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6203275D-FE99-402E-943F-AECBCA05445F}" xr6:coauthVersionLast="47" xr6:coauthVersionMax="47" xr10:uidLastSave="{00000000-0000-0000-0000-000000000000}"/>
  <bookViews>
    <workbookView xWindow="-108" yWindow="-108" windowWidth="23256" windowHeight="13896" tabRatio="919" activeTab="4"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108" r:id="rId33"/>
  </sheets>
  <externalReferences>
    <externalReference r:id="rId34"/>
    <externalReference r:id="rId35"/>
    <externalReference r:id="rId36"/>
    <externalReference r:id="rId37"/>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94" l="1"/>
  <c r="D17" i="95" l="1"/>
  <c r="F14" i="95"/>
  <c r="E14" i="95"/>
  <c r="D14" i="95"/>
  <c r="D13" i="95"/>
  <c r="C8" i="95"/>
  <c r="E8" i="97" l="1"/>
  <c r="D8" i="97"/>
  <c r="D7" i="97"/>
  <c r="T13" i="64" l="1"/>
  <c r="G38" i="94" l="1"/>
  <c r="F38" i="94"/>
  <c r="G30" i="94"/>
  <c r="F30" i="94"/>
  <c r="G17" i="94"/>
  <c r="G14" i="94" s="1"/>
  <c r="F17" i="94"/>
  <c r="F14" i="94" s="1"/>
  <c r="G11" i="94"/>
  <c r="F11" i="94"/>
  <c r="G8" i="94"/>
  <c r="F8" i="94"/>
  <c r="D59" i="92" l="1"/>
  <c r="D68" i="92" s="1"/>
  <c r="G18" i="80"/>
  <c r="F18" i="80"/>
  <c r="E18" i="80"/>
  <c r="C18" i="80"/>
  <c r="D18" i="80"/>
  <c r="D22" i="100"/>
  <c r="C22" i="100"/>
  <c r="D15" i="100"/>
  <c r="C15" i="100"/>
  <c r="L22" i="100"/>
  <c r="H22" i="100"/>
  <c r="Z8" i="100"/>
  <c r="T8" i="100"/>
  <c r="R8" i="100"/>
  <c r="Q8" i="100"/>
  <c r="P8" i="100"/>
  <c r="O8" i="100"/>
  <c r="N8" i="100"/>
  <c r="M8" i="100"/>
  <c r="L8" i="100"/>
  <c r="J8" i="100"/>
  <c r="I8" i="100"/>
  <c r="H8" i="100"/>
  <c r="G8" i="100"/>
  <c r="E8" i="100"/>
  <c r="D8" i="100"/>
  <c r="C8" i="100"/>
  <c r="C12" i="72"/>
  <c r="E12" i="72" s="1"/>
  <c r="D38" i="92"/>
  <c r="D53" i="92" s="1"/>
  <c r="C38" i="92"/>
  <c r="E38" i="92" s="1"/>
  <c r="D11" i="92"/>
  <c r="C11" i="92"/>
  <c r="H9" i="94"/>
  <c r="G6" i="93"/>
  <c r="G13" i="93"/>
  <c r="G34" i="93"/>
  <c r="F6" i="93"/>
  <c r="F13" i="93"/>
  <c r="F29" i="93"/>
  <c r="F34" i="93"/>
  <c r="H34" i="93" s="1"/>
  <c r="F43" i="93"/>
  <c r="G37" i="93"/>
  <c r="G43" i="93" s="1"/>
  <c r="G45" i="93" s="1"/>
  <c r="F37" i="93"/>
  <c r="H37" i="93" s="1"/>
  <c r="G29" i="93"/>
  <c r="G38" i="92"/>
  <c r="F38" i="92"/>
  <c r="F53" i="92" s="1"/>
  <c r="F11" i="92"/>
  <c r="H11" i="92" s="1"/>
  <c r="G33" i="80"/>
  <c r="D37" i="93"/>
  <c r="C37" i="93"/>
  <c r="E37" i="93" s="1"/>
  <c r="D34" i="93"/>
  <c r="C34" i="93"/>
  <c r="C6" i="93"/>
  <c r="C13" i="93"/>
  <c r="C43" i="93" s="1"/>
  <c r="C45" i="93" s="1"/>
  <c r="C29" i="93"/>
  <c r="E29" i="93" s="1"/>
  <c r="D29" i="93"/>
  <c r="D13" i="93"/>
  <c r="E13" i="93" s="1"/>
  <c r="D6" i="93"/>
  <c r="B2" i="37"/>
  <c r="B1" i="37"/>
  <c r="F33" i="80"/>
  <c r="E33" i="80"/>
  <c r="D33" i="80"/>
  <c r="C33" i="80"/>
  <c r="C22" i="74"/>
  <c r="E35" i="72"/>
  <c r="D33" i="102"/>
  <c r="E33" i="102"/>
  <c r="F33" i="102"/>
  <c r="G33" i="102"/>
  <c r="H33" i="102"/>
  <c r="I33" i="102"/>
  <c r="J33" i="102"/>
  <c r="K33" i="102"/>
  <c r="L33" i="102"/>
  <c r="C33" i="102"/>
  <c r="D21" i="36"/>
  <c r="E21" i="36"/>
  <c r="F21" i="36"/>
  <c r="G21" i="36"/>
  <c r="H21" i="36"/>
  <c r="H16" i="36"/>
  <c r="I21" i="36"/>
  <c r="J21" i="36"/>
  <c r="K21" i="36"/>
  <c r="C21" i="36"/>
  <c r="D16" i="36"/>
  <c r="E16" i="36"/>
  <c r="F16" i="36"/>
  <c r="G16" i="36"/>
  <c r="I16" i="36"/>
  <c r="J16" i="36"/>
  <c r="K16" i="36"/>
  <c r="K24" i="36" s="1"/>
  <c r="K25" i="36" s="1"/>
  <c r="C16" i="36"/>
  <c r="J23" i="36"/>
  <c r="K23" i="36"/>
  <c r="I23" i="36"/>
  <c r="G23" i="36"/>
  <c r="H23" i="36"/>
  <c r="F23" i="36"/>
  <c r="F6" i="107"/>
  <c r="C6" i="107"/>
  <c r="D6" i="107"/>
  <c r="E6" i="107"/>
  <c r="D7" i="37"/>
  <c r="E7" i="37"/>
  <c r="E9" i="37"/>
  <c r="D9" i="37"/>
  <c r="D8" i="37"/>
  <c r="E8" i="37"/>
  <c r="F8" i="37"/>
  <c r="G8" i="37"/>
  <c r="F9" i="37"/>
  <c r="I9" i="37" s="1"/>
  <c r="G9" i="37"/>
  <c r="C37" i="69"/>
  <c r="C10" i="69"/>
  <c r="B2" i="107"/>
  <c r="E6" i="37"/>
  <c r="E34" i="37" s="1"/>
  <c r="C13" i="79" s="1"/>
  <c r="D6" i="37"/>
  <c r="D34" i="37" s="1"/>
  <c r="E34" i="72"/>
  <c r="E31" i="72"/>
  <c r="E30" i="72"/>
  <c r="E28" i="72" s="1"/>
  <c r="E27" i="72"/>
  <c r="E26" i="72"/>
  <c r="E24" i="72"/>
  <c r="E23" i="72"/>
  <c r="E22" i="72"/>
  <c r="E21" i="72"/>
  <c r="E20" i="72"/>
  <c r="E16" i="72"/>
  <c r="E13" i="72"/>
  <c r="E11" i="72"/>
  <c r="E10" i="72"/>
  <c r="E8" i="72" s="1"/>
  <c r="E9" i="72"/>
  <c r="G63" i="92"/>
  <c r="H63" i="92" s="1"/>
  <c r="G59" i="92"/>
  <c r="G68" i="92" s="1"/>
  <c r="F59" i="92"/>
  <c r="G47" i="92"/>
  <c r="F47" i="92"/>
  <c r="G41" i="92"/>
  <c r="F41" i="92"/>
  <c r="H41" i="92" s="1"/>
  <c r="G30" i="92"/>
  <c r="F30" i="92"/>
  <c r="H30" i="92" s="1"/>
  <c r="G27" i="92"/>
  <c r="H27" i="92" s="1"/>
  <c r="F27" i="92"/>
  <c r="G24" i="92"/>
  <c r="F24" i="92"/>
  <c r="H24" i="92" s="1"/>
  <c r="G19" i="92"/>
  <c r="F19" i="92"/>
  <c r="G15" i="92"/>
  <c r="F15" i="92"/>
  <c r="G7" i="92"/>
  <c r="F7" i="92"/>
  <c r="H7" i="92" s="1"/>
  <c r="E25" i="72"/>
  <c r="C38" i="94"/>
  <c r="Q33" i="37"/>
  <c r="I33" i="37"/>
  <c r="Q32" i="37"/>
  <c r="I32" i="37"/>
  <c r="Q31" i="37"/>
  <c r="Q30" i="37" s="1"/>
  <c r="I31" i="37"/>
  <c r="I30" i="37"/>
  <c r="Q29" i="37"/>
  <c r="I29" i="37"/>
  <c r="Q28" i="37"/>
  <c r="I28" i="37"/>
  <c r="Q27" i="37"/>
  <c r="Q26" i="37" s="1"/>
  <c r="I27" i="37"/>
  <c r="I26" i="37"/>
  <c r="Q25" i="37"/>
  <c r="I25" i="37"/>
  <c r="Q24" i="37"/>
  <c r="I24" i="37"/>
  <c r="Q23" i="37"/>
  <c r="Q22" i="37" s="1"/>
  <c r="I23" i="37"/>
  <c r="I22" i="37"/>
  <c r="Q21" i="37"/>
  <c r="I21" i="37"/>
  <c r="Q20" i="37"/>
  <c r="Q18" i="37" s="1"/>
  <c r="I20" i="37"/>
  <c r="Q19" i="37"/>
  <c r="I19" i="37"/>
  <c r="I18" i="37"/>
  <c r="Q17" i="37"/>
  <c r="I17" i="37"/>
  <c r="Q16" i="37"/>
  <c r="I16" i="37"/>
  <c r="Q15" i="37"/>
  <c r="Q14" i="37" s="1"/>
  <c r="I15" i="37"/>
  <c r="I14" i="37"/>
  <c r="Q13" i="37"/>
  <c r="Q10" i="37" s="1"/>
  <c r="I13" i="37"/>
  <c r="Q12" i="37"/>
  <c r="I12" i="37"/>
  <c r="Q11" i="37"/>
  <c r="I11" i="37"/>
  <c r="I10" i="37"/>
  <c r="P9" i="37"/>
  <c r="O9" i="37"/>
  <c r="N9" i="37"/>
  <c r="M9" i="37"/>
  <c r="L9" i="37"/>
  <c r="K9" i="37"/>
  <c r="K6" i="37" s="1"/>
  <c r="K34" i="37" s="1"/>
  <c r="J9" i="37"/>
  <c r="C9" i="37"/>
  <c r="P8" i="37"/>
  <c r="O8" i="37"/>
  <c r="N8" i="37"/>
  <c r="M8" i="37"/>
  <c r="L8" i="37"/>
  <c r="L6" i="37" s="1"/>
  <c r="L34" i="37" s="1"/>
  <c r="K8" i="37"/>
  <c r="J8" i="37"/>
  <c r="I8" i="37"/>
  <c r="C8" i="37"/>
  <c r="P7" i="37"/>
  <c r="P6" i="37" s="1"/>
  <c r="P34" i="37" s="1"/>
  <c r="O7" i="37"/>
  <c r="N7" i="37"/>
  <c r="N6" i="37" s="1"/>
  <c r="N34" i="37" s="1"/>
  <c r="M7" i="37"/>
  <c r="M6" i="37" s="1"/>
  <c r="M34" i="37" s="1"/>
  <c r="L7" i="37"/>
  <c r="K7" i="37"/>
  <c r="J7" i="37"/>
  <c r="G7" i="37"/>
  <c r="G6" i="37" s="1"/>
  <c r="G34" i="37" s="1"/>
  <c r="C11" i="79" s="1"/>
  <c r="F7" i="37"/>
  <c r="C7" i="37"/>
  <c r="C6" i="37" s="1"/>
  <c r="C34" i="37" s="1"/>
  <c r="C26" i="79"/>
  <c r="C22" i="79"/>
  <c r="C8" i="79"/>
  <c r="O6" i="37"/>
  <c r="O34" i="37"/>
  <c r="H8" i="74"/>
  <c r="D38" i="94"/>
  <c r="B2" i="106"/>
  <c r="B1" i="106"/>
  <c r="B1" i="105"/>
  <c r="B2" i="105"/>
  <c r="E12" i="106"/>
  <c r="D12" i="106"/>
  <c r="C12" i="106"/>
  <c r="B12" i="106"/>
  <c r="E11" i="106"/>
  <c r="D11" i="106"/>
  <c r="C11" i="106"/>
  <c r="B11" i="106"/>
  <c r="E10" i="106"/>
  <c r="D10" i="106"/>
  <c r="C10" i="106"/>
  <c r="B10" i="106"/>
  <c r="F9" i="106"/>
  <c r="E9" i="106"/>
  <c r="D9" i="106"/>
  <c r="C9" i="106"/>
  <c r="B9" i="106"/>
  <c r="B11" i="105"/>
  <c r="F10" i="106"/>
  <c r="F12" i="106"/>
  <c r="F11" i="106"/>
  <c r="C22" i="95"/>
  <c r="H21" i="95"/>
  <c r="B1" i="94"/>
  <c r="B1" i="93"/>
  <c r="B1" i="92"/>
  <c r="B1" i="104"/>
  <c r="B1" i="103"/>
  <c r="B1" i="102"/>
  <c r="B1" i="101"/>
  <c r="B1" i="100"/>
  <c r="B1" i="99"/>
  <c r="B1" i="98"/>
  <c r="B1" i="97"/>
  <c r="B1" i="96"/>
  <c r="B1" i="95"/>
  <c r="C10" i="99"/>
  <c r="C18" i="99"/>
  <c r="C7" i="98"/>
  <c r="D7" i="98"/>
  <c r="C10" i="98"/>
  <c r="C15" i="98" s="1"/>
  <c r="D10" i="98"/>
  <c r="D15" i="98" s="1"/>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D34" i="97"/>
  <c r="E34" i="97"/>
  <c r="F34" i="97"/>
  <c r="G34" i="97"/>
  <c r="H7" i="96"/>
  <c r="H8" i="96"/>
  <c r="H9" i="96"/>
  <c r="H10" i="96"/>
  <c r="H11" i="96"/>
  <c r="H12" i="96"/>
  <c r="H13" i="96"/>
  <c r="H14" i="96"/>
  <c r="H15" i="96"/>
  <c r="H16" i="96"/>
  <c r="H17" i="96"/>
  <c r="H18" i="96"/>
  <c r="H19" i="96"/>
  <c r="H20" i="96"/>
  <c r="C21" i="96"/>
  <c r="D21" i="96"/>
  <c r="E21" i="96"/>
  <c r="F21" i="96"/>
  <c r="G21" i="96"/>
  <c r="H22" i="96"/>
  <c r="H23" i="96"/>
  <c r="H8" i="95"/>
  <c r="H9" i="95"/>
  <c r="H10" i="95"/>
  <c r="H11" i="95"/>
  <c r="H12" i="95"/>
  <c r="H13" i="95"/>
  <c r="H14" i="95"/>
  <c r="H15" i="95"/>
  <c r="H16" i="95"/>
  <c r="H17" i="95"/>
  <c r="H18" i="95"/>
  <c r="H19" i="95"/>
  <c r="H20" i="95"/>
  <c r="D22" i="95"/>
  <c r="E22" i="95"/>
  <c r="F22" i="95"/>
  <c r="G22" i="95"/>
  <c r="C62" i="69"/>
  <c r="C58" i="69"/>
  <c r="C46" i="69"/>
  <c r="C40" i="69"/>
  <c r="C29" i="69"/>
  <c r="C26" i="69"/>
  <c r="C23" i="69"/>
  <c r="C18" i="69"/>
  <c r="C35" i="69" s="1"/>
  <c r="C14" i="69"/>
  <c r="C6" i="69"/>
  <c r="D8" i="72"/>
  <c r="D16" i="72"/>
  <c r="D20" i="72"/>
  <c r="D25" i="72"/>
  <c r="D28" i="72"/>
  <c r="D31" i="72"/>
  <c r="C31" i="72"/>
  <c r="C28" i="72"/>
  <c r="C25" i="72"/>
  <c r="C20" i="72"/>
  <c r="C16" i="72"/>
  <c r="C8" i="72"/>
  <c r="C67" i="69"/>
  <c r="C52" i="69"/>
  <c r="D37" i="72"/>
  <c r="H43" i="94"/>
  <c r="E43" i="94"/>
  <c r="H42" i="94"/>
  <c r="E42" i="94"/>
  <c r="H41" i="94"/>
  <c r="E41" i="94"/>
  <c r="H40" i="94"/>
  <c r="E40" i="94"/>
  <c r="H39" i="94"/>
  <c r="E39" i="94"/>
  <c r="H37" i="94"/>
  <c r="E37" i="94"/>
  <c r="H36" i="94"/>
  <c r="E36" i="94"/>
  <c r="H35" i="94"/>
  <c r="E35" i="94"/>
  <c r="H34" i="94"/>
  <c r="E34" i="94"/>
  <c r="H33" i="94"/>
  <c r="E33" i="94"/>
  <c r="H32" i="94"/>
  <c r="E32" i="94"/>
  <c r="H31" i="94"/>
  <c r="E31" i="94"/>
  <c r="H30" i="94"/>
  <c r="D30" i="94"/>
  <c r="C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D17" i="94"/>
  <c r="D14" i="94"/>
  <c r="C17" i="94"/>
  <c r="C14" i="94" s="1"/>
  <c r="E14" i="94" s="1"/>
  <c r="H16" i="94"/>
  <c r="E16" i="94"/>
  <c r="H15" i="94"/>
  <c r="E15" i="94"/>
  <c r="H13" i="94"/>
  <c r="E13" i="94"/>
  <c r="H12" i="94"/>
  <c r="E12" i="94"/>
  <c r="D11" i="94"/>
  <c r="C11" i="94"/>
  <c r="H10" i="94"/>
  <c r="E10" i="94"/>
  <c r="E9" i="94"/>
  <c r="D8" i="94"/>
  <c r="C8" i="94"/>
  <c r="H7" i="94"/>
  <c r="E7" i="94"/>
  <c r="H6" i="94"/>
  <c r="E6" i="94"/>
  <c r="H44" i="93"/>
  <c r="E44" i="93"/>
  <c r="H42" i="93"/>
  <c r="E42" i="93"/>
  <c r="H41" i="93"/>
  <c r="E41" i="93"/>
  <c r="H40" i="93"/>
  <c r="E40" i="93"/>
  <c r="H39" i="93"/>
  <c r="E39" i="93"/>
  <c r="H38" i="93"/>
  <c r="E38" i="93"/>
  <c r="H36" i="93"/>
  <c r="E36" i="93"/>
  <c r="H35" i="93"/>
  <c r="E35" i="93"/>
  <c r="E34" i="93"/>
  <c r="H33" i="93"/>
  <c r="E33" i="93"/>
  <c r="H32" i="93"/>
  <c r="E32" i="93"/>
  <c r="H31" i="93"/>
  <c r="E31" i="93"/>
  <c r="H30" i="93"/>
  <c r="E30" i="93"/>
  <c r="H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H12" i="93"/>
  <c r="E12" i="93"/>
  <c r="H11" i="93"/>
  <c r="E11" i="93"/>
  <c r="H10" i="93"/>
  <c r="E10" i="93"/>
  <c r="H9" i="93"/>
  <c r="E9" i="93"/>
  <c r="H8" i="93"/>
  <c r="E8" i="93"/>
  <c r="H7" i="93"/>
  <c r="E7" i="93"/>
  <c r="H67" i="92"/>
  <c r="E67" i="92"/>
  <c r="H66" i="92"/>
  <c r="E66" i="92"/>
  <c r="H65" i="92"/>
  <c r="E65" i="92"/>
  <c r="H64" i="92"/>
  <c r="E64" i="92"/>
  <c r="E63" i="92"/>
  <c r="H62" i="92"/>
  <c r="E62" i="92"/>
  <c r="H61" i="92"/>
  <c r="E61" i="92"/>
  <c r="H60" i="92"/>
  <c r="E60" i="92"/>
  <c r="H58" i="92"/>
  <c r="E58" i="92"/>
  <c r="H57" i="92"/>
  <c r="E57" i="92"/>
  <c r="H56" i="92"/>
  <c r="E56" i="92"/>
  <c r="H55" i="92"/>
  <c r="E55" i="92"/>
  <c r="H52" i="92"/>
  <c r="E52" i="92"/>
  <c r="H51" i="92"/>
  <c r="E51" i="92"/>
  <c r="H50" i="92"/>
  <c r="E50" i="92"/>
  <c r="H49" i="92"/>
  <c r="E49" i="92"/>
  <c r="H48" i="92"/>
  <c r="E48" i="92"/>
  <c r="H47" i="92"/>
  <c r="D47" i="92"/>
  <c r="C47" i="92"/>
  <c r="E47" i="92" s="1"/>
  <c r="H46" i="92"/>
  <c r="E46" i="92"/>
  <c r="H45" i="92"/>
  <c r="E45" i="92"/>
  <c r="H44" i="92"/>
  <c r="E44" i="92"/>
  <c r="H43" i="92"/>
  <c r="E43" i="92"/>
  <c r="H42" i="92"/>
  <c r="E42" i="92"/>
  <c r="D41" i="92"/>
  <c r="C41" i="92"/>
  <c r="H40" i="92"/>
  <c r="E40" i="92"/>
  <c r="H39" i="92"/>
  <c r="E39" i="92"/>
  <c r="H35" i="92"/>
  <c r="E35" i="92"/>
  <c r="H34" i="92"/>
  <c r="E34" i="92"/>
  <c r="H33" i="92"/>
  <c r="E33" i="92"/>
  <c r="H32" i="92"/>
  <c r="E32" i="92"/>
  <c r="H31" i="92"/>
  <c r="E31" i="92"/>
  <c r="D30" i="92"/>
  <c r="C30" i="92"/>
  <c r="E30" i="92" s="1"/>
  <c r="H29" i="92"/>
  <c r="E29" i="92"/>
  <c r="H28" i="92"/>
  <c r="E28" i="92"/>
  <c r="D27" i="92"/>
  <c r="C27" i="92"/>
  <c r="E27" i="92" s="1"/>
  <c r="H26" i="92"/>
  <c r="E26" i="92"/>
  <c r="H25" i="92"/>
  <c r="E25" i="92"/>
  <c r="D24" i="92"/>
  <c r="C24" i="92"/>
  <c r="E24" i="92" s="1"/>
  <c r="H23" i="92"/>
  <c r="E23" i="92"/>
  <c r="H22" i="92"/>
  <c r="E22" i="92"/>
  <c r="H21" i="92"/>
  <c r="E21" i="92"/>
  <c r="H20" i="92"/>
  <c r="E20" i="92"/>
  <c r="H19" i="92"/>
  <c r="D19" i="92"/>
  <c r="C19" i="92"/>
  <c r="H18" i="92"/>
  <c r="E18" i="92"/>
  <c r="H17" i="92"/>
  <c r="E17" i="92"/>
  <c r="H16" i="92"/>
  <c r="E16" i="92"/>
  <c r="H15" i="92"/>
  <c r="D15" i="92"/>
  <c r="C15" i="92"/>
  <c r="E15" i="92" s="1"/>
  <c r="H14" i="92"/>
  <c r="E14" i="92"/>
  <c r="H13" i="92"/>
  <c r="E13" i="92"/>
  <c r="H12" i="92"/>
  <c r="E12" i="92"/>
  <c r="H10" i="92"/>
  <c r="E10" i="92"/>
  <c r="H9" i="92"/>
  <c r="E9" i="92"/>
  <c r="H8" i="92"/>
  <c r="E8" i="92"/>
  <c r="D7" i="92"/>
  <c r="C7" i="92"/>
  <c r="E19" i="92"/>
  <c r="E6" i="93"/>
  <c r="H8" i="94"/>
  <c r="H38" i="94"/>
  <c r="E30" i="94"/>
  <c r="H11" i="94"/>
  <c r="H14" i="94"/>
  <c r="H6" i="93"/>
  <c r="B1" i="80"/>
  <c r="G37" i="80"/>
  <c r="F24" i="80"/>
  <c r="E24" i="80"/>
  <c r="D24" i="80"/>
  <c r="C24" i="80"/>
  <c r="G14" i="80"/>
  <c r="F14" i="80"/>
  <c r="E14" i="80"/>
  <c r="D14" i="80"/>
  <c r="C14" i="80"/>
  <c r="G11" i="80"/>
  <c r="G21" i="80" s="1"/>
  <c r="F11" i="80"/>
  <c r="E11" i="80"/>
  <c r="D11" i="80"/>
  <c r="C11" i="80"/>
  <c r="G8" i="80"/>
  <c r="F8" i="80"/>
  <c r="E8" i="80"/>
  <c r="D8" i="80"/>
  <c r="C8" i="80"/>
  <c r="G6" i="71"/>
  <c r="G13" i="71" s="1"/>
  <c r="F6" i="71"/>
  <c r="F13" i="71"/>
  <c r="E6" i="71"/>
  <c r="E13" i="71"/>
  <c r="D6" i="71"/>
  <c r="D13" i="71"/>
  <c r="C6" i="71"/>
  <c r="C13" i="71"/>
  <c r="D16" i="77" s="1"/>
  <c r="B18" i="105"/>
  <c r="B1" i="79"/>
  <c r="B1" i="36"/>
  <c r="B1" i="74"/>
  <c r="B1" i="64"/>
  <c r="B1" i="35"/>
  <c r="B1" i="69"/>
  <c r="B1" i="77"/>
  <c r="B1" i="28"/>
  <c r="B1" i="73"/>
  <c r="B1" i="72"/>
  <c r="B1" i="52"/>
  <c r="B1" i="71"/>
  <c r="B1" i="6"/>
  <c r="B1" i="107"/>
  <c r="C21" i="77"/>
  <c r="D7" i="77"/>
  <c r="C20" i="77"/>
  <c r="C19" i="77"/>
  <c r="D21" i="77"/>
  <c r="H14" i="74"/>
  <c r="S21" i="35"/>
  <c r="S20" i="35"/>
  <c r="S19" i="35"/>
  <c r="S18" i="35"/>
  <c r="S17" i="35"/>
  <c r="S16" i="35"/>
  <c r="S15" i="35"/>
  <c r="S14" i="35"/>
  <c r="S13" i="35"/>
  <c r="S12" i="35"/>
  <c r="S11" i="35"/>
  <c r="S10" i="35"/>
  <c r="S9" i="35"/>
  <c r="S8" i="35"/>
  <c r="S22" i="35" s="1"/>
  <c r="D22" i="35"/>
  <c r="E22" i="35"/>
  <c r="F22" i="35"/>
  <c r="G22" i="35"/>
  <c r="H22" i="35"/>
  <c r="I22" i="35"/>
  <c r="J22" i="35"/>
  <c r="K22" i="35"/>
  <c r="L22" i="35"/>
  <c r="M22" i="35"/>
  <c r="N22" i="35"/>
  <c r="O22" i="35"/>
  <c r="P22" i="35"/>
  <c r="Q22" i="35"/>
  <c r="R22" i="35"/>
  <c r="C22" i="35"/>
  <c r="G22" i="74"/>
  <c r="F22" i="74"/>
  <c r="V7" i="64"/>
  <c r="H9" i="74"/>
  <c r="H10" i="74"/>
  <c r="H11" i="74"/>
  <c r="H12" i="74"/>
  <c r="H13" i="74"/>
  <c r="H15" i="74"/>
  <c r="H16" i="74"/>
  <c r="H17" i="74"/>
  <c r="H18" i="74"/>
  <c r="H19" i="74"/>
  <c r="H20" i="74"/>
  <c r="H21" i="74"/>
  <c r="T21" i="64"/>
  <c r="U21" i="64"/>
  <c r="V9" i="64"/>
  <c r="D22" i="74"/>
  <c r="E22" i="74"/>
  <c r="C44" i="28"/>
  <c r="C53" i="28" s="1"/>
  <c r="B10" i="105" s="1"/>
  <c r="C32" i="28"/>
  <c r="C31" i="28" s="1"/>
  <c r="C42" i="28" s="1"/>
  <c r="B9" i="105" s="1"/>
  <c r="C21" i="64"/>
  <c r="D21" i="64"/>
  <c r="E21" i="64"/>
  <c r="F21" i="64"/>
  <c r="G21" i="64"/>
  <c r="H21" i="64"/>
  <c r="I21" i="64"/>
  <c r="J21" i="64"/>
  <c r="K21" i="64"/>
  <c r="L21" i="64"/>
  <c r="M21" i="64"/>
  <c r="N21" i="64"/>
  <c r="O21" i="64"/>
  <c r="P21" i="64"/>
  <c r="Q21" i="64"/>
  <c r="R21" i="64"/>
  <c r="S21" i="64"/>
  <c r="V8" i="64"/>
  <c r="V10" i="64"/>
  <c r="V11" i="64"/>
  <c r="V12" i="64"/>
  <c r="V13" i="64"/>
  <c r="V14" i="64"/>
  <c r="V15" i="64"/>
  <c r="V16" i="64"/>
  <c r="V17" i="64"/>
  <c r="V18" i="64"/>
  <c r="V19" i="64"/>
  <c r="V20" i="64"/>
  <c r="V21" i="64"/>
  <c r="C48" i="28"/>
  <c r="C36" i="28"/>
  <c r="C12" i="28"/>
  <c r="C29" i="28" s="1"/>
  <c r="B8" i="105" s="1"/>
  <c r="C6" i="28"/>
  <c r="B2" i="93"/>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F5" i="71"/>
  <c r="E11" i="94" l="1"/>
  <c r="E38" i="94"/>
  <c r="E17" i="94"/>
  <c r="E8" i="94"/>
  <c r="H22" i="95"/>
  <c r="H21" i="96"/>
  <c r="H34" i="97"/>
  <c r="G39" i="80"/>
  <c r="J24" i="36"/>
  <c r="J6" i="37"/>
  <c r="J34" i="37" s="1"/>
  <c r="Q7" i="37"/>
  <c r="Q6" i="37" s="1"/>
  <c r="Q34" i="37" s="1"/>
  <c r="Q9" i="37"/>
  <c r="Q8" i="37"/>
  <c r="I7" i="37"/>
  <c r="I6" i="37" s="1"/>
  <c r="F6" i="37"/>
  <c r="F34" i="37" s="1"/>
  <c r="C10" i="79" s="1"/>
  <c r="I34" i="37"/>
  <c r="C12" i="79" s="1"/>
  <c r="C14" i="79" s="1"/>
  <c r="C32" i="79" s="1"/>
  <c r="H22" i="74"/>
  <c r="C68" i="69"/>
  <c r="B7" i="105"/>
  <c r="B16" i="105"/>
  <c r="B14" i="105" s="1"/>
  <c r="B6" i="105"/>
  <c r="B21" i="105" s="1"/>
  <c r="C37" i="72"/>
  <c r="E37" i="72"/>
  <c r="C5" i="73" s="1"/>
  <c r="C8" i="73" s="1"/>
  <c r="C13" i="73" s="1"/>
  <c r="D11" i="77"/>
  <c r="D13" i="77"/>
  <c r="D9" i="77"/>
  <c r="D8" i="77"/>
  <c r="D12" i="77"/>
  <c r="D15" i="77"/>
  <c r="D20" i="77"/>
  <c r="D17" i="77"/>
  <c r="D19" i="77"/>
  <c r="D43" i="93"/>
  <c r="D45" i="93" s="1"/>
  <c r="E45" i="93"/>
  <c r="E43" i="93"/>
  <c r="H38" i="92"/>
  <c r="D36" i="92"/>
  <c r="E11" i="92"/>
  <c r="C53" i="92"/>
  <c r="G53" i="92"/>
  <c r="G69" i="92" s="1"/>
  <c r="D69" i="92"/>
  <c r="G36" i="92"/>
  <c r="H59" i="92"/>
  <c r="E41" i="92"/>
  <c r="E53" i="92"/>
  <c r="C36" i="92"/>
  <c r="E36" i="92" s="1"/>
  <c r="E7" i="92"/>
  <c r="H43" i="93"/>
  <c r="F45" i="93"/>
  <c r="H45" i="93" s="1"/>
  <c r="F68" i="92"/>
  <c r="H68" i="92" s="1"/>
  <c r="F69" i="92"/>
  <c r="H53" i="92"/>
  <c r="F36" i="92"/>
  <c r="H36" i="92" s="1"/>
  <c r="I24" i="36"/>
  <c r="I25" i="36" s="1"/>
  <c r="D5" i="71"/>
  <c r="E5" i="71"/>
  <c r="J25" i="36"/>
  <c r="H24" i="36"/>
  <c r="H25" i="36" s="1"/>
  <c r="G24" i="36"/>
  <c r="G25" i="36" s="1"/>
  <c r="F24" i="36"/>
  <c r="F25" i="36" s="1"/>
  <c r="C5" i="71"/>
  <c r="C59" i="92"/>
  <c r="C68" i="92" s="1"/>
  <c r="E59" i="92"/>
  <c r="C34" i="79" l="1"/>
  <c r="B19" i="105"/>
  <c r="B22" i="105"/>
  <c r="B23" i="105"/>
  <c r="C69" i="92"/>
  <c r="E69" i="92" s="1"/>
  <c r="E68" i="92"/>
  <c r="H69" i="9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<sst xmlns="http://schemas.openxmlformats.org/spreadsheetml/2006/main" count="1643" uniqueCount="1031">
  <si>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</si>
  <si>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</si>
  <si>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</si>
  <si>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</si>
  <si>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</si>
  <si>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</si>
  <si>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</si>
  <si>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</si>
  <si>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</si>
  <si>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</si>
  <si>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</si>
  <si>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</si>
  <si>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</si>
  <si>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</si>
  <si>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</si>
  <si>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</si>
  <si>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</si>
  <si>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</si>
  <si>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</si>
  <si>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</si>
  <si>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</si>
  <si>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</si>
  <si>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</si>
  <si>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</si>
  <si>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</si>
  <si>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</si>
  <si>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</si>
  <si>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</si>
  <si>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</si>
  <si>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</si>
  <si>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</si>
  <si>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</si>
  <si>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</si>
  <si>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</si>
  <si>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</si>
  <si>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</si>
  <si>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</si>
  <si>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</si>
  <si>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</si>
  <si>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</si>
  <si>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</si>
  <si>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</si>
  <si>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</si>
  <si>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</si>
  <si>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</si>
  <si>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</si>
  <si>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</si>
  <si>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</si>
  <si>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</si>
  <si>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</si>
  <si>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</si>
  <si>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</si>
  <si>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</si>
  <si>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</si>
  <si>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</si>
  <si>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</si>
  <si>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</si>
  <si>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</si>
  <si>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</si>
  <si>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</si>
  <si>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</si>
  <si>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</si>
  <si>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</si>
  <si>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</si>
  <si>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</si>
  <si>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</si>
  <si>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</si>
  <si>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</si>
  <si>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</si>
  <si>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</si>
  <si>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</si>
  <si>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</si>
  <si>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</si>
  <si>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</si>
  <si>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</si>
  <si>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</si>
  <si>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</si>
  <si>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</si>
  <si>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</si>
  <si>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</si>
  <si>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</si>
  <si>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</si>
  <si>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</si>
  <si>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</si>
  <si>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</si>
  <si>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</si>
  <si>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</si>
  <si>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</si>
  <si>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</si>
  <si>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</si>
  <si>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</si>
  <si>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</si>
  <si>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</si>
  <si>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</si>
  <si>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</si>
  <si>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</si>
  <si>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</si>
  <si>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</si>
  <si>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</si>
  <si>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</si>
  <si>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</si>
  <si>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</si>
  <si>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</si>
  <si>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</si>
  <si>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</si>
  <si>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</si>
  <si>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</si>
  <si>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</si>
  <si>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</si>
  <si>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</si>
  <si>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</si>
  <si>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</si>
  <si>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</si>
  <si>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</si>
  <si>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</si>
  <si>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</si>
  <si>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</si>
  <si>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</si>
  <si>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</si>
  <si>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</si>
  <si>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</si>
  <si>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</si>
  <si>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</si>
  <si>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</si>
  <si>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</si>
  <si>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</si>
  <si>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</si>
  <si>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</si>
  <si>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</si>
  <si>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</si>
  <si>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</si>
  <si>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</si>
  <si>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</si>
  <si>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</si>
  <si>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</si>
  <si>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</si>
  <si>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</si>
  <si>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</si>
  <si>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</si>
  <si>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</si>
  <si>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</si>
  <si>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</si>
  <si>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</si>
  <si>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</si>
  <si>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</si>
  <si>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</si>
  <si>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</si>
  <si>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</si>
  <si>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</si>
  <si>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</si>
  <si>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</si>
  <si>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</si>
  <si>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</si>
  <si>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</si>
  <si>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</si>
  <si>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</si>
  <si>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</si>
  <si>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</si>
  <si>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</si>
  <si>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</si>
  <si>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</si>
  <si>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</si>
  <si>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</si>
  <si>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</si>
  <si>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</si>
  <si>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</si>
  <si>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</si>
  <si>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</si>
  <si>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</si>
  <si>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</si>
  <si>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</si>
  <si>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</si>
  <si>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</si>
  <si>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</si>
  <si>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</si>
  <si>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</si>
  <si>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</si>
  <si>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</si>
  <si>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</si>
  <si>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</si>
  <si>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</si>
  <si>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</si>
  <si>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</si>
  <si>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</si>
  <si>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</si>
  <si>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</si>
  <si>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</si>
  <si>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</si>
  <si>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</si>
  <si>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</si>
  <si>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</si>
  <si>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</si>
  <si>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</si>
  <si>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</si>
  <si>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</si>
  <si>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</si>
  <si>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</si>
  <si>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</si>
  <si>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</si>
  <si>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</si>
  <si>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</si>
  <si>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</si>
  <si>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</si>
  <si>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</si>
  <si>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</si>
  <si>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</si>
  <si>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</si>
  <si>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t xml:space="preserve">გარესაბალანსო ელემენტები </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</si>
  <si>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</si>
  <si>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</si>
  <si>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</si>
  <si>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</si>
  <si>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</si>
  <si>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</si>
  <si>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</si>
  <si>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</si>
  <si>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</si>
  <si>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</si>
  <si>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</si>
  <si>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</si>
  <si>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</si>
  <si>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</si>
  <si>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</si>
  <si>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</si>
  <si>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</si>
  <si>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</si>
  <si>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</si>
  <si>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</si>
  <si>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</si>
  <si>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</si>
  <si>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</si>
  <si>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</si>
  <si>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</si>
  <si>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</si>
  <si>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</si>
  <si>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</si>
  <si>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</si>
  <si>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</si>
  <si>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</si>
  <si>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</si>
  <si>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</si>
  <si>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</si>
  <si>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</si>
  <si>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</si>
  <si>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</si>
  <si>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</si>
  <si>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</si>
  <si>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</si>
  <si>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</si>
  <si>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</si>
  <si>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</si>
  <si>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</si>
  <si>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</si>
  <si>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</si>
  <si>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</si>
  <si>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</si>
  <si>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</si>
  <si>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</si>
  <si>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</si>
  <si>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</si>
  <si>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</si>
  <si>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</si>
  <si>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</si>
  <si>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</si>
  <si>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</si>
  <si>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</si>
  <si>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</si>
  <si>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</si>
  <si>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</si>
  <si>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</si>
  <si>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</si>
  <si>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</si>
  <si>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</si>
  <si>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</si>
  <si>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</si>
  <si>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</si>
  <si>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</si>
  <si>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</si>
  <si>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</si>
  <si>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</si>
  <si>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</si>
  <si>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</si>
  <si>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</si>
  <si>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</si>
  <si>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</si>
  <si>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</si>
  <si>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</si>
  <si>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</si>
  <si>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</si>
  <si>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</si>
  <si>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</si>
  <si>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</si>
  <si>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</si>
  <si>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</si>
  <si>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</si>
  <si>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</si>
  <si>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</si>
  <si>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</si>
  <si>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</si>
  <si>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</si>
  <si>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</si>
  <si>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</si>
  <si>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</si>
  <si>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</si>
  <si>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</si>
  <si>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</si>
  <si>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</si>
  <si>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</si>
  <si>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</si>
  <si>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</si>
  <si>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</si>
  <si>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</si>
  <si>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</si>
  <si>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</si>
  <si>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</si>
  <si>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</si>
  <si>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</si>
  <si>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</si>
  <si>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</si>
  <si>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</si>
  <si>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</si>
  <si>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</si>
  <si>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</si>
  <si>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</si>
  <si>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</si>
  <si>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</si>
  <si>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</si>
  <si>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</si>
  <si>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</si>
  <si>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</si>
  <si>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</si>
  <si>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</si>
  <si>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</si>
  <si>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</si>
  <si>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</si>
  <si>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</si>
  <si>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</si>
  <si>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</si>
  <si>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</si>
  <si>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</si>
  <si>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</si>
  <si>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</si>
  <si>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</si>
  <si>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</si>
  <si>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</si>
  <si>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</si>
  <si>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</si>
  <si>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</si>
  <si>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</si>
  <si>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</si>
  <si>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</si>
  <si>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</si>
  <si>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</si>
  <si>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</si>
  <si>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</si>
  <si>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</si>
  <si>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</si>
  <si>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</si>
  <si>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</si>
  <si>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</si>
  <si>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</si>
  <si>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</si>
  <si>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</si>
  <si>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</si>
  <si>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</si>
  <si>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</si>
  <si>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</si>
  <si>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</si>
  <si>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</si>
  <si>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</si>
  <si>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</si>
  <si>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</si>
  <si>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</si>
  <si>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</si>
  <si>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</si>
  <si>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</si>
  <si>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</si>
  <si>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</si>
  <si>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</si>
  <si>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</si>
  <si>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</si>
  <si>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</si>
  <si>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</si>
  <si>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</si>
  <si>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</si>
  <si>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</si>
  <si>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</si>
  <si>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</si>
  <si>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</si>
  <si>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</si>
  <si>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</si>
  <si>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</si>
  <si>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</si>
  <si>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</si>
  <si>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</si>
  <si>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</si>
  <si>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</si>
  <si>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</si>
  <si>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</si>
  <si>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</si>
  <si>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</si>
  <si>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</si>
  <si>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</si>
  <si>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</si>
  <si>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</si>
  <si>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</si>
  <si>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</si>
  <si>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</si>
  <si>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</si>
  <si>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</si>
  <si>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</si>
  <si>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</si>
  <si>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</si>
  <si>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</si>
  <si>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</si>
  <si>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</si>
  <si>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</si>
  <si>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</si>
  <si>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</si>
  <si>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</si>
  <si>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</si>
  <si>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</si>
  <si>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</si>
  <si>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</si>
  <si>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</si>
  <si>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</si>
  <si>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</si>
  <si>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</si>
  <si>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</si>
  <si>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</si>
  <si>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</si>
  <si>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</si>
  <si>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</si>
  <si>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</si>
  <si>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</si>
  <si>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</si>
  <si>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</si>
  <si>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</si>
  <si>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</si>
  <si>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</si>
  <si>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</si>
  <si>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</si>
  <si>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</si>
  <si>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</si>
  <si>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</si>
  <si>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</si>
  <si>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</si>
  <si>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</si>
  <si>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</si>
  <si>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</si>
  <si>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</si>
  <si>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</si>
  <si>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</si>
  <si>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</si>
  <si>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</si>
  <si>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</si>
  <si>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</si>
  <si>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</si>
  <si>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</si>
  <si>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</si>
  <si>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</si>
  <si>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</si>
  <si>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</si>
  <si>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</si>
  <si>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</si>
  <si>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</si>
  <si>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</si>
  <si>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</si>
  <si>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</si>
  <si>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</si>
  <si>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</si>
  <si>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</si>
  <si>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</si>
  <si>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</si>
  <si>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</si>
  <si>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</si>
  <si>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</si>
  <si>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</si>
  <si>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</si>
  <si>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</si>
  <si>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</si>
  <si>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</si>
  <si>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</si>
  <si>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</si>
  <si>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</si>
  <si>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</si>
  <si>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</si>
  <si>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</si>
  <si>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ზოგადი და ხარისხობრივი ინფორმაცია საცალო პროდუქტებზე</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</si>
  <si>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</si>
  <si>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</si>
  <si>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</si>
  <si>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</si>
  <si>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</si>
  <si>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</si>
  <si>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</si>
  <si>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</si>
  <si>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</si>
  <si>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</si>
  <si>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</si>
  <si>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</si>
  <si>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</si>
  <si>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</si>
  <si>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</si>
  <si>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</si>
  <si>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</si>
  <si>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</si>
  <si>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</si>
  <si>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</si>
  <si>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</si>
  <si>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</si>
  <si>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</si>
  <si>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</si>
  <si>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</si>
  <si>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</si>
  <si>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</si>
  <si>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</si>
  <si>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</si>
  <si>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</si>
  <si>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</si>
  <si>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</si>
  <si>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</si>
  <si>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</si>
  <si>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</si>
  <si>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</si>
  <si>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</si>
  <si>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</si>
  <si>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</si>
  <si>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</si>
  <si>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</si>
  <si>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</si>
  <si>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</si>
  <si>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</si>
  <si>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</si>
  <si>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</si>
  <si>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</si>
  <si>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</si>
  <si>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</si>
  <si>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</si>
  <si>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</si>
  <si>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</si>
  <si>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</si>
  <si>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</si>
  <si>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</si>
  <si>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</si>
  <si>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</si>
  <si>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</si>
  <si>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</si>
  <si>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</si>
  <si>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</si>
  <si>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</si>
  <si>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</si>
  <si>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</si>
  <si>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</si>
  <si>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</si>
  <si>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</si>
  <si>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</si>
  <si>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</si>
  <si>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</si>
  <si>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</si>
  <si>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</si>
  <si>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</si>
  <si>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</si>
  <si>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</si>
  <si>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</si>
  <si>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</si>
  <si>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</si>
  <si>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</si>
  <si>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</si>
  <si>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</si>
  <si>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</si>
  <si>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</si>
  <si>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</si>
  <si>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</si>
  <si>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</si>
  <si>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</si>
  <si>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</si>
  <si>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</si>
  <si>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</si>
  <si>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</si>
  <si>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</si>
  <si>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</si>
  <si>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</si>
  <si>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</si>
  <si>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</si>
  <si>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</si>
  <si>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</si>
  <si>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</si>
  <si>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</si>
  <si>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</si>
  <si>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</si>
  <si>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</si>
  <si>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</si>
  <si>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</si>
  <si>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</si>
  <si>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</si>
  <si>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</si>
  <si>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</si>
  <si>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</si>
  <si>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</si>
  <si>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</si>
  <si>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</si>
  <si>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</si>
  <si>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</si>
  <si>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</si>
  <si>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</si>
  <si>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</si>
  <si>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</si>
  <si>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</si>
  <si>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</si>
  <si>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</si>
  <si>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</si>
  <si>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</si>
  <si>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</si>
  <si>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</si>
  <si>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</si>
  <si>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</si>
  <si>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</si>
  <si>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</si>
  <si>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</si>
  <si>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</si>
  <si>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</si>
  <si>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</si>
  <si>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</si>
  <si>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</si>
  <si>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</si>
  <si>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</si>
  <si>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</si>
  <si>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</si>
  <si>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</si>
  <si>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</si>
  <si>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</si>
  <si>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</si>
  <si>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</si>
  <si>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</si>
  <si>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</si>
  <si>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</si>
  <si>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</si>
  <si>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</si>
  <si>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</si>
  <si>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</si>
  <si>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</si>
  <si>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</si>
  <si>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</si>
  <si>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</si>
  <si>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</si>
  <si>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</si>
  <si>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</si>
  <si>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</si>
  <si>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</si>
  <si>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</si>
  <si>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</si>
  <si>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</si>
  <si>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</si>
  <si>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</si>
  <si>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</si>
  <si>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</si>
  <si>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</si>
  <si>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</si>
  <si>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</si>
  <si>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</si>
  <si>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</si>
  <si>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</si>
  <si>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</si>
  <si>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</si>
  <si>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</si>
  <si>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</si>
  <si>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</si>
  <si>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</si>
  <si>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</si>
  <si>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</si>
  <si>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</si>
  <si>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</si>
  <si>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</si>
  <si>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</si>
  <si>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</si>
  <si>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</si>
  <si>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</si>
  <si>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</si>
  <si>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</si>
  <si>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</si>
  <si>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</si>
  <si>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</si>
  <si>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</si>
  <si>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</si>
  <si>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</si>
  <si>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</si>
  <si>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</si>
  <si>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</si>
  <si>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</si>
  <si>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</si>
  <si>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</si>
  <si>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</si>
  <si>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</si>
  <si>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</si>
  <si>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</si>
  <si>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</si>
  <si>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</si>
  <si>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</si>
  <si>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</si>
  <si>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</si>
  <si>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</si>
  <si>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</si>
  <si>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</si>
  <si>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</si>
  <si>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</si>
  <si>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</si>
  <si>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</si>
  <si>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</si>
  <si>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</si>
  <si>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</si>
  <si>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</si>
  <si>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 xml:space="preserve">ბაზელ III-ზე დაფუძნებული ჩარჩოს მიხედვით </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</si>
  <si>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</si>
  <si>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</si>
  <si>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</si>
  <si>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</si>
  <si>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</si>
  <si>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</si>
  <si>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</si>
  <si>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</si>
  <si>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</si>
  <si>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</si>
  <si>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</si>
  <si>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</si>
  <si>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</si>
  <si>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</si>
  <si>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</si>
  <si>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</si>
  <si>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</si>
  <si>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</si>
  <si>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</si>
  <si>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</si>
  <si>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</si>
  <si>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</si>
  <si>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</si>
  <si>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</si>
  <si>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</si>
  <si>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</si>
  <si>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</si>
  <si>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</si>
  <si>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t>სს " პაშა ბანკი საქართველო"</t>
  </si>
  <si>
    <t>როვშან ალაჰვერდიევი</t>
  </si>
  <si>
    <t>რამილ იმამოვ</t>
  </si>
  <si>
    <t>www.pashabank.ge</t>
  </si>
  <si>
    <t>შაჰინ მამმადოვი</t>
  </si>
  <si>
    <t>არადამოუკიდებელ წევრი</t>
  </si>
  <si>
    <t>გიორგი ღლონტი</t>
  </si>
  <si>
    <t>დამოუკიდებელი წევრი</t>
  </si>
  <si>
    <t>ებრუ ოღან კნოტნერუს</t>
  </si>
  <si>
    <t>კამალა ნურიევა</t>
  </si>
  <si>
    <t>როვშან ალლაჰვერდიევ</t>
  </si>
  <si>
    <t>არადამოუკიდებელი თავმჯდომარე</t>
  </si>
  <si>
    <t>დირექტორთა საბჭოს თავჯდომარე/გენერალური დირექტორი</t>
  </si>
  <si>
    <t>პარვინ მამმადოვ</t>
  </si>
  <si>
    <t>ფინანსური დირექტორი</t>
  </si>
  <si>
    <t>ლევან ალადაშვილი</t>
  </si>
  <si>
    <t>რისკების დირექტორი</t>
  </si>
  <si>
    <t>ანზორ მანწკავა</t>
  </si>
  <si>
    <t>საოპერაციო დირექტორი</t>
  </si>
  <si>
    <t xml:space="preserve">ღსს "პაშა ბანკი" </t>
  </si>
  <si>
    <t>შპს პაშა ჰოლდინგ</t>
  </si>
  <si>
    <t xml:space="preserve">არიფ პაშაევი </t>
  </si>
  <si>
    <t xml:space="preserve">არზუ ალიევა </t>
  </si>
  <si>
    <t xml:space="preserve">ლეილა ალიევა </t>
  </si>
  <si>
    <t>მირ ჯამალ პაშაევი</t>
  </si>
  <si>
    <t xml:space="preserve"> ცხრილი 9 (Capital), N38</t>
  </si>
  <si>
    <t xml:space="preserve"> ცხრილი 9 (Capital), N2</t>
  </si>
  <si>
    <t xml:space="preserve"> ცხრილი 9 (Capital), N6</t>
  </si>
  <si>
    <t xml:space="preserve"> ცხრილი 9 (Capital), N15</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</si>
  <si>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</si>
  <si>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</si>
  <si>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</si>
  <si>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</si>
  <si>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</si>
  <si>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განმარტებები გვერდისთვის 1. Key Ratios, ცხრილი 1</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</si>
  <si>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</si>
  <si>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(6)-(24) სტრიქონების შესაბამისი მონაცემები უნდა გამოისახოს პროცენტულად.</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</si>
  <si>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</si>
  <si>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</si>
  <si>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</si>
  <si>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</si>
  <si>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</si>
  <si>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</si>
  <si>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</si>
  <si>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</si>
  <si>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</si>
  <si>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</si>
  <si>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</si>
  <si>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</si>
  <si>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</si>
  <si>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</si>
  <si>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</si>
  <si>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</si>
  <si>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</si>
  <si>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</si>
  <si>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</si>
  <si>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</si>
  <si>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</si>
  <si>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</si>
  <si>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</si>
  <si>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</si>
  <si>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</si>
  <si>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</si>
  <si>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</si>
  <si>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</si>
  <si>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განმარტებები გვერდისთვის 4. off-balance, ცხრილი 4</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</si>
  <si>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</si>
  <si>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</si>
  <si>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</si>
  <si>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</si>
  <si>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</si>
  <si>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</si>
  <si>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</si>
  <si>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</si>
  <si>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</si>
  <si>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</si>
  <si>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</si>
  <si>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</si>
  <si>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</si>
  <si>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</si>
  <si>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</si>
  <si>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</si>
  <si>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</si>
  <si>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</si>
  <si>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</si>
  <si>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</si>
  <si>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</si>
  <si>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განმარტებები გვერდისთვის 5. RWA, ცხრილი 5</t>
  </si>
  <si>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</si>
  <si>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</si>
  <si>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</si>
  <si>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</si>
  <si>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</si>
  <si>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</si>
  <si>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</si>
  <si>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</si>
  <si>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</si>
  <si>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</si>
  <si>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</si>
  <si>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</si>
  <si>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</si>
  <si>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</si>
  <si>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</si>
  <si>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</si>
  <si>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განმარტებები გვერდისთვის 8. LI2, ცხრილი 8</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</si>
  <si>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</si>
  <si>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</si>
  <si>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</si>
  <si>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</si>
  <si>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</si>
  <si>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</si>
  <si>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</si>
  <si>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</si>
  <si>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</si>
  <si>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</si>
  <si>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</si>
  <si>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განმარტებები გვერდისთვის 9. Capital, ცხრილი 9</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</si>
  <si>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</si>
  <si>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განმარტებები გვერდებისთვის 9.2. MREL1, ცხრილი 9.2 და 9.3. MREL2, 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</si>
  <si>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</si>
  <si>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გვერდისთვის 10. CC2, ცხრილი 10</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</si>
  <si>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</si>
  <si>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</si>
  <si>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</si>
  <si>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</si>
  <si>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</si>
  <si>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</si>
  <si>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</si>
  <si>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</si>
  <si>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</si>
  <si>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</si>
  <si>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</si>
  <si>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</si>
  <si>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განმარტებები გვერდისთვის "11. CRWA", ცხრილი 11</t>
  </si>
  <si>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</si>
  <si>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</si>
  <si>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</si>
  <si>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</si>
  <si>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</si>
  <si>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</si>
  <si>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</si>
  <si>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</si>
  <si>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</si>
  <si>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</si>
  <si>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</si>
  <si>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</si>
  <si>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</si>
  <si>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</si>
  <si>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</si>
  <si>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</si>
  <si>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გვერდისათვის " .LCR", ცხრილი 14</t>
  </si>
  <si>
    <t>სვეტები</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</si>
  <si>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</si>
  <si>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</si>
  <si>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უზრუნველყოფილი დაფინანსება (A.2)</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</si>
  <si>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</si>
  <si>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</si>
  <si>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 გარდა ზემოაღნიშნულ კატეგორიებში შემავალი მუხლებისა</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</si>
  <si>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</si>
  <si>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განმარტებები გვერდისთვის 15. CCR, ცხრილი 15</t>
  </si>
  <si>
    <t>ცხრილში მოთხოვნილი ინფორმაცია შეესაბამება კონტრაჰენტის საკრედიტო რისკის დებულებას.</t>
  </si>
  <si>
    <t>განმარტებები გვერდისთვის 16. NSFR ცხრილი 16</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</si>
  <si>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</si>
  <si>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</si>
  <si>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</si>
  <si>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განმარტებები გვერდებისთვის  "17-26"</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</si>
  <si>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</si>
  <si>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</si>
  <si>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</si>
  <si>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მთლიანი  ღირებულება -  აქტივების ღირებულება IFRS 9-ით მოსალოდენლი საკრედიტო ზარალის დაკლებამდე</t>
  </si>
  <si>
    <t>საკრედიტო რისკის დონე განისაზღვრება IFRS 9-ის შესაბამისად</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</si>
  <si>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</si>
  <si>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</si>
  <si>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უმოქმედო აქტივი/სესხი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</si>
  <si>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</si>
  <si>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</si>
  <si>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</si>
  <si>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</si>
  <si>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</si>
  <si>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</si>
  <si>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</si>
  <si>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</si>
  <si>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</si>
  <si>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</si>
  <si>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</si>
  <si>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</si>
  <si>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</si>
  <si>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</si>
  <si>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</si>
  <si>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</si>
  <si>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</si>
  <si>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</si>
  <si>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</si>
  <si>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</si>
  <si>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</si>
  <si>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</si>
  <si>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</si>
  <si>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</si>
  <si>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</si>
  <si>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</si>
  <si>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</si>
  <si>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</si>
  <si>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</si>
  <si>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განმარტებები გვერდებისთვის  "17"</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</si>
  <si>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</si>
  <si>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</si>
  <si>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</si>
  <si>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ცხრილი "18 -19"</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</si>
  <si>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</si>
  <si>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IFRS 9-ის შესაბამისად. არ შედის მოსალოდნელი საკრედიტო ზარალი სესხების აუთვისებელ ნაწილზე</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</si>
  <si>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</si>
  <si>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</si>
  <si>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ცხრილი "20"</t>
  </si>
  <si>
    <t>მოსალოდენლი საკრედიტო ზარალი</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</si>
  <si>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</si>
  <si>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ცხრილი "21"</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</si>
  <si>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</si>
  <si>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1</t>
  </si>
  <si>
    <t>უმოქმედო სესხების საწყისი ბალანსი</t>
  </si>
  <si>
    <t>უმოქმედოდ კლასიფიცირებული სესხების ზრდა, საკრედიტო რისკის დონის ზრდის შედეგად</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</si>
  <si>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</si>
  <si>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</si>
  <si>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</si>
  <si>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</si>
  <si>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</si>
  <si>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</si>
  <si>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7</t>
  </si>
  <si>
    <t>უმოქმედოდ კლასიფიცირებული სესხების ჩამოწერის გზით</t>
  </si>
  <si>
    <t>8</t>
  </si>
  <si>
    <t>უმოქმედოდ კლასიფიცირებული სესხების შემცირება, უზრუნველყოფის დასაკუთრების გზით</t>
  </si>
  <si>
    <t>9</t>
  </si>
  <si>
    <t>უმოქმედოდ კლასიფიცირებული სესხების შემცირება, სესხების გაყიდვის გზით</t>
  </si>
  <si>
    <t>10</t>
  </si>
  <si>
    <t>სხვა ბალანსის რეკონსილაციისთვის საჭირო გატარებები</t>
  </si>
  <si>
    <t>11</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</si>
  <si>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</si>
  <si>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12</t>
  </si>
  <si>
    <t>უმოქმედო სესხების ბალანსი პერიოდის ბოლოს</t>
  </si>
  <si>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</si>
  <si>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აღირიცხება უზრუნველყოფის დასაკუთრების მომენტში მისი მთლიანი ღირებულება.</t>
  </si>
  <si>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</si>
  <si>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</si>
  <si>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</si>
  <si>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</si>
  <si>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</si>
  <si>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</si>
  <si>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</si>
  <si>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</si>
  <si>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</si>
  <si>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</si>
  <si>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</si>
  <si>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</si>
  <si>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</si>
  <si>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</si>
  <si>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</si>
  <si>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</si>
  <si>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</si>
  <si>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</si>
  <si>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</si>
  <si>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</si>
  <si>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</si>
  <si>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</si>
  <si>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</si>
  <si>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</si>
  <si>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</si>
  <si>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ცხრილი "25"</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</si>
  <si>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</si>
  <si>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ცხრილი "26"</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</si>
  <si>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</si>
  <si>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</si>
  <si>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</si>
  <si>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</si>
  <si>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</si>
  <si>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</si>
  <si>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</si>
  <si>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</si>
  <si>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</si>
  <si>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</si>
  <si>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</si>
  <si>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</si>
  <si>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</si>
  <si>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</si>
  <si>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სესხების მიმდინარე საკონტრაქტო ძირი თანხა</t>
  </si>
  <si>
    <t>სესხების მთლიანი ღირებულება მოსალოდენლი საკრედიტო ზარალის დაკლებამდე.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</si>
  <si>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</si>
  <si>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პორტფელში არსებული სესხების რაოდენობა. რაოდენობაში არ გაითვლაისწინება სესხები 0 ნაშთით.</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</si>
  <si>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</si>
  <si>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</si>
  <si>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სესხის ძირი თანხის მიხედვით დათვლილი საშუალო შეწონილი ნომინალური საპროცენტო განაკვეთი.</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</si>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</sst>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0.0"/>
    <numFmt numFmtId="194" formatCode="&quot;£&quot;#,##0;[Red]\-&quot;£&quot;#,##0"/>
    <numFmt numFmtId="195" formatCode="&quot;£&quot;#,##0.00;[Red]\-&quot;£&quot;#,##0.00"/>
    <numFmt numFmtId="196" formatCode="_-&quot;£&quot;* #,##0_-;\-&quot;£&quot;* #,##0_-;_-&quot;£&quot;* &quot;-&quot;_-;_-@_-"/>
    <numFmt numFmtId="197" formatCode="_-* #,##0_-;\-* #,##0_-;_-* &quot;-&quot;_-;_-@_-"/>
    <numFmt numFmtId="198" formatCode="_-&quot;£&quot;* #,##0.00_-;\-&quot;£&quot;* #,##0.00_-;_-&quot;£&quot;* &quot;-&quot;??_-;_-@_-"/>
    <numFmt numFmtId="199" formatCode="_-* #,##0\ &quot;€&quot;_-;\-* #,##0\ &quot;€&quot;_-;_-* &quot;-&quot;\ &quot;€&quot;_-;_-@_-"/>
    <numFmt numFmtId="200" formatCode="_-* #,##0\ _€_-;\-* #,##0\ _€_-;_-* &quot;-&quot;\ _€_-;_-@_-"/>
    <numFmt numFmtId="201" formatCode="_-* #,##0.00\ &quot;€&quot;_-;\-* #,##0.00\ &quot;€&quot;_-;_-* &quot;-&quot;??\ &quot;€&quot;_-;_-@_-"/>
    <numFmt numFmtId="202" formatCode="_-* #,##0.00\ _€_-;\-* #,##0.00\ _€_-;_-* &quot;-&quot;??\ _€_-;_-@_-"/>
    <numFmt numFmtId="203" formatCode="&quot;$&quot;#,##0;\(&quot;$&quot;#,##0\)"/>
    <numFmt numFmtId="204" formatCode="&quot;$&quot;#,##0.0_);\(&quot;$&quot;#,##0.0\)"/>
    <numFmt numFmtId="205" formatCode="&quot;$&quot;#,##0.000_);\(&quot;$&quot;#,##0.000\)"/>
    <numFmt numFmtId="206" formatCode="#,##0.0\ ;\(#,##0.0\)"/>
    <numFmt numFmtId="207" formatCode="&quot;\&quot;#,##0.00;[Red]&quot;\&quot;\-#,##0.00"/>
    <numFmt numFmtId="208" formatCode="_-* #,##0\ &quot;GRD&quot;_-;\-* #,##0\ &quot;GRD&quot;_-;_-* &quot;-&quot;\ &quot;GRD&quot;_-;_-@_-"/>
    <numFmt numFmtId="209" formatCode="_-* #,##0\ _G_R_D_-;\-* #,##0\ _G_R_D_-;_-* &quot;-&quot;\ _G_R_D_-;_-@_-"/>
    <numFmt numFmtId="210" formatCode="_-* #,##0.00\ _G_R_D_-;\-* #,##0.00\ _G_R_D_-;_-* &quot;-&quot;??\ _G_R_D_-;_-@_-"/>
    <numFmt numFmtId="211" formatCode="_-* #,##0.00\ &quot;GRD&quot;_-;\-* #,##0.00\ &quot;GRD&quot;_-;_-* &quot;-&quot;??\ &quot;GRD&quot;_-;_-@_-"/>
    <numFmt numFmtId="212" formatCode="&quot;\&quot;#,##0;[Red]&quot;\&quot;\-#,##0"/>
    <numFmt numFmtId="213" formatCode="#,##0_);\(#,##0\);&quot; - &quot;_);@_)"/>
    <numFmt numFmtId="214" formatCode="0.0_)\%;\(0.0\)\%;0.0_)\%;@_)_%"/>
    <numFmt numFmtId="215" formatCode="&quot;£&quot;_(#,##0.00_);&quot;£&quot;\(#,##0.00\);&quot;£&quot;_(0.00_);@_)"/>
    <numFmt numFmtId="216" formatCode="#,##0.0_)_%;\(#,##0.0\)_%;0.0_)_%;@_)_%"/>
    <numFmt numFmtId="217" formatCode="&quot;$&quot;_(#,##0.00_);&quot;$&quot;\(#,##0.00\);&quot;$&quot;_(0.00_);@_)"/>
    <numFmt numFmtId="218" formatCode="#,##0.0_);\(#,##0.0\);#,##0.0_);@_)"/>
    <numFmt numFmtId="219" formatCode="0.000000"/>
    <numFmt numFmtId="220" formatCode="#,##0.00_);\(#,##0.00\);0.00_);@_)"/>
    <numFmt numFmtId="221" formatCode="&quot;£&quot;_(#,##0.00_);&quot;£&quot;\(#,##0.00\)"/>
    <numFmt numFmtId="222" formatCode="#,##0.0_);\(#,##0.0\)"/>
    <numFmt numFmtId="223" formatCode="\€_(#,##0.00_);\€\(#,##0.00\);\€_(0.00_);@_)"/>
    <numFmt numFmtId="224" formatCode="#,##0.0_)\x;\(#,##0.0\)\x"/>
    <numFmt numFmtId="225" formatCode="&quot;$&quot;_(#,##0.00_);&quot;$&quot;\(#,##0.00\)"/>
    <numFmt numFmtId="226" formatCode="#,##0_)\x;\(#,##0\)\x;0_)\x;@_)_x"/>
    <numFmt numFmtId="227" formatCode="#,##0.0_)_x;\(#,##0.0\)_x"/>
    <numFmt numFmtId="228" formatCode="#,##0_)_x;\(#,##0\)_x;0_)_x;@_)_x"/>
    <numFmt numFmtId="229" formatCode="0.0_)\%;\(0.0\)\%"/>
    <numFmt numFmtId="230" formatCode="0_)"/>
    <numFmt numFmtId="231" formatCode="#,##0.0_)_%;\(#,##0.0\)_%"/>
    <numFmt numFmtId="232" formatCode="_-[$€-2]* #,##0.00_-;\-[$€-2]* #,##0.00_-;_-[$€-2]* &quot;-&quot;??_-"/>
    <numFmt numFmtId="233" formatCode="_ &quot;DEM&quot;* #,##0.00_ ;_ &quot;DEM&quot;* \-#,##0.00_ ;_ &quot;DEM&quot;* &quot;-&quot;??_ ;_ @_ "/>
    <numFmt numFmtId="234" formatCode="#,##0.000"/>
    <numFmt numFmtId="235" formatCode="[$-409]dddd\,\ mmmm\ dd\,\ yyyy"/>
    <numFmt numFmtId="236" formatCode="0.0%;\(0.0\)%;@\ \ "/>
    <numFmt numFmtId="237" formatCode="#,##0.0;\(#,##0.0\);\-"/>
    <numFmt numFmtId="238" formatCode="#,##0.0&quot; F&quot;;\(#,##0.0&quot; F&quot;\);\-"/>
    <numFmt numFmtId="239" formatCode="0.0%;\(0.0%\);\-"/>
    <numFmt numFmtId="240" formatCode="0.00\x"/>
    <numFmt numFmtId="241" formatCode="0.0\x"/>
    <numFmt numFmtId="242" formatCode="#,##0;\(#,##0\);\-"/>
    <numFmt numFmtId="243" formatCode="#,##0&quot; MF&quot;;\(#,##0&quot; MF&quot;\);\-"/>
    <numFmt numFmtId="244" formatCode="&quot;+ &quot;0.000%;&quot;- &quot;0.000%"/>
    <numFmt numFmtId="245" formatCode="#,###"/>
    <numFmt numFmtId="246" formatCode="0&quot;A&quot;"/>
    <numFmt numFmtId="247" formatCode="#,##0;\(#,##0\)"/>
    <numFmt numFmtId="248" formatCode="[$$-C09]#,##0.00;[Red]\-[$$-C09]#,##0.00"/>
    <numFmt numFmtId="249" formatCode="#,##0_);\(#,##0\);\-_);"/>
    <numFmt numFmtId="250" formatCode="&quot;$&quot;#,##0_);[Red]\(&quot;$&quot;#,##0\);&quot;-&quot;"/>
    <numFmt numFmtId="251" formatCode="0.0_)"/>
    <numFmt numFmtId="252" formatCode="0.00000000"/>
    <numFmt numFmtId="253" formatCode="#,##0_);\(#,##0\);\-_)"/>
    <numFmt numFmtId="254" formatCode="_-* #,##0.00\ _F_-;\-* #,##0.00\ _F_-;_-* &quot;-&quot;??\ _F_-;_-@_-"/>
    <numFmt numFmtId="255" formatCode="\ \ \ \ @"/>
    <numFmt numFmtId="256" formatCode="\ \ \ \ \ \ \ \ @"/>
    <numFmt numFmtId="257" formatCode="\ \ \ \ \ \ \ \ \ \ @"/>
    <numFmt numFmtId="258" formatCode="\ \ \ \ \ \ \ @"/>
    <numFmt numFmtId="259" formatCode="0.00%&quot;-12.99%&quot;"/>
    <numFmt numFmtId="260" formatCode="&quot;Asia&quot;;;"/>
    <numFmt numFmtId="261" formatCode="0.0"/>
    <numFmt numFmtId="262" formatCode="\$#,##0_);[Red]\(\$#,##0\)"/>
    <numFmt numFmtId="263" formatCode="#,##0_%_);\(#,##0\)_%;#,##0_%_);@_%_)"/>
    <numFmt numFmtId="264" formatCode="#,##0_%_);\(#,##0\)_%;**;@_%_)"/>
    <numFmt numFmtId="265" formatCode="#,##0.00_%_);\(#,##0.00\)_%;#,##0.00_%_);@_%_)"/>
    <numFmt numFmtId="266" formatCode="\£#,##0_);[Red]\(\£#,##0\)"/>
    <numFmt numFmtId="267" formatCode="&quot;$&quot;#,##0_%_);\(&quot;$&quot;#,##0\)_%;&quot;$&quot;#,##0_%_);@_%_)"/>
    <numFmt numFmtId="268" formatCode="&quot;$&quot;#,##0.00_%_);\(&quot;$&quot;#,##0.00\)_%;&quot;$&quot;#,##0.00_%_);@_%_)"/>
    <numFmt numFmtId="269" formatCode="#,##0;\(#,##0\);\-\ "/>
    <numFmt numFmtId="270" formatCode="0.00&quot;%&quot;"/>
    <numFmt numFmtId="271" formatCode="0&quot;%&quot;"/>
    <numFmt numFmtId="272" formatCode="#,##0_);\(#,##0\);@_)"/>
    <numFmt numFmtId="273" formatCode="[$-409]mmm/yy;@"/>
    <numFmt numFmtId="274" formatCode="m/d/yy_%_)"/>
    <numFmt numFmtId="275" formatCode="dd/mm/yyyy;dd/mm/yyyy;&quot;&quot;;@"/>
    <numFmt numFmtId="276" formatCode="0.0000%;[Red]0.0000%;\-"/>
    <numFmt numFmtId="277" formatCode="#,##0&quot;?&quot;_);[Red]\(#,##0&quot;?&quot;\)"/>
    <numFmt numFmtId="278" formatCode="0_%_);\(0\)_%;0_%_);@_%_)"/>
    <numFmt numFmtId="279" formatCode="0.00_);[Red]\(0.00\)"/>
    <numFmt numFmtId="280" formatCode="0.0000000"/>
    <numFmt numFmtId="281" formatCode="mm/dd/yyyy"/>
    <numFmt numFmtId="282" formatCode="_-* #,##0.00\ [$€]_-;\-* #,##0.00\ [$€]_-;_-* &quot;-&quot;??\ [$€]_-;_-@_-"/>
    <numFmt numFmtId="283" formatCode="_([$€]* #,##0.00_);_([$€]* \(#,##0.00\);_([$€]* &quot;-&quot;??_);_(@_)"/>
    <numFmt numFmtId="284" formatCode="_-* #,##0.00\ [$€-1]_-;\-* #,##0.00\ [$€-1]_-;_-* &quot;-&quot;??\ [$€-1]_-"/>
    <numFmt numFmtId="285" formatCode="0&quot;E&quot;"/>
    <numFmt numFmtId="286" formatCode="_(* #,##0.0_%_);_(* \(#,##0.0_%\);_(* &quot; - &quot;_%_);_(@_)"/>
    <numFmt numFmtId="287" formatCode="_(\ #,##0.0_%_);_(\ \(#,##0.0_%\);_(\ &quot; - &quot;_%_);_(@_)"/>
    <numFmt numFmtId="288" formatCode="_(* #,##0.0%_);_(* \(#,##0.0%\);_(* &quot; - &quot;\%_);_(@_)"/>
    <numFmt numFmtId="289" formatCode="_(\ #,##0.0%_);_(\ \(#,##0.0%\);_(\ &quot; - &quot;\%_);_(@_)"/>
    <numFmt numFmtId="290" formatCode="_(* #,###,_);_(* \(#,###,\);_(* &quot; - &quot;_);_(@_)"/>
    <numFmt numFmtId="291" formatCode="_(* #,##0_);_(* \(#,##0\);_(* &quot; - &quot;_);_(@_)"/>
    <numFmt numFmtId="292" formatCode="_(* #,##0.0_);_(* \(#,##0.0\);_(* &quot; - &quot;_);_(@_)"/>
    <numFmt numFmtId="293" formatCode="\ #,##0.0_);\(#,##0.0\);&quot; - &quot;_);@_)"/>
    <numFmt numFmtId="294" formatCode="_(* #,##0.00_);_(* \(#,##0.00\);_(* &quot; - &quot;_);_(@_)"/>
    <numFmt numFmtId="295" formatCode="\ #,##0.00_);\(#,##0.00\);&quot; - &quot;_);@_)"/>
    <numFmt numFmtId="296" formatCode="_(* #,##0.000_);_(* \(#,##0.000\);_(* &quot; - &quot;_);_(@_)"/>
    <numFmt numFmtId="297" formatCode="\ #,##0.000_);\(#,##0.000\);&quot; - &quot;_);@_)"/>
    <numFmt numFmtId="298" formatCode="#,##0;\(#,##0\);&quot;-&quot;"/>
    <numFmt numFmtId="299" formatCode="d\ mmmm\ yyyy"/>
    <numFmt numFmtId="300" formatCode="#,##0;[Red]\(#,##0\);0"/>
    <numFmt numFmtId="301" formatCode="#,##0.0;\(#,##0.0\)"/>
    <numFmt numFmtId="302" formatCode="#,#00"/>
    <numFmt numFmtId="303" formatCode="0.00000000000%"/>
    <numFmt numFmtId="304" formatCode="dd\-mmm\-yy\ hh:mm:ss"/>
    <numFmt numFmtId="305" formatCode="0.0000"/>
    <numFmt numFmtId="306" formatCode="[Red]&quot;stale hdle&quot;;[Red]\-0;[Red]&quot;stale hdle&quot;"/>
    <numFmt numFmtId="307" formatCode="0.0\%_);\(0.0\%\);0.0\%_);@_%_)"/>
    <numFmt numFmtId="308" formatCode="[Magenta]General"/>
    <numFmt numFmtId="309" formatCode="[Magenta]#,##0;[Magenta]\(#,##0\)"/>
    <numFmt numFmtId="310" formatCode="_-* #,##0.00000_-;\-* #,##0.00000_-;_-* &quot;-&quot;???_-;_-@_-"/>
    <numFmt numFmtId="311" formatCode="#,##0_);\(#,##0\);&quot;-&quot;_);@_)"/>
    <numFmt numFmtId="312" formatCode="yyyy\-mm\-dd;@"/>
    <numFmt numFmtId="313" formatCode="#,##0.000;\(#,##0.000\)"/>
    <numFmt numFmtId="314" formatCode="dd\ mmm\ yy"/>
    <numFmt numFmtId="315" formatCode="_(* 0_);_(* \-0_);_(* 0_);@"/>
    <numFmt numFmtId="316" formatCode="_-* #,##0.00_-;_-* #,##0.00\-;_-* &quot;-&quot;??_-;_-@_-"/>
    <numFmt numFmtId="317" formatCode="_(* #,##0_);_(* \-#,##0_);_(* #,##0_);@"/>
    <numFmt numFmtId="318" formatCode="_-* #,##0.00\ _F_-;[Red]\(#,##0.00\)\ _F_-;_-* &quot;-&quot;??\ _F_-;_-@_-"/>
    <numFmt numFmtId="319" formatCode="[Blue]General"/>
    <numFmt numFmtId="320" formatCode="#,##0_)&quot;m&quot;;\(#,##0\)&quot;m&quot;;\-_)&quot;m&quot;"/>
    <numFmt numFmtId="321" formatCode="#,##0.00\ &quot;Kč&quot;;[Red]\-#,##0.00\ &quot;Kč&quot;"/>
    <numFmt numFmtId="322" formatCode="_-* #,##0.00\ &quot;£&quot;_-;\-* #,##0.00\ &quot;£&quot;_-;_-* &quot;-&quot;??\ &quot;£&quot;_-;_-@_-"/>
    <numFmt numFmtId="323" formatCode="0.000000%"/>
    <numFmt numFmtId="324" formatCode="0.0\x;\(0.0\)\x"/>
    <numFmt numFmtId="325" formatCode="0.0\x_);\(0.0\)\x;@_)"/>
    <numFmt numFmtId="326" formatCode="0.00\x_);\(0.00\)\x;@_)"/>
    <numFmt numFmtId="327" formatCode="0.0\x;&quot;nm&quot;;@_)"/>
    <numFmt numFmtId="328" formatCode="_-* #,##0.0000_-;\-* #,##0.0000_-;_-* &quot;-&quot;????_-;_-@_-"/>
    <numFmt numFmtId="329" formatCode="[$$-409]#,##0_ ;[Red]\-[$$-409]#,##0\ "/>
    <numFmt numFmtId="330" formatCode="#,##0.00000;[Red]\-#,##0.00000"/>
    <numFmt numFmtId="331" formatCode="#,##0;[Red]\(#,##0\)"/>
    <numFmt numFmtId="332" formatCode="0.0000%"/>
    <numFmt numFmtId="333" formatCode="#,##0_)&quot;p&quot;;\(#,##0\)&quot;p&quot;;\-_)&quot;p&quot;"/>
    <numFmt numFmtId="334" formatCode="#,##0.00;\(#,##0.00\);\-"/>
    <numFmt numFmtId="335" formatCode="dd/mm/yy;@"/>
    <numFmt numFmtId="336" formatCode="#,##0.0\%_);\(#,##0.0\%\);#,##0.0\%_);@_)"/>
    <numFmt numFmtId="337" formatCode="#.##000"/>
    <numFmt numFmtId="338" formatCode="0.0&quot;x&quot;;@_)"/>
    <numFmt numFmtId="339" formatCode="mm/dd/yy"/>
    <numFmt numFmtId="340" formatCode="#\ ###\ ###\ ##0\ "/>
    <numFmt numFmtId="341" formatCode="0.00;[Red]0.00"/>
    <numFmt numFmtId="342" formatCode="\+0.00%;\-0.00%"/>
    <numFmt numFmtId="343" formatCode="\+#,##0;\-#,##0"/>
    <numFmt numFmtId="344" formatCode="_ * #,##0_ ;_ * \-#,##0_ ;_ * &quot;-&quot;_ ;_ @_ "/>
    <numFmt numFmtId="345" formatCode="_ * #,##0_ ;_ * \-#,##0_ ;_ * &quot;-&quot;??_ ;_ @_ "/>
    <numFmt numFmtId="346" formatCode="\g\ \=\ 0.0%;\g\ \=\ \-0.0%"/>
    <numFmt numFmtId="347" formatCode="#,###,;\(#,###,\)"/>
    <numFmt numFmtId="348" formatCode="&quot;Yes&quot;;[Red]&quot;No&quot;"/>
    <numFmt numFmtId="349" formatCode="[&gt;0]General"/>
    <numFmt numFmtId="350" formatCode="0.0\x\ "/>
    <numFmt numFmtId="351" formatCode="0\ \d\a\y"/>
    <numFmt numFmtId="352" formatCode="#,"/>
    <numFmt numFmtId="353" formatCode="#,##0.00;[Red]#,##0.00"/>
    <numFmt numFmtId="354" formatCode="_-&quot;L.&quot;\ * #,##0_-;\-&quot;L.&quot;\ * #,##0_-;_-&quot;L.&quot;\ * &quot;-&quot;_-;_-@_-"/>
    <numFmt numFmtId="355" formatCode="_-&quot;F&quot;\ * #,##0.00_-;_-&quot;F&quot;\ * #,##0.00\-;_-&quot;F&quot;\ * &quot;-&quot;??_-;_-@_-"/>
    <numFmt numFmtId="356" formatCode="\$#,#00"/>
    <numFmt numFmtId="357" formatCode="_-* #,##0.00\ _L_E_I_-;\-* #,##0.00\ _L_E_I_-;_-* &quot;-&quot;??\ _L_E_I_-;_-@_-"/>
    <numFmt numFmtId="358" formatCode="0.00_)"/>
    <numFmt numFmtId="359" formatCode="0\ \ ;\(0\)\ \ \ "/>
    <numFmt numFmtId="360" formatCode="0.000%"/>
  </numFmts>
  <fonts count="370">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9"/>
      <color theme="1"/>
      <name val="Calibri"/>
      <family val="2"/>
      <scheme val="minor"/>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b/>
      <sz val="11"/>
      <color rgb="FFFA7D00"/>
      <name val="Calibri"/>
      <family val="2"/>
      <scheme val="minor"/>
    </font>
    <font>
      <sz val="11"/>
      <color theme="0"/>
      <name val="Calibri"/>
      <family val="2"/>
      <scheme val="minor"/>
    </font>
    <font>
      <sz val="10"/>
      <color theme="1"/>
      <name val="Arial"/>
      <family val="2"/>
    </font>
    <font>
      <sz val="11"/>
      <color theme="1"/>
      <name val="Arial"/>
      <family val="2"/>
    </font>
    <font>
      <b/>
      <sz val="11"/>
      <name val="Arial"/>
      <family val="2"/>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sz val="8"/>
      <color theme="1"/>
      <name val="Verdana"/>
      <family val="2"/>
    </font>
    <font>
      <sz val="10"/>
      <name val="Cambria"/>
      <family val="2"/>
      <scheme val="major"/>
    </font>
    <font>
      <sz val="8"/>
      <name val="Sylfaen"/>
      <family val="1"/>
    </font>
    <font>
      <sz val="8"/>
      <color theme="1"/>
      <name val="Sylfaen"/>
      <family val="1"/>
    </font>
    <font>
      <sz val="8"/>
      <name val="Calibri"/>
      <family val="2"/>
    </font>
    <font>
      <b/>
      <i/>
      <u/>
      <sz val="8"/>
      <name val="Sylfaen"/>
      <family val="1"/>
    </font>
    <font>
      <sz val="8"/>
      <color rgb="FFFF0000"/>
      <name val="Sylfaen"/>
      <family val="1"/>
    </font>
    <font>
      <u/>
      <sz val="8"/>
      <name val="Sylfaen"/>
      <family val="1"/>
    </font>
    <font>
      <sz val="9"/>
      <color rgb="FF000000"/>
      <name val="Sylfaen"/>
      <family val="1"/>
    </font>
  </fonts>
  <fills count="153">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4" tint="0.79998168889431442"/>
        <bgColor indexed="64"/>
      </patternFill>
    </fill>
  </fills>
  <borders count="244">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top style="thin">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right style="thin">
        <color auto="1"/>
      </right>
      <top/>
      <bottom/>
      <diagonal/>
    </border>
    <border>
      <left style="thin">
        <color auto="1"/>
      </left>
      <right style="thin">
        <color auto="1"/>
      </right>
      <top/>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medium">
        <color indexed="64"/>
      </right>
      <top style="thin">
        <color indexed="64"/>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auto="1"/>
      </left>
      <right style="thin">
        <color auto="1"/>
      </right>
      <top style="thin">
        <color auto="1"/>
      </top>
      <bottom style="thin">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auto="1"/>
      </top>
      <bottom style="thin">
        <color auto="1"/>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auto="1"/>
      </left>
      <right style="thin">
        <color auto="1"/>
      </right>
      <top style="thin">
        <color auto="1"/>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right/>
      <top style="medium">
        <color indexed="64"/>
      </top>
      <bottom style="medium">
        <color indexed="64"/>
      </bottom>
      <diagonal/>
    </border>
    <border>
      <left style="thin">
        <color auto="1"/>
      </left>
      <right/>
      <top style="medium">
        <color auto="1"/>
      </top>
      <bottom style="medium">
        <color indexed="64"/>
      </bottom>
      <diagonal/>
    </border>
    <border>
      <left style="thin">
        <color auto="1"/>
      </left>
      <right style="medium">
        <color indexed="64"/>
      </right>
      <top style="medium">
        <color auto="1"/>
      </top>
      <bottom style="medium">
        <color indexed="64"/>
      </bottom>
      <diagonal/>
    </border>
  </borders>
  <cellStyleXfs count="38259">
    <xf numFmtId="0" fontId="0" fillId="0" borderId="0"/>
    <xf numFmtId="43" fontId="2"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68"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68"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69"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68" fontId="40" fillId="63" borderId="36" applyNumberFormat="0" applyAlignment="0" applyProtection="0"/>
    <xf numFmtId="169" fontId="40" fillId="63" borderId="36" applyNumberFormat="0" applyAlignment="0" applyProtection="0"/>
    <xf numFmtId="168" fontId="40" fillId="63" borderId="36" applyNumberFormat="0" applyAlignment="0" applyProtection="0"/>
    <xf numFmtId="168" fontId="40" fillId="63" borderId="36" applyNumberFormat="0" applyAlignment="0" applyProtection="0"/>
    <xf numFmtId="169" fontId="40" fillId="63" borderId="36" applyNumberFormat="0" applyAlignment="0" applyProtection="0"/>
    <xf numFmtId="168" fontId="40" fillId="63" borderId="36" applyNumberFormat="0" applyAlignment="0" applyProtection="0"/>
    <xf numFmtId="168" fontId="40" fillId="63" borderId="36" applyNumberFormat="0" applyAlignment="0" applyProtection="0"/>
    <xf numFmtId="169" fontId="40" fillId="63" borderId="36" applyNumberFormat="0" applyAlignment="0" applyProtection="0"/>
    <xf numFmtId="168" fontId="40" fillId="63" borderId="36" applyNumberFormat="0" applyAlignment="0" applyProtection="0"/>
    <xf numFmtId="168" fontId="40" fillId="63" borderId="36" applyNumberFormat="0" applyAlignment="0" applyProtection="0"/>
    <xf numFmtId="169" fontId="40" fillId="63" borderId="36" applyNumberFormat="0" applyAlignment="0" applyProtection="0"/>
    <xf numFmtId="168" fontId="40" fillId="63" borderId="36" applyNumberFormat="0" applyAlignment="0" applyProtection="0"/>
    <xf numFmtId="0" fontId="38" fillId="63" borderId="36" applyNumberFormat="0" applyAlignment="0" applyProtection="0"/>
    <xf numFmtId="0" fontId="41" fillId="64" borderId="37" applyNumberFormat="0" applyAlignment="0" applyProtection="0"/>
    <xf numFmtId="0" fontId="42" fillId="9" borderId="32" applyNumberFormat="0" applyAlignment="0" applyProtection="0"/>
    <xf numFmtId="168"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0" fontId="41"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0" fontId="42" fillId="9" borderId="32"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0" fontId="41" fillId="64" borderId="37"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2" fontId="37"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5" fillId="0" borderId="0"/>
    <xf numFmtId="14" fontId="46" fillId="0" borderId="0" applyFill="0" applyBorder="0" applyAlignment="0"/>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2" fillId="0" borderId="0"/>
    <xf numFmtId="0" fontId="2" fillId="0" borderId="0"/>
    <xf numFmtId="168"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8" applyNumberFormat="0" applyAlignment="0" applyProtection="0">
      <alignment horizontal="left" vertical="center"/>
    </xf>
    <xf numFmtId="0" fontId="54" fillId="0" borderId="28" applyNumberFormat="0" applyAlignment="0" applyProtection="0">
      <alignment horizontal="left" vertical="center"/>
    </xf>
    <xf numFmtId="168" fontId="54" fillId="0" borderId="28"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39" applyNumberFormat="0" applyFill="0" applyAlignment="0" applyProtection="0"/>
    <xf numFmtId="169" fontId="55" fillId="0" borderId="39" applyNumberFormat="0" applyFill="0" applyAlignment="0" applyProtection="0"/>
    <xf numFmtId="0"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0" fontId="55" fillId="0" borderId="39" applyNumberFormat="0" applyFill="0" applyAlignment="0" applyProtection="0"/>
    <xf numFmtId="0" fontId="56" fillId="0" borderId="40" applyNumberFormat="0" applyFill="0" applyAlignment="0" applyProtection="0"/>
    <xf numFmtId="169" fontId="56" fillId="0" borderId="40" applyNumberFormat="0" applyFill="0" applyAlignment="0" applyProtection="0"/>
    <xf numFmtId="0"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0" fontId="56" fillId="0" borderId="40" applyNumberFormat="0" applyFill="0" applyAlignment="0" applyProtection="0"/>
    <xf numFmtId="0" fontId="57" fillId="0" borderId="41" applyNumberFormat="0" applyFill="0" applyAlignment="0" applyProtection="0"/>
    <xf numFmtId="169" fontId="57" fillId="0" borderId="41" applyNumberFormat="0" applyFill="0" applyAlignment="0" applyProtection="0"/>
    <xf numFmtId="0" fontId="57" fillId="0" borderId="41" applyNumberFormat="0" applyFill="0" applyAlignment="0" applyProtection="0"/>
    <xf numFmtId="168" fontId="57" fillId="0" borderId="41" applyNumberFormat="0" applyFill="0" applyAlignment="0" applyProtection="0"/>
    <xf numFmtId="0" fontId="57" fillId="0" borderId="41" applyNumberFormat="0" applyFill="0" applyAlignment="0" applyProtection="0"/>
    <xf numFmtId="168" fontId="57" fillId="0" borderId="41" applyNumberFormat="0" applyFill="0" applyAlignment="0" applyProtection="0"/>
    <xf numFmtId="0" fontId="57" fillId="0" borderId="41" applyNumberFormat="0" applyFill="0" applyAlignment="0" applyProtection="0"/>
    <xf numFmtId="0" fontId="57" fillId="0" borderId="41" applyNumberFormat="0" applyFill="0" applyAlignment="0" applyProtection="0"/>
    <xf numFmtId="168" fontId="57" fillId="0" borderId="41" applyNumberFormat="0" applyFill="0" applyAlignment="0" applyProtection="0"/>
    <xf numFmtId="169" fontId="57" fillId="0" borderId="41" applyNumberFormat="0" applyFill="0" applyAlignment="0" applyProtection="0"/>
    <xf numFmtId="168" fontId="57" fillId="0" borderId="41" applyNumberFormat="0" applyFill="0" applyAlignment="0" applyProtection="0"/>
    <xf numFmtId="168" fontId="57" fillId="0" borderId="41" applyNumberFormat="0" applyFill="0" applyAlignment="0" applyProtection="0"/>
    <xf numFmtId="169" fontId="57" fillId="0" borderId="41" applyNumberFormat="0" applyFill="0" applyAlignment="0" applyProtection="0"/>
    <xf numFmtId="168" fontId="57" fillId="0" borderId="41" applyNumberFormat="0" applyFill="0" applyAlignment="0" applyProtection="0"/>
    <xf numFmtId="168" fontId="57" fillId="0" borderId="41" applyNumberFormat="0" applyFill="0" applyAlignment="0" applyProtection="0"/>
    <xf numFmtId="169" fontId="57" fillId="0" borderId="41" applyNumberFormat="0" applyFill="0" applyAlignment="0" applyProtection="0"/>
    <xf numFmtId="168" fontId="57" fillId="0" borderId="41" applyNumberFormat="0" applyFill="0" applyAlignment="0" applyProtection="0"/>
    <xf numFmtId="168" fontId="57" fillId="0" borderId="41" applyNumberFormat="0" applyFill="0" applyAlignment="0" applyProtection="0"/>
    <xf numFmtId="169" fontId="57" fillId="0" borderId="41" applyNumberFormat="0" applyFill="0" applyAlignment="0" applyProtection="0"/>
    <xf numFmtId="168" fontId="57" fillId="0" borderId="41" applyNumberFormat="0" applyFill="0" applyAlignment="0" applyProtection="0"/>
    <xf numFmtId="0" fontId="57" fillId="0" borderId="41"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68"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68"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69"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68" fontId="68" fillId="42" borderId="36" applyNumberFormat="0" applyAlignment="0" applyProtection="0"/>
    <xf numFmtId="169" fontId="68" fillId="42" borderId="36" applyNumberFormat="0" applyAlignment="0" applyProtection="0"/>
    <xf numFmtId="168" fontId="68" fillId="42" borderId="36" applyNumberFormat="0" applyAlignment="0" applyProtection="0"/>
    <xf numFmtId="168" fontId="68" fillId="42" borderId="36" applyNumberFormat="0" applyAlignment="0" applyProtection="0"/>
    <xf numFmtId="169" fontId="68" fillId="42" borderId="36" applyNumberFormat="0" applyAlignment="0" applyProtection="0"/>
    <xf numFmtId="168" fontId="68" fillId="42" borderId="36" applyNumberFormat="0" applyAlignment="0" applyProtection="0"/>
    <xf numFmtId="168" fontId="68" fillId="42" borderId="36" applyNumberFormat="0" applyAlignment="0" applyProtection="0"/>
    <xf numFmtId="169" fontId="68" fillId="42" borderId="36" applyNumberFormat="0" applyAlignment="0" applyProtection="0"/>
    <xf numFmtId="168" fontId="68" fillId="42" borderId="36" applyNumberFormat="0" applyAlignment="0" applyProtection="0"/>
    <xf numFmtId="168" fontId="68" fillId="42" borderId="36" applyNumberFormat="0" applyAlignment="0" applyProtection="0"/>
    <xf numFmtId="169" fontId="68" fillId="42" borderId="36" applyNumberFormat="0" applyAlignment="0" applyProtection="0"/>
    <xf numFmtId="168" fontId="68" fillId="42" borderId="36" applyNumberFormat="0" applyAlignment="0" applyProtection="0"/>
    <xf numFmtId="0" fontId="66" fillId="42" borderId="36" applyNumberFormat="0" applyAlignment="0" applyProtection="0"/>
    <xf numFmtId="3" fontId="2"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42" applyNumberFormat="0" applyFill="0" applyAlignment="0" applyProtection="0"/>
    <xf numFmtId="0" fontId="70" fillId="0" borderId="31" applyNumberFormat="0" applyFill="0" applyAlignment="0" applyProtection="0"/>
    <xf numFmtId="168" fontId="71" fillId="0" borderId="42" applyNumberFormat="0" applyFill="0" applyAlignment="0" applyProtection="0"/>
    <xf numFmtId="168" fontId="71" fillId="0" borderId="42" applyNumberFormat="0" applyFill="0" applyAlignment="0" applyProtection="0"/>
    <xf numFmtId="169" fontId="71" fillId="0" borderId="42" applyNumberFormat="0" applyFill="0" applyAlignment="0" applyProtection="0"/>
    <xf numFmtId="0" fontId="69" fillId="0" borderId="42"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168" fontId="71" fillId="0" borderId="42" applyNumberFormat="0" applyFill="0" applyAlignment="0" applyProtection="0"/>
    <xf numFmtId="169" fontId="71" fillId="0" borderId="42" applyNumberFormat="0" applyFill="0" applyAlignment="0" applyProtection="0"/>
    <xf numFmtId="168" fontId="71" fillId="0" borderId="42" applyNumberFormat="0" applyFill="0" applyAlignment="0" applyProtection="0"/>
    <xf numFmtId="168" fontId="71" fillId="0" borderId="42" applyNumberFormat="0" applyFill="0" applyAlignment="0" applyProtection="0"/>
    <xf numFmtId="169" fontId="71" fillId="0" borderId="42" applyNumberFormat="0" applyFill="0" applyAlignment="0" applyProtection="0"/>
    <xf numFmtId="168" fontId="71" fillId="0" borderId="42" applyNumberFormat="0" applyFill="0" applyAlignment="0" applyProtection="0"/>
    <xf numFmtId="168" fontId="71" fillId="0" borderId="42" applyNumberFormat="0" applyFill="0" applyAlignment="0" applyProtection="0"/>
    <xf numFmtId="169" fontId="71" fillId="0" borderId="42" applyNumberFormat="0" applyFill="0" applyAlignment="0" applyProtection="0"/>
    <xf numFmtId="168" fontId="71" fillId="0" borderId="42" applyNumberFormat="0" applyFill="0" applyAlignment="0" applyProtection="0"/>
    <xf numFmtId="168" fontId="71" fillId="0" borderId="42" applyNumberFormat="0" applyFill="0" applyAlignment="0" applyProtection="0"/>
    <xf numFmtId="169" fontId="71" fillId="0" borderId="42" applyNumberFormat="0" applyFill="0" applyAlignment="0" applyProtection="0"/>
    <xf numFmtId="168" fontId="71" fillId="0" borderId="42" applyNumberFormat="0" applyFill="0" applyAlignment="0" applyProtection="0"/>
    <xf numFmtId="0" fontId="69" fillId="0" borderId="42"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3"/>
    <xf numFmtId="169" fontId="26" fillId="0" borderId="43"/>
    <xf numFmtId="168" fontId="26" fillId="0" borderId="43"/>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6" fillId="0" borderId="0"/>
    <xf numFmtId="180" fontId="2"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0" fontId="77" fillId="0" borderId="0"/>
    <xf numFmtId="0" fontId="76" fillId="0" borderId="0"/>
    <xf numFmtId="179" fontId="28" fillId="0" borderId="0"/>
    <xf numFmtId="179" fontId="2" fillId="0" borderId="0"/>
    <xf numFmtId="179" fontId="2" fillId="0" borderId="0"/>
    <xf numFmtId="0" fontId="2" fillId="0" borderId="0"/>
    <xf numFmtId="0" fontId="2"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8" fillId="0" borderId="0"/>
    <xf numFmtId="0" fontId="28" fillId="0" borderId="0"/>
    <xf numFmtId="168"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68" fontId="28" fillId="0" borderId="0"/>
    <xf numFmtId="0" fontId="28" fillId="0" borderId="0"/>
    <xf numFmtId="0" fontId="28"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179" fontId="28" fillId="0" borderId="0"/>
    <xf numFmtId="179" fontId="28"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28" fillId="0" borderId="0"/>
    <xf numFmtId="179" fontId="28" fillId="0" borderId="0"/>
    <xf numFmtId="179" fontId="28"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28" fillId="0" borderId="0"/>
    <xf numFmtId="0" fontId="2" fillId="0" borderId="0"/>
    <xf numFmtId="0" fontId="27" fillId="0" borderId="0"/>
    <xf numFmtId="168" fontId="25" fillId="0" borderId="0"/>
    <xf numFmtId="0" fontId="2"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8" fillId="0" borderId="0"/>
    <xf numFmtId="0" fontId="28" fillId="0" borderId="0"/>
    <xf numFmtId="168" fontId="25" fillId="0" borderId="0"/>
    <xf numFmtId="0" fontId="65" fillId="0" borderId="0"/>
    <xf numFmtId="0" fontId="2" fillId="0" borderId="0"/>
    <xf numFmtId="168" fontId="25" fillId="0" borderId="0"/>
    <xf numFmtId="0" fontId="1"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179" fontId="2" fillId="0" borderId="0"/>
    <xf numFmtId="0" fontId="2" fillId="0" borderId="0"/>
    <xf numFmtId="179" fontId="2" fillId="0" borderId="0"/>
    <xf numFmtId="0" fontId="2" fillId="0" borderId="0"/>
    <xf numFmtId="179"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179"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6" fillId="0" borderId="0"/>
    <xf numFmtId="0" fontId="8"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79" fontId="8" fillId="0" borderId="0"/>
    <xf numFmtId="0" fontId="26" fillId="0" borderId="0"/>
    <xf numFmtId="179"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6" fillId="0" borderId="0"/>
    <xf numFmtId="179" fontId="8"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68" fontId="26" fillId="0" borderId="0"/>
    <xf numFmtId="0" fontId="76"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68" fontId="8" fillId="0" borderId="0"/>
    <xf numFmtId="0" fontId="76" fillId="0" borderId="0"/>
    <xf numFmtId="168"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79"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6"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179" fontId="26" fillId="0" borderId="0"/>
    <xf numFmtId="179" fontId="26"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4" fillId="0" borderId="0"/>
    <xf numFmtId="0" fontId="2" fillId="0" borderId="0"/>
    <xf numFmtId="0" fontId="76" fillId="0" borderId="0"/>
    <xf numFmtId="168" fontId="44"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2"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69"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68"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168"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168" fontId="2" fillId="0" borderId="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169"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168" fontId="2" fillId="0" borderId="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81"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2" fillId="0" borderId="0"/>
    <xf numFmtId="0" fontId="82" fillId="0" borderId="0"/>
    <xf numFmtId="168" fontId="82" fillId="0" borderId="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68"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68"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69"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68" fontId="85" fillId="63" borderId="45" applyNumberFormat="0" applyAlignment="0" applyProtection="0"/>
    <xf numFmtId="169" fontId="85" fillId="63" borderId="45" applyNumberFormat="0" applyAlignment="0" applyProtection="0"/>
    <xf numFmtId="168" fontId="85" fillId="63" borderId="45" applyNumberFormat="0" applyAlignment="0" applyProtection="0"/>
    <xf numFmtId="168" fontId="85" fillId="63" borderId="45" applyNumberFormat="0" applyAlignment="0" applyProtection="0"/>
    <xf numFmtId="169" fontId="85" fillId="63" borderId="45" applyNumberFormat="0" applyAlignment="0" applyProtection="0"/>
    <xf numFmtId="168" fontId="85" fillId="63" borderId="45" applyNumberFormat="0" applyAlignment="0" applyProtection="0"/>
    <xf numFmtId="168" fontId="85" fillId="63" borderId="45" applyNumberFormat="0" applyAlignment="0" applyProtection="0"/>
    <xf numFmtId="169" fontId="85" fillId="63" borderId="45" applyNumberFormat="0" applyAlignment="0" applyProtection="0"/>
    <xf numFmtId="168" fontId="85" fillId="63" borderId="45" applyNumberFormat="0" applyAlignment="0" applyProtection="0"/>
    <xf numFmtId="168" fontId="85" fillId="63" borderId="45" applyNumberFormat="0" applyAlignment="0" applyProtection="0"/>
    <xf numFmtId="169" fontId="85" fillId="63" borderId="45" applyNumberFormat="0" applyAlignment="0" applyProtection="0"/>
    <xf numFmtId="168" fontId="85" fillId="63" borderId="45" applyNumberFormat="0" applyAlignment="0" applyProtection="0"/>
    <xf numFmtId="0" fontId="83" fillId="63" borderId="45" applyNumberFormat="0" applyAlignment="0" applyProtection="0"/>
    <xf numFmtId="0" fontId="25" fillId="0" borderId="0"/>
    <xf numFmtId="175" fontId="37" fillId="0" borderId="0" applyFont="0" applyFill="0" applyBorder="0" applyAlignment="0" applyProtection="0"/>
    <xf numFmtId="185"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xf numFmtId="0" fontId="2" fillId="0" borderId="0"/>
    <xf numFmtId="168" fontId="2" fillId="0" borderId="0"/>
    <xf numFmtId="186"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8" fontId="37" fillId="0" borderId="0" applyFill="0" applyBorder="0" applyAlignment="0"/>
    <xf numFmtId="189"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68"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68"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69"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68" fontId="94" fillId="0" borderId="46" applyNumberFormat="0" applyFill="0" applyAlignment="0" applyProtection="0"/>
    <xf numFmtId="169" fontId="94" fillId="0" borderId="46" applyNumberFormat="0" applyFill="0" applyAlignment="0" applyProtection="0"/>
    <xf numFmtId="168" fontId="94" fillId="0" borderId="46" applyNumberFormat="0" applyFill="0" applyAlignment="0" applyProtection="0"/>
    <xf numFmtId="168" fontId="94" fillId="0" borderId="46" applyNumberFormat="0" applyFill="0" applyAlignment="0" applyProtection="0"/>
    <xf numFmtId="169" fontId="94" fillId="0" borderId="46" applyNumberFormat="0" applyFill="0" applyAlignment="0" applyProtection="0"/>
    <xf numFmtId="168" fontId="94" fillId="0" borderId="46" applyNumberFormat="0" applyFill="0" applyAlignment="0" applyProtection="0"/>
    <xf numFmtId="168" fontId="94" fillId="0" borderId="46" applyNumberFormat="0" applyFill="0" applyAlignment="0" applyProtection="0"/>
    <xf numFmtId="169" fontId="94" fillId="0" borderId="46" applyNumberFormat="0" applyFill="0" applyAlignment="0" applyProtection="0"/>
    <xf numFmtId="168" fontId="94" fillId="0" borderId="46" applyNumberFormat="0" applyFill="0" applyAlignment="0" applyProtection="0"/>
    <xf numFmtId="168" fontId="94" fillId="0" borderId="46" applyNumberFormat="0" applyFill="0" applyAlignment="0" applyProtection="0"/>
    <xf numFmtId="169" fontId="94" fillId="0" borderId="46" applyNumberFormat="0" applyFill="0" applyAlignment="0" applyProtection="0"/>
    <xf numFmtId="168" fontId="94" fillId="0" borderId="46" applyNumberFormat="0" applyFill="0" applyAlignment="0" applyProtection="0"/>
    <xf numFmtId="0" fontId="47" fillId="0" borderId="46" applyNumberFormat="0" applyFill="0" applyAlignment="0" applyProtection="0"/>
    <xf numFmtId="0" fontId="25" fillId="0" borderId="47"/>
    <xf numFmtId="184" fontId="81"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26"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76" applyNumberFormat="0" applyFill="0" applyAlignment="0" applyProtection="0"/>
    <xf numFmtId="168" fontId="94" fillId="0" borderId="76" applyNumberFormat="0" applyFill="0" applyAlignment="0" applyProtection="0"/>
    <xf numFmtId="169" fontId="94" fillId="0" borderId="76" applyNumberFormat="0" applyFill="0" applyAlignment="0" applyProtection="0"/>
    <xf numFmtId="168" fontId="94" fillId="0" borderId="76" applyNumberFormat="0" applyFill="0" applyAlignment="0" applyProtection="0"/>
    <xf numFmtId="168" fontId="94" fillId="0" borderId="76" applyNumberFormat="0" applyFill="0" applyAlignment="0" applyProtection="0"/>
    <xf numFmtId="169" fontId="94" fillId="0" borderId="76" applyNumberFormat="0" applyFill="0" applyAlignment="0" applyProtection="0"/>
    <xf numFmtId="168" fontId="94" fillId="0" borderId="76" applyNumberFormat="0" applyFill="0" applyAlignment="0" applyProtection="0"/>
    <xf numFmtId="168" fontId="94" fillId="0" borderId="76" applyNumberFormat="0" applyFill="0" applyAlignment="0" applyProtection="0"/>
    <xf numFmtId="169" fontId="94" fillId="0" borderId="76" applyNumberFormat="0" applyFill="0" applyAlignment="0" applyProtection="0"/>
    <xf numFmtId="168" fontId="94" fillId="0" borderId="76" applyNumberFormat="0" applyFill="0" applyAlignment="0" applyProtection="0"/>
    <xf numFmtId="168" fontId="94" fillId="0" borderId="76" applyNumberFormat="0" applyFill="0" applyAlignment="0" applyProtection="0"/>
    <xf numFmtId="169" fontId="94" fillId="0" borderId="76" applyNumberFormat="0" applyFill="0" applyAlignment="0" applyProtection="0"/>
    <xf numFmtId="168" fontId="94"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169" fontId="94"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168" fontId="94"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168" fontId="94"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0" fontId="47" fillId="0" borderId="76" applyNumberFormat="0" applyFill="0" applyAlignment="0" applyProtection="0"/>
    <xf numFmtId="187" fontId="2" fillId="69" borderId="71" applyFont="0">
      <alignment horizontal="right" vertical="center"/>
    </xf>
    <xf numFmtId="3" fontId="2" fillId="69" borderId="71" applyFont="0">
      <alignment horizontal="right" vertical="center"/>
    </xf>
    <xf numFmtId="0" fontId="83" fillId="63" borderId="75" applyNumberFormat="0" applyAlignment="0" applyProtection="0"/>
    <xf numFmtId="168" fontId="85" fillId="63" borderId="75" applyNumberFormat="0" applyAlignment="0" applyProtection="0"/>
    <xf numFmtId="169" fontId="85" fillId="63" borderId="75" applyNumberFormat="0" applyAlignment="0" applyProtection="0"/>
    <xf numFmtId="168" fontId="85" fillId="63" borderId="75" applyNumberFormat="0" applyAlignment="0" applyProtection="0"/>
    <xf numFmtId="168" fontId="85" fillId="63" borderId="75" applyNumberFormat="0" applyAlignment="0" applyProtection="0"/>
    <xf numFmtId="169" fontId="85" fillId="63" borderId="75" applyNumberFormat="0" applyAlignment="0" applyProtection="0"/>
    <xf numFmtId="168" fontId="85" fillId="63" borderId="75" applyNumberFormat="0" applyAlignment="0" applyProtection="0"/>
    <xf numFmtId="168" fontId="85" fillId="63" borderId="75" applyNumberFormat="0" applyAlignment="0" applyProtection="0"/>
    <xf numFmtId="169" fontId="85" fillId="63" borderId="75" applyNumberFormat="0" applyAlignment="0" applyProtection="0"/>
    <xf numFmtId="168" fontId="85" fillId="63" borderId="75" applyNumberFormat="0" applyAlignment="0" applyProtection="0"/>
    <xf numFmtId="168" fontId="85" fillId="63" borderId="75" applyNumberFormat="0" applyAlignment="0" applyProtection="0"/>
    <xf numFmtId="169" fontId="85" fillId="63" borderId="75" applyNumberFormat="0" applyAlignment="0" applyProtection="0"/>
    <xf numFmtId="168" fontId="85"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169" fontId="85"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168" fontId="85"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168" fontId="85"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0" fontId="83" fillId="63" borderId="75" applyNumberFormat="0" applyAlignment="0" applyProtection="0"/>
    <xf numFmtId="3" fontId="2" fillId="74" borderId="71" applyFont="0">
      <alignment horizontal="right" vertical="center"/>
      <protection locked="0"/>
    </xf>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 fillId="73" borderId="74" applyNumberFormat="0" applyFont="0" applyAlignment="0" applyProtection="0"/>
    <xf numFmtId="0" fontId="27" fillId="73" borderId="74" applyNumberFormat="0" applyFont="0" applyAlignment="0" applyProtection="0"/>
    <xf numFmtId="0" fontId="2" fillId="73" borderId="74" applyNumberFormat="0" applyFont="0" applyAlignment="0" applyProtection="0"/>
    <xf numFmtId="0" fontId="2"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0" fontId="27" fillId="73" borderId="74" applyNumberFormat="0" applyFont="0" applyAlignment="0" applyProtection="0"/>
    <xf numFmtId="3" fontId="2" fillId="71" borderId="71" applyFont="0">
      <alignment horizontal="right" vertical="center"/>
      <protection locked="0"/>
    </xf>
    <xf numFmtId="0" fontId="66" fillId="42" borderId="73" applyNumberFormat="0" applyAlignment="0" applyProtection="0"/>
    <xf numFmtId="168" fontId="68" fillId="42" borderId="73" applyNumberFormat="0" applyAlignment="0" applyProtection="0"/>
    <xf numFmtId="169" fontId="68" fillId="42" borderId="73" applyNumberFormat="0" applyAlignment="0" applyProtection="0"/>
    <xf numFmtId="168" fontId="68" fillId="42" borderId="73" applyNumberFormat="0" applyAlignment="0" applyProtection="0"/>
    <xf numFmtId="168" fontId="68" fillId="42" borderId="73" applyNumberFormat="0" applyAlignment="0" applyProtection="0"/>
    <xf numFmtId="169" fontId="68" fillId="42" borderId="73" applyNumberFormat="0" applyAlignment="0" applyProtection="0"/>
    <xf numFmtId="168" fontId="68" fillId="42" borderId="73" applyNumberFormat="0" applyAlignment="0" applyProtection="0"/>
    <xf numFmtId="168" fontId="68" fillId="42" borderId="73" applyNumberFormat="0" applyAlignment="0" applyProtection="0"/>
    <xf numFmtId="169" fontId="68" fillId="42" borderId="73" applyNumberFormat="0" applyAlignment="0" applyProtection="0"/>
    <xf numFmtId="168" fontId="68" fillId="42" borderId="73" applyNumberFormat="0" applyAlignment="0" applyProtection="0"/>
    <xf numFmtId="168" fontId="68" fillId="42" borderId="73" applyNumberFormat="0" applyAlignment="0" applyProtection="0"/>
    <xf numFmtId="169" fontId="68" fillId="42" borderId="73" applyNumberFormat="0" applyAlignment="0" applyProtection="0"/>
    <xf numFmtId="168" fontId="68"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169" fontId="68"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168" fontId="68"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168" fontId="68"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66" fillId="42" borderId="73" applyNumberFormat="0" applyAlignment="0" applyProtection="0"/>
    <xf numFmtId="0" fontId="2" fillId="70" borderId="72" applyNumberFormat="0" applyFont="0" applyBorder="0" applyProtection="0">
      <alignment horizontal="left" vertical="center"/>
    </xf>
    <xf numFmtId="9" fontId="2" fillId="70" borderId="71" applyFont="0" applyProtection="0">
      <alignment horizontal="right" vertical="center"/>
    </xf>
    <xf numFmtId="3" fontId="2" fillId="70" borderId="71" applyFont="0" applyProtection="0">
      <alignment horizontal="right" vertical="center"/>
    </xf>
    <xf numFmtId="0" fontId="62" fillId="69" borderId="72" applyFont="0" applyBorder="0">
      <alignment horizontal="center" wrapText="1"/>
    </xf>
    <xf numFmtId="168" fontId="54" fillId="0" borderId="69">
      <alignment horizontal="left" vertical="center"/>
    </xf>
    <xf numFmtId="0" fontId="54" fillId="0" borderId="69">
      <alignment horizontal="left" vertical="center"/>
    </xf>
    <xf numFmtId="0" fontId="54" fillId="0" borderId="69">
      <alignment horizontal="left" vertical="center"/>
    </xf>
    <xf numFmtId="0" fontId="2" fillId="68" borderId="71" applyNumberFormat="0" applyFont="0" applyBorder="0" applyProtection="0">
      <alignment horizontal="center" vertical="center"/>
    </xf>
    <xf numFmtId="0" fontId="36" fillId="0" borderId="71" applyNumberFormat="0" applyAlignment="0">
      <alignment horizontal="right"/>
      <protection locked="0"/>
    </xf>
    <xf numFmtId="0" fontId="36" fillId="0" borderId="71" applyNumberFormat="0" applyAlignment="0">
      <alignment horizontal="right"/>
      <protection locked="0"/>
    </xf>
    <xf numFmtId="0" fontId="36" fillId="0" borderId="71" applyNumberFormat="0" applyAlignment="0">
      <alignment horizontal="right"/>
      <protection locked="0"/>
    </xf>
    <xf numFmtId="0" fontId="36" fillId="0" borderId="71" applyNumberFormat="0" applyAlignment="0">
      <alignment horizontal="right"/>
      <protection locked="0"/>
    </xf>
    <xf numFmtId="0" fontId="36" fillId="0" borderId="71" applyNumberFormat="0" applyAlignment="0">
      <alignment horizontal="right"/>
      <protection locked="0"/>
    </xf>
    <xf numFmtId="0" fontId="36" fillId="0" borderId="71" applyNumberFormat="0" applyAlignment="0">
      <alignment horizontal="right"/>
      <protection locked="0"/>
    </xf>
    <xf numFmtId="0" fontId="36" fillId="0" borderId="71" applyNumberFormat="0" applyAlignment="0">
      <alignment horizontal="right"/>
      <protection locked="0"/>
    </xf>
    <xf numFmtId="0" fontId="36" fillId="0" borderId="71" applyNumberFormat="0" applyAlignment="0">
      <alignment horizontal="right"/>
      <protection locked="0"/>
    </xf>
    <xf numFmtId="0" fontId="36" fillId="0" borderId="71" applyNumberFormat="0" applyAlignment="0">
      <alignment horizontal="right"/>
      <protection locked="0"/>
    </xf>
    <xf numFmtId="0" fontId="36" fillId="0" borderId="71" applyNumberFormat="0" applyAlignment="0">
      <alignment horizontal="right"/>
      <protection locked="0"/>
    </xf>
    <xf numFmtId="0" fontId="38" fillId="63" borderId="73" applyNumberFormat="0" applyAlignment="0" applyProtection="0"/>
    <xf numFmtId="168" fontId="40" fillId="63" borderId="73" applyNumberFormat="0" applyAlignment="0" applyProtection="0"/>
    <xf numFmtId="169" fontId="40" fillId="63" borderId="73" applyNumberFormat="0" applyAlignment="0" applyProtection="0"/>
    <xf numFmtId="168" fontId="40" fillId="63" borderId="73" applyNumberFormat="0" applyAlignment="0" applyProtection="0"/>
    <xf numFmtId="168" fontId="40" fillId="63" borderId="73" applyNumberFormat="0" applyAlignment="0" applyProtection="0"/>
    <xf numFmtId="169" fontId="40" fillId="63" borderId="73" applyNumberFormat="0" applyAlignment="0" applyProtection="0"/>
    <xf numFmtId="168" fontId="40" fillId="63" borderId="73" applyNumberFormat="0" applyAlignment="0" applyProtection="0"/>
    <xf numFmtId="168" fontId="40" fillId="63" borderId="73" applyNumberFormat="0" applyAlignment="0" applyProtection="0"/>
    <xf numFmtId="169" fontId="40" fillId="63" borderId="73" applyNumberFormat="0" applyAlignment="0" applyProtection="0"/>
    <xf numFmtId="168" fontId="40" fillId="63" borderId="73" applyNumberFormat="0" applyAlignment="0" applyProtection="0"/>
    <xf numFmtId="168" fontId="40" fillId="63" borderId="73" applyNumberFormat="0" applyAlignment="0" applyProtection="0"/>
    <xf numFmtId="169" fontId="40" fillId="63" borderId="73" applyNumberFormat="0" applyAlignment="0" applyProtection="0"/>
    <xf numFmtId="168" fontId="40"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169" fontId="40"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168" fontId="40"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168" fontId="40"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0" fontId="38" fillId="63" borderId="73" applyNumberFormat="0" applyAlignment="0" applyProtection="0"/>
    <xf numFmtId="169" fontId="26" fillId="36" borderId="0"/>
    <xf numFmtId="0" fontId="2" fillId="0" borderId="0">
      <alignment vertical="center"/>
    </xf>
    <xf numFmtId="166" fontId="1" fillId="0" borderId="0" applyFont="0" applyFill="0" applyBorder="0" applyAlignment="0" applyProtection="0"/>
    <xf numFmtId="0" fontId="125" fillId="0" borderId="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168" fontId="40"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168" fontId="40"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169" fontId="40"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0" fontId="38" fillId="63" borderId="123" applyNumberFormat="0" applyAlignment="0" applyProtection="0"/>
    <xf numFmtId="168" fontId="40" fillId="63" borderId="123" applyNumberFormat="0" applyAlignment="0" applyProtection="0"/>
    <xf numFmtId="169" fontId="40" fillId="63" borderId="123" applyNumberFormat="0" applyAlignment="0" applyProtection="0"/>
    <xf numFmtId="168" fontId="40" fillId="63" borderId="123" applyNumberFormat="0" applyAlignment="0" applyProtection="0"/>
    <xf numFmtId="168" fontId="40" fillId="63" borderId="123" applyNumberFormat="0" applyAlignment="0" applyProtection="0"/>
    <xf numFmtId="169" fontId="40" fillId="63" borderId="123" applyNumberFormat="0" applyAlignment="0" applyProtection="0"/>
    <xf numFmtId="168" fontId="40" fillId="63" borderId="123" applyNumberFormat="0" applyAlignment="0" applyProtection="0"/>
    <xf numFmtId="168" fontId="40" fillId="63" borderId="123" applyNumberFormat="0" applyAlignment="0" applyProtection="0"/>
    <xf numFmtId="169" fontId="40" fillId="63" borderId="123" applyNumberFormat="0" applyAlignment="0" applyProtection="0"/>
    <xf numFmtId="168" fontId="40" fillId="63" borderId="123" applyNumberFormat="0" applyAlignment="0" applyProtection="0"/>
    <xf numFmtId="168" fontId="40" fillId="63" borderId="123" applyNumberFormat="0" applyAlignment="0" applyProtection="0"/>
    <xf numFmtId="169" fontId="40" fillId="63" borderId="123" applyNumberFormat="0" applyAlignment="0" applyProtection="0"/>
    <xf numFmtId="168" fontId="40" fillId="63" borderId="123" applyNumberFormat="0" applyAlignment="0" applyProtection="0"/>
    <xf numFmtId="0" fontId="38" fillId="63" borderId="123" applyNumberFormat="0" applyAlignment="0" applyProtection="0"/>
    <xf numFmtId="0" fontId="36" fillId="0" borderId="108" applyNumberFormat="0" applyAlignment="0">
      <alignment horizontal="right"/>
      <protection locked="0"/>
    </xf>
    <xf numFmtId="0" fontId="36" fillId="0" borderId="108" applyNumberFormat="0" applyAlignment="0">
      <alignment horizontal="right"/>
      <protection locked="0"/>
    </xf>
    <xf numFmtId="0" fontId="36" fillId="0" borderId="108" applyNumberFormat="0" applyAlignment="0">
      <alignment horizontal="right"/>
      <protection locked="0"/>
    </xf>
    <xf numFmtId="0" fontId="36" fillId="0" borderId="108" applyNumberFormat="0" applyAlignment="0">
      <alignment horizontal="right"/>
      <protection locked="0"/>
    </xf>
    <xf numFmtId="0" fontId="36" fillId="0" borderId="108" applyNumberFormat="0" applyAlignment="0">
      <alignment horizontal="right"/>
      <protection locked="0"/>
    </xf>
    <xf numFmtId="0" fontId="36" fillId="0" borderId="108" applyNumberFormat="0" applyAlignment="0">
      <alignment horizontal="right"/>
      <protection locked="0"/>
    </xf>
    <xf numFmtId="0" fontId="36" fillId="0" borderId="108" applyNumberFormat="0" applyAlignment="0">
      <alignment horizontal="right"/>
      <protection locked="0"/>
    </xf>
    <xf numFmtId="0" fontId="36" fillId="0" borderId="108" applyNumberFormat="0" applyAlignment="0">
      <alignment horizontal="right"/>
      <protection locked="0"/>
    </xf>
    <xf numFmtId="0" fontId="36" fillId="0" borderId="108" applyNumberFormat="0" applyAlignment="0">
      <alignment horizontal="right"/>
      <protection locked="0"/>
    </xf>
    <xf numFmtId="0" fontId="36" fillId="0" borderId="108" applyNumberFormat="0" applyAlignment="0">
      <alignment horizontal="right"/>
      <protection locked="0"/>
    </xf>
    <xf numFmtId="0" fontId="2" fillId="68" borderId="108" applyNumberFormat="0" applyFont="0" applyBorder="0" applyProtection="0">
      <alignment horizontal="center" vertical="center"/>
    </xf>
    <xf numFmtId="0" fontId="54" fillId="0" borderId="113">
      <alignment horizontal="left" vertical="center"/>
    </xf>
    <xf numFmtId="0" fontId="54" fillId="0" borderId="113">
      <alignment horizontal="left" vertical="center"/>
    </xf>
    <xf numFmtId="168" fontId="54" fillId="0" borderId="113">
      <alignment horizontal="left" vertical="center"/>
    </xf>
    <xf numFmtId="0" fontId="62" fillId="69" borderId="111" applyFont="0" applyBorder="0">
      <alignment horizontal="center" wrapText="1"/>
    </xf>
    <xf numFmtId="3" fontId="2" fillId="70" borderId="108" applyFont="0" applyProtection="0">
      <alignment horizontal="right" vertical="center"/>
    </xf>
    <xf numFmtId="9" fontId="2" fillId="70" borderId="108" applyFont="0" applyProtection="0">
      <alignment horizontal="right" vertical="center"/>
    </xf>
    <xf numFmtId="0" fontId="2" fillId="70" borderId="111" applyNumberFormat="0" applyFont="0" applyBorder="0" applyProtection="0">
      <alignment horizontal="left" vertical="center"/>
    </xf>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168" fontId="68"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168" fontId="68"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169" fontId="68"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0" fontId="66" fillId="42" borderId="123" applyNumberFormat="0" applyAlignment="0" applyProtection="0"/>
    <xf numFmtId="168" fontId="68" fillId="42" borderId="123" applyNumberFormat="0" applyAlignment="0" applyProtection="0"/>
    <xf numFmtId="169" fontId="68" fillId="42" borderId="123" applyNumberFormat="0" applyAlignment="0" applyProtection="0"/>
    <xf numFmtId="168" fontId="68" fillId="42" borderId="123" applyNumberFormat="0" applyAlignment="0" applyProtection="0"/>
    <xf numFmtId="168" fontId="68" fillId="42" borderId="123" applyNumberFormat="0" applyAlignment="0" applyProtection="0"/>
    <xf numFmtId="169" fontId="68" fillId="42" borderId="123" applyNumberFormat="0" applyAlignment="0" applyProtection="0"/>
    <xf numFmtId="168" fontId="68" fillId="42" borderId="123" applyNumberFormat="0" applyAlignment="0" applyProtection="0"/>
    <xf numFmtId="168" fontId="68" fillId="42" borderId="123" applyNumberFormat="0" applyAlignment="0" applyProtection="0"/>
    <xf numFmtId="169" fontId="68" fillId="42" borderId="123" applyNumberFormat="0" applyAlignment="0" applyProtection="0"/>
    <xf numFmtId="168" fontId="68" fillId="42" borderId="123" applyNumberFormat="0" applyAlignment="0" applyProtection="0"/>
    <xf numFmtId="168" fontId="68" fillId="42" borderId="123" applyNumberFormat="0" applyAlignment="0" applyProtection="0"/>
    <xf numFmtId="169" fontId="68" fillId="42" borderId="123" applyNumberFormat="0" applyAlignment="0" applyProtection="0"/>
    <xf numFmtId="168" fontId="68" fillId="42" borderId="123" applyNumberFormat="0" applyAlignment="0" applyProtection="0"/>
    <xf numFmtId="0" fontId="66" fillId="42" borderId="123" applyNumberFormat="0" applyAlignment="0" applyProtection="0"/>
    <xf numFmtId="3" fontId="2" fillId="71" borderId="108" applyFont="0">
      <alignment horizontal="right" vertical="center"/>
      <protection locked="0"/>
    </xf>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7" fillId="73" borderId="124" applyNumberFormat="0" applyFont="0" applyAlignment="0" applyProtection="0"/>
    <xf numFmtId="0" fontId="2"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7"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0" fontId="2" fillId="73" borderId="124" applyNumberFormat="0" applyFont="0" applyAlignment="0" applyProtection="0"/>
    <xf numFmtId="3" fontId="2" fillId="74" borderId="108" applyFont="0">
      <alignment horizontal="right" vertical="center"/>
      <protection locked="0"/>
    </xf>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168" fontId="85"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168" fontId="85"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169" fontId="85"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0" fontId="83" fillId="63" borderId="125" applyNumberFormat="0" applyAlignment="0" applyProtection="0"/>
    <xf numFmtId="168" fontId="85" fillId="63" borderId="125" applyNumberFormat="0" applyAlignment="0" applyProtection="0"/>
    <xf numFmtId="169" fontId="85" fillId="63" borderId="125" applyNumberFormat="0" applyAlignment="0" applyProtection="0"/>
    <xf numFmtId="168" fontId="85" fillId="63" borderId="125" applyNumberFormat="0" applyAlignment="0" applyProtection="0"/>
    <xf numFmtId="168" fontId="85" fillId="63" borderId="125" applyNumberFormat="0" applyAlignment="0" applyProtection="0"/>
    <xf numFmtId="169" fontId="85" fillId="63" borderId="125" applyNumberFormat="0" applyAlignment="0" applyProtection="0"/>
    <xf numFmtId="168" fontId="85" fillId="63" borderId="125" applyNumberFormat="0" applyAlignment="0" applyProtection="0"/>
    <xf numFmtId="168" fontId="85" fillId="63" borderId="125" applyNumberFormat="0" applyAlignment="0" applyProtection="0"/>
    <xf numFmtId="169" fontId="85" fillId="63" borderId="125" applyNumberFormat="0" applyAlignment="0" applyProtection="0"/>
    <xf numFmtId="168" fontId="85" fillId="63" borderId="125" applyNumberFormat="0" applyAlignment="0" applyProtection="0"/>
    <xf numFmtId="168" fontId="85" fillId="63" borderId="125" applyNumberFormat="0" applyAlignment="0" applyProtection="0"/>
    <xf numFmtId="169" fontId="85" fillId="63" borderId="125" applyNumberFormat="0" applyAlignment="0" applyProtection="0"/>
    <xf numFmtId="168" fontId="85" fillId="63" borderId="125" applyNumberFormat="0" applyAlignment="0" applyProtection="0"/>
    <xf numFmtId="0" fontId="83" fillId="63" borderId="125" applyNumberFormat="0" applyAlignment="0" applyProtection="0"/>
    <xf numFmtId="3" fontId="2" fillId="69" borderId="108" applyFont="0">
      <alignment horizontal="right" vertical="center"/>
    </xf>
    <xf numFmtId="187" fontId="2" fillId="69" borderId="108" applyFont="0">
      <alignment horizontal="right" vertical="center"/>
    </xf>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168" fontId="94"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168" fontId="94"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169" fontId="94"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0" fontId="47" fillId="0" borderId="126" applyNumberFormat="0" applyFill="0" applyAlignment="0" applyProtection="0"/>
    <xf numFmtId="168" fontId="94" fillId="0" borderId="126" applyNumberFormat="0" applyFill="0" applyAlignment="0" applyProtection="0"/>
    <xf numFmtId="169" fontId="94" fillId="0" borderId="126" applyNumberFormat="0" applyFill="0" applyAlignment="0" applyProtection="0"/>
    <xf numFmtId="168" fontId="94" fillId="0" borderId="126" applyNumberFormat="0" applyFill="0" applyAlignment="0" applyProtection="0"/>
    <xf numFmtId="168" fontId="94" fillId="0" borderId="126" applyNumberFormat="0" applyFill="0" applyAlignment="0" applyProtection="0"/>
    <xf numFmtId="169" fontId="94" fillId="0" borderId="126" applyNumberFormat="0" applyFill="0" applyAlignment="0" applyProtection="0"/>
    <xf numFmtId="168" fontId="94" fillId="0" borderId="126" applyNumberFormat="0" applyFill="0" applyAlignment="0" applyProtection="0"/>
    <xf numFmtId="168" fontId="94" fillId="0" borderId="126" applyNumberFormat="0" applyFill="0" applyAlignment="0" applyProtection="0"/>
    <xf numFmtId="169" fontId="94" fillId="0" borderId="126" applyNumberFormat="0" applyFill="0" applyAlignment="0" applyProtection="0"/>
    <xf numFmtId="168" fontId="94" fillId="0" borderId="126" applyNumberFormat="0" applyFill="0" applyAlignment="0" applyProtection="0"/>
    <xf numFmtId="168" fontId="94" fillId="0" borderId="126" applyNumberFormat="0" applyFill="0" applyAlignment="0" applyProtection="0"/>
    <xf numFmtId="169" fontId="94" fillId="0" borderId="126" applyNumberFormat="0" applyFill="0" applyAlignment="0" applyProtection="0"/>
    <xf numFmtId="168" fontId="94" fillId="0" borderId="126" applyNumberFormat="0" applyFill="0" applyAlignment="0" applyProtection="0"/>
    <xf numFmtId="0" fontId="47" fillId="0" borderId="126" applyNumberFormat="0" applyFill="0" applyAlignment="0" applyProtection="0"/>
    <xf numFmtId="0" fontId="2" fillId="0" borderId="0"/>
    <xf numFmtId="0" fontId="161" fillId="69" borderId="96" applyNumberFormat="0" applyFill="0" applyBorder="0" applyAlignment="0" applyProtection="0">
      <alignment horizontal="left"/>
    </xf>
    <xf numFmtId="0" fontId="2" fillId="0" borderId="0">
      <alignment vertical="center"/>
    </xf>
    <xf numFmtId="0" fontId="54" fillId="0" borderId="0" applyNumberFormat="0" applyFill="0" applyBorder="0" applyAlignment="0" applyProtection="0"/>
    <xf numFmtId="0" fontId="62" fillId="69" borderId="111" applyFont="0" applyBorder="0">
      <alignment horizontal="center" wrapText="1"/>
    </xf>
    <xf numFmtId="3" fontId="2" fillId="74" borderId="108"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3" fontId="162" fillId="0" borderId="0" applyFont="0" applyFill="0" applyBorder="0" applyAlignment="0" applyProtection="0"/>
    <xf numFmtId="8" fontId="163" fillId="0" borderId="0" applyFont="0" applyFill="0" applyBorder="0" applyAlignment="0" applyProtection="0"/>
    <xf numFmtId="8" fontId="163" fillId="0" borderId="0" applyFont="0" applyFill="0" applyBorder="0" applyAlignment="0" applyProtection="0"/>
    <xf numFmtId="203" fontId="162" fillId="0" borderId="0" applyFont="0" applyFill="0" applyBorder="0" applyAlignment="0" applyProtection="0"/>
    <xf numFmtId="5" fontId="163" fillId="0" borderId="0" applyFont="0" applyFill="0" applyBorder="0" applyAlignment="0" applyProtection="0"/>
    <xf numFmtId="5" fontId="163" fillId="0" borderId="0" applyFont="0" applyFill="0" applyBorder="0" applyAlignment="0" applyProtection="0"/>
    <xf numFmtId="5" fontId="163" fillId="0" borderId="0" applyFont="0" applyFill="0" applyBorder="0" applyAlignment="0" applyProtection="0"/>
    <xf numFmtId="5" fontId="163" fillId="0" borderId="0" applyFont="0" applyFill="0" applyBorder="0" applyAlignment="0" applyProtection="0"/>
    <xf numFmtId="5" fontId="163" fillId="0" borderId="0" applyFont="0" applyFill="0" applyBorder="0" applyAlignment="0" applyProtection="0"/>
    <xf numFmtId="204" fontId="162" fillId="0" borderId="0" applyFont="0" applyFill="0" applyBorder="0" applyAlignment="0" applyProtection="0"/>
    <xf numFmtId="204" fontId="162" fillId="0" borderId="0" applyFont="0" applyFill="0" applyBorder="0" applyAlignment="0" applyProtection="0"/>
    <xf numFmtId="7" fontId="162" fillId="0" borderId="0" applyFont="0" applyFill="0" applyBorder="0" applyAlignment="0" applyProtection="0"/>
    <xf numFmtId="7" fontId="162" fillId="0" borderId="0" applyFont="0" applyFill="0" applyBorder="0" applyAlignment="0" applyProtection="0"/>
    <xf numFmtId="205" fontId="162" fillId="0" borderId="0" applyFont="0" applyFill="0" applyBorder="0" applyAlignment="0" applyProtection="0"/>
    <xf numFmtId="205" fontId="162" fillId="0" borderId="0" applyFont="0" applyFill="0" applyBorder="0" applyAlignment="0" applyProtection="0"/>
    <xf numFmtId="5" fontId="163" fillId="0" borderId="0" applyFont="0" applyFill="0" applyBorder="0" applyAlignment="0" applyProtection="0"/>
    <xf numFmtId="5" fontId="163" fillId="0" borderId="0" applyFont="0" applyFill="0" applyBorder="0" applyAlignment="0" applyProtection="0"/>
    <xf numFmtId="5" fontId="163" fillId="0" borderId="0" applyFont="0" applyFill="0" applyBorder="0" applyAlignment="0" applyProtection="0"/>
    <xf numFmtId="5" fontId="163" fillId="0" borderId="0" applyFont="0" applyFill="0" applyBorder="0" applyAlignment="0" applyProtection="0"/>
    <xf numFmtId="5" fontId="163" fillId="0" borderId="0" applyFont="0" applyFill="0" applyBorder="0" applyAlignment="0" applyProtection="0"/>
    <xf numFmtId="206" fontId="111" fillId="0" borderId="0"/>
    <xf numFmtId="206" fontId="111" fillId="0" borderId="0"/>
    <xf numFmtId="206" fontId="111" fillId="0" borderId="0"/>
    <xf numFmtId="206" fontId="111" fillId="0" borderId="0"/>
    <xf numFmtId="0" fontId="111" fillId="0" borderId="0"/>
    <xf numFmtId="206" fontId="111" fillId="0" borderId="0"/>
    <xf numFmtId="5" fontId="163" fillId="0" borderId="0" applyFont="0" applyFill="0" applyBorder="0" applyAlignment="0" applyProtection="0"/>
    <xf numFmtId="5" fontId="163" fillId="0" borderId="0" applyFont="0" applyFill="0" applyBorder="0" applyAlignment="0" applyProtection="0"/>
    <xf numFmtId="203" fontId="162" fillId="0" borderId="0" applyFont="0" applyFill="0" applyBorder="0" applyAlignment="0" applyProtection="0"/>
    <xf numFmtId="5" fontId="163" fillId="0" borderId="0" applyFont="0" applyFill="0" applyBorder="0" applyAlignment="0" applyProtection="0"/>
    <xf numFmtId="5" fontId="163" fillId="0" borderId="0" applyFont="0" applyFill="0" applyBorder="0" applyAlignment="0" applyProtection="0"/>
    <xf numFmtId="0" fontId="162" fillId="0" borderId="0" applyFont="0" applyFill="0" applyBorder="0" applyAlignment="0" applyProtection="0"/>
    <xf numFmtId="0" fontId="162" fillId="0" borderId="0" applyFont="0" applyFill="0" applyBorder="0" applyAlignment="0" applyProtection="0"/>
    <xf numFmtId="203" fontId="162" fillId="0" borderId="0" applyFont="0" applyFill="0" applyBorder="0" applyAlignment="0" applyProtection="0"/>
    <xf numFmtId="203" fontId="162" fillId="0" borderId="0" applyFont="0" applyFill="0" applyBorder="0" applyAlignment="0" applyProtection="0"/>
    <xf numFmtId="203" fontId="162" fillId="0" borderId="0" applyFont="0" applyFill="0" applyBorder="0" applyAlignment="0" applyProtection="0"/>
    <xf numFmtId="9" fontId="163" fillId="0" borderId="0" applyFont="0" applyFill="0" applyBorder="0" applyAlignment="0" applyProtection="0"/>
    <xf numFmtId="9" fontId="163" fillId="0" borderId="0" applyFont="0" applyFill="0" applyBorder="0" applyAlignment="0" applyProtection="0"/>
    <xf numFmtId="10" fontId="163" fillId="0" borderId="0" applyFont="0" applyFill="0" applyBorder="0" applyAlignment="0" applyProtection="0"/>
    <xf numFmtId="10" fontId="163" fillId="0" borderId="0" applyFont="0" applyFill="0" applyBorder="0" applyAlignment="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4"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165" fillId="0" borderId="0" applyNumberFormat="0" applyFill="0" applyBorder="0" applyProtection="0"/>
    <xf numFmtId="0" fontId="2" fillId="0" borderId="0" applyNumberFormat="0" applyFill="0" applyBorder="0" applyAlignment="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0" fontId="166" fillId="0" borderId="0" applyNumberFormat="0" applyFill="0" applyBorder="0" applyProtection="0"/>
    <xf numFmtId="207" fontId="167" fillId="0" borderId="0" applyFont="0" applyFill="0" applyBorder="0" applyAlignment="0" applyProtection="0"/>
    <xf numFmtId="0" fontId="36" fillId="0" borderId="0" applyFont="0" applyFill="0" applyBorder="0" applyAlignment="0" applyProtection="0"/>
    <xf numFmtId="208" fontId="168" fillId="0" borderId="0" applyFont="0" applyFill="0" applyBorder="0" applyAlignment="0" applyProtection="0"/>
    <xf numFmtId="209" fontId="168" fillId="0" borderId="0" applyFont="0" applyFill="0" applyBorder="0" applyAlignment="0" applyProtection="0"/>
    <xf numFmtId="210" fontId="168" fillId="0" borderId="0" applyFont="0" applyFill="0" applyBorder="0" applyAlignment="0" applyProtection="0"/>
    <xf numFmtId="211" fontId="168" fillId="0" borderId="0" applyFont="0" applyFill="0" applyBorder="0" applyAlignment="0" applyProtection="0"/>
    <xf numFmtId="0" fontId="168" fillId="0" borderId="0"/>
    <xf numFmtId="0" fontId="36" fillId="0" borderId="0" applyFont="0" applyFill="0" applyBorder="0" applyAlignment="0" applyProtection="0"/>
    <xf numFmtId="212" fontId="167" fillId="0" borderId="0" applyFont="0" applyFill="0" applyBorder="0" applyAlignment="0" applyProtection="0"/>
    <xf numFmtId="0" fontId="163" fillId="0" borderId="0" applyFont="0" applyFill="0" applyBorder="0" applyAlignment="0" applyProtection="0"/>
    <xf numFmtId="4" fontId="26" fillId="0" borderId="0" applyFont="0" applyFill="0" applyBorder="0" applyAlignment="0" applyProtection="0"/>
    <xf numFmtId="0" fontId="2" fillId="0" borderId="0"/>
    <xf numFmtId="0" fontId="2" fillId="0" borderId="0"/>
    <xf numFmtId="0" fontId="2" fillId="0" borderId="0"/>
    <xf numFmtId="0" fontId="2" fillId="0" borderId="0"/>
    <xf numFmtId="213" fontId="169" fillId="0" borderId="0" applyNumberFormat="0" applyFont="0" applyAlignment="0">
      <alignment horizontal="right" vertical="top"/>
    </xf>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7"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0" fontId="2" fillId="0" borderId="0">
      <alignment horizontal="left" wrapText="1"/>
    </xf>
    <xf numFmtId="0" fontId="25"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6"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9" fontId="2" fillId="0" borderId="0">
      <alignment horizontal="left" wrapText="1"/>
    </xf>
    <xf numFmtId="219" fontId="2" fillId="0" borderId="0">
      <alignment horizontal="left" wrapText="1"/>
    </xf>
    <xf numFmtId="219" fontId="2" fillId="0" borderId="0">
      <alignment horizontal="left" wrapText="1"/>
    </xf>
    <xf numFmtId="219" fontId="2" fillId="0" borderId="0">
      <alignment horizontal="left" wrapText="1"/>
    </xf>
    <xf numFmtId="219" fontId="2" fillId="0" borderId="0">
      <alignment horizontal="left" wrapText="1"/>
    </xf>
    <xf numFmtId="219" fontId="2" fillId="0" borderId="0">
      <alignment horizontal="left" wrapText="1"/>
    </xf>
    <xf numFmtId="219" fontId="2" fillId="0" borderId="0">
      <alignment horizontal="left" wrapText="1"/>
    </xf>
    <xf numFmtId="219"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9" fontId="2" fillId="0" borderId="0">
      <alignment horizontal="left" wrapText="1"/>
    </xf>
    <xf numFmtId="219" fontId="2" fillId="0" borderId="0">
      <alignment horizontal="left" wrapText="1"/>
    </xf>
    <xf numFmtId="219" fontId="2" fillId="0" borderId="0">
      <alignment horizontal="left" wrapText="1"/>
    </xf>
    <xf numFmtId="219" fontId="2" fillId="0" borderId="0">
      <alignment horizontal="left" wrapText="1"/>
    </xf>
    <xf numFmtId="0" fontId="25" fillId="0" borderId="0"/>
    <xf numFmtId="0" fontId="25" fillId="0" borderId="0"/>
    <xf numFmtId="0" fontId="25" fillId="0" borderId="0"/>
    <xf numFmtId="0" fontId="25" fillId="0" borderId="0"/>
    <xf numFmtId="0" fontId="25"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70" fillId="87" borderId="138" quotePrefix="1" applyNumberFormat="0" applyFont="0" applyFill="0" applyBorder="0" applyAlignment="0" applyProtection="0">
      <alignment horizontal="centerContinuous" vertical="justify"/>
      <protection locked="0" hidden="1"/>
    </xf>
    <xf numFmtId="0" fontId="2" fillId="0" borderId="0"/>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2" fillId="86" borderId="0"/>
    <xf numFmtId="0" fontId="2" fillId="86" borderId="0"/>
    <xf numFmtId="0" fontId="2" fillId="0" borderId="0">
      <alignment horizontal="left" wrapText="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6" borderId="0"/>
    <xf numFmtId="0" fontId="2" fillId="0" borderId="0"/>
    <xf numFmtId="0" fontId="2" fillId="86" borderId="0"/>
    <xf numFmtId="0" fontId="2" fillId="0" borderId="0"/>
    <xf numFmtId="0" fontId="2" fillId="0" borderId="0"/>
    <xf numFmtId="0" fontId="17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6" borderId="0"/>
    <xf numFmtId="0" fontId="2" fillId="0" borderId="0"/>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172" fillId="0" borderId="0"/>
    <xf numFmtId="0" fontId="172" fillId="0" borderId="0"/>
    <xf numFmtId="0" fontId="2" fillId="0" borderId="0" applyFont="0" applyFill="0" applyBorder="0" applyAlignment="0" applyProtection="0"/>
    <xf numFmtId="0" fontId="2" fillId="86" borderId="0"/>
    <xf numFmtId="0" fontId="2" fillId="86" borderId="0"/>
    <xf numFmtId="0" fontId="2" fillId="0" borderId="0"/>
    <xf numFmtId="0" fontId="2" fillId="0" borderId="0"/>
    <xf numFmtId="0" fontId="172" fillId="0" borderId="0"/>
    <xf numFmtId="0" fontId="2" fillId="0" borderId="0"/>
    <xf numFmtId="0" fontId="2" fillId="0" borderId="0">
      <alignment horizontal="left" wrapText="1"/>
    </xf>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3" fillId="0" borderId="0"/>
    <xf numFmtId="0" fontId="173" fillId="0" borderId="0"/>
    <xf numFmtId="0" fontId="173" fillId="0" borderId="0"/>
    <xf numFmtId="0" fontId="2" fillId="0" borderId="0"/>
    <xf numFmtId="0" fontId="2" fillId="0" borderId="0">
      <alignment horizontal="left" wrapText="1"/>
    </xf>
    <xf numFmtId="218" fontId="2" fillId="0" borderId="0" applyFont="0" applyFill="0" applyBorder="0" applyAlignment="0" applyProtection="0"/>
    <xf numFmtId="21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8"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8"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8"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8" fontId="2" fillId="0" borderId="0" applyFont="0" applyFill="0" applyBorder="0" applyAlignment="0" applyProtection="0"/>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6" borderId="0"/>
    <xf numFmtId="0" fontId="2" fillId="0" borderId="0"/>
    <xf numFmtId="0" fontId="2" fillId="86" borderId="0"/>
    <xf numFmtId="217" fontId="2" fillId="0" borderId="0" applyFont="0" applyFill="0" applyBorder="0" applyAlignment="0" applyProtection="0"/>
    <xf numFmtId="217"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7"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4"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4"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24"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5" fontId="2" fillId="0" borderId="0" applyFont="0" applyFill="0" applyBorder="0" applyAlignment="0" applyProtection="0"/>
    <xf numFmtId="217"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2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74" fillId="0" borderId="0"/>
    <xf numFmtId="0" fontId="2" fillId="0" borderId="0">
      <alignment horizontal="left" wrapText="1"/>
    </xf>
    <xf numFmtId="0" fontId="2" fillId="0" borderId="0">
      <alignment horizontal="left" wrapText="1"/>
    </xf>
    <xf numFmtId="0" fontId="172" fillId="0" borderId="0"/>
    <xf numFmtId="0" fontId="172" fillId="0" borderId="0"/>
    <xf numFmtId="0" fontId="172" fillId="0" borderId="0"/>
    <xf numFmtId="0" fontId="172" fillId="0" borderId="0"/>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2" fillId="86" borderId="0"/>
    <xf numFmtId="0" fontId="172" fillId="0" borderId="0"/>
    <xf numFmtId="0" fontId="172" fillId="0" borderId="0"/>
    <xf numFmtId="0" fontId="172" fillId="0" borderId="0"/>
    <xf numFmtId="0" fontId="172" fillId="0" borderId="0"/>
    <xf numFmtId="0" fontId="172" fillId="0" borderId="0"/>
    <xf numFmtId="0" fontId="17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alignment vertical="top"/>
    </xf>
    <xf numFmtId="0" fontId="2" fillId="0" borderId="0"/>
    <xf numFmtId="0" fontId="2" fillId="0" borderId="0"/>
    <xf numFmtId="0" fontId="17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73" fillId="0" borderId="0"/>
    <xf numFmtId="223" fontId="2" fillId="0" borderId="0" applyFont="0" applyFill="0" applyBorder="0" applyAlignment="0" applyProtection="0"/>
    <xf numFmtId="22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9"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9"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86" borderId="0"/>
    <xf numFmtId="0" fontId="2" fillId="0" borderId="0"/>
    <xf numFmtId="0" fontId="2" fillId="0" borderId="0">
      <alignment horizontal="left" wrapText="1"/>
    </xf>
    <xf numFmtId="0" fontId="2" fillId="0" borderId="0">
      <alignment horizontal="left" wrapText="1"/>
    </xf>
    <xf numFmtId="0" fontId="172" fillId="0" borderId="0"/>
    <xf numFmtId="0" fontId="172" fillId="0" borderId="0"/>
    <xf numFmtId="0" fontId="172" fillId="0" borderId="0"/>
    <xf numFmtId="0" fontId="17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5" fillId="0" borderId="0"/>
    <xf numFmtId="0" fontId="163" fillId="0" borderId="0"/>
    <xf numFmtId="0" fontId="2" fillId="86" borderId="0"/>
    <xf numFmtId="0" fontId="2" fillId="0" borderId="0"/>
    <xf numFmtId="0" fontId="2" fillId="0" borderId="0"/>
    <xf numFmtId="0" fontId="2" fillId="0" borderId="0" applyFont="0" applyFill="0" applyBorder="0" applyAlignment="0" applyProtection="0"/>
    <xf numFmtId="0" fontId="172" fillId="0" borderId="0"/>
    <xf numFmtId="0" fontId="172" fillId="0" borderId="0"/>
    <xf numFmtId="0" fontId="172" fillId="0" borderId="0"/>
    <xf numFmtId="0" fontId="17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2" fillId="86" borderId="0"/>
    <xf numFmtId="0" fontId="2" fillId="72"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9"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230" fontId="111" fillId="90"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230" fontId="111" fillId="90" borderId="0" applyNumberFormat="0" applyFont="0" applyAlignment="0" applyProtection="0"/>
    <xf numFmtId="0" fontId="111" fillId="91" borderId="0" applyNumberFormat="0" applyFont="0" applyAlignment="0" applyProtection="0"/>
    <xf numFmtId="230" fontId="111" fillId="90"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76" fillId="90"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176" fillId="91"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230" fontId="111" fillId="90"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230" fontId="111" fillId="90" borderId="0" applyNumberFormat="0" applyFont="0" applyAlignment="0" applyProtection="0"/>
    <xf numFmtId="0" fontId="111" fillId="91" borderId="0" applyNumberFormat="0" applyFont="0" applyAlignment="0" applyProtection="0"/>
    <xf numFmtId="230" fontId="111" fillId="90"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111" fillId="91" borderId="0" applyNumberFormat="0" applyFont="0" applyAlignment="0" applyProtection="0"/>
    <xf numFmtId="0" fontId="2" fillId="72"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72"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72"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89" borderId="0" applyNumberFormat="0" applyFont="0" applyAlignment="0" applyProtection="0"/>
    <xf numFmtId="0" fontId="2" fillId="48"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48"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48"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92" borderId="0" applyNumberFormat="0" applyFont="0" applyAlignment="0" applyProtection="0"/>
    <xf numFmtId="0" fontId="2" fillId="89" borderId="0" applyNumberFormat="0" applyFont="0" applyAlignment="0" applyProtection="0"/>
    <xf numFmtId="0" fontId="172" fillId="0" borderId="0"/>
    <xf numFmtId="0" fontId="172" fillId="0" borderId="0"/>
    <xf numFmtId="0" fontId="172" fillId="0" borderId="0"/>
    <xf numFmtId="0" fontId="17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72" fillId="0" borderId="0"/>
    <xf numFmtId="0" fontId="2" fillId="86"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5" fillId="0" borderId="0"/>
    <xf numFmtId="0" fontId="172" fillId="0" borderId="0"/>
    <xf numFmtId="38" fontId="26" fillId="0" borderId="0" applyFont="0" applyFill="0" applyBorder="0" applyAlignment="0" applyProtection="0"/>
    <xf numFmtId="38" fontId="26" fillId="0" borderId="0" applyFont="0" applyFill="0" applyBorder="0" applyAlignment="0" applyProtection="0"/>
    <xf numFmtId="0"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38"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 fillId="0" borderId="0" applyFont="0" applyFill="0" applyBorder="0" applyAlignment="0" applyProtection="0"/>
    <xf numFmtId="0" fontId="2" fillId="86"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2" fillId="0" borderId="0"/>
    <xf numFmtId="0" fontId="2"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6" borderId="0"/>
    <xf numFmtId="0" fontId="2" fillId="0" borderId="0">
      <alignment horizontal="left" wrapText="1"/>
    </xf>
    <xf numFmtId="0" fontId="2" fillId="0" borderId="0">
      <alignment horizontal="left" wrapText="1"/>
    </xf>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4"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Protection="0">
      <alignment horizontal="right"/>
    </xf>
    <xf numFmtId="228" fontId="2" fillId="0" borderId="0" applyFont="0" applyFill="0" applyBorder="0" applyProtection="0">
      <alignment horizontal="right"/>
    </xf>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8" fontId="2" fillId="0" borderId="0" applyFont="0" applyFill="0" applyBorder="0" applyProtection="0">
      <alignment horizontal="right"/>
    </xf>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8" fontId="2" fillId="0" borderId="0" applyFont="0" applyFill="0" applyBorder="0" applyProtection="0">
      <alignment horizontal="right"/>
    </xf>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8" fontId="2" fillId="0" borderId="0" applyFont="0" applyFill="0" applyBorder="0" applyProtection="0">
      <alignment horizontal="right"/>
    </xf>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7" fontId="2" fillId="0" borderId="0" applyFont="0" applyFill="0" applyBorder="0" applyAlignment="0" applyProtection="0"/>
    <xf numFmtId="228"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8" fontId="2" fillId="0" borderId="0" applyFont="0" applyFill="0" applyBorder="0" applyProtection="0">
      <alignment horizontal="right"/>
    </xf>
    <xf numFmtId="228" fontId="2" fillId="0" borderId="0" applyFont="0" applyFill="0" applyBorder="0" applyProtection="0">
      <alignment horizontal="right"/>
    </xf>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4"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31" fontId="2" fillId="0" borderId="0" applyFont="0" applyFill="0" applyBorder="0" applyProtection="0">
      <alignment horizontal="right"/>
    </xf>
    <xf numFmtId="228" fontId="2" fillId="0" borderId="0" applyFont="0" applyFill="0" applyBorder="0" applyProtection="0">
      <alignment horizontal="right"/>
    </xf>
    <xf numFmtId="0" fontId="2" fillId="0" borderId="0"/>
    <xf numFmtId="0" fontId="2" fillId="0" borderId="0"/>
    <xf numFmtId="0" fontId="2" fillId="0" borderId="0"/>
    <xf numFmtId="0" fontId="172" fillId="0" borderId="0"/>
    <xf numFmtId="0" fontId="17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9" fontId="2" fillId="0" borderId="0" applyFont="0" applyFill="0" applyBorder="0" applyAlignment="0" applyProtection="0"/>
    <xf numFmtId="229"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29"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3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35"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6" fontId="177" fillId="0" borderId="139" applyFont="0" applyFill="0" applyBorder="0" applyProtection="0">
      <alignment horizontal="right"/>
    </xf>
    <xf numFmtId="231" fontId="2" fillId="0" borderId="0" applyFont="0" applyFill="0" applyBorder="0" applyAlignment="0" applyProtection="0"/>
    <xf numFmtId="23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165"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1" fontId="2" fillId="0" borderId="0" applyFont="0" applyFill="0" applyBorder="0" applyAlignment="0" applyProtection="0"/>
    <xf numFmtId="165"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5" fillId="0" borderId="0"/>
    <xf numFmtId="0" fontId="172" fillId="0" borderId="0"/>
    <xf numFmtId="0" fontId="172" fillId="0" borderId="0"/>
    <xf numFmtId="0" fontId="17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46"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5" fillId="0" borderId="0"/>
    <xf numFmtId="0" fontId="2"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173" fillId="0" borderId="0"/>
    <xf numFmtId="0" fontId="173" fillId="0" borderId="0"/>
    <xf numFmtId="0" fontId="173" fillId="0" borderId="0"/>
    <xf numFmtId="0" fontId="173" fillId="0" borderId="0"/>
    <xf numFmtId="0" fontId="173" fillId="0" borderId="0"/>
    <xf numFmtId="0" fontId="173"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6" borderId="0"/>
    <xf numFmtId="0" fontId="172" fillId="0" borderId="0"/>
    <xf numFmtId="0" fontId="172" fillId="0" borderId="0"/>
    <xf numFmtId="0" fontId="2" fillId="0" borderId="0"/>
    <xf numFmtId="0" fontId="172" fillId="0" borderId="0"/>
    <xf numFmtId="0" fontId="172" fillId="0" borderId="0"/>
    <xf numFmtId="0" fontId="172" fillId="0" borderId="0"/>
    <xf numFmtId="0" fontId="25" fillId="0" borderId="0"/>
    <xf numFmtId="0" fontId="173" fillId="0" borderId="0"/>
    <xf numFmtId="0" fontId="2" fillId="0" borderId="0"/>
    <xf numFmtId="0" fontId="2" fillId="86" borderId="0"/>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2" fillId="86"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2" fillId="0" borderId="0">
      <alignment horizontal="left" wrapText="1"/>
    </xf>
    <xf numFmtId="0" fontId="172" fillId="0" borderId="0"/>
    <xf numFmtId="0" fontId="172" fillId="0" borderId="0"/>
    <xf numFmtId="0" fontId="2" fillId="0" borderId="0"/>
    <xf numFmtId="0" fontId="46"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6" borderId="0"/>
    <xf numFmtId="0" fontId="2" fillId="0" borderId="0">
      <alignment horizontal="left" wrapText="1"/>
    </xf>
    <xf numFmtId="0" fontId="2" fillId="0" borderId="0">
      <alignment horizontal="left" wrapText="1"/>
    </xf>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6" borderId="0"/>
    <xf numFmtId="0" fontId="46" fillId="0" borderId="0">
      <alignment vertical="top"/>
    </xf>
    <xf numFmtId="0" fontId="46" fillId="0" borderId="0">
      <alignment vertical="top"/>
    </xf>
    <xf numFmtId="0" fontId="2" fillId="86" borderId="0"/>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0" fillId="87" borderId="138" quotePrefix="1" applyNumberFormat="0" applyFont="0" applyFill="0" applyBorder="0" applyAlignment="0" applyProtection="0">
      <alignment horizontal="centerContinuous" vertical="justify"/>
      <protection locked="0" hidden="1"/>
    </xf>
    <xf numFmtId="0" fontId="2" fillId="86" borderId="0"/>
    <xf numFmtId="0" fontId="2" fillId="0" borderId="0">
      <alignment horizontal="left" wrapText="1"/>
    </xf>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178"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2"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178" fillId="0" borderId="0" applyNumberFormat="0" applyFill="0" applyBorder="0" applyProtection="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2" fillId="0" borderId="0"/>
    <xf numFmtId="0" fontId="46" fillId="0" borderId="0">
      <alignment vertical="top"/>
    </xf>
    <xf numFmtId="0" fontId="2" fillId="0" borderId="0">
      <alignment horizontal="left" wrapText="1"/>
    </xf>
    <xf numFmtId="0" fontId="172"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2" fillId="0" borderId="0">
      <alignment horizontal="left" wrapText="1"/>
    </xf>
    <xf numFmtId="0" fontId="2" fillId="86" borderId="0"/>
    <xf numFmtId="0" fontId="177" fillId="0" borderId="139" applyNumberFormat="0" applyFill="0" applyAlignment="0" applyProtection="0"/>
    <xf numFmtId="0" fontId="177"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2"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7" fillId="0" borderId="139" applyNumberFormat="0" applyFill="0" applyAlignment="0" applyProtection="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2" fillId="0" borderId="0">
      <alignment horizontal="left" wrapText="1"/>
    </xf>
    <xf numFmtId="0" fontId="179"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2" fillId="0" borderId="140" applyNumberFormat="0" applyFill="0" applyProtection="0">
      <alignment horizontal="center"/>
    </xf>
    <xf numFmtId="0" fontId="179"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79" fillId="0" borderId="140" applyNumberFormat="0" applyFill="0" applyProtection="0">
      <alignment horizontal="center"/>
    </xf>
    <xf numFmtId="0" fontId="180" fillId="0" borderId="140" applyNumberFormat="0" applyFill="0" applyProtection="0">
      <alignment horizontal="center"/>
    </xf>
    <xf numFmtId="0" fontId="180"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2"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140" applyNumberFormat="0" applyFill="0" applyProtection="0">
      <alignment horizontal="center"/>
    </xf>
    <xf numFmtId="0" fontId="179"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80" fillId="0" borderId="0" applyNumberFormat="0" applyFill="0" applyBorder="0" applyProtection="0">
      <alignment horizontal="left"/>
    </xf>
    <xf numFmtId="0" fontId="179" fillId="0" borderId="0" applyNumberFormat="0" applyFill="0" applyBorder="0" applyProtection="0">
      <alignment horizontal="left"/>
    </xf>
    <xf numFmtId="0" fontId="2"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2" fillId="0" borderId="0">
      <alignment horizontal="left" wrapText="1"/>
    </xf>
    <xf numFmtId="0" fontId="181"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2" fillId="0" borderId="0" applyNumberFormat="0" applyFill="0" applyBorder="0" applyProtection="0">
      <alignment horizontal="centerContinuous"/>
    </xf>
    <xf numFmtId="0" fontId="181"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2" fillId="0" borderId="0" applyNumberFormat="0" applyFill="0" applyBorder="0" applyProtection="0">
      <alignment horizontal="centerContinuous"/>
    </xf>
    <xf numFmtId="0" fontId="181" fillId="0" borderId="0" applyNumberFormat="0" applyFill="0" applyBorder="0" applyProtection="0">
      <alignment horizontal="centerContinuous"/>
    </xf>
    <xf numFmtId="0" fontId="2"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3"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81" fillId="0" borderId="0" applyNumberFormat="0" applyFill="0" applyBorder="0" applyProtection="0">
      <alignment horizontal="centerContinuous"/>
    </xf>
    <xf numFmtId="0" fontId="172" fillId="0" borderId="0"/>
    <xf numFmtId="0" fontId="172" fillId="0" borderId="0"/>
    <xf numFmtId="0" fontId="2" fillId="0" borderId="0"/>
    <xf numFmtId="0" fontId="2" fillId="0" borderId="0"/>
    <xf numFmtId="0" fontId="172" fillId="0" borderId="0"/>
    <xf numFmtId="0" fontId="172" fillId="0" borderId="0"/>
    <xf numFmtId="0" fontId="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72" fillId="0" borderId="0"/>
    <xf numFmtId="0" fontId="172" fillId="0" borderId="0"/>
    <xf numFmtId="0" fontId="2" fillId="0" borderId="0"/>
    <xf numFmtId="0" fontId="170" fillId="87" borderId="138" quotePrefix="1" applyNumberFormat="0" applyFont="0" applyFill="0" applyBorder="0" applyAlignment="0" applyProtection="0">
      <alignment horizontal="centerContinuous" vertical="justify"/>
      <protection locked="0" hidden="1"/>
    </xf>
    <xf numFmtId="0" fontId="171" fillId="88" borderId="138" quotePrefix="1" applyNumberFormat="0" applyFont="0" applyFill="0" applyBorder="0">
      <protection locked="0" hidden="1"/>
    </xf>
    <xf numFmtId="0" fontId="2" fillId="0" borderId="0"/>
    <xf numFmtId="0" fontId="2" fillId="0" borderId="0"/>
    <xf numFmtId="0" fontId="2" fillId="0" borderId="0"/>
    <xf numFmtId="0" fontId="174"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74"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6" borderId="0"/>
    <xf numFmtId="0" fontId="2" fillId="0" borderId="0"/>
    <xf numFmtId="0" fontId="2" fillId="86" borderId="0"/>
    <xf numFmtId="0" fontId="2" fillId="0" borderId="0"/>
    <xf numFmtId="0" fontId="2" fillId="86" borderId="0"/>
    <xf numFmtId="0" fontId="2" fillId="0" borderId="0"/>
    <xf numFmtId="0" fontId="2" fillId="86"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84" fillId="0" borderId="0">
      <alignment horizontal="left" vertical="center"/>
    </xf>
    <xf numFmtId="0" fontId="172" fillId="0" borderId="0"/>
    <xf numFmtId="0" fontId="184"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85" fillId="0" borderId="0"/>
    <xf numFmtId="1" fontId="186" fillId="0" borderId="133">
      <alignment horizontal="centerContinuous"/>
    </xf>
    <xf numFmtId="237" fontId="98" fillId="0" borderId="0">
      <alignment horizontal="center"/>
    </xf>
    <xf numFmtId="237" fontId="98" fillId="0" borderId="0">
      <alignment horizontal="center"/>
    </xf>
    <xf numFmtId="238" fontId="98" fillId="0" borderId="0">
      <alignment horizontal="center"/>
    </xf>
    <xf numFmtId="238" fontId="98" fillId="0" borderId="0">
      <alignment horizontal="center"/>
    </xf>
    <xf numFmtId="238" fontId="98" fillId="0" borderId="0">
      <alignment horizontal="center"/>
    </xf>
    <xf numFmtId="239" fontId="98" fillId="0" borderId="0">
      <alignment horizontal="center"/>
    </xf>
    <xf numFmtId="239" fontId="98" fillId="0" borderId="0">
      <alignment horizontal="center"/>
    </xf>
    <xf numFmtId="239" fontId="98" fillId="0" borderId="0">
      <alignment horizontal="center"/>
    </xf>
    <xf numFmtId="237" fontId="98" fillId="0" borderId="0">
      <alignment horizontal="center"/>
    </xf>
    <xf numFmtId="240" fontId="98" fillId="0" borderId="0">
      <alignment horizontal="center"/>
    </xf>
    <xf numFmtId="240" fontId="98" fillId="0" borderId="0">
      <alignment horizontal="center"/>
    </xf>
    <xf numFmtId="240" fontId="98" fillId="0" borderId="0">
      <alignment horizontal="center"/>
    </xf>
    <xf numFmtId="241" fontId="98" fillId="0" borderId="0">
      <alignment horizontal="center"/>
    </xf>
    <xf numFmtId="241" fontId="98" fillId="0" borderId="0">
      <alignment horizontal="center"/>
    </xf>
    <xf numFmtId="241" fontId="98" fillId="0" borderId="0">
      <alignment horizontal="center"/>
    </xf>
    <xf numFmtId="240" fontId="187" fillId="0" borderId="0" applyFill="0" applyBorder="0" applyAlignment="0" applyProtection="0"/>
    <xf numFmtId="240" fontId="187" fillId="0" borderId="0" applyFill="0" applyBorder="0" applyAlignment="0" applyProtection="0"/>
    <xf numFmtId="240" fontId="187" fillId="0" borderId="0" applyFill="0" applyBorder="0" applyAlignment="0" applyProtection="0"/>
    <xf numFmtId="241" fontId="187" fillId="0" borderId="0" applyFill="0" applyBorder="0" applyAlignment="0" applyProtection="0"/>
    <xf numFmtId="241" fontId="187" fillId="0" borderId="0" applyFill="0" applyBorder="0" applyAlignment="0" applyProtection="0"/>
    <xf numFmtId="241" fontId="187" fillId="0" borderId="0" applyFill="0" applyBorder="0" applyAlignment="0" applyProtection="0"/>
    <xf numFmtId="242" fontId="98" fillId="0" borderId="0">
      <alignment horizontal="center"/>
    </xf>
    <xf numFmtId="242" fontId="98" fillId="0" borderId="0">
      <alignment horizontal="center"/>
    </xf>
    <xf numFmtId="243" fontId="98" fillId="0" borderId="0">
      <alignment horizontal="center"/>
    </xf>
    <xf numFmtId="243" fontId="98" fillId="0" borderId="0">
      <alignment horizontal="center"/>
    </xf>
    <xf numFmtId="243" fontId="98" fillId="0" borderId="0">
      <alignment horizontal="center"/>
    </xf>
    <xf numFmtId="237" fontId="98" fillId="0" borderId="0">
      <alignment horizontal="center"/>
    </xf>
    <xf numFmtId="237" fontId="98" fillId="0" borderId="0">
      <alignment horizontal="center"/>
    </xf>
    <xf numFmtId="237" fontId="98" fillId="0" borderId="0">
      <alignment horizontal="center"/>
    </xf>
    <xf numFmtId="242" fontId="98" fillId="0" borderId="0">
      <alignment horizontal="center"/>
    </xf>
    <xf numFmtId="0" fontId="188" fillId="0" borderId="97"/>
    <xf numFmtId="0" fontId="174"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0" fontId="174" fillId="0" borderId="0" applyFont="0" applyFill="0" applyBorder="0" applyAlignment="0" applyProtection="0"/>
    <xf numFmtId="0" fontId="174"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74" fillId="0" borderId="0" applyFont="0" applyFill="0" applyBorder="0" applyAlignment="0" applyProtection="0"/>
    <xf numFmtId="0" fontId="174" fillId="0" borderId="0" applyFont="0" applyFill="0" applyBorder="0" applyAlignment="0" applyProtection="0"/>
    <xf numFmtId="0" fontId="174" fillId="0" borderId="0" applyFont="0" applyFill="0" applyBorder="0" applyAlignment="0" applyProtection="0"/>
    <xf numFmtId="0" fontId="174"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0" fontId="174" fillId="0" borderId="0" applyFont="0" applyFill="0" applyBorder="0" applyAlignment="0" applyProtection="0"/>
    <xf numFmtId="0" fontId="174"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6"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244" fontId="174" fillId="0" borderId="0" applyFont="0" applyFill="0" applyBorder="0" applyAlignment="0" applyProtection="0"/>
    <xf numFmtId="244" fontId="174" fillId="0" borderId="0" applyFont="0" applyFill="0" applyBorder="0" applyAlignment="0" applyProtection="0"/>
    <xf numFmtId="244" fontId="174" fillId="0" borderId="0" applyFont="0" applyFill="0" applyBorder="0" applyAlignment="0" applyProtection="0"/>
    <xf numFmtId="244" fontId="174" fillId="0" borderId="0" applyFont="0" applyFill="0" applyBorder="0" applyAlignment="0" applyProtection="0"/>
    <xf numFmtId="0" fontId="163" fillId="0" borderId="0" applyFont="0" applyFill="0" applyBorder="0" applyAlignment="0" applyProtection="0"/>
    <xf numFmtId="14" fontId="189" fillId="0" borderId="0" applyFill="0" applyBorder="0" applyProtection="0">
      <alignment horizontal="right"/>
    </xf>
    <xf numFmtId="16" fontId="189" fillId="0" borderId="0" applyFill="0" applyBorder="0" applyProtection="0">
      <alignment horizontal="right"/>
    </xf>
    <xf numFmtId="18" fontId="189" fillId="0" borderId="0" applyFill="0" applyBorder="0" applyProtection="0">
      <alignment horizontal="right"/>
    </xf>
    <xf numFmtId="16" fontId="189" fillId="0" borderId="0" applyFill="0" applyBorder="0" applyProtection="0">
      <alignment horizontal="right"/>
    </xf>
    <xf numFmtId="22" fontId="189" fillId="0" borderId="0" applyFill="0" applyBorder="0" applyProtection="0">
      <alignment horizontal="right"/>
    </xf>
    <xf numFmtId="14" fontId="189" fillId="0" borderId="0" applyFill="0" applyBorder="0" applyProtection="0">
      <alignment horizontal="right"/>
    </xf>
    <xf numFmtId="20" fontId="189" fillId="0" borderId="0" applyFill="0" applyBorder="0" applyProtection="0">
      <alignment horizontal="right"/>
    </xf>
    <xf numFmtId="16" fontId="189" fillId="0" borderId="0" applyFill="0" applyBorder="0" applyProtection="0">
      <alignment horizontal="right"/>
    </xf>
    <xf numFmtId="16" fontId="189" fillId="0" borderId="0" applyFill="0" applyBorder="0" applyProtection="0">
      <alignment horizontal="right"/>
    </xf>
    <xf numFmtId="14" fontId="189" fillId="0" borderId="0" applyFill="0" applyBorder="0" applyProtection="0">
      <alignment horizontal="right"/>
    </xf>
    <xf numFmtId="1" fontId="189" fillId="0" borderId="0" applyFill="0" applyBorder="0" applyProtection="0">
      <alignment horizontal="right"/>
    </xf>
    <xf numFmtId="1" fontId="189" fillId="0" borderId="0" applyFill="0" applyBorder="0" applyProtection="0">
      <alignment horizontal="right"/>
    </xf>
    <xf numFmtId="1" fontId="189" fillId="0" borderId="0" applyFill="0" applyBorder="0" applyProtection="0">
      <alignment horizontal="right"/>
    </xf>
    <xf numFmtId="0" fontId="27" fillId="37"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37" borderId="0" applyNumberFormat="0" applyBorder="0" applyAlignment="0" applyProtection="0"/>
    <xf numFmtId="0" fontId="27" fillId="43" borderId="0" applyNumberFormat="0" applyBorder="0" applyAlignment="0" applyProtection="0"/>
    <xf numFmtId="0" fontId="27" fillId="38"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38" borderId="0" applyNumberFormat="0" applyBorder="0" applyAlignment="0" applyProtection="0"/>
    <xf numFmtId="0" fontId="27" fillId="44" borderId="0" applyNumberFormat="0" applyBorder="0" applyAlignment="0" applyProtection="0"/>
    <xf numFmtId="0" fontId="27" fillId="39"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39" borderId="0" applyNumberFormat="0" applyBorder="0" applyAlignment="0" applyProtection="0"/>
    <xf numFmtId="0" fontId="27" fillId="73" borderId="0" applyNumberFormat="0" applyBorder="0" applyAlignment="0" applyProtection="0"/>
    <xf numFmtId="0" fontId="27" fillId="40"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40" borderId="0" applyNumberFormat="0" applyBorder="0" applyAlignment="0" applyProtection="0"/>
    <xf numFmtId="0" fontId="27" fillId="42" borderId="0" applyNumberFormat="0" applyBorder="0" applyAlignment="0" applyProtection="0"/>
    <xf numFmtId="0" fontId="27" fillId="41"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42" borderId="0" applyNumberFormat="0" applyBorder="0" applyAlignment="0" applyProtection="0"/>
    <xf numFmtId="0" fontId="27" fillId="73" borderId="0" applyNumberFormat="0" applyBorder="0" applyAlignment="0" applyProtection="0"/>
    <xf numFmtId="0" fontId="27" fillId="43"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7" fillId="44"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7" fillId="73"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7" fillId="42"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7" fillId="73"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7" fillId="37"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93" borderId="0" applyNumberFormat="0" applyBorder="0" applyAlignment="0" applyProtection="0"/>
    <xf numFmtId="0" fontId="27" fillId="38"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94" borderId="0" applyNumberFormat="0" applyBorder="0" applyAlignment="0" applyProtection="0"/>
    <xf numFmtId="0" fontId="27" fillId="39"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27" fillId="40"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41"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96" borderId="0" applyNumberFormat="0" applyBorder="0" applyAlignment="0" applyProtection="0"/>
    <xf numFmtId="0" fontId="27" fillId="42"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245" fontId="190" fillId="0" borderId="98"/>
    <xf numFmtId="0" fontId="27" fillId="43"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43"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45" borderId="0" applyNumberFormat="0" applyBorder="0" applyAlignment="0" applyProtection="0"/>
    <xf numFmtId="0" fontId="27" fillId="72" borderId="0" applyNumberFormat="0" applyBorder="0" applyAlignment="0" applyProtection="0"/>
    <xf numFmtId="0" fontId="27" fillId="40"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40" borderId="0" applyNumberFormat="0" applyBorder="0" applyAlignment="0" applyProtection="0"/>
    <xf numFmtId="0" fontId="27" fillId="38" borderId="0" applyNumberFormat="0" applyBorder="0" applyAlignment="0" applyProtection="0"/>
    <xf numFmtId="0" fontId="27" fillId="43"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43" borderId="0" applyNumberFormat="0" applyBorder="0" applyAlignment="0" applyProtection="0"/>
    <xf numFmtId="0" fontId="27" fillId="41" borderId="0" applyNumberFormat="0" applyBorder="0" applyAlignment="0" applyProtection="0"/>
    <xf numFmtId="0" fontId="27" fillId="46"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46" borderId="0" applyNumberFormat="0" applyBorder="0" applyAlignment="0" applyProtection="0"/>
    <xf numFmtId="0" fontId="27" fillId="73" borderId="0" applyNumberFormat="0" applyBorder="0" applyAlignment="0" applyProtection="0"/>
    <xf numFmtId="0" fontId="27" fillId="41"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7" fillId="72"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7" fillId="38"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7" fillId="41"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7" fillId="73"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7" fillId="43"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44"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98" borderId="0" applyNumberFormat="0" applyBorder="0" applyAlignment="0" applyProtection="0"/>
    <xf numFmtId="0" fontId="27" fillId="45"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99" borderId="0" applyNumberFormat="0" applyBorder="0" applyAlignment="0" applyProtection="0"/>
    <xf numFmtId="0" fontId="27" fillId="40"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95" borderId="0" applyNumberFormat="0" applyBorder="0" applyAlignment="0" applyProtection="0"/>
    <xf numFmtId="0" fontId="27" fillId="43"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97" borderId="0" applyNumberFormat="0" applyBorder="0" applyAlignment="0" applyProtection="0"/>
    <xf numFmtId="0" fontId="27" fillId="46"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7" fillId="100" borderId="0" applyNumberFormat="0" applyBorder="0" applyAlignment="0" applyProtection="0"/>
    <xf numFmtId="0" fontId="29" fillId="47"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44"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45"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48"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49"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50"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41"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29" fillId="62"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29" fillId="46"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29" fillId="3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29" fillId="41"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29" fillId="44"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29" fillId="47"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44"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98" borderId="0" applyNumberFormat="0" applyBorder="0" applyAlignment="0" applyProtection="0"/>
    <xf numFmtId="0" fontId="29" fillId="45"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99" borderId="0" applyNumberFormat="0" applyBorder="0" applyAlignment="0" applyProtection="0"/>
    <xf numFmtId="0" fontId="29" fillId="48"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49"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50"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9" fillId="103" borderId="0" applyNumberFormat="0" applyBorder="0" applyAlignment="0" applyProtection="0"/>
    <xf numFmtId="0" fontId="26" fillId="0" borderId="0" applyFont="0" applyFill="0" applyBorder="0" applyAlignment="0" applyProtection="0"/>
    <xf numFmtId="40" fontId="26" fillId="0" borderId="0" applyFont="0" applyFill="0" applyBorder="0" applyAlignment="0" applyProtection="0"/>
    <xf numFmtId="0" fontId="192" fillId="102" borderId="0" applyNumberFormat="0" applyFont="0" applyBorder="0" applyProtection="0"/>
    <xf numFmtId="0" fontId="45" fillId="0" borderId="93" applyBorder="0"/>
    <xf numFmtId="0" fontId="45" fillId="0" borderId="93" applyBorder="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29" fillId="53" borderId="0" applyNumberFormat="0" applyBorder="0" applyAlignment="0" applyProtection="0"/>
    <xf numFmtId="0" fontId="29" fillId="104" borderId="0" applyNumberFormat="0" applyBorder="0" applyAlignment="0" applyProtection="0"/>
    <xf numFmtId="0" fontId="31" fillId="104" borderId="0" applyNumberFormat="0" applyBorder="0" applyAlignment="0" applyProtection="0"/>
    <xf numFmtId="0" fontId="29" fillId="104"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29" fillId="57" borderId="0" applyNumberFormat="0" applyBorder="0" applyAlignment="0" applyProtection="0"/>
    <xf numFmtId="0" fontId="29" fillId="105" borderId="0" applyNumberFormat="0" applyBorder="0" applyAlignment="0" applyProtection="0"/>
    <xf numFmtId="0" fontId="31" fillId="105" borderId="0" applyNumberFormat="0" applyBorder="0" applyAlignment="0" applyProtection="0"/>
    <xf numFmtId="0" fontId="29" fillId="105"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29" fillId="59" borderId="0" applyNumberFormat="0" applyBorder="0" applyAlignment="0" applyProtection="0"/>
    <xf numFmtId="0" fontId="29" fillId="106" borderId="0" applyNumberFormat="0" applyBorder="0" applyAlignment="0" applyProtection="0"/>
    <xf numFmtId="0" fontId="31" fillId="106" borderId="0" applyNumberFormat="0" applyBorder="0" applyAlignment="0" applyProtection="0"/>
    <xf numFmtId="0" fontId="29" fillId="106"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29" fillId="48" borderId="0" applyNumberFormat="0" applyBorder="0" applyAlignment="0" applyProtection="0"/>
    <xf numFmtId="0" fontId="29" fillId="92" borderId="0" applyNumberFormat="0" applyBorder="0" applyAlignment="0" applyProtection="0"/>
    <xf numFmtId="0" fontId="31" fillId="92" borderId="0" applyNumberFormat="0" applyBorder="0" applyAlignment="0" applyProtection="0"/>
    <xf numFmtId="0" fontId="29" fillId="92"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29" fillId="49" borderId="0" applyNumberFormat="0" applyBorder="0" applyAlignment="0" applyProtection="0"/>
    <xf numFmtId="0" fontId="157" fillId="27" borderId="0" applyNumberFormat="0" applyBorder="0" applyAlignment="0" applyProtection="0"/>
    <xf numFmtId="0" fontId="29" fillId="102" borderId="0" applyNumberFormat="0" applyBorder="0" applyAlignment="0" applyProtection="0"/>
    <xf numFmtId="0" fontId="31" fillId="102" borderId="0" applyNumberFormat="0" applyBorder="0" applyAlignment="0" applyProtection="0"/>
    <xf numFmtId="0" fontId="29" fillId="102"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29" fillId="62" borderId="0" applyNumberFormat="0" applyBorder="0" applyAlignment="0" applyProtection="0"/>
    <xf numFmtId="0" fontId="29" fillId="107" borderId="0" applyNumberFormat="0" applyBorder="0" applyAlignment="0" applyProtection="0"/>
    <xf numFmtId="0" fontId="31" fillId="107" borderId="0" applyNumberFormat="0" applyBorder="0" applyAlignment="0" applyProtection="0"/>
    <xf numFmtId="0" fontId="29" fillId="107"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246" fontId="111" fillId="0" borderId="0" applyFont="0" applyFill="0" applyBorder="0" applyAlignment="0">
      <alignment vertical="center"/>
    </xf>
    <xf numFmtId="246" fontId="111" fillId="0" borderId="0" applyFont="0" applyFill="0" applyBorder="0"/>
    <xf numFmtId="246" fontId="111" fillId="0" borderId="0" applyFont="0" applyFill="0" applyBorder="0"/>
    <xf numFmtId="246" fontId="111" fillId="0" borderId="0" applyFont="0" applyFill="0" applyBorder="0"/>
    <xf numFmtId="246" fontId="111" fillId="0" borderId="0" applyFont="0" applyFill="0" applyBorder="0"/>
    <xf numFmtId="246" fontId="111" fillId="0" borderId="0" applyFont="0" applyFill="0" applyBorder="0"/>
    <xf numFmtId="246" fontId="111" fillId="0" borderId="0" applyFont="0" applyFill="0" applyBorder="0"/>
    <xf numFmtId="246" fontId="111" fillId="0" borderId="0" applyFont="0" applyFill="0" applyBorder="0"/>
    <xf numFmtId="246" fontId="111" fillId="0" borderId="0" applyFont="0" applyFill="0" applyBorder="0"/>
    <xf numFmtId="246" fontId="111" fillId="0" borderId="0" applyFont="0" applyFill="0" applyBorder="0" applyAlignment="0">
      <alignment vertical="center"/>
    </xf>
    <xf numFmtId="246" fontId="111" fillId="0" borderId="0" applyFont="0" applyFill="0" applyBorder="0"/>
    <xf numFmtId="246" fontId="111" fillId="0" borderId="0" applyFont="0" applyFill="0" applyBorder="0"/>
    <xf numFmtId="246" fontId="111" fillId="0" borderId="0" applyFont="0" applyFill="0" applyBorder="0" applyAlignment="0">
      <alignment vertical="center"/>
    </xf>
    <xf numFmtId="246" fontId="111" fillId="0" borderId="0" applyFont="0" applyFill="0" applyBorder="0"/>
    <xf numFmtId="246" fontId="111" fillId="0" borderId="0" applyFont="0" applyFill="0" applyBorder="0"/>
    <xf numFmtId="246" fontId="111" fillId="0" borderId="0" applyFont="0" applyFill="0" applyBorder="0"/>
    <xf numFmtId="246" fontId="111" fillId="0" borderId="0" applyFont="0" applyFill="0" applyBorder="0"/>
    <xf numFmtId="246" fontId="111" fillId="0" borderId="0" applyFont="0" applyFill="0" applyBorder="0"/>
    <xf numFmtId="246" fontId="111" fillId="0" borderId="0" applyFont="0" applyFill="0" applyBorder="0"/>
    <xf numFmtId="246" fontId="111" fillId="0" borderId="0" applyFont="0" applyFill="0" applyBorder="0"/>
    <xf numFmtId="0" fontId="193" fillId="0" borderId="0" applyNumberFormat="0" applyFill="0" applyBorder="0" applyAlignment="0">
      <protection locked="0"/>
    </xf>
    <xf numFmtId="247" fontId="174" fillId="0" borderId="0" applyFont="0" applyFill="0" applyBorder="0" applyAlignment="0" applyProtection="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applyProtection="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247" fontId="174" fillId="0" borderId="0" applyFont="0" applyFill="0" applyBorder="0" applyAlignment="0">
      <protection locked="0"/>
    </xf>
    <xf numFmtId="0" fontId="194" fillId="97" borderId="141"/>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1" fillId="0" borderId="0" applyNumberFormat="0" applyFill="0" applyBorder="0" applyAlignment="0" applyProtection="0"/>
    <xf numFmtId="0" fontId="92" fillId="0" borderId="0" applyNumberFormat="0" applyFill="0" applyBorder="0" applyAlignment="0">
      <alignment horizontal="right"/>
    </xf>
    <xf numFmtId="3" fontId="195" fillId="89" borderId="108" applyNumberFormat="0" applyFont="0" applyAlignment="0"/>
    <xf numFmtId="3" fontId="195" fillId="89" borderId="108" applyNumberFormat="0" applyFont="0" applyAlignment="0"/>
    <xf numFmtId="3" fontId="195" fillId="89" borderId="108" applyNumberFormat="0" applyFont="0" applyAlignment="0"/>
    <xf numFmtId="3" fontId="195" fillId="89" borderId="108" applyNumberFormat="0" applyFont="0" applyAlignment="0"/>
    <xf numFmtId="3" fontId="195" fillId="89" borderId="108" applyNumberFormat="0" applyFont="0" applyAlignment="0"/>
    <xf numFmtId="0" fontId="174"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8"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248" fontId="193" fillId="108" borderId="108" applyNumberFormat="0" applyFill="0" applyBorder="0" applyAlignment="0" applyProtection="0"/>
    <xf numFmtId="0"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0" fontId="193" fillId="108" borderId="108" applyNumberFormat="0" applyFill="0" applyBorder="0" applyAlignment="0" applyProtection="0"/>
    <xf numFmtId="0" fontId="196" fillId="0" borderId="142"/>
    <xf numFmtId="0" fontId="34"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94" borderId="0" applyNumberFormat="0" applyBorder="0" applyAlignment="0" applyProtection="0"/>
    <xf numFmtId="0" fontId="34" fillId="94" borderId="0" applyNumberFormat="0" applyBorder="0" applyAlignment="0" applyProtection="0"/>
    <xf numFmtId="0" fontId="34" fillId="94" borderId="0" applyNumberFormat="0" applyBorder="0" applyAlignment="0" applyProtection="0"/>
    <xf numFmtId="0" fontId="34" fillId="94"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197" fillId="109" borderId="143" applyNumberFormat="0" applyAlignment="0" applyProtection="0"/>
    <xf numFmtId="0" fontId="197" fillId="109" borderId="143" applyNumberFormat="0" applyAlignment="0" applyProtection="0"/>
    <xf numFmtId="0" fontId="198" fillId="0" borderId="0" applyNumberFormat="0" applyFill="0" applyAlignment="0"/>
    <xf numFmtId="0" fontId="199" fillId="0" borderId="144" applyNumberFormat="0" applyFont="0" applyFill="0" applyAlignment="0"/>
    <xf numFmtId="249"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200" fillId="109" borderId="0" applyNumberFormat="0" applyBorder="0">
      <alignment horizontal="center" vertical="center"/>
    </xf>
    <xf numFmtId="0" fontId="38" fillId="63" borderId="145" applyNumberFormat="0" applyAlignment="0" applyProtection="0"/>
    <xf numFmtId="0" fontId="201" fillId="0" borderId="0" applyNumberFormat="0" applyFill="0" applyBorder="0" applyAlignment="0">
      <alignment horizontal="right"/>
    </xf>
    <xf numFmtId="38" fontId="202" fillId="11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03" fillId="111"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3" fillId="112" borderId="0" applyNumberFormat="0" applyBorder="0" applyAlignment="0" applyProtection="0"/>
    <xf numFmtId="0" fontId="204" fillId="111"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4" fillId="112" borderId="0" applyNumberFormat="0" applyBorder="0" applyAlignment="0" applyProtection="0"/>
    <xf numFmtId="0" fontId="203" fillId="112"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50" fontId="174" fillId="0" borderId="0" applyFont="0" applyFill="0" applyBorder="0" applyAlignment="0" applyProtection="0"/>
    <xf numFmtId="251" fontId="205" fillId="0" borderId="0"/>
    <xf numFmtId="0" fontId="206" fillId="0" borderId="146"/>
    <xf numFmtId="252" fontId="2" fillId="0" borderId="0"/>
    <xf numFmtId="0" fontId="206" fillId="0" borderId="147"/>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197" fillId="109" borderId="148">
      <alignment horizontal="center" vertical="center"/>
    </xf>
    <xf numFmtId="0" fontId="197" fillId="109" borderId="148">
      <alignment horizontal="center" vertical="center"/>
    </xf>
    <xf numFmtId="0" fontId="210" fillId="0" borderId="0" applyProtection="0">
      <alignment horizontal="center"/>
    </xf>
    <xf numFmtId="0" fontId="210"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211"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62" fillId="0" borderId="0" applyNumberFormat="0" applyFill="0" applyBorder="0" applyAlignment="0" applyProtection="0"/>
    <xf numFmtId="0" fontId="2" fillId="0" borderId="93" applyNumberFormat="0" applyFill="0" applyAlignment="0" applyProtection="0"/>
    <xf numFmtId="0" fontId="2" fillId="0" borderId="93" applyNumberFormat="0" applyFill="0" applyAlignment="0" applyProtection="0"/>
    <xf numFmtId="0" fontId="2" fillId="0" borderId="93" applyNumberFormat="0" applyFill="0" applyAlignment="0" applyProtection="0"/>
    <xf numFmtId="0" fontId="2" fillId="0" borderId="93" applyNumberFormat="0" applyFill="0" applyAlignment="0" applyProtection="0"/>
    <xf numFmtId="0" fontId="2" fillId="0" borderId="93" applyNumberFormat="0" applyFill="0" applyAlignment="0" applyProtection="0"/>
    <xf numFmtId="0" fontId="2" fillId="0" borderId="93" applyNumberFormat="0" applyFill="0" applyAlignment="0" applyProtection="0"/>
    <xf numFmtId="0" fontId="2" fillId="0" borderId="93" applyNumberFormat="0" applyFill="0" applyAlignment="0" applyProtection="0"/>
    <xf numFmtId="0" fontId="2" fillId="0" borderId="93" applyNumberFormat="0" applyFill="0" applyAlignment="0" applyProtection="0"/>
    <xf numFmtId="172" fontId="174" fillId="0" borderId="0">
      <alignment vertical="top"/>
    </xf>
    <xf numFmtId="172" fontId="174" fillId="0" borderId="0">
      <alignment vertical="top"/>
    </xf>
    <xf numFmtId="172" fontId="174" fillId="0" borderId="0">
      <alignment vertical="top"/>
    </xf>
    <xf numFmtId="0" fontId="62" fillId="0" borderId="0" applyNumberFormat="0" applyFill="0" applyBorder="0" applyProtection="0">
      <alignment horizontal="right"/>
    </xf>
    <xf numFmtId="172" fontId="213" fillId="0" borderId="0">
      <alignment horizontal="right"/>
    </xf>
    <xf numFmtId="172" fontId="213" fillId="0" borderId="0">
      <alignment horizontal="right"/>
    </xf>
    <xf numFmtId="172" fontId="213" fillId="0" borderId="0">
      <alignment horizontal="right"/>
    </xf>
    <xf numFmtId="0" fontId="213" fillId="0" borderId="0">
      <alignment horizontal="left"/>
    </xf>
    <xf numFmtId="0" fontId="214" fillId="74" borderId="0" applyNumberFormat="0" applyBorder="0" applyAlignment="0" applyProtection="0"/>
    <xf numFmtId="253" fontId="111" fillId="0" borderId="143" applyNumberFormat="0" applyFont="0" applyFill="0" applyAlignment="0">
      <alignment vertical="center"/>
    </xf>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253" fontId="111" fillId="0" borderId="143" applyNumberFormat="0" applyFont="0" applyFill="0" applyAlignment="0">
      <alignment vertical="center"/>
    </xf>
    <xf numFmtId="0" fontId="111" fillId="0" borderId="143" applyNumberFormat="0" applyFont="0" applyFill="0"/>
    <xf numFmtId="0" fontId="111" fillId="0" borderId="143" applyNumberFormat="0" applyFont="0" applyFill="0"/>
    <xf numFmtId="253" fontId="111" fillId="0" borderId="143" applyNumberFormat="0" applyFont="0" applyFill="0" applyAlignment="0">
      <alignment vertical="center"/>
    </xf>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2" fillId="72" borderId="0"/>
    <xf numFmtId="0" fontId="215" fillId="0" borderId="1" applyNumberFormat="0" applyFont="0" applyFill="0" applyAlignment="0" applyProtection="0"/>
    <xf numFmtId="0" fontId="215" fillId="0" borderId="149" applyNumberFormat="0" applyFont="0" applyFill="0" applyAlignment="0" applyProtection="0"/>
    <xf numFmtId="0" fontId="163" fillId="0" borderId="93" applyNumberFormat="0" applyFont="0" applyFill="0" applyAlignment="0" applyProtection="0"/>
    <xf numFmtId="0" fontId="163" fillId="0" borderId="93" applyNumberFormat="0" applyFont="0" applyFill="0" applyAlignment="0" applyProtection="0"/>
    <xf numFmtId="0" fontId="163" fillId="0" borderId="96" applyNumberFormat="0" applyFont="0" applyFill="0" applyAlignment="0" applyProtection="0"/>
    <xf numFmtId="0" fontId="163" fillId="0" borderId="96" applyNumberFormat="0" applyFont="0" applyFill="0" applyAlignment="0" applyProtection="0"/>
    <xf numFmtId="0" fontId="163" fillId="0" borderId="96" applyNumberFormat="0" applyFont="0" applyFill="0" applyAlignment="0" applyProtection="0"/>
    <xf numFmtId="0" fontId="163" fillId="0" borderId="97" applyNumberFormat="0" applyFont="0" applyFill="0" applyAlignment="0" applyProtection="0"/>
    <xf numFmtId="0" fontId="163" fillId="0" borderId="97" applyNumberFormat="0" applyFont="0" applyFill="0" applyAlignment="0" applyProtection="0"/>
    <xf numFmtId="0" fontId="163" fillId="0" borderId="127" applyNumberFormat="0" applyFont="0" applyFill="0" applyAlignment="0" applyProtection="0"/>
    <xf numFmtId="0" fontId="163" fillId="0" borderId="127" applyNumberFormat="0" applyFont="0" applyFill="0" applyAlignment="0" applyProtection="0"/>
    <xf numFmtId="0" fontId="163" fillId="0" borderId="127" applyNumberFormat="0" applyFont="0" applyFill="0" applyAlignment="0" applyProtection="0"/>
    <xf numFmtId="0" fontId="163" fillId="0" borderId="127" applyNumberFormat="0" applyFont="0" applyFill="0" applyAlignment="0" applyProtection="0"/>
    <xf numFmtId="0" fontId="163" fillId="0" borderId="127" applyNumberFormat="0" applyFont="0" applyFill="0" applyAlignment="0" applyProtection="0"/>
    <xf numFmtId="0" fontId="163" fillId="0" borderId="127" applyNumberFormat="0" applyFont="0" applyFill="0" applyAlignment="0" applyProtection="0"/>
    <xf numFmtId="254" fontId="2" fillId="0" borderId="98">
      <alignment horizontal="left"/>
    </xf>
    <xf numFmtId="254" fontId="2" fillId="0" borderId="98">
      <alignment horizontal="left"/>
    </xf>
    <xf numFmtId="254" fontId="2" fillId="0" borderId="98">
      <alignment horizontal="left"/>
    </xf>
    <xf numFmtId="254" fontId="2" fillId="0" borderId="98">
      <alignment horizontal="left"/>
    </xf>
    <xf numFmtId="254" fontId="2" fillId="0" borderId="98">
      <alignment horizontal="left"/>
    </xf>
    <xf numFmtId="254" fontId="2" fillId="0" borderId="98">
      <alignment horizontal="left"/>
    </xf>
    <xf numFmtId="254" fontId="2" fillId="0" borderId="98">
      <alignment horizontal="left"/>
    </xf>
    <xf numFmtId="254" fontId="2" fillId="0" borderId="98">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5" fontId="25"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0" fontId="46"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6" fontId="25"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22" fontId="25"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7" fontId="25"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0" fontId="25"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8" fontId="25"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9" fontId="216"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8" fontId="172" fillId="0" borderId="0" applyFill="0" applyBorder="0" applyAlignment="0"/>
    <xf numFmtId="256" fontId="25"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5" fontId="25"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44" fontId="25"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5" fontId="172" fillId="0" borderId="0" applyFill="0" applyBorder="0" applyAlignment="0"/>
    <xf numFmtId="257" fontId="25"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60" fontId="216"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7" fontId="172" fillId="0" borderId="0" applyFill="0" applyBorder="0" applyAlignment="0"/>
    <xf numFmtId="256" fontId="25"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22" fontId="25"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256" fontId="172" fillId="0" borderId="0" applyFill="0" applyBorder="0" applyAlignment="0"/>
    <xf numFmtId="0" fontId="38" fillId="63"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3" borderId="145" applyNumberFormat="0" applyAlignment="0" applyProtection="0"/>
    <xf numFmtId="0" fontId="38" fillId="68" borderId="145" applyNumberFormat="0" applyAlignment="0" applyProtection="0"/>
    <xf numFmtId="0" fontId="38" fillId="68" borderId="145" applyNumberFormat="0" applyAlignment="0" applyProtection="0"/>
    <xf numFmtId="0" fontId="38" fillId="63" borderId="145" applyNumberFormat="0" applyAlignment="0" applyProtection="0"/>
    <xf numFmtId="0" fontId="38" fillId="63" borderId="145" applyNumberFormat="0" applyAlignment="0" applyProtection="0"/>
    <xf numFmtId="0" fontId="38" fillId="63" borderId="145" applyNumberFormat="0" applyAlignment="0" applyProtection="0"/>
    <xf numFmtId="0" fontId="38" fillId="68" borderId="145" applyNumberFormat="0" applyAlignment="0" applyProtection="0"/>
    <xf numFmtId="0" fontId="38" fillId="63" borderId="145" applyNumberFormat="0" applyAlignment="0" applyProtection="0"/>
    <xf numFmtId="0" fontId="38" fillId="63" borderId="145" applyNumberFormat="0" applyAlignment="0" applyProtection="0"/>
    <xf numFmtId="0" fontId="217" fillId="110" borderId="145" applyNumberFormat="0" applyAlignment="0" applyProtection="0"/>
    <xf numFmtId="0" fontId="156" fillId="8" borderId="29" applyNumberFormat="0" applyAlignment="0" applyProtection="0"/>
    <xf numFmtId="3" fontId="62" fillId="41" borderId="96">
      <protection hidden="1"/>
    </xf>
    <xf numFmtId="0" fontId="217" fillId="110" borderId="145" applyNumberFormat="0" applyAlignment="0" applyProtection="0"/>
    <xf numFmtId="0" fontId="40" fillId="63" borderId="145" applyNumberFormat="0" applyAlignment="0" applyProtection="0"/>
    <xf numFmtId="0" fontId="40" fillId="63" borderId="145" applyNumberFormat="0" applyAlignment="0" applyProtection="0"/>
    <xf numFmtId="0" fontId="40" fillId="63" borderId="145" applyNumberFormat="0" applyAlignment="0" applyProtection="0"/>
    <xf numFmtId="0" fontId="40" fillId="63"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217" fillId="110" borderId="145" applyNumberFormat="0" applyAlignment="0" applyProtection="0"/>
    <xf numFmtId="0" fontId="40" fillId="63" borderId="145" applyNumberFormat="0" applyAlignment="0" applyProtection="0"/>
    <xf numFmtId="0" fontId="40" fillId="63" borderId="145" applyNumberFormat="0" applyAlignment="0" applyProtection="0"/>
    <xf numFmtId="0" fontId="217" fillId="110" borderId="145" applyNumberFormat="0" applyAlignment="0" applyProtection="0"/>
    <xf numFmtId="0" fontId="217" fillId="110" borderId="145" applyNumberFormat="0" applyAlignment="0" applyProtection="0"/>
    <xf numFmtId="0" fontId="40" fillId="63" borderId="145" applyNumberFormat="0" applyAlignment="0" applyProtection="0"/>
    <xf numFmtId="0" fontId="40" fillId="63" borderId="145" applyNumberFormat="0" applyAlignment="0" applyProtection="0"/>
    <xf numFmtId="0" fontId="40" fillId="63" borderId="145" applyNumberFormat="0" applyAlignment="0" applyProtection="0"/>
    <xf numFmtId="0" fontId="163" fillId="0" borderId="0" applyFont="0" applyFill="0" applyBorder="0" applyAlignment="0" applyProtection="0"/>
    <xf numFmtId="38" fontId="163" fillId="0" borderId="0" applyFont="0" applyFill="0" applyBorder="0" applyAlignment="0" applyProtection="0"/>
    <xf numFmtId="38" fontId="163" fillId="0" borderId="0" applyFont="0" applyFill="0" applyBorder="0" applyAlignment="0" applyProtection="0"/>
    <xf numFmtId="38" fontId="163"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40" fontId="163" fillId="0" borderId="0" applyFont="0" applyFill="0" applyBorder="0" applyAlignment="0" applyProtection="0"/>
    <xf numFmtId="40" fontId="163" fillId="0" borderId="0" applyFont="0" applyFill="0" applyBorder="0" applyAlignment="0" applyProtection="0"/>
    <xf numFmtId="197" fontId="36" fillId="113" borderId="0" applyNumberFormat="0" applyFont="0" applyBorder="0" applyAlignment="0">
      <protection locked="0"/>
    </xf>
    <xf numFmtId="197" fontId="36" fillId="113" borderId="0" applyNumberFormat="0" applyFont="0" applyBorder="0" applyAlignment="0">
      <protection locked="0"/>
    </xf>
    <xf numFmtId="0" fontId="69" fillId="0" borderId="42" applyNumberFormat="0" applyFill="0" applyAlignment="0" applyProtection="0"/>
    <xf numFmtId="0" fontId="41" fillId="6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41" fillId="114" borderId="37" applyNumberFormat="0" applyAlignment="0" applyProtection="0"/>
    <xf numFmtId="0" fontId="69" fillId="0" borderId="42" applyNumberFormat="0" applyFill="0" applyAlignment="0" applyProtection="0"/>
    <xf numFmtId="0" fontId="69" fillId="0" borderId="42" applyNumberFormat="0" applyFill="0" applyAlignment="0" applyProtection="0"/>
    <xf numFmtId="0" fontId="69" fillId="0" borderId="42" applyNumberFormat="0" applyFill="0" applyAlignment="0" applyProtection="0"/>
    <xf numFmtId="0" fontId="69" fillId="0" borderId="42" applyNumberFormat="0" applyFill="0" applyAlignment="0" applyProtection="0"/>
    <xf numFmtId="0" fontId="69" fillId="0" borderId="42"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18" fillId="0" borderId="96" applyBorder="0"/>
    <xf numFmtId="261" fontId="219" fillId="0" borderId="0"/>
    <xf numFmtId="0" fontId="43" fillId="64" borderId="37" applyNumberFormat="0" applyAlignment="0" applyProtection="0"/>
    <xf numFmtId="0" fontId="43" fillId="64" borderId="37" applyNumberFormat="0" applyAlignment="0" applyProtection="0"/>
    <xf numFmtId="0" fontId="43" fillId="64" borderId="37" applyNumberFormat="0" applyAlignment="0" applyProtection="0"/>
    <xf numFmtId="0" fontId="43" fillId="64" borderId="37" applyNumberFormat="0" applyAlignment="0" applyProtection="0"/>
    <xf numFmtId="0" fontId="43" fillId="114" borderId="37" applyNumberFormat="0" applyAlignment="0" applyProtection="0"/>
    <xf numFmtId="0" fontId="43" fillId="114" borderId="37" applyNumberFormat="0" applyAlignment="0" applyProtection="0"/>
    <xf numFmtId="0" fontId="43" fillId="114" borderId="37" applyNumberFormat="0" applyAlignment="0" applyProtection="0"/>
    <xf numFmtId="0" fontId="43" fillId="114" borderId="37" applyNumberFormat="0" applyAlignment="0" applyProtection="0"/>
    <xf numFmtId="0" fontId="41" fillId="64" borderId="37" applyNumberFormat="0" applyAlignment="0" applyProtection="0"/>
    <xf numFmtId="0" fontId="41" fillId="64" borderId="37" applyNumberFormat="0" applyAlignment="0" applyProtection="0"/>
    <xf numFmtId="0" fontId="43" fillId="64" borderId="37" applyNumberFormat="0" applyAlignment="0" applyProtection="0"/>
    <xf numFmtId="0" fontId="43" fillId="64" borderId="37" applyNumberFormat="0" applyAlignment="0" applyProtection="0"/>
    <xf numFmtId="0" fontId="43" fillId="64" borderId="37" applyNumberFormat="0" applyAlignment="0" applyProtection="0"/>
    <xf numFmtId="0" fontId="43" fillId="64" borderId="37" applyNumberFormat="0" applyAlignment="0" applyProtection="0"/>
    <xf numFmtId="0" fontId="43" fillId="64" borderId="37" applyNumberFormat="0" applyAlignment="0" applyProtection="0"/>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vertical="center"/>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vertical="center"/>
    </xf>
    <xf numFmtId="10" fontId="221" fillId="0" borderId="0">
      <alignment vertical="center"/>
    </xf>
    <xf numFmtId="3" fontId="221" fillId="0" borderId="0">
      <alignment vertical="center"/>
    </xf>
    <xf numFmtId="0" fontId="29" fillId="53"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104" borderId="0" applyNumberFormat="0" applyBorder="0" applyAlignment="0" applyProtection="0"/>
    <xf numFmtId="0" fontId="29" fillId="57"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105" borderId="0" applyNumberFormat="0" applyBorder="0" applyAlignment="0" applyProtection="0"/>
    <xf numFmtId="0" fontId="29" fillId="59"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106" borderId="0" applyNumberFormat="0" applyBorder="0" applyAlignment="0" applyProtection="0"/>
    <xf numFmtId="0" fontId="29" fillId="48"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92" borderId="0" applyNumberFormat="0" applyBorder="0" applyAlignment="0" applyProtection="0"/>
    <xf numFmtId="0" fontId="29" fillId="49"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102" borderId="0" applyNumberFormat="0" applyBorder="0" applyAlignment="0" applyProtection="0"/>
    <xf numFmtId="0" fontId="29" fillId="62"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0" fontId="29" fillId="107" borderId="0" applyNumberFormat="0" applyBorder="0" applyAlignment="0" applyProtection="0"/>
    <xf numFmtId="222" fontId="222" fillId="0" borderId="150"/>
    <xf numFmtId="202" fontId="223" fillId="0" borderId="0" applyFont="0" applyFill="0" applyBorder="0" applyAlignment="0" applyProtection="0"/>
    <xf numFmtId="0" fontId="224" fillId="0" borderId="0"/>
    <xf numFmtId="0" fontId="224" fillId="0" borderId="0"/>
    <xf numFmtId="0" fontId="224" fillId="0" borderId="0"/>
    <xf numFmtId="0" fontId="224" fillId="0" borderId="0"/>
    <xf numFmtId="262" fontId="2" fillId="0" borderId="0"/>
    <xf numFmtId="262" fontId="2" fillId="0" borderId="0"/>
    <xf numFmtId="262" fontId="2" fillId="0" borderId="0"/>
    <xf numFmtId="262" fontId="2" fillId="0" borderId="0"/>
    <xf numFmtId="218" fontId="225" fillId="0" borderId="0">
      <alignment horizontal="right" vertical="center" wrapText="1"/>
    </xf>
    <xf numFmtId="218" fontId="225" fillId="0" borderId="0">
      <alignment horizontal="right" vertical="center" wrapText="1"/>
    </xf>
    <xf numFmtId="218" fontId="225" fillId="0" borderId="0">
      <alignment horizontal="right" vertical="center" wrapText="1"/>
    </xf>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255" fontId="25"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44" fontId="25"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255" fontId="172" fillId="0" borderId="0" applyFont="0" applyFill="0" applyBorder="0" applyAlignment="0" applyProtection="0"/>
    <xf numFmtId="38" fontId="226"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27" fillId="0" borderId="0">
      <alignment horizontal="center"/>
      <protection locked="0"/>
    </xf>
    <xf numFmtId="0" fontId="2" fillId="0" borderId="0" applyFont="0" applyFill="0" applyBorder="0" applyAlignment="0" applyProtection="0"/>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 fillId="0" borderId="0" applyFont="0" applyFill="0" applyBorder="0" applyAlignment="0" applyProtection="0"/>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 fillId="0" borderId="0" applyFont="0" applyFill="0" applyBorder="0" applyAlignment="0" applyProtection="0"/>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0" fontId="227" fillId="0" borderId="0">
      <alignment horizontal="center"/>
      <protection locked="0"/>
    </xf>
    <xf numFmtId="0" fontId="227" fillId="0" borderId="0">
      <alignment horizontal="center"/>
      <protection locked="0"/>
    </xf>
    <xf numFmtId="38" fontId="227"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3" fontId="176" fillId="0" borderId="0" applyFont="0" applyFill="0" applyBorder="0" applyAlignment="0" applyProtection="0">
      <alignment horizontal="right"/>
    </xf>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3" fontId="176" fillId="0" borderId="0" applyFont="0" applyFill="0" applyBorder="0" applyProtection="0"/>
    <xf numFmtId="264" fontId="176"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65" fontId="176" fillId="0" borderId="0" applyFont="0" applyFill="0" applyBorder="0" applyAlignment="0" applyProtection="0">
      <alignment horizontal="right"/>
    </xf>
    <xf numFmtId="265" fontId="176" fillId="0" borderId="0" applyFont="0" applyFill="0" applyBorder="0" applyAlignment="0" applyProtection="0">
      <alignment horizontal="right"/>
    </xf>
    <xf numFmtId="166" fontId="2" fillId="0" borderId="0" applyFont="0" applyFill="0" applyBorder="0" applyAlignment="0" applyProtection="0"/>
    <xf numFmtId="265" fontId="176" fillId="0" borderId="0" applyFont="0" applyFill="0" applyBorder="0" applyProtection="0"/>
    <xf numFmtId="166" fontId="2" fillId="0" borderId="0" applyFont="0" applyFill="0" applyBorder="0" applyAlignment="0" applyProtection="0"/>
    <xf numFmtId="265" fontId="176" fillId="0" borderId="0" applyFont="0" applyFill="0" applyBorder="0" applyProtection="0"/>
    <xf numFmtId="265" fontId="176"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5" fontId="176" fillId="0" borderId="0" applyFont="0" applyFill="0" applyBorder="0" applyAlignment="0" applyProtection="0">
      <alignment horizontal="right"/>
    </xf>
    <xf numFmtId="265" fontId="176" fillId="0" borderId="0" applyFont="0" applyFill="0" applyBorder="0" applyProtection="0"/>
    <xf numFmtId="265" fontId="176"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5" fontId="176" fillId="0" borderId="0" applyFont="0" applyFill="0" applyBorder="0" applyProtection="0"/>
    <xf numFmtId="265" fontId="176" fillId="0" borderId="0" applyFont="0" applyFill="0" applyBorder="0" applyProtection="0"/>
    <xf numFmtId="265" fontId="176" fillId="0" borderId="0" applyFont="0" applyFill="0" applyBorder="0" applyProtection="0"/>
    <xf numFmtId="265" fontId="176" fillId="0" borderId="0" applyFont="0" applyFill="0" applyBorder="0" applyProtection="0"/>
    <xf numFmtId="166" fontId="2" fillId="0" borderId="0" applyFont="0" applyFill="0" applyBorder="0" applyAlignment="0" applyProtection="0"/>
    <xf numFmtId="265" fontId="176" fillId="0" borderId="0" applyFont="0" applyFill="0" applyBorder="0" applyProtection="0"/>
    <xf numFmtId="265" fontId="176" fillId="0" borderId="0" applyFont="0" applyFill="0" applyBorder="0" applyProtection="0"/>
    <xf numFmtId="265" fontId="176" fillId="0" borderId="0" applyFont="0" applyFill="0" applyBorder="0" applyProtection="0"/>
    <xf numFmtId="265" fontId="176" fillId="0" borderId="0" applyFont="0" applyFill="0" applyBorder="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65" fontId="176"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5" fontId="176" fillId="0" borderId="0" applyFont="0" applyFill="0" applyBorder="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65" fontId="176" fillId="0" borderId="0" applyFont="0" applyFill="0" applyBorder="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65" fontId="176" fillId="0" borderId="0" applyFont="0" applyFill="0" applyBorder="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265" fontId="176" fillId="0" borderId="0" applyFont="0" applyFill="0" applyBorder="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65" fontId="176" fillId="0" borderId="0" applyFont="0" applyFill="0" applyBorder="0" applyProtection="0"/>
    <xf numFmtId="202" fontId="2" fillId="0" borderId="0" applyFont="0" applyFill="0" applyBorder="0" applyAlignment="0" applyProtection="0"/>
    <xf numFmtId="202" fontId="2" fillId="0" borderId="0" applyFont="0" applyFill="0" applyBorder="0" applyAlignment="0" applyProtection="0"/>
    <xf numFmtId="265" fontId="176" fillId="0" borderId="0" applyFont="0" applyFill="0" applyBorder="0" applyProtection="0"/>
    <xf numFmtId="265" fontId="176" fillId="0" borderId="0" applyFont="0" applyFill="0" applyBorder="0" applyAlignment="0" applyProtection="0">
      <alignment horizontal="right"/>
    </xf>
    <xf numFmtId="265" fontId="176"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5" fontId="176" fillId="0" borderId="0" applyFont="0" applyFill="0" applyBorder="0" applyProtection="0"/>
    <xf numFmtId="265" fontId="176" fillId="0" borderId="0" applyFont="0" applyFill="0" applyBorder="0" applyProtection="0"/>
    <xf numFmtId="265" fontId="176" fillId="0" borderId="0" applyFont="0" applyFill="0" applyBorder="0" applyProtection="0"/>
    <xf numFmtId="265" fontId="176"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65" fontId="176"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5" fontId="176" fillId="0" borderId="0" applyFont="0" applyFill="0" applyBorder="0" applyProtection="0"/>
    <xf numFmtId="166" fontId="2" fillId="0" borderId="0" applyFont="0" applyFill="0" applyBorder="0" applyAlignment="0" applyProtection="0"/>
    <xf numFmtId="265" fontId="176" fillId="0" borderId="0" applyFont="0" applyFill="0" applyBorder="0" applyProtection="0"/>
    <xf numFmtId="265" fontId="176" fillId="0" borderId="0" applyFont="0" applyFill="0" applyBorder="0" applyAlignment="0" applyProtection="0">
      <alignment horizontal="right"/>
    </xf>
    <xf numFmtId="202" fontId="2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0" fontId="176"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28"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66"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23" fillId="0" borderId="134">
      <alignment vertical="center"/>
    </xf>
    <xf numFmtId="202" fontId="2" fillId="0" borderId="0" applyFont="0" applyFill="0" applyBorder="0" applyAlignment="0" applyProtection="0"/>
    <xf numFmtId="3" fontId="223" fillId="0" borderId="134">
      <alignment vertical="center"/>
    </xf>
    <xf numFmtId="202" fontId="2" fillId="0" borderId="0" applyFont="0" applyFill="0" applyBorder="0" applyAlignment="0" applyProtection="0"/>
    <xf numFmtId="202" fontId="2" fillId="0" borderId="0" applyFont="0" applyFill="0" applyBorder="0" applyAlignment="0" applyProtection="0"/>
    <xf numFmtId="3" fontId="223" fillId="0" borderId="134">
      <alignment vertical="center"/>
    </xf>
    <xf numFmtId="202" fontId="2" fillId="0" borderId="0" applyFont="0" applyFill="0" applyBorder="0" applyAlignment="0" applyProtection="0"/>
    <xf numFmtId="202" fontId="2" fillId="0" borderId="0" applyFont="0" applyFill="0" applyBorder="0" applyAlignment="0" applyProtection="0"/>
    <xf numFmtId="3" fontId="223" fillId="0" borderId="134">
      <alignment vertical="center"/>
    </xf>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23" fillId="0" borderId="134">
      <alignment vertical="center"/>
    </xf>
    <xf numFmtId="202" fontId="2" fillId="0" borderId="0" applyFont="0" applyFill="0" applyBorder="0" applyAlignment="0" applyProtection="0"/>
    <xf numFmtId="3" fontId="223" fillId="0" borderId="134">
      <alignment vertical="center"/>
    </xf>
    <xf numFmtId="202" fontId="2" fillId="0" borderId="0" applyFont="0" applyFill="0" applyBorder="0" applyAlignment="0" applyProtection="0"/>
    <xf numFmtId="202" fontId="2" fillId="0" borderId="0" applyFont="0" applyFill="0" applyBorder="0" applyAlignment="0" applyProtection="0"/>
    <xf numFmtId="3" fontId="223" fillId="0" borderId="134">
      <alignment vertical="center"/>
    </xf>
    <xf numFmtId="202" fontId="2" fillId="0" borderId="0" applyFont="0" applyFill="0" applyBorder="0" applyAlignment="0" applyProtection="0"/>
    <xf numFmtId="202" fontId="2" fillId="0" borderId="0" applyFont="0" applyFill="0" applyBorder="0" applyAlignment="0" applyProtection="0"/>
    <xf numFmtId="3" fontId="223" fillId="0" borderId="134">
      <alignment vertical="center"/>
    </xf>
    <xf numFmtId="202" fontId="27"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23" fillId="0" borderId="134">
      <alignment vertical="center"/>
    </xf>
    <xf numFmtId="202" fontId="2" fillId="0" borderId="0" applyFont="0" applyFill="0" applyBorder="0" applyAlignment="0" applyProtection="0"/>
    <xf numFmtId="3" fontId="223" fillId="0" borderId="134">
      <alignment vertical="center"/>
    </xf>
    <xf numFmtId="202" fontId="2" fillId="0" borderId="0" applyFont="0" applyFill="0" applyBorder="0" applyAlignment="0" applyProtection="0"/>
    <xf numFmtId="202" fontId="2" fillId="0" borderId="0" applyFont="0" applyFill="0" applyBorder="0" applyAlignment="0" applyProtection="0"/>
    <xf numFmtId="3" fontId="223" fillId="0" borderId="134">
      <alignment vertical="center"/>
    </xf>
    <xf numFmtId="202" fontId="2" fillId="0" borderId="0" applyFont="0" applyFill="0" applyBorder="0" applyAlignment="0" applyProtection="0"/>
    <xf numFmtId="202" fontId="2" fillId="0" borderId="0" applyFont="0" applyFill="0" applyBorder="0" applyAlignment="0" applyProtection="0"/>
    <xf numFmtId="3" fontId="223" fillId="0" borderId="134">
      <alignment vertical="center"/>
    </xf>
    <xf numFmtId="222" fontId="162" fillId="0" borderId="0" applyFont="0" applyFill="0" applyBorder="0" applyAlignment="0" applyProtection="0"/>
    <xf numFmtId="222" fontId="162" fillId="0" borderId="0" applyFont="0" applyFill="0" applyBorder="0" applyAlignment="0" applyProtection="0"/>
    <xf numFmtId="3" fontId="223" fillId="0" borderId="134">
      <alignment vertical="center"/>
    </xf>
    <xf numFmtId="39" fontId="162" fillId="0" borderId="0" applyFont="0" applyFill="0" applyBorder="0" applyAlignment="0" applyProtection="0"/>
    <xf numFmtId="0" fontId="162" fillId="0" borderId="0" applyFont="0" applyFill="0" applyBorder="0" applyAlignment="0" applyProtection="0"/>
    <xf numFmtId="0" fontId="162" fillId="0" borderId="0" applyFont="0" applyFill="0" applyBorder="0" applyAlignment="0" applyProtection="0"/>
    <xf numFmtId="3" fontId="223" fillId="0" borderId="134">
      <alignment vertical="center"/>
    </xf>
    <xf numFmtId="0" fontId="162" fillId="0" borderId="0" applyFont="0" applyFill="0" applyBorder="0" applyAlignment="0" applyProtection="0"/>
    <xf numFmtId="0" fontId="162" fillId="0" borderId="0" applyFont="0" applyFill="0" applyBorder="0" applyAlignment="0" applyProtection="0"/>
    <xf numFmtId="0" fontId="162" fillId="0" borderId="0" applyFont="0" applyFill="0" applyBorder="0" applyAlignment="0" applyProtection="0"/>
    <xf numFmtId="3" fontId="223" fillId="0" borderId="134">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29" fillId="112" borderId="0" applyBorder="0">
      <alignment horizontal="left"/>
    </xf>
    <xf numFmtId="0" fontId="230" fillId="115" borderId="0" applyNumberFormat="0" applyBorder="0">
      <alignment horizontal="left"/>
    </xf>
    <xf numFmtId="0" fontId="46"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46" fillId="73" borderId="151" applyNumberFormat="0" applyFont="0" applyAlignment="0" applyProtection="0"/>
    <xf numFmtId="0" fontId="46" fillId="73" borderId="151" applyNumberFormat="0" applyFont="0" applyAlignment="0" applyProtection="0"/>
    <xf numFmtId="0" fontId="46" fillId="73" borderId="151" applyNumberFormat="0" applyFont="0" applyAlignment="0" applyProtection="0"/>
    <xf numFmtId="3" fontId="223" fillId="0" borderId="134">
      <alignment vertical="center"/>
    </xf>
    <xf numFmtId="0" fontId="46" fillId="73" borderId="151" applyNumberFormat="0" applyFont="0" applyAlignment="0" applyProtection="0"/>
    <xf numFmtId="0" fontId="46"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88" fillId="73" borderId="151" applyNumberFormat="0" applyFont="0" applyAlignment="0" applyProtection="0"/>
    <xf numFmtId="197" fontId="2" fillId="0" borderId="0" applyFont="0" applyFill="0" applyBorder="0" applyAlignment="0" applyProtection="0"/>
    <xf numFmtId="197" fontId="2" fillId="0" borderId="0" applyFont="0" applyFill="0" applyBorder="0" applyAlignment="0" applyProtection="0"/>
    <xf numFmtId="172" fontId="231" fillId="0" borderId="0" applyFill="0" applyBorder="0">
      <alignment horizontal="left"/>
    </xf>
    <xf numFmtId="0" fontId="232" fillId="116" borderId="0"/>
    <xf numFmtId="0" fontId="41" fillId="64" borderId="37"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33" fillId="0" borderId="0" applyNumberFormat="0" applyAlignment="0">
      <alignment horizontal="left"/>
    </xf>
    <xf numFmtId="0" fontId="234" fillId="0" borderId="131" applyNumberFormat="0" applyFill="0" applyBorder="0" applyAlignment="0" applyProtection="0">
      <alignment horizontal="center"/>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4" fillId="0" borderId="131" applyNumberFormat="0" applyFill="0" applyBorder="0" applyAlignment="0" applyProtection="0">
      <alignment horizontal="center"/>
      <protection locked="0"/>
    </xf>
    <xf numFmtId="0" fontId="234" fillId="0" borderId="131" applyNumberFormat="0" applyFill="0" applyBorder="0" applyAlignment="0" applyProtection="0">
      <alignment horizontal="center"/>
      <protection locked="0"/>
    </xf>
    <xf numFmtId="3" fontId="223" fillId="0" borderId="134">
      <alignment vertical="center"/>
    </xf>
    <xf numFmtId="0" fontId="234" fillId="0" borderId="131" applyNumberFormat="0" applyFill="0" applyBorder="0" applyAlignment="0" applyProtection="0">
      <alignment horizontal="center"/>
      <protection locked="0"/>
    </xf>
    <xf numFmtId="0" fontId="234" fillId="0" borderId="131" applyNumberFormat="0" applyFill="0" applyBorder="0" applyAlignment="0" applyProtection="0">
      <alignment horizontal="center"/>
      <protection locked="0"/>
    </xf>
    <xf numFmtId="3" fontId="223" fillId="0" borderId="134">
      <alignment vertical="center"/>
    </xf>
    <xf numFmtId="0" fontId="235" fillId="0" borderId="131" applyNumberFormat="0" applyFill="0" applyBorder="0">
      <protection locked="0"/>
    </xf>
    <xf numFmtId="0" fontId="235" fillId="0" borderId="131" applyNumberFormat="0" applyFill="0" applyBorder="0">
      <protection locked="0"/>
    </xf>
    <xf numFmtId="3" fontId="223" fillId="0" borderId="134">
      <alignment vertical="center"/>
    </xf>
    <xf numFmtId="0" fontId="235" fillId="0" borderId="131" applyNumberFormat="0" applyFill="0" applyBorder="0">
      <protection locked="0"/>
    </xf>
    <xf numFmtId="0" fontId="235" fillId="0" borderId="131" applyNumberFormat="0" applyFill="0" applyBorder="0">
      <protection locked="0"/>
    </xf>
    <xf numFmtId="3" fontId="223" fillId="0" borderId="134">
      <alignment vertical="center"/>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3" fontId="223" fillId="0" borderId="134">
      <alignment vertical="center"/>
    </xf>
    <xf numFmtId="3" fontId="236" fillId="0" borderId="152" applyNumberFormat="0" applyAlignment="0">
      <alignment vertical="center"/>
    </xf>
    <xf numFmtId="0" fontId="236" fillId="0" borderId="152" applyNumberFormat="0"/>
    <xf numFmtId="0" fontId="236" fillId="0" borderId="152" applyNumberFormat="0"/>
    <xf numFmtId="0" fontId="236" fillId="0" borderId="152" applyNumberFormat="0"/>
    <xf numFmtId="0" fontId="236" fillId="0" borderId="152" applyNumberFormat="0"/>
    <xf numFmtId="0" fontId="236" fillId="0" borderId="152" applyNumberFormat="0"/>
    <xf numFmtId="0" fontId="236" fillId="0" borderId="152" applyNumberFormat="0"/>
    <xf numFmtId="0" fontId="236" fillId="0" borderId="152" applyNumberFormat="0"/>
    <xf numFmtId="0" fontId="236" fillId="0" borderId="152" applyNumberFormat="0"/>
    <xf numFmtId="0" fontId="236" fillId="0" borderId="152" applyNumberFormat="0"/>
    <xf numFmtId="0" fontId="236" fillId="0" borderId="152" applyNumberFormat="0"/>
    <xf numFmtId="3" fontId="223" fillId="0" borderId="134">
      <alignment vertical="center"/>
    </xf>
    <xf numFmtId="0" fontId="236" fillId="0" borderId="152" applyNumberFormat="0"/>
    <xf numFmtId="0" fontId="236" fillId="0" borderId="152" applyNumberFormat="0"/>
    <xf numFmtId="0" fontId="236" fillId="0" borderId="152" applyNumberFormat="0"/>
    <xf numFmtId="0" fontId="236" fillId="0" borderId="152" applyNumberFormat="0"/>
    <xf numFmtId="0" fontId="236" fillId="0" borderId="152" applyNumberFormat="0"/>
    <xf numFmtId="0" fontId="236" fillId="0" borderId="152" applyNumberFormat="0"/>
    <xf numFmtId="0" fontId="236" fillId="0" borderId="152" applyNumberFormat="0"/>
    <xf numFmtId="0" fontId="236" fillId="0" borderId="152" applyNumberFormat="0"/>
    <xf numFmtId="0" fontId="2" fillId="0" borderId="0" applyFont="0" applyFill="0" applyBorder="0" applyAlignment="0" applyProtection="0"/>
    <xf numFmtId="266" fontId="237" fillId="0" borderId="0"/>
    <xf numFmtId="42"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3" fontId="223" fillId="0" borderId="134">
      <alignment vertical="center"/>
    </xf>
    <xf numFmtId="199" fontId="2" fillId="0" borderId="0" applyFont="0" applyFill="0" applyBorder="0" applyAlignment="0" applyProtection="0"/>
    <xf numFmtId="199" fontId="2" fillId="0" borderId="0" applyFont="0" applyFill="0" applyBorder="0" applyAlignment="0" applyProtection="0"/>
    <xf numFmtId="42"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23" fillId="0" borderId="134">
      <alignment vertical="center"/>
    </xf>
    <xf numFmtId="196" fontId="2" fillId="0" borderId="0" applyFont="0" applyFill="0" applyBorder="0" applyAlignment="0" applyProtection="0"/>
    <xf numFmtId="196" fontId="2" fillId="0" borderId="0" applyFont="0" applyFill="0" applyBorder="0" applyAlignment="0" applyProtection="0"/>
    <xf numFmtId="42" fontId="2" fillId="0" borderId="0" applyFont="0" applyFill="0" applyBorder="0" applyAlignment="0" applyProtection="0"/>
    <xf numFmtId="256" fontId="25"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22" fontId="25"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256" fontId="172" fillId="0" borderId="0" applyFont="0" applyFill="0" applyBorder="0" applyAlignment="0" applyProtection="0"/>
    <xf numFmtId="3" fontId="223"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7" fontId="176" fillId="0" borderId="0" applyFont="0" applyFill="0" applyBorder="0" applyAlignment="0" applyProtection="0">
      <alignment horizontal="right"/>
    </xf>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267" fontId="176" fillId="0" borderId="0" applyFont="0" applyFill="0" applyBorder="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268" fontId="176" fillId="0" borderId="0" applyFont="0" applyFill="0" applyBorder="0" applyAlignment="0" applyProtection="0">
      <alignment horizontal="right"/>
    </xf>
    <xf numFmtId="268" fontId="176" fillId="0" borderId="0" applyFont="0" applyFill="0" applyBorder="0" applyProtection="0"/>
    <xf numFmtId="268" fontId="176" fillId="0" borderId="0" applyFont="0" applyFill="0" applyBorder="0" applyProtection="0"/>
    <xf numFmtId="198" fontId="2" fillId="0" borderId="0" applyFont="0" applyFill="0" applyBorder="0" applyAlignment="0" applyProtection="0"/>
    <xf numFmtId="268" fontId="176" fillId="0" borderId="0" applyFont="0" applyFill="0" applyBorder="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268" fontId="176" fillId="0" borderId="0" applyFont="0" applyFill="0" applyBorder="0" applyProtection="0"/>
    <xf numFmtId="268" fontId="176" fillId="0" borderId="0" applyFont="0" applyFill="0" applyBorder="0" applyProtection="0"/>
    <xf numFmtId="198" fontId="2" fillId="0" borderId="0" applyFont="0" applyFill="0" applyBorder="0" applyAlignment="0" applyProtection="0"/>
    <xf numFmtId="3" fontId="223" fillId="0" borderId="134">
      <alignment vertical="center"/>
    </xf>
    <xf numFmtId="3" fontId="223" fillId="0" borderId="134">
      <alignment vertical="center"/>
    </xf>
    <xf numFmtId="268" fontId="176" fillId="0" borderId="0" applyFont="0" applyFill="0" applyBorder="0" applyProtection="0"/>
    <xf numFmtId="198" fontId="2" fillId="0" borderId="0" applyFont="0" applyFill="0" applyBorder="0" applyAlignment="0" applyProtection="0"/>
    <xf numFmtId="198" fontId="2" fillId="0" borderId="0" applyFont="0" applyFill="0" applyBorder="0" applyAlignment="0" applyProtection="0"/>
    <xf numFmtId="268" fontId="176" fillId="0" borderId="0" applyFont="0" applyFill="0" applyBorder="0" applyProtection="0"/>
    <xf numFmtId="3" fontId="223" fillId="0" borderId="134">
      <alignment vertical="center"/>
    </xf>
    <xf numFmtId="3" fontId="223" fillId="0" borderId="134">
      <alignment vertical="center"/>
    </xf>
    <xf numFmtId="268" fontId="176" fillId="0" borderId="0" applyFont="0" applyFill="0" applyBorder="0" applyProtection="0"/>
    <xf numFmtId="268" fontId="176" fillId="0" borderId="0" applyFont="0" applyFill="0" applyBorder="0" applyProtection="0"/>
    <xf numFmtId="3" fontId="223" fillId="0" borderId="134">
      <alignment vertical="center"/>
    </xf>
    <xf numFmtId="268" fontId="176" fillId="0" borderId="0" applyFont="0" applyFill="0" applyBorder="0" applyProtection="0"/>
    <xf numFmtId="268" fontId="176" fillId="0" borderId="0" applyFont="0" applyFill="0" applyBorder="0" applyProtection="0"/>
    <xf numFmtId="268" fontId="176" fillId="0" borderId="0" applyFont="0" applyFill="0" applyBorder="0" applyProtection="0"/>
    <xf numFmtId="268" fontId="176" fillId="0" borderId="0" applyFont="0" applyFill="0" applyBorder="0" applyProtection="0"/>
    <xf numFmtId="268" fontId="176" fillId="0" borderId="0" applyFont="0" applyFill="0" applyBorder="0" applyProtection="0"/>
    <xf numFmtId="198" fontId="2" fillId="0" borderId="0" applyFont="0" applyFill="0" applyBorder="0" applyAlignment="0" applyProtection="0"/>
    <xf numFmtId="198" fontId="2" fillId="0" borderId="0" applyFont="0" applyFill="0" applyBorder="0" applyAlignment="0" applyProtection="0"/>
    <xf numFmtId="268" fontId="176" fillId="0" borderId="0" applyFont="0" applyFill="0" applyBorder="0" applyProtection="0"/>
    <xf numFmtId="268" fontId="176" fillId="0" borderId="0" applyFont="0" applyFill="0" applyBorder="0" applyProtection="0"/>
    <xf numFmtId="268" fontId="176" fillId="0" borderId="0" applyFont="0" applyFill="0" applyBorder="0" applyProtection="0"/>
    <xf numFmtId="198" fontId="2" fillId="0" borderId="0" applyFont="0" applyFill="0" applyBorder="0" applyAlignment="0" applyProtection="0"/>
    <xf numFmtId="3" fontId="223" fillId="0" borderId="134">
      <alignment vertical="center"/>
    </xf>
    <xf numFmtId="268" fontId="176" fillId="0" borderId="0" applyFont="0" applyFill="0" applyBorder="0" applyProtection="0"/>
    <xf numFmtId="268" fontId="176" fillId="0" borderId="0" applyFont="0" applyFill="0" applyBorder="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268" fontId="176" fillId="0" borderId="0" applyFont="0" applyFill="0" applyBorder="0" applyProtection="0"/>
    <xf numFmtId="268" fontId="176" fillId="0" borderId="0" applyFont="0" applyFill="0" applyBorder="0" applyProtection="0"/>
    <xf numFmtId="268" fontId="176" fillId="0" borderId="0" applyFont="0" applyFill="0" applyBorder="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268" fontId="176" fillId="0" borderId="0" applyFont="0" applyFill="0" applyBorder="0" applyProtection="0"/>
    <xf numFmtId="3" fontId="223" fillId="0" borderId="134">
      <alignment vertical="center"/>
    </xf>
    <xf numFmtId="268" fontId="176" fillId="0" borderId="0" applyFont="0" applyFill="0" applyBorder="0" applyProtection="0"/>
    <xf numFmtId="268" fontId="176" fillId="0" borderId="0" applyFont="0" applyFill="0" applyBorder="0" applyProtection="0"/>
    <xf numFmtId="3" fontId="223" fillId="0" borderId="134">
      <alignment vertical="center"/>
    </xf>
    <xf numFmtId="198" fontId="2" fillId="0" borderId="0" applyFont="0" applyFill="0" applyBorder="0" applyAlignment="0" applyProtection="0"/>
    <xf numFmtId="3" fontId="223" fillId="0" borderId="134">
      <alignment vertical="center"/>
    </xf>
    <xf numFmtId="268" fontId="176" fillId="0" borderId="0" applyFont="0" applyFill="0" applyBorder="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268" fontId="176" fillId="0" borderId="0" applyFont="0" applyFill="0" applyBorder="0" applyProtection="0"/>
    <xf numFmtId="198" fontId="2" fillId="0" borderId="0" applyFont="0" applyFill="0" applyBorder="0" applyAlignment="0" applyProtection="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0"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8" fontId="2" fillId="0" borderId="0" applyFont="0" applyFill="0" applyBorder="0" applyAlignment="0" applyProtection="0"/>
    <xf numFmtId="3" fontId="223"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23" fillId="0" borderId="134">
      <alignment vertical="center"/>
    </xf>
    <xf numFmtId="3" fontId="223" fillId="0" borderId="134">
      <alignment vertical="center"/>
    </xf>
    <xf numFmtId="269" fontId="238" fillId="0" borderId="0"/>
    <xf numFmtId="0" fontId="2" fillId="0" borderId="0" applyNumberFormat="0" applyFont="0" applyFill="0" applyBorder="0" applyAlignment="0" applyProtection="0"/>
    <xf numFmtId="269" fontId="238" fillId="0" borderId="0"/>
    <xf numFmtId="3" fontId="223" fillId="0" borderId="134">
      <alignment vertical="center"/>
    </xf>
    <xf numFmtId="269" fontId="238" fillId="0" borderId="0"/>
    <xf numFmtId="3" fontId="223" fillId="0" borderId="134">
      <alignment vertical="center"/>
    </xf>
    <xf numFmtId="269" fontId="238" fillId="0" borderId="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269" fontId="238" fillId="0" borderId="0"/>
    <xf numFmtId="269" fontId="238" fillId="0" borderId="0"/>
    <xf numFmtId="3" fontId="223" fillId="0" borderId="134">
      <alignment vertical="center"/>
    </xf>
    <xf numFmtId="3" fontId="223" fillId="0" borderId="134">
      <alignment vertical="center"/>
    </xf>
    <xf numFmtId="0" fontId="238" fillId="0" borderId="0"/>
    <xf numFmtId="0" fontId="2" fillId="0" borderId="0" applyNumberFormat="0" applyFont="0" applyFill="0" applyBorder="0" applyAlignment="0" applyProtection="0"/>
    <xf numFmtId="3" fontId="223" fillId="0" borderId="134">
      <alignment vertical="center"/>
    </xf>
    <xf numFmtId="0" fontId="238" fillId="0" borderId="0"/>
    <xf numFmtId="3" fontId="223" fillId="0" borderId="134">
      <alignment vertical="center"/>
    </xf>
    <xf numFmtId="0" fontId="238" fillId="0" borderId="0"/>
    <xf numFmtId="3" fontId="223" fillId="0" borderId="134">
      <alignment vertical="center"/>
    </xf>
    <xf numFmtId="0" fontId="238" fillId="0" borderId="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0" fontId="238" fillId="0" borderId="0"/>
    <xf numFmtId="0" fontId="238" fillId="0" borderId="0"/>
    <xf numFmtId="3" fontId="223" fillId="0" borderId="134">
      <alignment vertical="center"/>
    </xf>
    <xf numFmtId="3" fontId="223" fillId="0" borderId="134">
      <alignment vertical="center"/>
    </xf>
    <xf numFmtId="0" fontId="238" fillId="0" borderId="0"/>
    <xf numFmtId="3" fontId="223" fillId="0" borderId="134">
      <alignment vertical="center"/>
    </xf>
    <xf numFmtId="0" fontId="238" fillId="0" borderId="0"/>
    <xf numFmtId="0" fontId="238" fillId="0" borderId="0"/>
    <xf numFmtId="3" fontId="223" fillId="0" borderId="134">
      <alignment vertical="center"/>
    </xf>
    <xf numFmtId="3" fontId="223" fillId="0" borderId="134">
      <alignment vertical="center"/>
    </xf>
    <xf numFmtId="0" fontId="238" fillId="0" borderId="0"/>
    <xf numFmtId="3" fontId="223" fillId="0" borderId="134">
      <alignment vertical="center"/>
    </xf>
    <xf numFmtId="269" fontId="238" fillId="0" borderId="0"/>
    <xf numFmtId="3" fontId="223" fillId="0" borderId="134">
      <alignment vertical="center"/>
    </xf>
    <xf numFmtId="269" fontId="238" fillId="0" borderId="0"/>
    <xf numFmtId="269" fontId="238" fillId="0" borderId="0"/>
    <xf numFmtId="3" fontId="223" fillId="0" borderId="134">
      <alignment vertical="center"/>
    </xf>
    <xf numFmtId="3" fontId="223" fillId="0" borderId="134">
      <alignment vertical="center"/>
    </xf>
    <xf numFmtId="0" fontId="238" fillId="0" borderId="0"/>
    <xf numFmtId="0" fontId="238" fillId="0" borderId="0"/>
    <xf numFmtId="3" fontId="223" fillId="0" borderId="134">
      <alignment vertical="center"/>
    </xf>
    <xf numFmtId="0" fontId="238" fillId="0" borderId="0"/>
    <xf numFmtId="3" fontId="223" fillId="0" borderId="134">
      <alignment vertical="center"/>
    </xf>
    <xf numFmtId="0" fontId="238" fillId="0" borderId="0"/>
    <xf numFmtId="3" fontId="223" fillId="0" borderId="134">
      <alignment vertical="center"/>
    </xf>
    <xf numFmtId="0" fontId="238" fillId="0" borderId="0"/>
    <xf numFmtId="3" fontId="223" fillId="0" borderId="134">
      <alignment vertical="center"/>
    </xf>
    <xf numFmtId="3" fontId="223" fillId="0" borderId="134">
      <alignment vertical="center"/>
    </xf>
    <xf numFmtId="0" fontId="238" fillId="0" borderId="0"/>
    <xf numFmtId="3" fontId="223" fillId="0" borderId="134">
      <alignment vertical="center"/>
    </xf>
    <xf numFmtId="0" fontId="238" fillId="0" borderId="0"/>
    <xf numFmtId="0" fontId="238" fillId="0" borderId="0"/>
    <xf numFmtId="3" fontId="223" fillId="0" borderId="134">
      <alignment vertical="center"/>
    </xf>
    <xf numFmtId="3" fontId="223" fillId="0" borderId="134">
      <alignment vertical="center"/>
    </xf>
    <xf numFmtId="0" fontId="238" fillId="0" borderId="0"/>
    <xf numFmtId="3" fontId="223" fillId="0" borderId="134">
      <alignment vertical="center"/>
    </xf>
    <xf numFmtId="269" fontId="238" fillId="0" borderId="0"/>
    <xf numFmtId="269" fontId="238" fillId="0" borderId="0"/>
    <xf numFmtId="3" fontId="223" fillId="0" borderId="134">
      <alignment vertical="center"/>
    </xf>
    <xf numFmtId="269" fontId="238" fillId="0" borderId="0"/>
    <xf numFmtId="3" fontId="223" fillId="0" borderId="134">
      <alignment vertical="center"/>
    </xf>
    <xf numFmtId="269" fontId="238" fillId="0" borderId="0"/>
    <xf numFmtId="3" fontId="223" fillId="0" borderId="134">
      <alignment vertical="center"/>
    </xf>
    <xf numFmtId="269" fontId="238" fillId="0" borderId="0"/>
    <xf numFmtId="3" fontId="223" fillId="0" borderId="134">
      <alignment vertical="center"/>
    </xf>
    <xf numFmtId="3" fontId="223" fillId="0" borderId="134">
      <alignment vertical="center"/>
    </xf>
    <xf numFmtId="269" fontId="238" fillId="0" borderId="0"/>
    <xf numFmtId="3" fontId="223" fillId="0" borderId="134">
      <alignment vertical="center"/>
    </xf>
    <xf numFmtId="269" fontId="238" fillId="0" borderId="0"/>
    <xf numFmtId="269" fontId="238" fillId="0" borderId="0"/>
    <xf numFmtId="3" fontId="223" fillId="0" borderId="134">
      <alignment vertical="center"/>
    </xf>
    <xf numFmtId="3" fontId="223" fillId="0" borderId="134">
      <alignment vertical="center"/>
    </xf>
    <xf numFmtId="269" fontId="238" fillId="0" borderId="0"/>
    <xf numFmtId="3" fontId="223" fillId="0" borderId="134">
      <alignment vertical="center"/>
    </xf>
    <xf numFmtId="269" fontId="238" fillId="0" borderId="0"/>
    <xf numFmtId="3" fontId="223" fillId="0" borderId="134">
      <alignment vertical="center"/>
    </xf>
    <xf numFmtId="0" fontId="239" fillId="0" borderId="0" applyNumberFormat="0" applyFont="0" applyBorder="0" applyAlignment="0"/>
    <xf numFmtId="0" fontId="239"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6" fillId="117" borderId="153" applyNumberFormat="0" applyFont="0" applyBorder="0" applyAlignment="0" applyProtection="0">
      <alignment horizontal="centerContinuous"/>
    </xf>
    <xf numFmtId="0" fontId="26" fillId="69" borderId="153" applyNumberFormat="0" applyFont="0" applyBorder="0" applyProtection="0"/>
    <xf numFmtId="0" fontId="26" fillId="69" borderId="153" applyNumberFormat="0" applyFont="0" applyBorder="0" applyProtection="0"/>
    <xf numFmtId="0" fontId="26" fillId="69" borderId="153" applyNumberFormat="0" applyFont="0" applyBorder="0" applyProtection="0"/>
    <xf numFmtId="0" fontId="26" fillId="69" borderId="153" applyNumberFormat="0" applyFont="0" applyBorder="0" applyProtection="0"/>
    <xf numFmtId="0" fontId="26" fillId="69" borderId="153" applyNumberFormat="0" applyFont="0" applyBorder="0" applyProtection="0"/>
    <xf numFmtId="0" fontId="26" fillId="69" borderId="153" applyNumberFormat="0" applyFont="0" applyBorder="0" applyProtection="0"/>
    <xf numFmtId="0" fontId="26" fillId="69" borderId="153" applyNumberFormat="0" applyFont="0" applyBorder="0" applyProtection="0"/>
    <xf numFmtId="0" fontId="26" fillId="69" borderId="153" applyNumberFormat="0" applyFont="0" applyBorder="0" applyProtection="0"/>
    <xf numFmtId="0" fontId="26" fillId="69" borderId="153" applyNumberFormat="0" applyFont="0" applyBorder="0" applyProtection="0"/>
    <xf numFmtId="0" fontId="26" fillId="69" borderId="153" applyNumberFormat="0" applyFont="0" applyBorder="0" applyProtection="0"/>
    <xf numFmtId="0" fontId="2" fillId="0" borderId="0" applyNumberFormat="0" applyFont="0" applyFill="0" applyBorder="0" applyAlignment="0" applyProtection="0"/>
    <xf numFmtId="0" fontId="26" fillId="69" borderId="153" applyNumberFormat="0" applyFont="0" applyBorder="0" applyProtection="0"/>
    <xf numFmtId="3" fontId="223" fillId="0" borderId="134">
      <alignment vertical="center"/>
    </xf>
    <xf numFmtId="0" fontId="2" fillId="0" borderId="0" applyNumberFormat="0" applyFont="0" applyFill="0" applyBorder="0" applyAlignment="0" applyProtection="0"/>
    <xf numFmtId="0" fontId="26" fillId="69" borderId="153" applyNumberFormat="0" applyFont="0" applyBorder="0" applyProtection="0"/>
    <xf numFmtId="3" fontId="223" fillId="0" borderId="134">
      <alignment vertical="center"/>
    </xf>
    <xf numFmtId="0" fontId="26" fillId="69" borderId="153" applyNumberFormat="0" applyFont="0" applyBorder="0" applyProtection="0"/>
    <xf numFmtId="0" fontId="26" fillId="69" borderId="153" applyNumberFormat="0" applyFont="0" applyBorder="0" applyProtection="0"/>
    <xf numFmtId="3" fontId="223" fillId="0" borderId="134">
      <alignment vertical="center"/>
    </xf>
    <xf numFmtId="0" fontId="26" fillId="69" borderId="153" applyNumberFormat="0" applyFont="0" applyBorder="0" applyProtection="0"/>
    <xf numFmtId="0" fontId="26" fillId="69" borderId="153" applyNumberFormat="0" applyFont="0" applyBorder="0" applyProtection="0"/>
    <xf numFmtId="3" fontId="223" fillId="0" borderId="134">
      <alignment vertical="center"/>
    </xf>
    <xf numFmtId="0" fontId="26" fillId="69" borderId="153" applyNumberFormat="0" applyFont="0" applyBorder="0" applyProtection="0"/>
    <xf numFmtId="0" fontId="26" fillId="69" borderId="153" applyNumberFormat="0" applyFont="0" applyBorder="0" applyProtection="0"/>
    <xf numFmtId="0" fontId="26" fillId="69" borderId="153" applyNumberFormat="0" applyFont="0" applyBorder="0" applyProtection="0"/>
    <xf numFmtId="0" fontId="26" fillId="69" borderId="153" applyNumberFormat="0" applyFont="0" applyBorder="0" applyProtection="0"/>
    <xf numFmtId="10" fontId="2" fillId="0" borderId="0" applyFont="0" applyFill="0" applyBorder="0" applyProtection="0">
      <alignment horizontal="center"/>
    </xf>
    <xf numFmtId="270" fontId="2" fillId="0" borderId="0" applyFont="0" applyFill="0" applyBorder="0" applyProtection="0"/>
    <xf numFmtId="271" fontId="2" fillId="0" borderId="0" applyFont="0" applyFill="0" applyBorder="0" applyProtection="0"/>
    <xf numFmtId="3" fontId="223" fillId="0" borderId="134">
      <alignment vertical="center"/>
    </xf>
    <xf numFmtId="0" fontId="201" fillId="0" borderId="0" applyNumberFormat="0" applyBorder="0" applyAlignment="0">
      <alignment horizontal="center"/>
    </xf>
    <xf numFmtId="0" fontId="201" fillId="118" borderId="0" applyNumberFormat="0" applyBorder="0" applyAlignment="0">
      <alignment horizontal="center"/>
    </xf>
    <xf numFmtId="0" fontId="197" fillId="119" borderId="0" applyNumberFormat="0" applyBorder="0" applyAlignment="0"/>
    <xf numFmtId="0" fontId="240" fillId="119" borderId="0">
      <alignment horizontal="centerContinuous"/>
    </xf>
    <xf numFmtId="0" fontId="2" fillId="0" borderId="0" applyNumberFormat="0" applyFont="0" applyFill="0" applyBorder="0" applyAlignment="0" applyProtection="0"/>
    <xf numFmtId="0" fontId="2" fillId="94" borderId="0" applyNumberFormat="0" applyBorder="0" applyAlignment="0" applyProtection="0"/>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41" fillId="120" borderId="128" applyNumberFormat="0" applyBorder="0">
      <alignment horizontal="left"/>
    </xf>
    <xf numFmtId="0" fontId="241" fillId="120" borderId="128" applyNumberFormat="0" applyBorder="0">
      <alignment horizontal="left"/>
    </xf>
    <xf numFmtId="3" fontId="223" fillId="0" borderId="134">
      <alignment vertical="center"/>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3" fontId="223" fillId="0" borderId="134">
      <alignment vertical="center"/>
    </xf>
    <xf numFmtId="14" fontId="242" fillId="0" borderId="0"/>
    <xf numFmtId="272" fontId="225" fillId="0" borderId="0">
      <alignment horizontal="left" vertical="center" wrapText="1"/>
    </xf>
    <xf numFmtId="272" fontId="225" fillId="0" borderId="0">
      <alignment horizontal="left" vertical="center" wrapText="1"/>
    </xf>
    <xf numFmtId="272" fontId="225" fillId="0" borderId="0">
      <alignment horizontal="left" vertical="center" wrapText="1"/>
    </xf>
    <xf numFmtId="17" fontId="225" fillId="0" borderId="0">
      <alignment horizontal="left" vertical="center" wrapText="1"/>
    </xf>
    <xf numFmtId="0" fontId="2" fillId="0" borderId="0" applyNumberFormat="0" applyFont="0" applyFill="0" applyBorder="0" applyAlignment="0" applyProtection="0"/>
    <xf numFmtId="21" fontId="225" fillId="0" borderId="0">
      <alignment horizontal="left" vertical="center" wrapText="1"/>
    </xf>
    <xf numFmtId="19" fontId="225" fillId="0" borderId="0">
      <alignment horizontal="left" vertical="center" wrapText="1"/>
    </xf>
    <xf numFmtId="3" fontId="223" fillId="0" borderId="134">
      <alignment vertical="center"/>
    </xf>
    <xf numFmtId="0" fontId="225" fillId="0" borderId="0">
      <alignment horizontal="left" vertical="center" wrapText="1"/>
    </xf>
    <xf numFmtId="3" fontId="223" fillId="0" borderId="134">
      <alignment vertical="center"/>
    </xf>
    <xf numFmtId="0" fontId="225" fillId="0" borderId="0">
      <alignment horizontal="left" vertical="center" wrapText="1"/>
    </xf>
    <xf numFmtId="19" fontId="225" fillId="0" borderId="0">
      <alignment horizontal="left" vertical="center" wrapText="1"/>
    </xf>
    <xf numFmtId="19" fontId="225" fillId="0" borderId="0">
      <alignment horizontal="left" vertical="center" wrapText="1"/>
    </xf>
    <xf numFmtId="17" fontId="225"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42" fillId="0" borderId="0"/>
    <xf numFmtId="274" fontId="176" fillId="0" borderId="0" applyFont="0" applyFill="0" applyBorder="0" applyAlignment="0" applyProtection="0"/>
    <xf numFmtId="14" fontId="46" fillId="0" borderId="0" applyFill="0" applyBorder="0" applyAlignment="0"/>
    <xf numFmtId="16" fontId="46" fillId="0" borderId="0" applyFill="0" applyBorder="0" applyAlignment="0"/>
    <xf numFmtId="16" fontId="46" fillId="0" borderId="0" applyFill="0" applyBorder="0" applyAlignment="0"/>
    <xf numFmtId="3" fontId="223" fillId="0" borderId="134">
      <alignment vertical="center"/>
    </xf>
    <xf numFmtId="22" fontId="46" fillId="0" borderId="0" applyFill="0" applyBorder="0" applyAlignment="0"/>
    <xf numFmtId="3" fontId="223" fillId="0" borderId="134">
      <alignment vertical="center"/>
    </xf>
    <xf numFmtId="0" fontId="2" fillId="0" borderId="0" applyNumberFormat="0" applyFont="0" applyFill="0" applyBorder="0" applyAlignment="0" applyProtection="0"/>
    <xf numFmtId="16" fontId="46" fillId="0" borderId="0" applyFill="0" applyBorder="0" applyAlignment="0"/>
    <xf numFmtId="16" fontId="46" fillId="0" borderId="0" applyFill="0" applyBorder="0" applyAlignment="0"/>
    <xf numFmtId="3" fontId="223" fillId="0" borderId="134">
      <alignment vertical="center"/>
    </xf>
    <xf numFmtId="172" fontId="215" fillId="0" borderId="0" applyFont="0" applyFill="0" applyBorder="0" applyProtection="0">
      <alignment horizontal="right"/>
    </xf>
    <xf numFmtId="179" fontId="174"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5" fontId="243"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3" fontId="223" fillId="0" borderId="134">
      <alignment vertical="center"/>
    </xf>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275" fontId="244" fillId="0" borderId="0" applyFont="0" applyFill="0" applyBorder="0" applyAlignment="0" applyProtection="0"/>
    <xf numFmtId="3" fontId="223" fillId="0" borderId="134">
      <alignment vertical="center"/>
    </xf>
    <xf numFmtId="0" fontId="245" fillId="0" borderId="0"/>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96" applyFill="0" applyProtection="0">
      <alignment horizontal="centerContinuous"/>
    </xf>
    <xf numFmtId="3" fontId="223" fillId="0" borderId="134">
      <alignment vertical="center"/>
    </xf>
    <xf numFmtId="0" fontId="2" fillId="0" borderId="0" applyNumberFormat="0" applyFont="0" applyFill="0" applyBorder="0" applyAlignment="0" applyProtection="0"/>
    <xf numFmtId="0" fontId="2" fillId="0" borderId="96" applyFill="0" applyProtection="0">
      <alignment horizontal="centerContinuous"/>
    </xf>
    <xf numFmtId="3" fontId="223" fillId="0" borderId="134">
      <alignment vertical="center"/>
    </xf>
    <xf numFmtId="0" fontId="2" fillId="0" borderId="96" applyFill="0" applyProtection="0">
      <alignment horizontal="centerContinuous"/>
    </xf>
    <xf numFmtId="0" fontId="2" fillId="0" borderId="96" applyFill="0" applyProtection="0">
      <alignment horizontal="centerContinuous"/>
    </xf>
    <xf numFmtId="3" fontId="223" fillId="0" borderId="134">
      <alignment vertical="center"/>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3" fontId="223" fillId="0" borderId="134">
      <alignment vertical="center"/>
    </xf>
    <xf numFmtId="276" fontId="2" fillId="0" borderId="96" applyFill="0" applyProtection="0">
      <alignment horizontal="centerContinuous"/>
    </xf>
    <xf numFmtId="276" fontId="2" fillId="0" borderId="96" applyFill="0" applyProtection="0">
      <alignment horizontal="centerContinuous"/>
    </xf>
    <xf numFmtId="3" fontId="223" fillId="0" borderId="134">
      <alignment vertical="center"/>
    </xf>
    <xf numFmtId="276" fontId="2" fillId="0" borderId="96" applyFill="0" applyProtection="0">
      <alignment horizontal="centerContinuous"/>
    </xf>
    <xf numFmtId="276" fontId="2" fillId="0" borderId="96" applyFill="0" applyProtection="0">
      <alignment horizontal="centerContinuous"/>
    </xf>
    <xf numFmtId="3" fontId="223" fillId="0" borderId="134">
      <alignment vertical="center"/>
    </xf>
    <xf numFmtId="276" fontId="2" fillId="0" borderId="96" applyFill="0" applyProtection="0">
      <alignment horizontal="centerContinuous"/>
    </xf>
    <xf numFmtId="276" fontId="2" fillId="0" borderId="96" applyFill="0" applyProtection="0">
      <alignment horizontal="centerContinuous"/>
    </xf>
    <xf numFmtId="3" fontId="223" fillId="0" borderId="134">
      <alignment vertical="center"/>
    </xf>
    <xf numFmtId="276" fontId="2" fillId="0" borderId="96" applyFill="0" applyProtection="0">
      <alignment horizontal="centerContinuous"/>
    </xf>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46" fillId="121" borderId="108" applyNumberFormat="0" applyBorder="0" applyAlignment="0">
      <alignment horizontal="center"/>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46" fillId="121" borderId="108" applyNumberFormat="0" applyBorder="0" applyAlignment="0">
      <alignment horizontal="center"/>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3" fontId="247" fillId="122" borderId="131" applyNumberFormat="0" applyBorder="0" applyAlignment="0" applyProtection="0">
      <protection hidden="1"/>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9" fontId="248"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77" fontId="2" fillId="0" borderId="0"/>
    <xf numFmtId="278" fontId="176" fillId="0" borderId="154" applyNumberFormat="0" applyFon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173" fontId="2" fillId="0" borderId="0">
      <alignment horizontal="right"/>
    </xf>
    <xf numFmtId="1" fontId="2" fillId="0" borderId="0">
      <alignment horizontal="right"/>
    </xf>
    <xf numFmtId="279" fontId="2" fillId="0" borderId="0">
      <alignment horizontal="right"/>
    </xf>
    <xf numFmtId="280" fontId="2" fillId="0" borderId="0">
      <alignment horizontal="right"/>
    </xf>
    <xf numFmtId="49" fontId="2" fillId="0" borderId="0">
      <alignment horizontal="left"/>
    </xf>
    <xf numFmtId="49" fontId="2" fillId="0" borderId="0">
      <alignment horizontal="left"/>
    </xf>
    <xf numFmtId="281" fontId="2" fillId="0" borderId="0">
      <alignment horizontal="left"/>
    </xf>
    <xf numFmtId="0" fontId="249" fillId="1" borderId="0" applyNumberFormat="0" applyBorder="0" applyAlignment="0" applyProtection="0"/>
    <xf numFmtId="0" fontId="27" fillId="0" borderId="0"/>
    <xf numFmtId="0" fontId="27" fillId="0" borderId="0"/>
    <xf numFmtId="0" fontId="27" fillId="0" borderId="0"/>
    <xf numFmtId="0" fontId="27" fillId="0" borderId="0"/>
    <xf numFmtId="0" fontId="250"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17" fontId="251" fillId="118" borderId="128" applyNumberFormat="0" applyBorder="0" applyAlignment="0" applyProtection="0">
      <alignment horizontal="centerContinuous"/>
      <protection hidden="1"/>
    </xf>
    <xf numFmtId="0" fontId="27" fillId="0" borderId="0"/>
    <xf numFmtId="255"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6"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5"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7"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6"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0" fontId="252" fillId="0" borderId="137" applyNumberFormat="0" applyAlignment="0">
      <protection locked="0"/>
    </xf>
    <xf numFmtId="0" fontId="66" fillId="42" borderId="145" applyNumberFormat="0" applyAlignment="0" applyProtection="0"/>
    <xf numFmtId="0" fontId="27" fillId="0" borderId="0"/>
    <xf numFmtId="0" fontId="27" fillId="0" borderId="0"/>
    <xf numFmtId="0" fontId="66" fillId="42" borderId="145" applyNumberFormat="0" applyAlignment="0" applyProtection="0"/>
    <xf numFmtId="0" fontId="66" fillId="42" borderId="145" applyNumberFormat="0" applyAlignment="0" applyProtection="0"/>
    <xf numFmtId="0" fontId="66" fillId="42" borderId="145" applyNumberFormat="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72" borderId="145"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32" fillId="0" borderId="0" applyFill="0"/>
    <xf numFmtId="282"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283" fontId="2" fillId="0" borderId="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5" fontId="111" fillId="0" borderId="0" applyFont="0" applyFill="0" applyBorder="0" applyAlignment="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85" fontId="111" fillId="0" borderId="0" applyFont="0" applyFill="0" applyBorder="0" applyAlignment="0">
      <alignment vertical="center"/>
    </xf>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49" fontId="169" fillId="0" borderId="0" applyNumberFormat="0" applyFill="0" applyBorder="0" applyProtection="0">
      <alignment horizontal="center"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86" fontId="253" fillId="0" borderId="0">
      <alignment horizontal="right" vertical="top"/>
    </xf>
    <xf numFmtId="287" fontId="254" fillId="0" borderId="0" applyBorder="0">
      <alignment horizontal="right" vertical="top"/>
    </xf>
    <xf numFmtId="287" fontId="254" fillId="0" borderId="0" applyBorder="0">
      <alignment horizontal="right" vertical="top"/>
    </xf>
    <xf numFmtId="3" fontId="223" fillId="0" borderId="134">
      <alignment vertical="center"/>
    </xf>
    <xf numFmtId="288" fontId="37" fillId="0" borderId="0">
      <alignment horizontal="right" vertical="top"/>
    </xf>
    <xf numFmtId="289" fontId="169" fillId="0" borderId="0" applyBorder="0">
      <alignment horizontal="right" vertical="top"/>
    </xf>
    <xf numFmtId="289" fontId="169" fillId="0" borderId="0" applyBorder="0">
      <alignment horizontal="right" vertical="top"/>
    </xf>
    <xf numFmtId="3" fontId="223" fillId="0" borderId="134">
      <alignment vertical="center"/>
    </xf>
    <xf numFmtId="288" fontId="253" fillId="0" borderId="0">
      <alignment horizontal="right" vertical="top"/>
    </xf>
    <xf numFmtId="289" fontId="254" fillId="0" borderId="0" applyBorder="0">
      <alignment horizontal="right" vertical="top"/>
    </xf>
    <xf numFmtId="289" fontId="254" fillId="0" borderId="0" applyBorder="0">
      <alignment horizontal="right" vertical="top"/>
    </xf>
    <xf numFmtId="3" fontId="223" fillId="0" borderId="134">
      <alignment vertical="center"/>
    </xf>
    <xf numFmtId="290" fontId="37" fillId="0" borderId="0" applyFill="0" applyBorder="0">
      <alignment horizontal="right" vertical="top"/>
    </xf>
    <xf numFmtId="291" fontId="37" fillId="0" borderId="0" applyFill="0" applyBorder="0">
      <alignment horizontal="right" vertical="top"/>
    </xf>
    <xf numFmtId="213" fontId="169" fillId="0" borderId="0" applyFill="0" applyBorder="0">
      <alignment horizontal="right" vertical="top"/>
    </xf>
    <xf numFmtId="213" fontId="169" fillId="0" borderId="0" applyFill="0" applyBorder="0">
      <alignment horizontal="right" vertical="top"/>
    </xf>
    <xf numFmtId="3" fontId="223" fillId="0" borderId="134">
      <alignment vertical="center"/>
    </xf>
    <xf numFmtId="292" fontId="37" fillId="0" borderId="0" applyFill="0" applyBorder="0">
      <alignment horizontal="right" vertical="top"/>
    </xf>
    <xf numFmtId="293" fontId="169" fillId="0" borderId="0" applyFill="0" applyBorder="0">
      <alignment horizontal="right" vertical="top"/>
    </xf>
    <xf numFmtId="293" fontId="169" fillId="0" borderId="0" applyFill="0" applyBorder="0">
      <alignment horizontal="right" vertical="top"/>
    </xf>
    <xf numFmtId="3" fontId="223" fillId="0" borderId="134">
      <alignment vertical="center"/>
    </xf>
    <xf numFmtId="294" fontId="37" fillId="0" borderId="0" applyFill="0" applyBorder="0">
      <alignment horizontal="right" vertical="top"/>
    </xf>
    <xf numFmtId="295" fontId="169" fillId="0" borderId="0" applyFill="0" applyBorder="0">
      <alignment horizontal="right" vertical="top"/>
    </xf>
    <xf numFmtId="295" fontId="169" fillId="0" borderId="0" applyFill="0" applyBorder="0">
      <alignment horizontal="right" vertical="top"/>
    </xf>
    <xf numFmtId="3" fontId="223" fillId="0" borderId="134">
      <alignment vertical="center"/>
    </xf>
    <xf numFmtId="296" fontId="37" fillId="0" borderId="0" applyFill="0" applyBorder="0">
      <alignment horizontal="right" vertical="top"/>
    </xf>
    <xf numFmtId="297" fontId="169" fillId="0" borderId="0" applyFill="0" applyBorder="0">
      <alignment horizontal="right" vertical="top"/>
    </xf>
    <xf numFmtId="297" fontId="169" fillId="0" borderId="0" applyFill="0" applyBorder="0">
      <alignment horizontal="right" vertical="top"/>
    </xf>
    <xf numFmtId="3" fontId="223" fillId="0" borderId="134">
      <alignment vertical="center"/>
    </xf>
    <xf numFmtId="0" fontId="255" fillId="0" borderId="0">
      <alignment horizontal="left"/>
    </xf>
    <xf numFmtId="0" fontId="256" fillId="0" borderId="0">
      <alignment horizontal="center" wrapText="1"/>
    </xf>
    <xf numFmtId="0" fontId="255"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55" fillId="0" borderId="155">
      <alignment horizontal="right" wrapText="1"/>
    </xf>
    <xf numFmtId="0" fontId="255" fillId="0" borderId="155">
      <alignment horizontal="right" wrapText="1"/>
    </xf>
    <xf numFmtId="0" fontId="255" fillId="0" borderId="155">
      <alignment horizontal="right" wrapText="1"/>
    </xf>
    <xf numFmtId="0" fontId="2" fillId="0" borderId="0" applyNumberFormat="0" applyFont="0" applyFill="0" applyBorder="0" applyAlignment="0" applyProtection="0"/>
    <xf numFmtId="0" fontId="255"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55" fillId="0" borderId="155">
      <alignment horizontal="right" wrapText="1"/>
    </xf>
    <xf numFmtId="0" fontId="255" fillId="0" borderId="155">
      <alignment horizontal="right" wrapText="1"/>
    </xf>
    <xf numFmtId="0" fontId="255"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298" fontId="257" fillId="0" borderId="155">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8" fontId="257" fillId="0" borderId="155">
      <alignment horizontal="right"/>
    </xf>
    <xf numFmtId="298" fontId="257" fillId="0" borderId="155">
      <alignment horizontal="right"/>
    </xf>
    <xf numFmtId="298" fontId="257" fillId="0" borderId="155">
      <alignment horizontal="right"/>
    </xf>
    <xf numFmtId="0" fontId="2" fillId="0" borderId="0" applyNumberFormat="0" applyFont="0" applyFill="0" applyBorder="0" applyAlignment="0" applyProtection="0"/>
    <xf numFmtId="0" fontId="258" fillId="0" borderId="0">
      <alignment vertical="center"/>
    </xf>
    <xf numFmtId="299" fontId="258" fillId="0" borderId="0">
      <alignment horizontal="left" vertical="center"/>
    </xf>
    <xf numFmtId="300" fontId="259" fillId="0" borderId="0">
      <alignment vertical="center"/>
    </xf>
    <xf numFmtId="0" fontId="59" fillId="0" borderId="0">
      <alignment vertical="center"/>
    </xf>
    <xf numFmtId="298" fontId="257" fillId="0" borderId="15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8" fontId="257" fillId="0" borderId="155">
      <alignment horizontal="left"/>
    </xf>
    <xf numFmtId="298" fontId="257" fillId="0" borderId="155">
      <alignment horizontal="left"/>
    </xf>
    <xf numFmtId="0" fontId="2" fillId="0" borderId="0" applyNumberFormat="0" applyFont="0" applyFill="0" applyBorder="0" applyAlignment="0" applyProtection="0"/>
    <xf numFmtId="298" fontId="231" fillId="0" borderId="0" applyFill="0" applyBorder="0">
      <alignment vertical="top"/>
    </xf>
    <xf numFmtId="298" fontId="242" fillId="0" borderId="0" applyFill="0" applyBorder="0" applyProtection="0">
      <alignment vertical="top"/>
    </xf>
    <xf numFmtId="298" fontId="260" fillId="0" borderId="0">
      <alignment vertical="top"/>
    </xf>
    <xf numFmtId="298" fontId="169" fillId="0" borderId="0">
      <alignment horizontal="center"/>
    </xf>
    <xf numFmtId="298" fontId="261" fillId="0" borderId="15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8" fontId="261" fillId="0" borderId="155">
      <alignment horizontal="center"/>
    </xf>
    <xf numFmtId="298" fontId="261" fillId="0" borderId="155">
      <alignment horizontal="center"/>
    </xf>
    <xf numFmtId="0" fontId="2" fillId="0" borderId="0" applyNumberFormat="0" applyFont="0" applyFill="0" applyBorder="0" applyAlignment="0" applyProtection="0"/>
    <xf numFmtId="197" fontId="37" fillId="0" borderId="0" applyFill="0" applyBorder="0" applyAlignment="0" applyProtection="0">
      <alignment horizontal="right" vertical="top"/>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197" fontId="169"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197" fontId="169"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299" fontId="61"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8" fontId="6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8" fontId="194" fillId="0" borderId="0"/>
    <xf numFmtId="298" fontId="26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8" fontId="2" fillId="0" borderId="0"/>
    <xf numFmtId="298" fontId="2" fillId="0" borderId="0"/>
    <xf numFmtId="0" fontId="2" fillId="0" borderId="0" applyNumberFormat="0" applyFont="0" applyFill="0" applyBorder="0" applyAlignment="0" applyProtection="0"/>
    <xf numFmtId="3" fontId="223" fillId="0" borderId="134">
      <alignment vertical="center"/>
    </xf>
    <xf numFmtId="298" fontId="263"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37" fillId="0" borderId="0" applyFill="0" applyBorder="0">
      <alignment horizontal="left" vertical="top"/>
    </xf>
    <xf numFmtId="0" fontId="169" fillId="0" borderId="0" applyFill="0" applyBorder="0">
      <alignment horizontal="left" vertical="top" wrapText="1"/>
    </xf>
    <xf numFmtId="0" fontId="169" fillId="0" borderId="0" applyFill="0" applyBorder="0">
      <alignment horizontal="left" vertical="top" wrapText="1"/>
    </xf>
    <xf numFmtId="3" fontId="223" fillId="0" borderId="134">
      <alignment vertical="center"/>
    </xf>
    <xf numFmtId="0" fontId="264" fillId="0" borderId="0">
      <alignment horizontal="left" vertical="top" wrapText="1"/>
    </xf>
    <xf numFmtId="0" fontId="265" fillId="0" borderId="0">
      <alignment horizontal="left" vertical="top" wrapText="1"/>
    </xf>
    <xf numFmtId="0" fontId="254" fillId="0" borderId="0">
      <alignment horizontal="left" vertical="top" wrapText="1"/>
    </xf>
    <xf numFmtId="3" fontId="266" fillId="86" borderId="96">
      <alignment horizontal="centerContinuous"/>
    </xf>
    <xf numFmtId="0" fontId="179" fillId="0" borderId="58" applyNumberFormat="0" applyFill="0" applyBorder="0" applyAlignment="0"/>
    <xf numFmtId="301" fontId="267" fillId="0" borderId="0"/>
    <xf numFmtId="0" fontId="2" fillId="0" borderId="0" applyNumberFormat="0" applyFont="0" applyFill="0" applyBorder="0" applyAlignment="0" applyProtection="0"/>
    <xf numFmtId="0" fontId="27" fillId="0" borderId="0"/>
    <xf numFmtId="38" fontId="215" fillId="0" borderId="0"/>
    <xf numFmtId="302" fontId="268" fillId="0" borderId="0">
      <protection locked="0"/>
    </xf>
    <xf numFmtId="303" fontId="2" fillId="0" borderId="0"/>
    <xf numFmtId="0" fontId="2" fillId="0" borderId="0"/>
    <xf numFmtId="0" fontId="2" fillId="0" borderId="0"/>
    <xf numFmtId="0" fontId="2" fillId="0" borderId="0" applyNumberFormat="0" applyFont="0" applyFill="0" applyBorder="0" applyAlignment="0" applyProtection="0"/>
    <xf numFmtId="3" fontId="223" fillId="0" borderId="134">
      <alignment vertical="center"/>
    </xf>
    <xf numFmtId="0" fontId="27" fillId="0" borderId="0"/>
    <xf numFmtId="0" fontId="269" fillId="0" borderId="0" applyFill="0" applyBorder="0" applyProtection="0">
      <alignment horizontal="left"/>
    </xf>
    <xf numFmtId="0" fontId="270" fillId="68" borderId="0"/>
    <xf numFmtId="37" fontId="271" fillId="68" borderId="0" applyNumberFormat="0" applyBorder="0" applyAlignment="0" applyProtection="0"/>
    <xf numFmtId="296" fontId="271" fillId="68" borderId="0" applyNumberFormat="0" applyBorder="0" applyAlignment="0" applyProtection="0"/>
    <xf numFmtId="3" fontId="223" fillId="0" borderId="134">
      <alignment vertical="center"/>
    </xf>
    <xf numFmtId="0" fontId="272" fillId="123" borderId="0" applyNumberFormat="0" applyFont="0" applyBorder="0" applyAlignment="0"/>
    <xf numFmtId="0" fontId="2" fillId="0" borderId="0" applyFont="0" applyFill="0" applyBorder="0" applyAlignment="0" applyProtection="0"/>
    <xf numFmtId="0" fontId="27" fillId="0" borderId="0"/>
    <xf numFmtId="0" fontId="27" fillId="0" borderId="0"/>
    <xf numFmtId="3" fontId="223"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04" fontId="2" fillId="0" borderId="0" applyFont="0" applyFill="0" applyBorder="0" applyAlignment="0" applyProtection="0"/>
    <xf numFmtId="0" fontId="2" fillId="71" borderId="127" applyNumberFormat="0" applyFont="0" applyAlignment="0" applyProtection="0"/>
    <xf numFmtId="0" fontId="2" fillId="71" borderId="127" applyNumberFormat="0" applyFont="0" applyAlignment="0" applyProtection="0"/>
    <xf numFmtId="0" fontId="2" fillId="71" borderId="127" applyNumberFormat="0" applyFont="0" applyAlignment="0" applyProtection="0"/>
    <xf numFmtId="0" fontId="2" fillId="71" borderId="127" applyNumberFormat="0" applyFont="0" applyAlignment="0" applyProtection="0"/>
    <xf numFmtId="0" fontId="2" fillId="71" borderId="127" applyNumberFormat="0" applyFont="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73" fillId="0" borderId="0">
      <alignment horizontal="centerContinuous" vertical="center"/>
    </xf>
    <xf numFmtId="305" fontId="2" fillId="0" borderId="0" applyFont="0" applyFill="0" applyBorder="0" applyAlignment="0" applyProtection="0"/>
    <xf numFmtId="0" fontId="232" fillId="116" borderId="0">
      <alignment horizontal="left"/>
    </xf>
    <xf numFmtId="1" fontId="274" fillId="0" borderId="157">
      <alignment horizontal="left"/>
    </xf>
    <xf numFmtId="249" fontId="275" fillId="68" borderId="0" applyNumberFormat="0" applyBorder="0">
      <alignment horizontal="center"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5" fillId="0" borderId="0" applyFont="0" applyFill="0" applyBorder="0" applyAlignment="0" applyProtection="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 fillId="0" borderId="0" applyNumberFormat="0" applyFont="0" applyFill="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27" fillId="0" borderId="0"/>
    <xf numFmtId="0" fontId="27" fillId="0" borderId="0"/>
    <xf numFmtId="0" fontId="27" fillId="0" borderId="0"/>
    <xf numFmtId="0" fontId="27" fillId="0" borderId="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38" fontId="36" fillId="68" borderId="0" applyNumberFormat="0" applyBorder="0" applyAlignment="0" applyProtection="0"/>
    <xf numFmtId="38" fontId="36" fillId="68" borderId="0" applyNumberFormat="0" applyBorder="0" applyAlignment="0" applyProtection="0"/>
    <xf numFmtId="0" fontId="36" fillId="68" borderId="0" applyNumberFormat="0" applyBorder="0" applyAlignment="0" applyProtection="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39" fontId="187" fillId="124" borderId="0" applyNumberFormat="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39" fontId="187" fillId="124" borderId="0" applyNumberFormat="0" applyBorder="0" applyAlignment="0" applyProtection="0"/>
    <xf numFmtId="0" fontId="2" fillId="0" borderId="0" applyNumberFormat="0" applyFont="0" applyFill="0" applyBorder="0" applyAlignment="0" applyProtection="0"/>
    <xf numFmtId="3" fontId="223" fillId="0" borderId="134">
      <alignment vertical="center"/>
    </xf>
    <xf numFmtId="38" fontId="36" fillId="68" borderId="0" applyNumberFormat="0" applyBorder="0" applyAlignment="0" applyProtection="0"/>
    <xf numFmtId="0" fontId="36" fillId="68" borderId="0" applyNumberFormat="0" applyBorder="0" applyAlignment="0" applyProtection="0"/>
    <xf numFmtId="3" fontId="223" fillId="0" borderId="134">
      <alignment vertical="center"/>
    </xf>
    <xf numFmtId="38" fontId="36" fillId="68" borderId="0" applyNumberFormat="0" applyBorder="0" applyAlignment="0" applyProtection="0"/>
    <xf numFmtId="0" fontId="36" fillId="68" borderId="0" applyNumberFormat="0" applyBorder="0" applyAlignment="0" applyProtection="0"/>
    <xf numFmtId="3" fontId="223" fillId="0" borderId="134">
      <alignment vertical="center"/>
    </xf>
    <xf numFmtId="38" fontId="36" fillId="68" borderId="0" applyNumberFormat="0" applyBorder="0" applyAlignment="0" applyProtection="0"/>
    <xf numFmtId="0" fontId="36" fillId="68" borderId="0" applyNumberFormat="0" applyBorder="0" applyAlignment="0" applyProtection="0"/>
    <xf numFmtId="3" fontId="223" fillId="0" borderId="134">
      <alignment vertical="center"/>
    </xf>
    <xf numFmtId="38" fontId="36" fillId="68" borderId="0" applyNumberFormat="0" applyBorder="0" applyAlignment="0" applyProtection="0"/>
    <xf numFmtId="0" fontId="36" fillId="68" borderId="0" applyNumberFormat="0" applyBorder="0" applyAlignment="0" applyProtection="0"/>
    <xf numFmtId="3" fontId="223" fillId="0" borderId="134">
      <alignment vertical="center"/>
    </xf>
    <xf numFmtId="38" fontId="36" fillId="68" borderId="0" applyNumberFormat="0" applyBorder="0" applyAlignment="0" applyProtection="0"/>
    <xf numFmtId="0" fontId="36" fillId="68" borderId="0" applyNumberFormat="0" applyBorder="0" applyAlignment="0" applyProtection="0"/>
    <xf numFmtId="3" fontId="223" fillId="0" borderId="134">
      <alignment vertical="center"/>
    </xf>
    <xf numFmtId="38" fontId="36" fillId="68" borderId="0" applyNumberFormat="0" applyBorder="0" applyAlignment="0" applyProtection="0"/>
    <xf numFmtId="0" fontId="36" fillId="68" borderId="0" applyNumberFormat="0" applyBorder="0" applyAlignment="0" applyProtection="0"/>
    <xf numFmtId="3" fontId="223" fillId="0" borderId="134">
      <alignment vertical="center"/>
    </xf>
    <xf numFmtId="38" fontId="187" fillId="125" borderId="0" applyNumberFormat="0" applyFon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62" fillId="114" borderId="13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2" fillId="114" borderId="130" applyAlignment="0" applyProtection="0"/>
    <xf numFmtId="0" fontId="62" fillId="114" borderId="130" applyAlignment="0" applyProtection="0"/>
    <xf numFmtId="0" fontId="2" fillId="0" borderId="0" applyNumberFormat="0" applyFont="0" applyFill="0" applyBorder="0" applyAlignment="0" applyProtection="0"/>
    <xf numFmtId="0" fontId="2" fillId="68" borderId="108" applyNumberFormat="0" applyFont="0" applyBorder="0" applyAlignment="0" applyProtection="0">
      <alignment horizont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68" borderId="108"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08" applyNumberFormat="0" applyFont="0" applyBorder="0" applyProtection="0">
      <alignment horizontal="center" vertical="center"/>
    </xf>
    <xf numFmtId="0" fontId="2" fillId="68" borderId="108" applyNumberFormat="0" applyFont="0" applyBorder="0" applyProtection="0">
      <alignment horizontal="center" vertical="center"/>
    </xf>
    <xf numFmtId="0" fontId="2" fillId="68" borderId="108" applyNumberFormat="0" applyFont="0" applyBorder="0" applyProtection="0">
      <alignment horizontal="center" vertical="center"/>
    </xf>
    <xf numFmtId="0" fontId="2" fillId="68" borderId="108" applyNumberFormat="0" applyFont="0" applyBorder="0" applyProtection="0">
      <alignment horizontal="center" vertic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3" fontId="223" fillId="0" borderId="134">
      <alignment vertical="center"/>
    </xf>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62" fillId="68" borderId="137"/>
    <xf numFmtId="0" fontId="2" fillId="126" borderId="128" applyNumberFormat="0" applyFont="0" applyBorder="0" applyAlignment="0"/>
    <xf numFmtId="0" fontId="2" fillId="126" borderId="128" applyNumberFormat="0" applyFont="0" applyBorder="0" applyAlignment="0"/>
    <xf numFmtId="0" fontId="2" fillId="126" borderId="128" applyNumberFormat="0" applyFont="0" applyBorder="0" applyAlignment="0"/>
    <xf numFmtId="0" fontId="2" fillId="126" borderId="128" applyNumberFormat="0" applyFont="0" applyBorder="0" applyAlignment="0"/>
    <xf numFmtId="0" fontId="2" fillId="126" borderId="128"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6" fontId="191" fillId="112" borderId="0" applyBorder="0" applyAlignment="0"/>
    <xf numFmtId="307" fontId="176" fillId="0" borderId="0" applyFont="0" applyFill="0" applyBorder="0" applyAlignment="0" applyProtection="0">
      <alignment horizontal="righ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58" fillId="127" borderId="111" applyNumberFormat="0" applyFont="0" applyBorder="0" applyAlignment="0">
      <alignment horizontal="centerContinuous"/>
    </xf>
    <xf numFmtId="0" fontId="276" fillId="0" borderId="0" applyProtection="0">
      <alignment horizontal="right"/>
    </xf>
    <xf numFmtId="0" fontId="276" fillId="0" borderId="0" applyProtection="0">
      <alignment horizontal="right"/>
    </xf>
    <xf numFmtId="0" fontId="58" fillId="127" borderId="111" applyNumberFormat="0" applyFont="0" applyBorder="0" applyAlignment="0">
      <alignment horizontal="centerContinuous"/>
    </xf>
    <xf numFmtId="0" fontId="58" fillId="127" borderId="111" applyNumberFormat="0" applyFont="0" applyBorder="0" applyAlignment="0">
      <alignment horizontal="centerContinuous"/>
    </xf>
    <xf numFmtId="0" fontId="58" fillId="127" borderId="111" applyNumberFormat="0" applyFont="0" applyBorder="0" applyAlignment="0">
      <alignment horizontal="centerContinuous"/>
    </xf>
    <xf numFmtId="0" fontId="58" fillId="127" borderId="111" applyNumberFormat="0" applyFont="0" applyBorder="0" applyAlignment="0">
      <alignment horizontal="centerContinuous"/>
    </xf>
    <xf numFmtId="0" fontId="276" fillId="0" borderId="0" applyProtection="0">
      <alignment horizontal="righ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54" fillId="0" borderId="130">
      <alignment horizontal="lef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7" fillId="110" borderId="0"/>
    <xf numFmtId="0" fontId="55" fillId="0" borderId="39" applyNumberFormat="0" applyFill="0" applyAlignment="0" applyProtection="0"/>
    <xf numFmtId="0" fontId="55" fillId="0" borderId="39" applyNumberFormat="0" applyFill="0" applyAlignment="0" applyProtection="0"/>
    <xf numFmtId="0" fontId="55" fillId="0" borderId="39" applyNumberFormat="0" applyFill="0" applyAlignment="0" applyProtection="0"/>
    <xf numFmtId="0" fontId="55" fillId="0" borderId="39" applyNumberFormat="0" applyFill="0" applyAlignment="0" applyProtection="0"/>
    <xf numFmtId="0" fontId="278" fillId="0" borderId="158" applyNumberFormat="0" applyFill="0" applyAlignment="0" applyProtection="0"/>
    <xf numFmtId="0" fontId="278" fillId="0" borderId="158" applyNumberFormat="0" applyFill="0" applyAlignment="0" applyProtection="0"/>
    <xf numFmtId="0" fontId="278" fillId="0" borderId="158" applyNumberFormat="0" applyFill="0" applyAlignment="0" applyProtection="0"/>
    <xf numFmtId="0" fontId="55" fillId="0" borderId="3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55" fillId="0" borderId="39" applyNumberFormat="0" applyFill="0" applyAlignment="0" applyProtection="0"/>
    <xf numFmtId="0" fontId="55" fillId="0" borderId="39" applyNumberFormat="0" applyFill="0" applyAlignment="0" applyProtection="0"/>
    <xf numFmtId="0" fontId="55" fillId="0" borderId="39" applyNumberFormat="0" applyFill="0" applyAlignment="0" applyProtection="0"/>
    <xf numFmtId="0" fontId="279" fillId="0" borderId="0" applyProtection="0">
      <alignment horizontal="left"/>
    </xf>
    <xf numFmtId="0" fontId="279" fillId="0" borderId="0" applyProtection="0">
      <alignment horizontal="left"/>
    </xf>
    <xf numFmtId="0" fontId="279" fillId="0" borderId="0" applyProtection="0">
      <alignment horizontal="left"/>
    </xf>
    <xf numFmtId="0" fontId="279" fillId="0" borderId="0" applyProtection="0">
      <alignment horizontal="left"/>
    </xf>
    <xf numFmtId="0" fontId="27" fillId="0" borderId="0"/>
    <xf numFmtId="0" fontId="27" fillId="0" borderId="0"/>
    <xf numFmtId="0" fontId="27" fillId="0" borderId="0"/>
    <xf numFmtId="0" fontId="27" fillId="0" borderId="0"/>
    <xf numFmtId="0" fontId="280" fillId="0" borderId="159" applyNumberFormat="0" applyFill="0" applyAlignment="0" applyProtection="0"/>
    <xf numFmtId="0" fontId="280" fillId="0" borderId="159" applyNumberFormat="0" applyFill="0" applyAlignment="0" applyProtection="0"/>
    <xf numFmtId="0" fontId="280" fillId="0" borderId="159" applyNumberFormat="0" applyFill="0" applyAlignment="0" applyProtection="0"/>
    <xf numFmtId="0" fontId="279"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79" fillId="0" borderId="0" applyProtection="0">
      <alignment horizontal="left"/>
    </xf>
    <xf numFmtId="0" fontId="279" fillId="0" borderId="0" applyProtection="0">
      <alignment horizontal="left"/>
    </xf>
    <xf numFmtId="0" fontId="279" fillId="0" borderId="0" applyProtection="0">
      <alignment horizontal="left"/>
    </xf>
    <xf numFmtId="0" fontId="279" fillId="0" borderId="0" applyProtection="0">
      <alignment horizontal="left"/>
    </xf>
    <xf numFmtId="0" fontId="281" fillId="0" borderId="0" applyProtection="0">
      <alignment horizontal="left"/>
    </xf>
    <xf numFmtId="0" fontId="281" fillId="0" borderId="0" applyProtection="0">
      <alignment horizontal="left"/>
    </xf>
    <xf numFmtId="0" fontId="281" fillId="0" borderId="0" applyProtection="0">
      <alignment horizontal="left"/>
    </xf>
    <xf numFmtId="0" fontId="281" fillId="0" borderId="0" applyProtection="0">
      <alignment horizontal="left"/>
    </xf>
    <xf numFmtId="0" fontId="282" fillId="0" borderId="160" applyNumberFormat="0" applyFill="0" applyAlignment="0" applyProtection="0"/>
    <xf numFmtId="0" fontId="282" fillId="0" borderId="160" applyNumberFormat="0" applyFill="0" applyAlignment="0" applyProtection="0"/>
    <xf numFmtId="0" fontId="282" fillId="0" borderId="160" applyNumberFormat="0" applyFill="0" applyAlignment="0" applyProtection="0"/>
    <xf numFmtId="0" fontId="281" fillId="0" borderId="0" applyProtection="0">
      <alignment horizontal="left"/>
    </xf>
    <xf numFmtId="0" fontId="281" fillId="0" borderId="0" applyProtection="0">
      <alignment horizontal="left"/>
    </xf>
    <xf numFmtId="0" fontId="281" fillId="0" borderId="0" applyProtection="0">
      <alignment horizontal="left"/>
    </xf>
    <xf numFmtId="0" fontId="281" fillId="0" borderId="0" applyProtection="0">
      <alignment horizontal="left"/>
    </xf>
    <xf numFmtId="0" fontId="281" fillId="0" borderId="0" applyProtection="0">
      <alignment horizontal="left"/>
    </xf>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 fillId="0" borderId="141"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49" fillId="128" borderId="0" applyNumberFormat="0" applyBorder="0" applyAlignment="0" applyProtection="0"/>
    <xf numFmtId="0" fontId="27" fillId="0" borderId="0"/>
    <xf numFmtId="0" fontId="27"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2" fontId="187" fillId="129"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 fillId="70" borderId="108" applyFont="0" applyProtection="0">
      <alignment horizontal="right"/>
    </xf>
    <xf numFmtId="0" fontId="27" fillId="0" borderId="0"/>
    <xf numFmtId="3" fontId="2" fillId="70" borderId="108" applyFont="0" applyProtection="0">
      <alignment horizontal="right"/>
    </xf>
    <xf numFmtId="0" fontId="2" fillId="0" borderId="0" applyNumberFormat="0" applyFont="0" applyFill="0" applyBorder="0" applyAlignment="0" applyProtection="0"/>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23" fillId="0" borderId="134">
      <alignment vertical="center"/>
    </xf>
    <xf numFmtId="0" fontId="2" fillId="0" borderId="0" applyNumberFormat="0" applyFont="0" applyFill="0" applyBorder="0" applyAlignment="0" applyProtection="0"/>
    <xf numFmtId="0" fontId="27" fillId="0" borderId="0"/>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0" fontId="2" fillId="70" borderId="108" applyFont="0" applyProtection="0">
      <alignment horizontal="right"/>
    </xf>
    <xf numFmtId="0" fontId="27" fillId="0" borderId="0"/>
    <xf numFmtId="10" fontId="2" fillId="70" borderId="108" applyFont="0" applyProtection="0">
      <alignment horizontal="right"/>
    </xf>
    <xf numFmtId="0" fontId="2" fillId="0" borderId="0" applyNumberFormat="0" applyFont="0" applyFill="0" applyBorder="0" applyAlignment="0" applyProtection="0"/>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3" fontId="223" fillId="0" borderId="134">
      <alignment vertical="center"/>
    </xf>
    <xf numFmtId="0" fontId="2" fillId="0" borderId="0" applyNumberFormat="0" applyFont="0" applyFill="0" applyBorder="0" applyAlignment="0" applyProtection="0"/>
    <xf numFmtId="0" fontId="27" fillId="0" borderId="0"/>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9" fontId="2" fillId="70" borderId="108" applyFont="0" applyProtection="0">
      <alignment horizontal="right"/>
    </xf>
    <xf numFmtId="0" fontId="27" fillId="0" borderId="0"/>
    <xf numFmtId="9" fontId="2" fillId="70" borderId="108" applyFont="0" applyProtection="0">
      <alignment horizontal="right"/>
    </xf>
    <xf numFmtId="0" fontId="2" fillId="0" borderId="0" applyNumberFormat="0" applyFont="0" applyFill="0" applyBorder="0" applyAlignment="0" applyProtection="0"/>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3" fontId="223" fillId="0" borderId="134">
      <alignment vertical="center"/>
    </xf>
    <xf numFmtId="0" fontId="2" fillId="0" borderId="0" applyNumberFormat="0" applyFont="0" applyFill="0" applyBorder="0" applyAlignment="0" applyProtection="0"/>
    <xf numFmtId="0" fontId="27" fillId="0" borderId="0"/>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70" borderId="111" applyNumberFormat="0" applyFont="0" applyBorder="0" applyAlignment="0" applyProtection="0">
      <alignment horizontal="lef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70" borderId="111" applyNumberFormat="0" applyFont="0" applyBorder="0" applyAlignment="0" applyProtection="0">
      <alignment horizontal="left"/>
    </xf>
    <xf numFmtId="0" fontId="2" fillId="0" borderId="0" applyNumberFormat="0" applyFont="0" applyFill="0" applyBorder="0" applyAlignment="0" applyProtection="0"/>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3" fontId="223" fillId="0" borderId="134">
      <alignment vertical="center"/>
    </xf>
    <xf numFmtId="0" fontId="2" fillId="0" borderId="0" applyNumberFormat="0" applyFont="0" applyFill="0" applyBorder="0" applyAlignment="0" applyProtection="0"/>
    <xf numFmtId="0" fontId="27" fillId="0" borderId="0"/>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7" fontId="271" fillId="0" borderId="0" applyNumberFormat="0" applyBorder="0" applyAlignment="0" applyProtection="0"/>
    <xf numFmtId="296" fontId="271" fillId="0" borderId="0" applyNumberFormat="0" applyBorder="0" applyAlignment="0" applyProtection="0"/>
    <xf numFmtId="3" fontId="223" fillId="0" borderId="134">
      <alignment vertical="center"/>
    </xf>
    <xf numFmtId="37" fontId="62" fillId="0" borderId="0"/>
    <xf numFmtId="296" fontId="62" fillId="0" borderId="0"/>
    <xf numFmtId="3" fontId="223" fillId="0" borderId="134">
      <alignment vertical="center"/>
    </xf>
    <xf numFmtId="0" fontId="283" fillId="0" borderId="0" applyNumberFormat="0" applyFill="0" applyBorder="0" applyAlignment="0" applyProtection="0">
      <alignment vertical="top"/>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 fillId="0" borderId="0" applyNumberFormat="0" applyFont="0" applyFill="0" applyBorder="0" applyAlignment="0" applyProtection="0"/>
    <xf numFmtId="308" fontId="81" fillId="0" borderId="0">
      <alignment horizontal="center"/>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09" fontId="284" fillId="0" borderId="0">
      <alignment horizontal="center"/>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1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36" fillId="108" borderId="108"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0" fontId="36" fillId="108" borderId="108" applyNumberFormat="0" applyBorder="0" applyAlignment="0" applyProtection="0"/>
    <xf numFmtId="0" fontId="27" fillId="0" borderId="0"/>
    <xf numFmtId="10" fontId="36" fillId="108" borderId="108" applyNumberFormat="0" applyBorder="0" applyAlignment="0" applyProtection="0"/>
    <xf numFmtId="10" fontId="36" fillId="108" borderId="108" applyNumberFormat="0" applyBorder="0" applyAlignment="0" applyProtection="0"/>
    <xf numFmtId="10" fontId="36" fillId="108" borderId="108" applyNumberFormat="0" applyBorder="0" applyAlignment="0" applyProtection="0"/>
    <xf numFmtId="10" fontId="36" fillId="108" borderId="108" applyNumberFormat="0" applyBorder="0" applyAlignment="0" applyProtection="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85" fillId="0" borderId="98">
      <protection locked="0"/>
    </xf>
    <xf numFmtId="0" fontId="285" fillId="0" borderId="98">
      <protection locked="0"/>
    </xf>
    <xf numFmtId="3" fontId="223" fillId="0" borderId="134">
      <alignment vertical="center"/>
    </xf>
    <xf numFmtId="0" fontId="285" fillId="0" borderId="98">
      <protection locked="0"/>
    </xf>
    <xf numFmtId="0" fontId="285" fillId="0" borderId="98">
      <protection locked="0"/>
    </xf>
    <xf numFmtId="3" fontId="223" fillId="0" borderId="134">
      <alignment vertical="center"/>
    </xf>
    <xf numFmtId="0" fontId="285" fillId="0" borderId="98">
      <protection locked="0"/>
    </xf>
    <xf numFmtId="0" fontId="285" fillId="0" borderId="98">
      <protection locked="0"/>
    </xf>
    <xf numFmtId="3" fontId="223" fillId="0" borderId="134">
      <alignment vertical="center"/>
    </xf>
    <xf numFmtId="0" fontId="285" fillId="0" borderId="98">
      <protection locked="0"/>
    </xf>
    <xf numFmtId="0" fontId="285" fillId="0" borderId="98">
      <protection locked="0"/>
    </xf>
    <xf numFmtId="3" fontId="223" fillId="0" borderId="134">
      <alignment vertical="center"/>
    </xf>
    <xf numFmtId="0" fontId="27" fillId="0" borderId="0"/>
    <xf numFmtId="0" fontId="27" fillId="0" borderId="0"/>
    <xf numFmtId="0" fontId="66"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72" borderId="145" applyNumberFormat="0" applyAlignment="0" applyProtection="0"/>
    <xf numFmtId="0" fontId="66" fillId="72" borderId="145" applyNumberFormat="0" applyAlignment="0" applyProtection="0"/>
    <xf numFmtId="0" fontId="66" fillId="72" borderId="145" applyNumberFormat="0" applyAlignment="0" applyProtection="0"/>
    <xf numFmtId="0" fontId="2" fillId="0" borderId="0" applyNumberFormat="0" applyFont="0" applyFill="0" applyBorder="0" applyAlignment="0" applyProtection="0"/>
    <xf numFmtId="0" fontId="66"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72" borderId="145" applyNumberFormat="0" applyAlignment="0" applyProtection="0"/>
    <xf numFmtId="0" fontId="66" fillId="72" borderId="145" applyNumberFormat="0" applyAlignment="0" applyProtection="0"/>
    <xf numFmtId="0" fontId="66" fillId="72" borderId="145" applyNumberFormat="0" applyAlignment="0" applyProtection="0"/>
    <xf numFmtId="0" fontId="2" fillId="0" borderId="0" applyNumberFormat="0" applyFont="0" applyFill="0" applyBorder="0" applyAlignment="0" applyProtection="0"/>
    <xf numFmtId="0" fontId="66"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72" borderId="145" applyNumberFormat="0" applyAlignment="0" applyProtection="0"/>
    <xf numFmtId="0" fontId="66" fillId="72" borderId="145" applyNumberFormat="0" applyAlignment="0" applyProtection="0"/>
    <xf numFmtId="0" fontId="66" fillId="72" borderId="145" applyNumberFormat="0" applyAlignment="0" applyProtection="0"/>
    <xf numFmtId="0" fontId="2" fillId="0" borderId="0" applyNumberFormat="0" applyFont="0" applyFill="0" applyBorder="0" applyAlignment="0" applyProtection="0"/>
    <xf numFmtId="0" fontId="285" fillId="0" borderId="98">
      <protection locked="0"/>
    </xf>
    <xf numFmtId="0" fontId="285" fillId="0" borderId="98">
      <protection locked="0"/>
    </xf>
    <xf numFmtId="0" fontId="66" fillId="72" borderId="145" applyNumberFormat="0" applyAlignment="0" applyProtection="0"/>
    <xf numFmtId="0" fontId="66" fillId="72" borderId="145" applyNumberFormat="0" applyAlignment="0" applyProtection="0"/>
    <xf numFmtId="0" fontId="66" fillId="72" borderId="145" applyNumberFormat="0" applyAlignment="0" applyProtection="0"/>
    <xf numFmtId="0" fontId="66" fillId="72" borderId="145" applyNumberFormat="0" applyAlignment="0" applyProtection="0"/>
    <xf numFmtId="3" fontId="223" fillId="0" borderId="134">
      <alignment vertical="center"/>
    </xf>
    <xf numFmtId="0" fontId="285" fillId="0" borderId="98">
      <protection locked="0"/>
    </xf>
    <xf numFmtId="0" fontId="285" fillId="0" borderId="98">
      <protection locked="0"/>
    </xf>
    <xf numFmtId="3" fontId="223" fillId="0" borderId="134">
      <alignment vertical="center"/>
    </xf>
    <xf numFmtId="0" fontId="285" fillId="0" borderId="98">
      <protection locked="0"/>
    </xf>
    <xf numFmtId="0" fontId="285" fillId="0" borderId="98">
      <protection locked="0"/>
    </xf>
    <xf numFmtId="3" fontId="223" fillId="0" borderId="134">
      <alignment vertical="center"/>
    </xf>
    <xf numFmtId="0" fontId="285" fillId="0" borderId="98">
      <protection locked="0"/>
    </xf>
    <xf numFmtId="0" fontId="285" fillId="0" borderId="98">
      <protection locked="0"/>
    </xf>
    <xf numFmtId="3" fontId="223" fillId="0" borderId="134">
      <alignment vertical="center"/>
    </xf>
    <xf numFmtId="0" fontId="285" fillId="0" borderId="98">
      <protection locked="0"/>
    </xf>
    <xf numFmtId="0" fontId="285" fillId="0" borderId="98">
      <protection locked="0"/>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1" fontId="285" fillId="89" borderId="161">
      <alignment horizontal="right" vertical="center"/>
      <protection locked="0"/>
    </xf>
    <xf numFmtId="311" fontId="285" fillId="89" borderId="161">
      <alignment horizontal="right" vertical="center"/>
      <protection locked="0"/>
    </xf>
    <xf numFmtId="311" fontId="285" fillId="89" borderId="161">
      <alignment horizontal="right" vertical="center"/>
      <protection locked="0"/>
    </xf>
    <xf numFmtId="0" fontId="286" fillId="0" borderId="0" applyProtection="0">
      <alignment horizontal="center"/>
    </xf>
    <xf numFmtId="0" fontId="286"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86"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2" fontId="247" fillId="130" borderId="98" applyNumberFormat="0" applyBorder="0" applyAlignment="0" applyProtection="0">
      <alignment horizontal="center"/>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36" fillId="0" borderId="0" applyNumberFormat="0" applyFill="0" applyBorder="0" applyAlignment="0">
      <protection locked="0"/>
    </xf>
    <xf numFmtId="0" fontId="36" fillId="0" borderId="0" applyNumberFormat="0" applyFill="0" applyBorder="0" applyAlignment="0">
      <protection locked="0"/>
    </xf>
    <xf numFmtId="3" fontId="223" fillId="0" borderId="134">
      <alignment vertical="center"/>
    </xf>
    <xf numFmtId="312" fontId="2" fillId="71" borderId="108" applyFont="0" applyAlignment="0">
      <protection locked="0"/>
    </xf>
    <xf numFmtId="0" fontId="27" fillId="0" borderId="0"/>
    <xf numFmtId="312" fontId="2" fillId="71" borderId="108" applyFont="0" applyAlignment="0">
      <protection locked="0"/>
    </xf>
    <xf numFmtId="0" fontId="2" fillId="0" borderId="0" applyNumberFormat="0" applyFont="0" applyFill="0" applyBorder="0" applyAlignment="0" applyProtection="0"/>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 fontId="223" fillId="0" borderId="134">
      <alignment vertical="center"/>
    </xf>
    <xf numFmtId="0" fontId="2" fillId="0" borderId="0" applyNumberFormat="0" applyFont="0" applyFill="0" applyBorder="0" applyAlignment="0" applyProtection="0"/>
    <xf numFmtId="0" fontId="27" fillId="0" borderId="0"/>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 fillId="71" borderId="108" applyFont="0">
      <alignment horizontal="right"/>
      <protection locked="0"/>
    </xf>
    <xf numFmtId="0" fontId="27" fillId="0" borderId="0"/>
    <xf numFmtId="3" fontId="2" fillId="71" borderId="108"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08" applyFont="0">
      <alignment horizontal="right" vertical="center"/>
      <protection locked="0"/>
    </xf>
    <xf numFmtId="3" fontId="2" fillId="71" borderId="108" applyFont="0">
      <alignment horizontal="right" vertical="center"/>
      <protection locked="0"/>
    </xf>
    <xf numFmtId="3" fontId="2" fillId="71" borderId="108" applyFont="0">
      <alignment horizontal="right" vertical="center"/>
      <protection locked="0"/>
    </xf>
    <xf numFmtId="3" fontId="2" fillId="71" borderId="108" applyFont="0">
      <alignment horizontal="right" vertical="center"/>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61" fontId="2" fillId="71" borderId="108" applyFont="0">
      <alignment horizontal="right"/>
      <protection locked="0"/>
    </xf>
    <xf numFmtId="0" fontId="27" fillId="0" borderId="0"/>
    <xf numFmtId="261" fontId="2" fillId="71" borderId="108" applyFont="0">
      <alignment horizontal="right"/>
      <protection locked="0"/>
    </xf>
    <xf numFmtId="0" fontId="2" fillId="0" borderId="0" applyNumberFormat="0" applyFont="0" applyFill="0" applyBorder="0" applyAlignment="0" applyProtection="0"/>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10" fontId="2" fillId="71" borderId="108" applyFont="0">
      <alignment horizontal="right"/>
      <protection locked="0"/>
    </xf>
    <xf numFmtId="0" fontId="27" fillId="0" borderId="0"/>
    <xf numFmtId="10" fontId="2" fillId="71" borderId="108" applyFont="0">
      <alignment horizontal="right"/>
      <protection locked="0"/>
    </xf>
    <xf numFmtId="0" fontId="2" fillId="0" borderId="0" applyNumberFormat="0" applyFont="0" applyFill="0" applyBorder="0" applyAlignment="0" applyProtection="0"/>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9" fontId="2" fillId="71" borderId="131" applyFont="0">
      <alignment horizontal="right"/>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 fillId="71" borderId="131"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1" applyFont="0">
      <alignment horizontal="right"/>
      <protection locked="0"/>
    </xf>
    <xf numFmtId="9" fontId="2" fillId="71" borderId="131" applyFont="0">
      <alignment horizontal="right"/>
      <protection locked="0"/>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71" borderId="108" applyFont="0">
      <alignment horizontal="center" wrapText="1"/>
      <protection locked="0"/>
    </xf>
    <xf numFmtId="0" fontId="27" fillId="0" borderId="0"/>
    <xf numFmtId="0" fontId="2" fillId="71" borderId="108" applyFont="0">
      <alignment horizontal="center" wrapText="1"/>
      <protection locked="0"/>
    </xf>
    <xf numFmtId="0" fontId="2" fillId="0" borderId="0" applyNumberFormat="0" applyFont="0" applyFill="0" applyBorder="0" applyAlignment="0" applyProtection="0"/>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49" fontId="2" fillId="71" borderId="108" applyFont="0" applyAlignment="0">
      <protection locked="0"/>
    </xf>
    <xf numFmtId="0" fontId="27" fillId="0" borderId="0"/>
    <xf numFmtId="0" fontId="27" fillId="0" borderId="0"/>
    <xf numFmtId="3" fontId="223" fillId="0" borderId="134">
      <alignment vertical="center"/>
    </xf>
    <xf numFmtId="0" fontId="27" fillId="0" borderId="0"/>
    <xf numFmtId="0" fontId="27" fillId="0" borderId="0"/>
    <xf numFmtId="49" fontId="2" fillId="71" borderId="108" applyFont="0" applyAlignment="0">
      <protection locked="0"/>
    </xf>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32" fillId="38" borderId="0" applyNumberFormat="0" applyBorder="0" applyAlignment="0" applyProtection="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313"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8" fontId="274" fillId="0" borderId="0" applyNumberFormat="0" applyFill="0" applyBorder="0" applyAlignment="0" applyProtection="0"/>
    <xf numFmtId="0" fontId="2" fillId="0" borderId="0" applyNumberFormat="0" applyFont="0" applyFill="0" applyBorder="0" applyAlignment="0" applyProtection="0"/>
    <xf numFmtId="0" fontId="198" fillId="0" borderId="0"/>
    <xf numFmtId="314" fontId="2" fillId="0" borderId="0" applyFont="0" applyFill="0" applyBorder="0" applyAlignment="0" applyProtection="0"/>
    <xf numFmtId="31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14" fontId="2" fillId="39" borderId="0" applyFont="0" applyFill="0" applyBorder="0" applyAlignment="0" applyProtection="0">
      <alignment horizontal="center"/>
    </xf>
    <xf numFmtId="314"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110" borderId="0" applyNumberFormat="0" applyBorder="0" applyProtection="0">
      <alignment horizontal="center"/>
    </xf>
    <xf numFmtId="0" fontId="2" fillId="110"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14" fontId="2" fillId="73" borderId="0" applyFont="0" applyFill="0" applyBorder="0" applyAlignment="0" applyProtection="0">
      <alignment horizontal="center"/>
    </xf>
    <xf numFmtId="314"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197" fillId="53" borderId="0" applyNumberFormat="0" applyBorder="0" applyProtection="0">
      <alignment horizontal="center"/>
    </xf>
    <xf numFmtId="315" fontId="287"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6"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16" fontId="2" fillId="0" borderId="0" applyFont="0" applyFill="0" applyBorder="0" applyAlignment="0" applyProtection="0"/>
    <xf numFmtId="317" fontId="28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18" fontId="174" fillId="0" borderId="98" applyBorder="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18" fontId="242" fillId="97" borderId="162"/>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254" fontId="242" fillId="97" borderId="98"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88" fillId="0" borderId="0" applyNumberFormat="0" applyFill="0" applyBorder="0">
      <alignment horizontal="right"/>
    </xf>
    <xf numFmtId="0" fontId="289" fillId="0" borderId="0">
      <protection locked="0"/>
    </xf>
    <xf numFmtId="0" fontId="27" fillId="0" borderId="0"/>
    <xf numFmtId="38" fontId="215" fillId="0" borderId="0">
      <alignment horizontal="right"/>
    </xf>
    <xf numFmtId="319" fontId="81" fillId="0" borderId="0">
      <alignment horizontal="center"/>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19" fontId="81" fillId="0" borderId="0">
      <alignment horizontal="center"/>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5"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6"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86" fillId="0" borderId="0" applyProtection="0">
      <alignment horizontal="center"/>
    </xf>
    <xf numFmtId="0" fontId="286"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86"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255"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7"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6"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9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0" borderId="42" applyNumberFormat="0" applyFill="0" applyAlignment="0" applyProtection="0"/>
    <xf numFmtId="0" fontId="71" fillId="0" borderId="42" applyNumberFormat="0" applyFill="0" applyAlignment="0" applyProtection="0"/>
    <xf numFmtId="0" fontId="71" fillId="0" borderId="42" applyNumberFormat="0" applyFill="0" applyAlignment="0" applyProtection="0"/>
    <xf numFmtId="0" fontId="71" fillId="0" borderId="42" applyNumberFormat="0" applyFill="0" applyAlignment="0" applyProtection="0"/>
    <xf numFmtId="0" fontId="95" fillId="0" borderId="163" applyNumberFormat="0" applyFill="0" applyAlignment="0" applyProtection="0"/>
    <xf numFmtId="0" fontId="95" fillId="0" borderId="163" applyNumberFormat="0" applyFill="0" applyAlignment="0" applyProtection="0"/>
    <xf numFmtId="0" fontId="95" fillId="0" borderId="163" applyNumberFormat="0" applyFill="0" applyAlignment="0" applyProtection="0"/>
    <xf numFmtId="0" fontId="71" fillId="0" borderId="42" applyNumberFormat="0" applyFill="0" applyAlignment="0" applyProtection="0"/>
    <xf numFmtId="0" fontId="71" fillId="0" borderId="42" applyNumberFormat="0" applyFill="0" applyAlignment="0" applyProtection="0"/>
    <xf numFmtId="0" fontId="71" fillId="0" borderId="42" applyNumberFormat="0" applyFill="0" applyAlignment="0" applyProtection="0"/>
    <xf numFmtId="0" fontId="71" fillId="0" borderId="42" applyNumberFormat="0" applyFill="0" applyAlignment="0" applyProtection="0"/>
    <xf numFmtId="0" fontId="71" fillId="0" borderId="42" applyNumberFormat="0" applyFill="0" applyAlignment="0" applyProtection="0"/>
    <xf numFmtId="261" fontId="271" fillId="94" borderId="0" applyNumberFormat="0" applyBorder="0" applyAlignment="0" applyProtection="0"/>
    <xf numFmtId="247" fontId="2" fillId="0" borderId="0" applyFont="0" applyFill="0" applyBorder="0" applyAlignment="0" applyProtection="0"/>
    <xf numFmtId="247" fontId="2" fillId="0" borderId="0" applyFont="0" applyFill="0" applyBorder="0" applyAlignment="0" applyProtection="0"/>
    <xf numFmtId="0" fontId="2" fillId="0" borderId="0" applyNumberFormat="0" applyFont="0" applyFill="0" applyBorder="0" applyAlignment="0" applyProtection="0"/>
    <xf numFmtId="3" fontId="223" fillId="0" borderId="134">
      <alignment vertical="center"/>
    </xf>
    <xf numFmtId="43" fontId="54" fillId="68" borderId="0" applyNumberFormat="0" applyFont="0" applyBorder="0" applyAlignment="0"/>
    <xf numFmtId="0" fontId="2" fillId="68" borderId="0"/>
    <xf numFmtId="320" fontId="111" fillId="0" borderId="0" applyFont="0" applyFill="0" applyBorder="0" applyAlignment="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20" fontId="111" fillId="0" borderId="0" applyFont="0" applyFill="0" applyBorder="0" applyAlignment="0">
      <alignment vertical="center"/>
    </xf>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174"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91" fillId="0" borderId="0" applyNumberFormat="0" applyFill="0" applyBorder="0" applyAlignment="0" applyProtection="0"/>
    <xf numFmtId="0" fontId="292" fillId="0" borderId="0" applyNumberFormat="0" applyFill="0" applyBorder="0" applyAlignment="0" applyProtection="0"/>
    <xf numFmtId="0" fontId="293" fillId="0" borderId="0" applyNumberFormat="0" applyFill="0" applyBorder="0" applyAlignment="0" applyProtection="0"/>
    <xf numFmtId="17" fontId="294" fillId="0" borderId="135" applyAlignment="0" applyProtection="0">
      <alignment horizontal="centerContinuous"/>
    </xf>
    <xf numFmtId="19" fontId="294" fillId="0" borderId="135" applyAlignment="0" applyProtection="0">
      <alignment horizontal="centerContinuous"/>
    </xf>
    <xf numFmtId="3" fontId="223" fillId="0" borderId="134">
      <alignment vertical="center"/>
    </xf>
    <xf numFmtId="0" fontId="27" fillId="0" borderId="0"/>
    <xf numFmtId="321" fontId="26"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243" fontId="98" fillId="0" borderId="0">
      <alignment horizontal="center"/>
    </xf>
    <xf numFmtId="0" fontId="2" fillId="0" borderId="0" applyNumberFormat="0" applyFont="0" applyFill="0" applyBorder="0" applyAlignment="0" applyProtection="0"/>
    <xf numFmtId="0" fontId="27" fillId="0" borderId="0"/>
    <xf numFmtId="41" fontId="88" fillId="0" borderId="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197"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82"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66" fontId="27" fillId="0" borderId="0" applyFont="0" applyFill="0" applyBorder="0" applyAlignment="0" applyProtection="0"/>
    <xf numFmtId="166" fontId="2" fillId="0" borderId="0" applyFont="0" applyFill="0" applyBorder="0" applyAlignment="0" applyProtection="0"/>
    <xf numFmtId="166" fontId="27" fillId="0" borderId="0" applyFont="0" applyFill="0" applyBorder="0" applyAlignment="0" applyProtection="0"/>
    <xf numFmtId="166" fontId="2" fillId="0" borderId="0" applyFont="0" applyFill="0" applyBorder="0" applyAlignment="0" applyProtection="0"/>
    <xf numFmtId="0" fontId="27" fillId="0" borderId="0"/>
    <xf numFmtId="0" fontId="27" fillId="0" borderId="0"/>
    <xf numFmtId="0" fontId="27" fillId="0" borderId="0"/>
    <xf numFmtId="197" fontId="1" fillId="0" borderId="0" applyFont="0" applyFill="0" applyBorder="0" applyAlignment="0" applyProtection="0"/>
    <xf numFmtId="200" fontId="2"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3" fontId="223" fillId="0" borderId="134">
      <alignment vertical="center"/>
    </xf>
    <xf numFmtId="20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166" fontId="1" fillId="0" borderId="0" applyFont="0" applyFill="0" applyBorder="0" applyAlignment="0" applyProtection="0"/>
    <xf numFmtId="0" fontId="27" fillId="0" borderId="0"/>
    <xf numFmtId="166" fontId="1" fillId="0" borderId="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2"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32" fillId="116" borderId="0">
      <alignment horizontal="left"/>
    </xf>
    <xf numFmtId="10" fontId="26" fillId="131" borderId="128" applyBorder="0">
      <alignment horizontal="center"/>
      <protection locked="0"/>
    </xf>
    <xf numFmtId="10" fontId="26" fillId="131" borderId="128" applyBorder="0">
      <alignment horizontal="center"/>
      <protection locked="0"/>
    </xf>
    <xf numFmtId="10" fontId="26" fillId="131" borderId="128" applyBorder="0">
      <alignment horizontal="center"/>
      <protection locked="0"/>
    </xf>
    <xf numFmtId="10" fontId="26" fillId="131" borderId="128" applyBorder="0">
      <alignment horizontal="center"/>
      <protection locked="0"/>
    </xf>
    <xf numFmtId="10" fontId="26" fillId="131" borderId="128" applyBorder="0">
      <alignment horizontal="center"/>
      <protection locked="0"/>
    </xf>
    <xf numFmtId="0" fontId="27" fillId="0" borderId="0"/>
    <xf numFmtId="2" fontId="247" fillId="108" borderId="108" applyNumberFormat="0" applyBorder="0" applyAlignment="0">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42" fontId="46" fillId="0" borderId="0" applyFont="0" applyFill="0" applyBorder="0" applyAlignment="0" applyProtection="0"/>
    <xf numFmtId="44" fontId="46" fillId="0" borderId="0" applyFont="0" applyFill="0" applyBorder="0" applyAlignment="0" applyProtection="0"/>
    <xf numFmtId="0" fontId="27" fillId="0" borderId="0"/>
    <xf numFmtId="0" fontId="27" fillId="0" borderId="0"/>
    <xf numFmtId="0" fontId="27" fillId="0" borderId="0"/>
    <xf numFmtId="322" fontId="174" fillId="0" borderId="0" applyFont="0" applyFill="0" applyBorder="0" applyAlignment="0" applyProtection="0"/>
    <xf numFmtId="38" fontId="46" fillId="110" borderId="0"/>
    <xf numFmtId="323"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62" fillId="132" borderId="136" applyNumberFormat="0" applyFill="0" applyBorder="0" applyAlignment="0"/>
    <xf numFmtId="17" fontId="62" fillId="132" borderId="136" applyNumberFormat="0" applyFill="0" applyBorder="0" applyAlignment="0"/>
    <xf numFmtId="3" fontId="223" fillId="0" borderId="134">
      <alignment vertical="center"/>
    </xf>
    <xf numFmtId="3" fontId="223" fillId="0" borderId="134">
      <alignment vertical="center"/>
    </xf>
    <xf numFmtId="0" fontId="239" fillId="0" borderId="0" applyNumberFormat="0" applyFont="0" applyBorder="0" applyAlignment="0"/>
    <xf numFmtId="0" fontId="239" fillId="0" borderId="0" applyNumberFormat="0" applyFont="0" applyBorder="0" applyAlignment="0"/>
    <xf numFmtId="324" fontId="2" fillId="0" borderId="0" applyFont="0" applyFill="0" applyBorder="0" applyAlignment="0" applyProtection="0"/>
    <xf numFmtId="32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25" fontId="225" fillId="0" borderId="0">
      <alignment horizontal="right" vertical="center" wrapText="1"/>
    </xf>
    <xf numFmtId="326" fontId="225" fillId="0" borderId="0">
      <alignment horizontal="right" vertical="center" wrapText="1"/>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27" fontId="225" fillId="0" borderId="0">
      <alignment horizontal="right" vertical="center" wrapText="1"/>
    </xf>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74" fillId="72" borderId="0" applyNumberFormat="0" applyBorder="0" applyAlignment="0" applyProtection="0"/>
    <xf numFmtId="0" fontId="74" fillId="72" borderId="0" applyNumberFormat="0" applyBorder="0" applyAlignment="0" applyProtection="0"/>
    <xf numFmtId="0" fontId="74" fillId="72" borderId="0" applyNumberFormat="0" applyBorder="0" applyAlignment="0" applyProtection="0"/>
    <xf numFmtId="0" fontId="74" fillId="72" borderId="0" applyNumberFormat="0" applyBorder="0" applyAlignment="0" applyProtection="0"/>
    <xf numFmtId="0" fontId="27" fillId="0" borderId="0"/>
    <xf numFmtId="0" fontId="27" fillId="0" borderId="0"/>
    <xf numFmtId="0" fontId="27" fillId="0" borderId="0"/>
    <xf numFmtId="0" fontId="27" fillId="0" borderId="0"/>
    <xf numFmtId="0" fontId="295" fillId="72" borderId="0" applyNumberFormat="0" applyBorder="0" applyAlignment="0" applyProtection="0"/>
    <xf numFmtId="0" fontId="295" fillId="72" borderId="0" applyNumberFormat="0" applyBorder="0" applyAlignment="0" applyProtection="0"/>
    <xf numFmtId="0" fontId="295" fillId="72" borderId="0" applyNumberFormat="0" applyBorder="0" applyAlignment="0" applyProtection="0"/>
    <xf numFmtId="0" fontId="74" fillId="72" borderId="0" applyNumberFormat="0" applyBorder="0" applyAlignment="0" applyProtection="0"/>
    <xf numFmtId="0" fontId="74" fillId="72" borderId="0" applyNumberFormat="0" applyBorder="0" applyAlignment="0" applyProtection="0"/>
    <xf numFmtId="0" fontId="74" fillId="72" borderId="0" applyNumberFormat="0" applyBorder="0" applyAlignment="0" applyProtection="0"/>
    <xf numFmtId="0" fontId="74" fillId="72" borderId="0" applyNumberFormat="0" applyBorder="0" applyAlignment="0" applyProtection="0"/>
    <xf numFmtId="0" fontId="74" fillId="72" borderId="0" applyNumberFormat="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72" fillId="72" borderId="0" applyNumberFormat="0" applyBorder="0" applyAlignment="0" applyProtection="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37" fontId="296" fillId="0" borderId="0"/>
    <xf numFmtId="296" fontId="296"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51" fillId="69" borderId="108" applyNumberFormat="0" applyFont="0" applyBorder="0" applyAlignment="0">
      <alignment horizontal="centerContinuous"/>
    </xf>
    <xf numFmtId="0" fontId="62" fillId="110" borderId="0" applyNumberFormat="0" applyFont="0" applyFill="0" applyBorder="0" applyAlignment="0"/>
    <xf numFmtId="0" fontId="27" fillId="0" borderId="0"/>
    <xf numFmtId="0" fontId="27" fillId="0" borderId="0"/>
    <xf numFmtId="0" fontId="196" fillId="0" borderId="0"/>
    <xf numFmtId="10" fontId="46" fillId="110" borderId="0"/>
    <xf numFmtId="0" fontId="2" fillId="0" borderId="0"/>
    <xf numFmtId="328" fontId="2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2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0"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74"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23" fillId="0" borderId="134">
      <alignment vertical="center"/>
    </xf>
    <xf numFmtId="0" fontId="159"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xf numFmtId="0" fontId="2" fillId="0" borderId="0" applyNumberFormat="0" applyFont="0" applyFill="0" applyBorder="0" applyAlignment="0" applyProtection="0"/>
    <xf numFmtId="3" fontId="223" fillId="0" borderId="134">
      <alignment vertical="center"/>
    </xf>
    <xf numFmtId="0" fontId="2" fillId="0" borderId="0"/>
    <xf numFmtId="0" fontId="2" fillId="0" borderId="0" applyNumberFormat="0" applyFont="0" applyFill="0" applyBorder="0" applyAlignment="0" applyProtection="0"/>
    <xf numFmtId="3" fontId="223" fillId="0" borderId="134">
      <alignment vertical="center"/>
    </xf>
    <xf numFmtId="0" fontId="2" fillId="0" borderId="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8"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 fontId="223" fillId="0" borderId="134">
      <alignment vertical="center"/>
    </xf>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7" fontId="215" fillId="0" borderId="0" applyNumberFormat="0" applyFill="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97" fillId="105" borderId="132">
      <alignment horizontal="center" vertical="top" wrapText="1"/>
    </xf>
    <xf numFmtId="0" fontId="297" fillId="105" borderId="132">
      <alignment horizontal="center" vertical="top" wrapText="1"/>
    </xf>
    <xf numFmtId="0" fontId="297" fillId="105" borderId="132">
      <alignment horizontal="center" vertical="top" wrapText="1"/>
    </xf>
    <xf numFmtId="0" fontId="297" fillId="105" borderId="132">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30"/>
    <xf numFmtId="0" fontId="2" fillId="0" borderId="130"/>
    <xf numFmtId="0" fontId="2" fillId="0" borderId="130"/>
    <xf numFmtId="0" fontId="2" fillId="0" borderId="13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2" fillId="70" borderId="111"/>
    <xf numFmtId="0" fontId="62" fillId="70" borderId="111"/>
    <xf numFmtId="0" fontId="62" fillId="70" borderId="111"/>
    <xf numFmtId="0" fontId="62" fillId="70" borderId="11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2" fillId="0" borderId="128"/>
    <xf numFmtId="0" fontId="62" fillId="0" borderId="128"/>
    <xf numFmtId="0" fontId="62" fillId="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2" fillId="0" borderId="12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2" fillId="0" borderId="128">
      <alignment horizontal="left"/>
    </xf>
    <xf numFmtId="254" fontId="2" fillId="0" borderId="128">
      <alignment horizontal="left"/>
    </xf>
    <xf numFmtId="254" fontId="2" fillId="0" borderId="12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2" fillId="0" borderId="128">
      <alignment horizontal="left"/>
    </xf>
    <xf numFmtId="254" fontId="2" fillId="0" borderId="128">
      <alignment horizontal="left"/>
    </xf>
    <xf numFmtId="254" fontId="2" fillId="0" borderId="12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2" fillId="0" borderId="128">
      <alignment horizontal="left"/>
    </xf>
    <xf numFmtId="254" fontId="2" fillId="0" borderId="128">
      <alignment horizontal="left"/>
    </xf>
    <xf numFmtId="254" fontId="2" fillId="0" borderId="12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7" fillId="133" borderId="132">
      <alignment horizontal="center" vertical="top"/>
    </xf>
    <xf numFmtId="0" fontId="297" fillId="133" borderId="132">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2" fillId="0" borderId="111"/>
    <xf numFmtId="0" fontId="62" fillId="0" borderId="111"/>
    <xf numFmtId="0" fontId="62" fillId="0" borderId="111"/>
    <xf numFmtId="0" fontId="62" fillId="0" borderId="11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32"/>
    <xf numFmtId="0" fontId="2" fillId="0" borderId="132"/>
    <xf numFmtId="0" fontId="2" fillId="0" borderId="132"/>
    <xf numFmtId="0" fontId="2" fillId="0" borderId="132"/>
    <xf numFmtId="0" fontId="2" fillId="0" borderId="13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8" fillId="70" borderId="131"/>
    <xf numFmtId="0" fontId="298" fillId="70" borderId="13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8">
      <alignment horizontal="center"/>
    </xf>
    <xf numFmtId="0" fontId="2" fillId="0" borderId="128">
      <alignment horizontal="center"/>
    </xf>
    <xf numFmtId="0" fontId="2" fillId="0" borderId="12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lignment horizontal="center"/>
    </xf>
    <xf numFmtId="0" fontId="2" fillId="0" borderId="127">
      <alignment horizontal="center"/>
    </xf>
    <xf numFmtId="0" fontId="2" fillId="0" borderId="127">
      <alignment horizontal="center"/>
    </xf>
    <xf numFmtId="0" fontId="2" fillId="0" borderId="12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9">
      <alignment horizontal="center"/>
    </xf>
    <xf numFmtId="0" fontId="2" fillId="0" borderId="12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7" fillId="133" borderId="132">
      <alignment horizontal="center" vertical="top" wrapText="1"/>
    </xf>
    <xf numFmtId="0" fontId="297" fillId="133" borderId="132">
      <alignment horizontal="center" vertical="top" wrapText="1"/>
    </xf>
    <xf numFmtId="0" fontId="297" fillId="133" borderId="132">
      <alignment horizontal="center" vertical="top" wrapText="1"/>
    </xf>
    <xf numFmtId="0" fontId="297" fillId="133" borderId="132">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30"/>
    <xf numFmtId="3" fontId="2" fillId="0" borderId="130"/>
    <xf numFmtId="3" fontId="2" fillId="0" borderId="130"/>
    <xf numFmtId="3" fontId="2" fillId="0" borderId="13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2" fillId="70" borderId="111">
      <alignment horizontal="center"/>
    </xf>
    <xf numFmtId="0" fontId="62" fillId="70" borderId="111">
      <alignment horizontal="center"/>
    </xf>
    <xf numFmtId="0" fontId="62" fillId="70" borderId="111">
      <alignment horizontal="center"/>
    </xf>
    <xf numFmtId="0" fontId="62" fillId="70" borderId="11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2" fillId="70" borderId="130">
      <alignment horizontal="center"/>
    </xf>
    <xf numFmtId="0" fontId="62" fillId="70" borderId="130">
      <alignment horizontal="center"/>
    </xf>
    <xf numFmtId="0" fontId="2" fillId="0" borderId="0" applyNumberFormat="0" applyFont="0" applyFill="0" applyBorder="0" applyAlignment="0" applyProtection="0"/>
    <xf numFmtId="0" fontId="62" fillId="70" borderId="132">
      <alignment horizontal="center"/>
    </xf>
    <xf numFmtId="0" fontId="62" fillId="70" borderId="132">
      <alignment horizontal="center"/>
    </xf>
    <xf numFmtId="0" fontId="62" fillId="70" borderId="132">
      <alignment horizontal="center"/>
    </xf>
    <xf numFmtId="0" fontId="62" fillId="70" borderId="13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2" fillId="70" borderId="128">
      <alignment horizontal="left" vertical="top"/>
    </xf>
    <xf numFmtId="0" fontId="62" fillId="70" borderId="128">
      <alignment horizontal="left" vertical="top"/>
    </xf>
    <xf numFmtId="0" fontId="62" fillId="70" borderId="128">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7" fillId="133" borderId="130">
      <alignment horizontal="center" vertical="center"/>
    </xf>
    <xf numFmtId="0" fontId="297" fillId="133" borderId="130">
      <alignment horizontal="center" vertical="center"/>
    </xf>
    <xf numFmtId="0" fontId="2" fillId="0" borderId="0" applyNumberFormat="0" applyFont="0" applyFill="0" applyBorder="0" applyAlignment="0" applyProtection="0"/>
    <xf numFmtId="0" fontId="297" fillId="133" borderId="132">
      <alignment horizontal="center" vertical="center"/>
    </xf>
    <xf numFmtId="0" fontId="297" fillId="133" borderId="132">
      <alignment horizontal="center" vertical="center"/>
    </xf>
    <xf numFmtId="0" fontId="297" fillId="133" borderId="132">
      <alignment horizontal="center" vertical="center"/>
    </xf>
    <xf numFmtId="0" fontId="297" fillId="133" borderId="132">
      <alignment horizontal="center" vertical="center"/>
    </xf>
    <xf numFmtId="0" fontId="2" fillId="0" borderId="0" applyNumberFormat="0" applyFont="0" applyFill="0" applyBorder="0" applyAlignment="0" applyProtection="0"/>
    <xf numFmtId="0" fontId="297" fillId="105" borderId="111">
      <alignment horizontal="center" vertical="center"/>
    </xf>
    <xf numFmtId="0" fontId="297" fillId="105" borderId="111">
      <alignment horizontal="center" vertical="center"/>
    </xf>
    <xf numFmtId="0" fontId="297" fillId="105" borderId="111">
      <alignment horizontal="center" vertical="center"/>
    </xf>
    <xf numFmtId="0" fontId="297" fillId="105" borderId="111">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7" fillId="105" borderId="130">
      <alignment horizontal="center" vertical="center"/>
    </xf>
    <xf numFmtId="0" fontId="297" fillId="105" borderId="130">
      <alignment horizontal="center" vertical="center"/>
    </xf>
    <xf numFmtId="0" fontId="2" fillId="0" borderId="0" applyNumberFormat="0" applyFont="0" applyFill="0" applyBorder="0" applyAlignment="0" applyProtection="0"/>
    <xf numFmtId="0" fontId="297" fillId="105" borderId="132">
      <alignment horizontal="center" vertical="center"/>
    </xf>
    <xf numFmtId="0" fontId="297" fillId="105" borderId="132">
      <alignment horizontal="center" vertical="center"/>
    </xf>
    <xf numFmtId="0" fontId="297" fillId="105" borderId="132">
      <alignment horizontal="center" vertical="center"/>
    </xf>
    <xf numFmtId="0" fontId="297" fillId="105" borderId="132">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xf numFmtId="0" fontId="2" fillId="0" borderId="127"/>
    <xf numFmtId="0" fontId="2" fillId="0" borderId="127"/>
    <xf numFmtId="0" fontId="2" fillId="0" borderId="12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9"/>
    <xf numFmtId="0" fontId="2" fillId="0" borderId="12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7" fillId="0" borderId="0"/>
    <xf numFmtId="0" fontId="2" fillId="0" borderId="0"/>
    <xf numFmtId="0" fontId="299"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23" fillId="0" borderId="134">
      <alignment vertical="center"/>
    </xf>
    <xf numFmtId="0" fontId="2" fillId="73" borderId="151" applyNumberFormat="0" applyFont="0" applyAlignment="0" applyProtection="0"/>
    <xf numFmtId="0" fontId="2" fillId="73" borderId="151" applyNumberFormat="0" applyFont="0" applyAlignment="0" applyProtection="0"/>
    <xf numFmtId="3" fontId="223" fillId="0" borderId="134">
      <alignment vertical="center"/>
    </xf>
    <xf numFmtId="0" fontId="2" fillId="73" borderId="151" applyNumberFormat="0" applyFont="0" applyAlignment="0" applyProtection="0"/>
    <xf numFmtId="0" fontId="2" fillId="73" borderId="151" applyNumberFormat="0" applyFont="0" applyAlignment="0" applyProtection="0"/>
    <xf numFmtId="3" fontId="223" fillId="0" borderId="134">
      <alignment vertical="center"/>
    </xf>
    <xf numFmtId="0" fontId="2" fillId="73" borderId="151" applyNumberFormat="0" applyFont="0" applyAlignment="0" applyProtection="0"/>
    <xf numFmtId="0" fontId="2" fillId="73" borderId="151" applyNumberFormat="0" applyFont="0" applyAlignment="0" applyProtection="0"/>
    <xf numFmtId="3" fontId="223" fillId="0" borderId="134">
      <alignment vertical="center"/>
    </xf>
    <xf numFmtId="0" fontId="88"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8" fillId="73" borderId="151" applyNumberFormat="0" applyFont="0" applyAlignment="0" applyProtection="0"/>
    <xf numFmtId="0" fontId="88" fillId="73" borderId="151" applyNumberFormat="0" applyFont="0" applyAlignment="0" applyProtection="0"/>
    <xf numFmtId="0" fontId="2" fillId="0" borderId="0" applyNumberFormat="0" applyFont="0" applyFill="0" applyBorder="0" applyAlignment="0" applyProtection="0"/>
    <xf numFmtId="0" fontId="88"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8" fillId="73" borderId="151" applyNumberFormat="0" applyFont="0" applyAlignment="0" applyProtection="0"/>
    <xf numFmtId="0" fontId="88" fillId="73" borderId="151" applyNumberFormat="0" applyFont="0" applyAlignment="0" applyProtection="0"/>
    <xf numFmtId="0" fontId="88" fillId="73" borderId="151" applyNumberFormat="0" applyFont="0" applyAlignment="0" applyProtection="0"/>
    <xf numFmtId="0" fontId="2" fillId="0" borderId="0" applyNumberFormat="0" applyFont="0" applyFill="0" applyBorder="0" applyAlignment="0" applyProtection="0"/>
    <xf numFmtId="0" fontId="88"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8" fillId="73" borderId="151" applyNumberFormat="0" applyFont="0" applyAlignment="0" applyProtection="0"/>
    <xf numFmtId="0" fontId="88" fillId="73" borderId="151" applyNumberFormat="0" applyFont="0" applyAlignment="0" applyProtection="0"/>
    <xf numFmtId="0" fontId="88" fillId="73" borderId="151" applyNumberFormat="0" applyFont="0" applyAlignment="0" applyProtection="0"/>
    <xf numFmtId="0" fontId="88" fillId="73" borderId="151" applyNumberFormat="0" applyFont="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23" fillId="0" borderId="134">
      <alignment vertical="center"/>
    </xf>
    <xf numFmtId="0" fontId="2" fillId="73" borderId="151" applyNumberFormat="0" applyFont="0" applyAlignment="0" applyProtection="0"/>
    <xf numFmtId="0" fontId="2" fillId="73" borderId="151" applyNumberFormat="0" applyFont="0" applyAlignment="0" applyProtection="0"/>
    <xf numFmtId="3" fontId="223" fillId="0" borderId="134">
      <alignment vertical="center"/>
    </xf>
    <xf numFmtId="0" fontId="2" fillId="73" borderId="151" applyNumberFormat="0" applyFont="0" applyAlignment="0" applyProtection="0"/>
    <xf numFmtId="0" fontId="2" fillId="73" borderId="151" applyNumberFormat="0" applyFont="0" applyAlignment="0" applyProtection="0"/>
    <xf numFmtId="3" fontId="223" fillId="0" borderId="134">
      <alignment vertical="center"/>
    </xf>
    <xf numFmtId="0" fontId="2" fillId="73" borderId="151" applyNumberFormat="0" applyFont="0" applyAlignment="0" applyProtection="0"/>
    <xf numFmtId="0" fontId="2" fillId="73" borderId="151" applyNumberFormat="0" applyFont="0" applyAlignment="0" applyProtection="0"/>
    <xf numFmtId="3" fontId="223" fillId="0" borderId="134">
      <alignment vertical="center"/>
    </xf>
    <xf numFmtId="0" fontId="2" fillId="73" borderId="151" applyNumberFormat="0" applyFont="0" applyAlignment="0" applyProtection="0"/>
    <xf numFmtId="0" fontId="2" fillId="73" borderId="151" applyNumberFormat="0" applyFont="0" applyAlignment="0" applyProtection="0"/>
    <xf numFmtId="3" fontId="223" fillId="0" borderId="134">
      <alignment vertical="center"/>
    </xf>
    <xf numFmtId="0" fontId="300" fillId="0" borderId="98"/>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331" fontId="286" fillId="0" borderId="0" applyProtection="0">
      <alignment horizontal="center"/>
    </xf>
    <xf numFmtId="0" fontId="286"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86"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7" fillId="0" borderId="0"/>
    <xf numFmtId="0" fontId="251" fillId="0" borderId="98" applyNumberFormat="0" applyBorder="0" applyAlignment="0" applyProtection="0">
      <alignment horizontal="right"/>
      <protection locked="0"/>
    </xf>
    <xf numFmtId="0" fontId="199" fillId="134" borderId="0" applyNumberFormat="0" applyFont="0" applyBorder="0" applyAlignment="0"/>
    <xf numFmtId="0" fontId="2" fillId="0" borderId="0" applyNumberFormat="0" applyFont="0" applyFill="0" applyBorder="0" applyAlignment="0" applyProtection="0"/>
    <xf numFmtId="3" fontId="2" fillId="74" borderId="108">
      <alignment horizontal="right"/>
      <protection locked="0"/>
    </xf>
    <xf numFmtId="0" fontId="27" fillId="0" borderId="0"/>
    <xf numFmtId="3" fontId="2" fillId="74" borderId="108">
      <alignment horizontal="right"/>
      <protection locked="0"/>
    </xf>
    <xf numFmtId="0" fontId="2" fillId="0" borderId="0" applyNumberFormat="0" applyFont="0" applyFill="0" applyBorder="0" applyAlignment="0" applyProtection="0"/>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61" fontId="2" fillId="74" borderId="108">
      <alignment horizontal="right"/>
      <protection locked="0"/>
    </xf>
    <xf numFmtId="0" fontId="27" fillId="0" borderId="0"/>
    <xf numFmtId="261" fontId="2" fillId="74" borderId="108">
      <alignment horizontal="right"/>
      <protection locked="0"/>
    </xf>
    <xf numFmtId="0" fontId="2" fillId="0" borderId="0" applyNumberFormat="0" applyFont="0" applyFill="0" applyBorder="0" applyAlignment="0" applyProtection="0"/>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0" fontId="2" fillId="74" borderId="108" applyFont="0">
      <alignment horizontal="right"/>
      <protection locked="0"/>
    </xf>
    <xf numFmtId="0" fontId="27" fillId="0" borderId="0"/>
    <xf numFmtId="10" fontId="2" fillId="74" borderId="108" applyFont="0">
      <alignment horizontal="right"/>
      <protection locked="0"/>
    </xf>
    <xf numFmtId="0" fontId="2" fillId="0" borderId="0" applyNumberFormat="0" applyFont="0" applyFill="0" applyBorder="0" applyAlignment="0" applyProtection="0"/>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9" fontId="2" fillId="74" borderId="108">
      <alignment horizontal="right"/>
      <protection locked="0"/>
    </xf>
    <xf numFmtId="0" fontId="27" fillId="0" borderId="0"/>
    <xf numFmtId="9" fontId="2" fillId="74" borderId="108">
      <alignment horizontal="right"/>
      <protection locked="0"/>
    </xf>
    <xf numFmtId="0" fontId="2" fillId="0" borderId="0" applyNumberFormat="0" applyFont="0" applyFill="0" applyBorder="0" applyAlignment="0" applyProtection="0"/>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332" fontId="2" fillId="74" borderId="108" applyFont="0">
      <alignment horizontal="right" vertical="center"/>
      <protection locked="0"/>
    </xf>
    <xf numFmtId="332" fontId="2" fillId="74" borderId="108" applyFont="0">
      <alignment horizontal="right" vertical="center"/>
      <protection locked="0"/>
    </xf>
    <xf numFmtId="332" fontId="2" fillId="74" borderId="108" applyFont="0">
      <alignment horizontal="right" vertical="center"/>
      <protection locked="0"/>
    </xf>
    <xf numFmtId="332" fontId="2" fillId="74" borderId="108" applyFont="0">
      <alignment horizontal="right" vertical="center"/>
      <protection locked="0"/>
    </xf>
    <xf numFmtId="332" fontId="2" fillId="74" borderId="108" applyFont="0">
      <alignment horizontal="right" vertical="center"/>
      <protection locked="0"/>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74" borderId="108">
      <alignment horizontal="center" wrapText="1"/>
    </xf>
    <xf numFmtId="0" fontId="27" fillId="0" borderId="0"/>
    <xf numFmtId="0" fontId="2" fillId="74" borderId="108">
      <alignment horizontal="center" wrapText="1"/>
    </xf>
    <xf numFmtId="0" fontId="2" fillId="0" borderId="0" applyNumberFormat="0" applyFont="0" applyFill="0" applyBorder="0" applyAlignment="0" applyProtection="0"/>
    <xf numFmtId="0" fontId="2" fillId="74" borderId="108">
      <alignment horizontal="center" wrapText="1"/>
    </xf>
    <xf numFmtId="0" fontId="2" fillId="74" borderId="108">
      <alignment horizontal="center" wrapText="1"/>
    </xf>
    <xf numFmtId="0" fontId="2" fillId="74" borderId="108">
      <alignment horizontal="center" wrapText="1"/>
    </xf>
    <xf numFmtId="0" fontId="2" fillId="74" borderId="108">
      <alignment horizontal="center" wrapText="1"/>
    </xf>
    <xf numFmtId="3" fontId="223" fillId="0" borderId="134">
      <alignment vertical="center"/>
    </xf>
    <xf numFmtId="0" fontId="2" fillId="0" borderId="0" applyNumberFormat="0" applyFont="0" applyFill="0" applyBorder="0" applyAlignment="0" applyProtection="0"/>
    <xf numFmtId="0" fontId="27" fillId="0" borderId="0"/>
    <xf numFmtId="0" fontId="2" fillId="74" borderId="108">
      <alignment horizontal="center" wrapText="1"/>
    </xf>
    <xf numFmtId="0" fontId="2" fillId="74" borderId="108">
      <alignment horizontal="center" wrapText="1"/>
    </xf>
    <xf numFmtId="0" fontId="2" fillId="74" borderId="108">
      <alignment horizontal="center" wrapText="1"/>
    </xf>
    <xf numFmtId="0" fontId="2" fillId="74" borderId="108">
      <alignment horizontal="center" wrapText="1"/>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74" borderId="108" applyNumberFormat="0" applyFont="0">
      <alignment horizontal="center" wrapText="1"/>
      <protection locked="0"/>
    </xf>
    <xf numFmtId="0" fontId="27" fillId="0" borderId="0"/>
    <xf numFmtId="0" fontId="2" fillId="74" borderId="108" applyNumberFormat="0" applyFont="0">
      <alignment horizontal="center" wrapText="1"/>
      <protection locked="0"/>
    </xf>
    <xf numFmtId="0" fontId="2" fillId="0" borderId="0" applyNumberFormat="0" applyFont="0" applyFill="0" applyBorder="0" applyAlignment="0" applyProtection="0"/>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83" fillId="63" borderId="164" applyNumberFormat="0" applyAlignment="0" applyProtection="0"/>
    <xf numFmtId="0" fontId="85" fillId="63" borderId="164" applyNumberFormat="0" applyAlignment="0" applyProtection="0"/>
    <xf numFmtId="0" fontId="85" fillId="63" borderId="164" applyNumberFormat="0" applyAlignment="0" applyProtection="0"/>
    <xf numFmtId="0" fontId="85" fillId="63" borderId="164" applyNumberFormat="0" applyAlignment="0" applyProtection="0"/>
    <xf numFmtId="0" fontId="85" fillId="63" borderId="164" applyNumberFormat="0" applyAlignment="0" applyProtection="0"/>
    <xf numFmtId="0" fontId="27" fillId="0" borderId="0"/>
    <xf numFmtId="0" fontId="27" fillId="0" borderId="0"/>
    <xf numFmtId="0" fontId="27" fillId="0" borderId="0"/>
    <xf numFmtId="0" fontId="27" fillId="0" borderId="0"/>
    <xf numFmtId="0" fontId="83" fillId="110"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3" fillId="110" borderId="164" applyNumberFormat="0" applyAlignment="0" applyProtection="0"/>
    <xf numFmtId="0" fontId="83" fillId="110" borderId="164" applyNumberFormat="0" applyAlignment="0" applyProtection="0"/>
    <xf numFmtId="0" fontId="2" fillId="0" borderId="0" applyNumberFormat="0" applyFont="0" applyFill="0" applyBorder="0" applyAlignment="0" applyProtection="0"/>
    <xf numFmtId="0" fontId="83" fillId="110"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3" fillId="110" borderId="164" applyNumberFormat="0" applyAlignment="0" applyProtection="0"/>
    <xf numFmtId="0" fontId="83" fillId="110" borderId="164" applyNumberFormat="0" applyAlignment="0" applyProtection="0"/>
    <xf numFmtId="0" fontId="2" fillId="0" borderId="0" applyNumberFormat="0" applyFont="0" applyFill="0" applyBorder="0" applyAlignment="0" applyProtection="0"/>
    <xf numFmtId="0" fontId="83" fillId="110"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3" fillId="110" borderId="164" applyNumberFormat="0" applyAlignment="0" applyProtection="0"/>
    <xf numFmtId="0" fontId="83" fillId="110" borderId="164" applyNumberFormat="0" applyAlignment="0" applyProtection="0"/>
    <xf numFmtId="0" fontId="2" fillId="0" borderId="0" applyNumberFormat="0" applyFont="0" applyFill="0" applyBorder="0" applyAlignment="0" applyProtection="0"/>
    <xf numFmtId="0" fontId="85" fillId="63" borderId="164" applyNumberFormat="0" applyAlignment="0" applyProtection="0"/>
    <xf numFmtId="0" fontId="85"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63" borderId="164" applyNumberFormat="0" applyAlignment="0" applyProtection="0"/>
    <xf numFmtId="0" fontId="85" fillId="63" borderId="164" applyNumberFormat="0" applyAlignment="0" applyProtection="0"/>
    <xf numFmtId="173" fontId="247" fillId="135" borderId="98" applyNumberFormat="0" applyBorder="0" applyAlignment="0" applyProtection="0">
      <alignment horizontal="center"/>
      <protection hidden="1"/>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33" fontId="111" fillId="0" borderId="0" applyFont="0" applyFill="0" applyBorder="0" applyAlignment="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33" fontId="111" fillId="0" borderId="0" applyFont="0" applyFill="0" applyBorder="0" applyAlignment="0">
      <alignment vertical="center"/>
    </xf>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3" fontId="301" fillId="57" borderId="108" applyNumberFormat="0" applyBorder="0" applyAlignment="0" applyProtection="0">
      <protection hidden="1"/>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3" fontId="302" fillId="136" borderId="131" applyNumberFormat="0" applyBorder="0" applyAlignment="0" applyProtection="0">
      <protection hidden="1"/>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303" fillId="0" borderId="0" applyFill="0" applyBorder="0" applyProtection="0">
      <alignment horizontal="left"/>
    </xf>
    <xf numFmtId="0" fontId="304" fillId="0" borderId="0" applyFill="0" applyBorder="0" applyProtection="0">
      <alignment horizontal="left"/>
    </xf>
    <xf numFmtId="1" fontId="305" fillId="0" borderId="0" applyProtection="0">
      <alignment horizontal="righ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34" fontId="98" fillId="0" borderId="0">
      <alignment horizontal="center"/>
    </xf>
    <xf numFmtId="0" fontId="2" fillId="0" borderId="0" applyNumberFormat="0" applyFont="0" applyFill="0" applyBorder="0" applyAlignment="0" applyProtection="0"/>
    <xf numFmtId="0" fontId="27" fillId="0" borderId="0"/>
    <xf numFmtId="0" fontId="2"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74" fillId="74" borderId="0" applyNumberFormat="0" applyFont="0" applyBorder="0" applyAlignment="0" applyProtection="0"/>
    <xf numFmtId="0" fontId="36" fillId="132" borderId="98" applyNumberFormat="0" applyFont="0" applyBorder="0" applyAlignment="0" applyProtection="0">
      <alignment horizontal="center"/>
    </xf>
    <xf numFmtId="0" fontId="36" fillId="132" borderId="98"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36" fillId="97" borderId="98" applyNumberFormat="0" applyFont="0" applyBorder="0" applyAlignment="0" applyProtection="0">
      <alignment horizontal="center"/>
    </xf>
    <xf numFmtId="0" fontId="36" fillId="97" borderId="98"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174" fillId="0" borderId="16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74" fillId="0"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6" fillId="0" borderId="0" applyNumberFormat="0">
      <alignment horizontal="center" vertical="center"/>
    </xf>
    <xf numFmtId="0" fontId="27" fillId="0" borderId="0"/>
    <xf numFmtId="10" fontId="26" fillId="0" borderId="0" applyFont="0" applyFill="0" applyBorder="0" applyAlignment="0" applyProtection="0"/>
    <xf numFmtId="256" fontId="2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3" fontId="223" fillId="0" borderId="134">
      <alignment vertical="center"/>
    </xf>
    <xf numFmtId="328" fontId="2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35"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 fillId="0" borderId="0" applyNumberFormat="0" applyFont="0" applyFill="0" applyBorder="0" applyAlignment="0" applyProtection="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6" fontId="215" fillId="0" borderId="0" applyFont="0" applyFill="0" applyBorder="0" applyProtection="0">
      <alignment horizontal="right"/>
    </xf>
    <xf numFmtId="10" fontId="26" fillId="0" borderId="0" applyFont="0" applyFill="0" applyBorder="0" applyAlignment="0" applyProtection="0"/>
    <xf numFmtId="10" fontId="26" fillId="0" borderId="0" applyFont="0" applyFill="0" applyBorder="0" applyAlignment="0" applyProtection="0"/>
    <xf numFmtId="0" fontId="2" fillId="0" borderId="0" applyNumberFormat="0" applyFont="0" applyFill="0" applyBorder="0" applyAlignment="0" applyProtection="0"/>
    <xf numFmtId="3" fontId="223" fillId="0" borderId="134">
      <alignment vertical="center"/>
    </xf>
    <xf numFmtId="10" fontId="2" fillId="0" borderId="169"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6" fillId="0" borderId="0" applyFont="0" applyFill="0" applyBorder="0" applyAlignment="0" applyProtection="0"/>
    <xf numFmtId="9" fontId="27"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5"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6"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5"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7"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56"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67" fillId="0" borderId="0"/>
    <xf numFmtId="0" fontId="2" fillId="0" borderId="0" applyNumberFormat="0" applyFont="0" applyFill="0" applyBorder="0" applyAlignment="0" applyProtection="0"/>
    <xf numFmtId="0" fontId="27" fillId="0" borderId="0"/>
    <xf numFmtId="0" fontId="63" fillId="69" borderId="96">
      <alignment horizont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307" fillId="68" borderId="0"/>
    <xf numFmtId="0" fontId="26" fillId="0" borderId="0" applyNumberFormat="0" applyFont="0" applyFill="0" applyBorder="0" applyAlignment="0" applyProtection="0">
      <alignment horizontal="left"/>
    </xf>
    <xf numFmtId="0" fontId="26" fillId="0" borderId="0" applyNumberFormat="0" applyFont="0" applyFill="0" applyBorder="0" applyAlignment="0" applyProtection="0">
      <alignment horizontal="left"/>
    </xf>
    <xf numFmtId="3" fontId="223" fillId="0" borderId="134">
      <alignment vertical="center"/>
    </xf>
    <xf numFmtId="4" fontId="26" fillId="0" borderId="0" applyFont="0" applyFill="0" applyBorder="0" applyAlignment="0" applyProtection="0"/>
    <xf numFmtId="0" fontId="58" fillId="0" borderId="1">
      <alignment horizontal="center"/>
    </xf>
    <xf numFmtId="3" fontId="26" fillId="0" borderId="0" applyFont="0" applyFill="0" applyBorder="0" applyAlignment="0" applyProtection="0"/>
    <xf numFmtId="337" fontId="268" fillId="0" borderId="0">
      <protection locked="0"/>
    </xf>
    <xf numFmtId="0" fontId="308" fillId="0" borderId="0" applyNumberFormat="0" applyBorder="0">
      <alignment horizontal="lef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38" fontId="61" fillId="0" borderId="0" applyFont="0" applyFill="0" applyBorder="0" applyAlignment="0" applyProtection="0">
      <alignment horizontal="righ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62" fillId="93" borderId="96" applyNumberFormat="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7" fontId="309" fillId="0" borderId="0" applyNumberFormat="0" applyFill="0" applyBorder="0" applyAlignment="0" applyProtection="0"/>
    <xf numFmtId="296" fontId="309" fillId="0" borderId="0" applyNumberFormat="0" applyFill="0" applyBorder="0" applyAlignment="0" applyProtection="0"/>
    <xf numFmtId="3" fontId="223" fillId="0" borderId="134">
      <alignment vertical="center"/>
    </xf>
    <xf numFmtId="0" fontId="27" fillId="0" borderId="0"/>
    <xf numFmtId="0" fontId="191" fillId="112"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3" fontId="2" fillId="96" borderId="108" applyFont="0">
      <alignment horizontal="right" vertical="center"/>
      <protection locked="0"/>
    </xf>
    <xf numFmtId="3" fontId="2" fillId="96" borderId="108" applyFont="0">
      <alignment horizontal="right" vertical="center"/>
      <protection locked="0"/>
    </xf>
    <xf numFmtId="3" fontId="2" fillId="96" borderId="108" applyFont="0">
      <alignment horizontal="right" vertical="center"/>
      <protection locked="0"/>
    </xf>
    <xf numFmtId="3" fontId="2" fillId="96" borderId="108" applyFont="0">
      <alignment horizontal="right" vertical="center"/>
      <protection locked="0"/>
    </xf>
    <xf numFmtId="3" fontId="2" fillId="96" borderId="108" applyFont="0">
      <alignment horizontal="right" vertical="center"/>
      <protection locked="0"/>
    </xf>
    <xf numFmtId="339" fontId="81"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13" fillId="0" borderId="0"/>
    <xf numFmtId="0" fontId="27" fillId="0" borderId="0"/>
    <xf numFmtId="38" fontId="310" fillId="0" borderId="0">
      <alignment horizontal="center"/>
    </xf>
    <xf numFmtId="0" fontId="27" fillId="0" borderId="0"/>
    <xf numFmtId="0" fontId="311" fillId="45" borderId="108"/>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165" fontId="312" fillId="0" borderId="0">
      <alignment horizontal="right"/>
    </xf>
    <xf numFmtId="0" fontId="27" fillId="0" borderId="0"/>
    <xf numFmtId="0" fontId="2" fillId="0" borderId="17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46" fillId="89" borderId="164" applyNumberFormat="0" applyProtection="0">
      <alignment vertical="center"/>
    </xf>
    <xf numFmtId="4" fontId="46" fillId="89" borderId="164" applyNumberFormat="0" applyProtection="0">
      <alignment vertical="center"/>
    </xf>
    <xf numFmtId="4" fontId="46" fillId="89" borderId="164" applyNumberFormat="0" applyProtection="0">
      <alignment vertical="center"/>
    </xf>
    <xf numFmtId="4" fontId="46" fillId="89" borderId="164" applyNumberFormat="0" applyProtection="0">
      <alignment vertical="center"/>
    </xf>
    <xf numFmtId="4" fontId="46" fillId="89" borderId="164" applyNumberFormat="0" applyProtection="0">
      <alignment vertical="center"/>
    </xf>
    <xf numFmtId="4" fontId="313" fillId="89" borderId="164" applyNumberFormat="0" applyProtection="0">
      <alignment vertical="center"/>
    </xf>
    <xf numFmtId="4" fontId="313" fillId="89" borderId="164" applyNumberFormat="0" applyProtection="0">
      <alignment vertical="center"/>
    </xf>
    <xf numFmtId="4" fontId="313" fillId="89" borderId="164" applyNumberFormat="0" applyProtection="0">
      <alignment vertical="center"/>
    </xf>
    <xf numFmtId="4" fontId="313" fillId="89" borderId="164" applyNumberFormat="0" applyProtection="0">
      <alignment vertical="center"/>
    </xf>
    <xf numFmtId="4" fontId="313" fillId="89" borderId="164" applyNumberFormat="0" applyProtection="0">
      <alignment vertical="center"/>
    </xf>
    <xf numFmtId="4" fontId="46" fillId="89" borderId="164" applyNumberFormat="0" applyProtection="0">
      <alignment horizontal="left" vertical="center" indent="1"/>
    </xf>
    <xf numFmtId="4" fontId="46" fillId="89" borderId="164" applyNumberFormat="0" applyProtection="0">
      <alignment horizontal="left" vertical="center" indent="1"/>
    </xf>
    <xf numFmtId="4" fontId="46" fillId="89" borderId="164" applyNumberFormat="0" applyProtection="0">
      <alignment horizontal="left" vertical="center" indent="1"/>
    </xf>
    <xf numFmtId="4" fontId="46" fillId="89" borderId="164" applyNumberFormat="0" applyProtection="0">
      <alignment horizontal="left" vertical="center" indent="1"/>
    </xf>
    <xf numFmtId="4" fontId="46" fillId="89" borderId="164" applyNumberFormat="0" applyProtection="0">
      <alignment horizontal="left" vertical="center" indent="1"/>
    </xf>
    <xf numFmtId="4" fontId="46" fillId="89" borderId="164" applyNumberFormat="0" applyProtection="0">
      <alignment horizontal="left" vertical="center" indent="1"/>
    </xf>
    <xf numFmtId="4" fontId="46" fillId="89" borderId="164" applyNumberFormat="0" applyProtection="0">
      <alignment horizontal="left" vertical="center" indent="1"/>
    </xf>
    <xf numFmtId="4" fontId="46" fillId="89" borderId="164" applyNumberFormat="0" applyProtection="0">
      <alignment horizontal="left" vertical="center" indent="1"/>
    </xf>
    <xf numFmtId="4" fontId="46" fillId="89" borderId="164" applyNumberFormat="0" applyProtection="0">
      <alignment horizontal="left" vertical="center" indent="1"/>
    </xf>
    <xf numFmtId="4" fontId="46" fillId="89"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4" fontId="46" fillId="94" borderId="164" applyNumberFormat="0" applyProtection="0">
      <alignment horizontal="right" vertical="center"/>
    </xf>
    <xf numFmtId="4" fontId="46" fillId="94" borderId="164" applyNumberFormat="0" applyProtection="0">
      <alignment horizontal="right" vertical="center"/>
    </xf>
    <xf numFmtId="4" fontId="46" fillId="94" borderId="164" applyNumberFormat="0" applyProtection="0">
      <alignment horizontal="right" vertical="center"/>
    </xf>
    <xf numFmtId="4" fontId="46" fillId="94" borderId="164" applyNumberFormat="0" applyProtection="0">
      <alignment horizontal="right" vertical="center"/>
    </xf>
    <xf numFmtId="4" fontId="46" fillId="94" borderId="164" applyNumberFormat="0" applyProtection="0">
      <alignment horizontal="right" vertical="center"/>
    </xf>
    <xf numFmtId="4" fontId="46" fillId="98" borderId="164" applyNumberFormat="0" applyProtection="0">
      <alignment horizontal="right" vertical="center"/>
    </xf>
    <xf numFmtId="4" fontId="46" fillId="98" borderId="164" applyNumberFormat="0" applyProtection="0">
      <alignment horizontal="right" vertical="center"/>
    </xf>
    <xf numFmtId="4" fontId="46" fillId="98" borderId="164" applyNumberFormat="0" applyProtection="0">
      <alignment horizontal="right" vertical="center"/>
    </xf>
    <xf numFmtId="4" fontId="46" fillId="98" borderId="164" applyNumberFormat="0" applyProtection="0">
      <alignment horizontal="right" vertical="center"/>
    </xf>
    <xf numFmtId="4" fontId="46" fillId="98" borderId="164" applyNumberFormat="0" applyProtection="0">
      <alignment horizontal="right" vertical="center"/>
    </xf>
    <xf numFmtId="4" fontId="46" fillId="105" borderId="164" applyNumberFormat="0" applyProtection="0">
      <alignment horizontal="right" vertical="center"/>
    </xf>
    <xf numFmtId="4" fontId="46" fillId="105" borderId="164" applyNumberFormat="0" applyProtection="0">
      <alignment horizontal="right" vertical="center"/>
    </xf>
    <xf numFmtId="4" fontId="46" fillId="105" borderId="164" applyNumberFormat="0" applyProtection="0">
      <alignment horizontal="right" vertical="center"/>
    </xf>
    <xf numFmtId="4" fontId="46" fillId="105" borderId="164" applyNumberFormat="0" applyProtection="0">
      <alignment horizontal="right" vertical="center"/>
    </xf>
    <xf numFmtId="4" fontId="46" fillId="105" borderId="164" applyNumberFormat="0" applyProtection="0">
      <alignment horizontal="right" vertical="center"/>
    </xf>
    <xf numFmtId="4" fontId="46" fillId="100" borderId="164" applyNumberFormat="0" applyProtection="0">
      <alignment horizontal="right" vertical="center"/>
    </xf>
    <xf numFmtId="4" fontId="46" fillId="100" borderId="164" applyNumberFormat="0" applyProtection="0">
      <alignment horizontal="right" vertical="center"/>
    </xf>
    <xf numFmtId="4" fontId="46" fillId="100" borderId="164" applyNumberFormat="0" applyProtection="0">
      <alignment horizontal="right" vertical="center"/>
    </xf>
    <xf numFmtId="4" fontId="46" fillId="100" borderId="164" applyNumberFormat="0" applyProtection="0">
      <alignment horizontal="right" vertical="center"/>
    </xf>
    <xf numFmtId="4" fontId="46" fillId="100" borderId="164" applyNumberFormat="0" applyProtection="0">
      <alignment horizontal="right" vertical="center"/>
    </xf>
    <xf numFmtId="4" fontId="46" fillId="103" borderId="164" applyNumberFormat="0" applyProtection="0">
      <alignment horizontal="right" vertical="center"/>
    </xf>
    <xf numFmtId="4" fontId="46" fillId="103" borderId="164" applyNumberFormat="0" applyProtection="0">
      <alignment horizontal="right" vertical="center"/>
    </xf>
    <xf numFmtId="4" fontId="46" fillId="103" borderId="164" applyNumberFormat="0" applyProtection="0">
      <alignment horizontal="right" vertical="center"/>
    </xf>
    <xf numFmtId="4" fontId="46" fillId="103" borderId="164" applyNumberFormat="0" applyProtection="0">
      <alignment horizontal="right" vertical="center"/>
    </xf>
    <xf numFmtId="4" fontId="46" fillId="103" borderId="164" applyNumberFormat="0" applyProtection="0">
      <alignment horizontal="right" vertical="center"/>
    </xf>
    <xf numFmtId="4" fontId="46" fillId="107" borderId="164" applyNumberFormat="0" applyProtection="0">
      <alignment horizontal="right" vertical="center"/>
    </xf>
    <xf numFmtId="4" fontId="46" fillId="107" borderId="164" applyNumberFormat="0" applyProtection="0">
      <alignment horizontal="right" vertical="center"/>
    </xf>
    <xf numFmtId="4" fontId="46" fillId="107" borderId="164" applyNumberFormat="0" applyProtection="0">
      <alignment horizontal="right" vertical="center"/>
    </xf>
    <xf numFmtId="4" fontId="46" fillId="107" borderId="164" applyNumberFormat="0" applyProtection="0">
      <alignment horizontal="right" vertical="center"/>
    </xf>
    <xf numFmtId="4" fontId="46" fillId="107" borderId="164" applyNumberFormat="0" applyProtection="0">
      <alignment horizontal="right" vertical="center"/>
    </xf>
    <xf numFmtId="4" fontId="46" fillId="106" borderId="164" applyNumberFormat="0" applyProtection="0">
      <alignment horizontal="right" vertical="center"/>
    </xf>
    <xf numFmtId="4" fontId="46" fillId="106" borderId="164" applyNumberFormat="0" applyProtection="0">
      <alignment horizontal="right" vertical="center"/>
    </xf>
    <xf numFmtId="4" fontId="46" fillId="106" borderId="164" applyNumberFormat="0" applyProtection="0">
      <alignment horizontal="right" vertical="center"/>
    </xf>
    <xf numFmtId="4" fontId="46" fillId="106" borderId="164" applyNumberFormat="0" applyProtection="0">
      <alignment horizontal="right" vertical="center"/>
    </xf>
    <xf numFmtId="4" fontId="46" fillId="106" borderId="164" applyNumberFormat="0" applyProtection="0">
      <alignment horizontal="right" vertical="center"/>
    </xf>
    <xf numFmtId="4" fontId="46" fillId="137" borderId="164" applyNumberFormat="0" applyProtection="0">
      <alignment horizontal="right" vertical="center"/>
    </xf>
    <xf numFmtId="4" fontId="46" fillId="137" borderId="164" applyNumberFormat="0" applyProtection="0">
      <alignment horizontal="right" vertical="center"/>
    </xf>
    <xf numFmtId="4" fontId="46" fillId="137" borderId="164" applyNumberFormat="0" applyProtection="0">
      <alignment horizontal="right" vertical="center"/>
    </xf>
    <xf numFmtId="4" fontId="46" fillId="137" borderId="164" applyNumberFormat="0" applyProtection="0">
      <alignment horizontal="right" vertical="center"/>
    </xf>
    <xf numFmtId="4" fontId="46" fillId="137" borderId="164" applyNumberFormat="0" applyProtection="0">
      <alignment horizontal="right" vertical="center"/>
    </xf>
    <xf numFmtId="4" fontId="46" fillId="99" borderId="164" applyNumberFormat="0" applyProtection="0">
      <alignment horizontal="right" vertical="center"/>
    </xf>
    <xf numFmtId="4" fontId="46" fillId="99" borderId="164" applyNumberFormat="0" applyProtection="0">
      <alignment horizontal="right" vertical="center"/>
    </xf>
    <xf numFmtId="4" fontId="46" fillId="99" borderId="164" applyNumberFormat="0" applyProtection="0">
      <alignment horizontal="right" vertical="center"/>
    </xf>
    <xf numFmtId="4" fontId="46" fillId="99" borderId="164" applyNumberFormat="0" applyProtection="0">
      <alignment horizontal="right" vertical="center"/>
    </xf>
    <xf numFmtId="4" fontId="46" fillId="99" borderId="164" applyNumberFormat="0" applyProtection="0">
      <alignment horizontal="right" vertical="center"/>
    </xf>
    <xf numFmtId="4" fontId="202" fillId="138" borderId="164" applyNumberFormat="0" applyProtection="0">
      <alignment horizontal="left" vertical="center" indent="1"/>
    </xf>
    <xf numFmtId="4" fontId="202" fillId="138" borderId="164" applyNumberFormat="0" applyProtection="0">
      <alignment horizontal="left" vertical="center" indent="1"/>
    </xf>
    <xf numFmtId="4" fontId="202" fillId="138" borderId="164" applyNumberFormat="0" applyProtection="0">
      <alignment horizontal="left" vertical="center" indent="1"/>
    </xf>
    <xf numFmtId="4" fontId="202" fillId="138" borderId="164" applyNumberFormat="0" applyProtection="0">
      <alignment horizontal="left" vertical="center" indent="1"/>
    </xf>
    <xf numFmtId="4" fontId="202" fillId="138" borderId="164" applyNumberFormat="0" applyProtection="0">
      <alignment horizontal="left" vertical="center" indent="1"/>
    </xf>
    <xf numFmtId="4" fontId="46" fillId="139" borderId="171" applyNumberFormat="0" applyProtection="0">
      <alignment horizontal="left" vertical="center" indent="1"/>
    </xf>
    <xf numFmtId="4" fontId="46" fillId="139" borderId="171" applyNumberFormat="0" applyProtection="0">
      <alignment horizontal="left" vertical="center" indent="1"/>
    </xf>
    <xf numFmtId="4" fontId="46" fillId="139" borderId="171" applyNumberFormat="0" applyProtection="0">
      <alignment horizontal="left" vertical="center" indent="1"/>
    </xf>
    <xf numFmtId="4" fontId="46" fillId="139" borderId="171" applyNumberFormat="0" applyProtection="0">
      <alignment horizontal="left" vertical="center" indent="1"/>
    </xf>
    <xf numFmtId="4" fontId="46" fillId="139" borderId="171" applyNumberFormat="0" applyProtection="0">
      <alignment horizontal="left" vertical="center" indent="1"/>
    </xf>
    <xf numFmtId="4" fontId="314" fillId="140" borderId="0"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4" fontId="46" fillId="139" borderId="164" applyNumberFormat="0" applyProtection="0">
      <alignment horizontal="left" vertical="center" indent="1"/>
    </xf>
    <xf numFmtId="4" fontId="46" fillId="139" borderId="164" applyNumberFormat="0" applyProtection="0">
      <alignment horizontal="left" vertical="center" indent="1"/>
    </xf>
    <xf numFmtId="4" fontId="46" fillId="139" borderId="164" applyNumberFormat="0" applyProtection="0">
      <alignment horizontal="left" vertical="center" indent="1"/>
    </xf>
    <xf numFmtId="4" fontId="46" fillId="139" borderId="164" applyNumberFormat="0" applyProtection="0">
      <alignment horizontal="left" vertical="center" indent="1"/>
    </xf>
    <xf numFmtId="4" fontId="46" fillId="139" borderId="164" applyNumberFormat="0" applyProtection="0">
      <alignment horizontal="left" vertical="center" indent="1"/>
    </xf>
    <xf numFmtId="4" fontId="46" fillId="141" borderId="164" applyNumberFormat="0" applyProtection="0">
      <alignment horizontal="left" vertical="center" indent="1"/>
    </xf>
    <xf numFmtId="4" fontId="46" fillId="141" borderId="164" applyNumberFormat="0" applyProtection="0">
      <alignment horizontal="left" vertical="center" indent="1"/>
    </xf>
    <xf numFmtId="4" fontId="46" fillId="141" borderId="164" applyNumberFormat="0" applyProtection="0">
      <alignment horizontal="left" vertical="center" indent="1"/>
    </xf>
    <xf numFmtId="4" fontId="46" fillId="141" borderId="164" applyNumberFormat="0" applyProtection="0">
      <alignment horizontal="left" vertical="center" indent="1"/>
    </xf>
    <xf numFmtId="4" fontId="46" fillId="141" borderId="164" applyNumberFormat="0" applyProtection="0">
      <alignment horizontal="left" vertical="center" indent="1"/>
    </xf>
    <xf numFmtId="0" fontId="2" fillId="141" borderId="164" applyNumberFormat="0" applyProtection="0">
      <alignment horizontal="left" vertical="center" indent="1"/>
    </xf>
    <xf numFmtId="0" fontId="2" fillId="141" borderId="164" applyNumberFormat="0" applyProtection="0">
      <alignment horizontal="left" vertical="center" indent="1"/>
    </xf>
    <xf numFmtId="0" fontId="2" fillId="141" borderId="164" applyNumberFormat="0" applyProtection="0">
      <alignment horizontal="left" vertical="center" indent="1"/>
    </xf>
    <xf numFmtId="0" fontId="2" fillId="141" borderId="164" applyNumberFormat="0" applyProtection="0">
      <alignment horizontal="left" vertical="center" indent="1"/>
    </xf>
    <xf numFmtId="0" fontId="2" fillId="141" borderId="164" applyNumberFormat="0" applyProtection="0">
      <alignment horizontal="left" vertical="center" indent="1"/>
    </xf>
    <xf numFmtId="0" fontId="2" fillId="141" borderId="164" applyNumberFormat="0" applyProtection="0">
      <alignment horizontal="left" vertical="center" indent="1"/>
    </xf>
    <xf numFmtId="0" fontId="2" fillId="141" borderId="164" applyNumberFormat="0" applyProtection="0">
      <alignment horizontal="left" vertical="center" indent="1"/>
    </xf>
    <xf numFmtId="0" fontId="2" fillId="141" borderId="164" applyNumberFormat="0" applyProtection="0">
      <alignment horizontal="left" vertical="center" indent="1"/>
    </xf>
    <xf numFmtId="0" fontId="2" fillId="141" borderId="164" applyNumberFormat="0" applyProtection="0">
      <alignment horizontal="left" vertical="center" indent="1"/>
    </xf>
    <xf numFmtId="0" fontId="2" fillId="141" borderId="164" applyNumberFormat="0" applyProtection="0">
      <alignment horizontal="left" vertical="center" indent="1"/>
    </xf>
    <xf numFmtId="0" fontId="62" fillId="134" borderId="172"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2" fillId="134" borderId="172" applyNumberFormat="0" applyProtection="0">
      <alignment horizontal="left" vertical="center" indent="1"/>
    </xf>
    <xf numFmtId="0" fontId="62" fillId="134" borderId="172" applyNumberFormat="0" applyProtection="0">
      <alignment horizontal="left" vertical="center" indent="1"/>
    </xf>
    <xf numFmtId="0" fontId="2" fillId="0" borderId="0" applyNumberFormat="0" applyFont="0" applyFill="0" applyBorder="0" applyAlignment="0" applyProtection="0"/>
    <xf numFmtId="0" fontId="2" fillId="114" borderId="164" applyNumberFormat="0" applyProtection="0">
      <alignment horizontal="left" vertical="center" indent="1"/>
    </xf>
    <xf numFmtId="0" fontId="2" fillId="114" borderId="164" applyNumberFormat="0" applyProtection="0">
      <alignment horizontal="left" vertical="center" indent="1"/>
    </xf>
    <xf numFmtId="0" fontId="2" fillId="114" borderId="164" applyNumberFormat="0" applyProtection="0">
      <alignment horizontal="left" vertical="center" indent="1"/>
    </xf>
    <xf numFmtId="0" fontId="2" fillId="114" borderId="164" applyNumberFormat="0" applyProtection="0">
      <alignment horizontal="left" vertical="center" indent="1"/>
    </xf>
    <xf numFmtId="0" fontId="2" fillId="114"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4" fontId="46" fillId="108" borderId="164" applyNumberFormat="0" applyProtection="0">
      <alignment vertical="center"/>
    </xf>
    <xf numFmtId="4" fontId="46" fillId="108" borderId="164" applyNumberFormat="0" applyProtection="0">
      <alignment vertical="center"/>
    </xf>
    <xf numFmtId="4" fontId="46" fillId="108" borderId="164" applyNumberFormat="0" applyProtection="0">
      <alignment vertical="center"/>
    </xf>
    <xf numFmtId="4" fontId="46" fillId="108" borderId="164" applyNumberFormat="0" applyProtection="0">
      <alignment vertical="center"/>
    </xf>
    <xf numFmtId="4" fontId="46" fillId="108" borderId="164" applyNumberFormat="0" applyProtection="0">
      <alignment vertical="center"/>
    </xf>
    <xf numFmtId="4" fontId="313" fillId="108" borderId="164" applyNumberFormat="0" applyProtection="0">
      <alignment vertical="center"/>
    </xf>
    <xf numFmtId="4" fontId="313" fillId="108" borderId="164" applyNumberFormat="0" applyProtection="0">
      <alignment vertical="center"/>
    </xf>
    <xf numFmtId="4" fontId="313" fillId="108" borderId="164" applyNumberFormat="0" applyProtection="0">
      <alignment vertical="center"/>
    </xf>
    <xf numFmtId="4" fontId="313" fillId="108" borderId="164" applyNumberFormat="0" applyProtection="0">
      <alignment vertical="center"/>
    </xf>
    <xf numFmtId="4" fontId="313" fillId="108" borderId="164" applyNumberFormat="0" applyProtection="0">
      <alignment vertical="center"/>
    </xf>
    <xf numFmtId="4" fontId="46" fillId="108" borderId="164" applyNumberFormat="0" applyProtection="0">
      <alignment horizontal="left" vertical="center" indent="1"/>
    </xf>
    <xf numFmtId="4" fontId="46" fillId="108" borderId="164" applyNumberFormat="0" applyProtection="0">
      <alignment horizontal="left" vertical="center" indent="1"/>
    </xf>
    <xf numFmtId="4" fontId="46" fillId="108" borderId="164" applyNumberFormat="0" applyProtection="0">
      <alignment horizontal="left" vertical="center" indent="1"/>
    </xf>
    <xf numFmtId="4" fontId="46" fillId="108" borderId="164" applyNumberFormat="0" applyProtection="0">
      <alignment horizontal="left" vertical="center" indent="1"/>
    </xf>
    <xf numFmtId="4" fontId="46" fillId="108" borderId="164" applyNumberFormat="0" applyProtection="0">
      <alignment horizontal="left" vertical="center" indent="1"/>
    </xf>
    <xf numFmtId="4" fontId="46" fillId="108" borderId="164" applyNumberFormat="0" applyProtection="0">
      <alignment horizontal="left" vertical="center" indent="1"/>
    </xf>
    <xf numFmtId="4" fontId="46" fillId="108" borderId="164" applyNumberFormat="0" applyProtection="0">
      <alignment horizontal="left" vertical="center" indent="1"/>
    </xf>
    <xf numFmtId="4" fontId="46" fillId="108" borderId="164" applyNumberFormat="0" applyProtection="0">
      <alignment horizontal="left" vertical="center" indent="1"/>
    </xf>
    <xf numFmtId="4" fontId="46" fillId="108" borderId="164" applyNumberFormat="0" applyProtection="0">
      <alignment horizontal="left" vertical="center" indent="1"/>
    </xf>
    <xf numFmtId="4" fontId="46" fillId="108" borderId="164" applyNumberFormat="0" applyProtection="0">
      <alignment horizontal="left" vertical="center" indent="1"/>
    </xf>
    <xf numFmtId="341" fontId="46" fillId="132" borderId="172" applyProtection="0">
      <alignment horizontal="right" vertical="center"/>
    </xf>
    <xf numFmtId="341" fontId="46" fillId="132"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1" fontId="46" fillId="132" borderId="172" applyProtection="0">
      <alignment horizontal="right" vertical="center"/>
    </xf>
    <xf numFmtId="341" fontId="46" fillId="132" borderId="172" applyProtection="0">
      <alignment horizontal="right" vertical="center"/>
    </xf>
    <xf numFmtId="341" fontId="46" fillId="132"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4" fontId="313" fillId="139" borderId="164" applyNumberFormat="0" applyProtection="0">
      <alignment horizontal="right" vertical="center"/>
    </xf>
    <xf numFmtId="4" fontId="313" fillId="139" borderId="164" applyNumberFormat="0" applyProtection="0">
      <alignment horizontal="right" vertical="center"/>
    </xf>
    <xf numFmtId="4" fontId="313" fillId="139" borderId="164" applyNumberFormat="0" applyProtection="0">
      <alignment horizontal="right" vertical="center"/>
    </xf>
    <xf numFmtId="4" fontId="313" fillId="139" borderId="164" applyNumberFormat="0" applyProtection="0">
      <alignment horizontal="right" vertical="center"/>
    </xf>
    <xf numFmtId="4" fontId="313" fillId="139" borderId="164" applyNumberFormat="0" applyProtection="0">
      <alignment horizontal="right" vertical="center"/>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2" fillId="93" borderId="164" applyNumberFormat="0" applyProtection="0">
      <alignment horizontal="left" vertical="center" indent="1"/>
    </xf>
    <xf numFmtId="0" fontId="315" fillId="0" borderId="0"/>
    <xf numFmtId="4" fontId="220" fillId="139" borderId="164" applyNumberFormat="0" applyProtection="0">
      <alignment horizontal="right" vertical="center"/>
    </xf>
    <xf numFmtId="4" fontId="220" fillId="139" borderId="164" applyNumberFormat="0" applyProtection="0">
      <alignment horizontal="right" vertical="center"/>
    </xf>
    <xf numFmtId="4" fontId="220" fillId="139" borderId="164" applyNumberFormat="0" applyProtection="0">
      <alignment horizontal="right" vertical="center"/>
    </xf>
    <xf numFmtId="4" fontId="220" fillId="139" borderId="164" applyNumberFormat="0" applyProtection="0">
      <alignment horizontal="right" vertical="center"/>
    </xf>
    <xf numFmtId="4" fontId="220" fillId="139" borderId="164" applyNumberFormat="0" applyProtection="0">
      <alignment horizontal="right" vertical="center"/>
    </xf>
    <xf numFmtId="0" fontId="27" fillId="0" borderId="0"/>
    <xf numFmtId="0" fontId="27" fillId="0" borderId="0"/>
    <xf numFmtId="0" fontId="27" fillId="0" borderId="0"/>
    <xf numFmtId="0" fontId="51" fillId="39" borderId="0" applyNumberFormat="0" applyBorder="0" applyAlignment="0" applyProtection="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316" fillId="0" borderId="0"/>
    <xf numFmtId="342" fontId="174" fillId="0" borderId="0"/>
    <xf numFmtId="343" fontId="174" fillId="0" borderId="0"/>
    <xf numFmtId="0" fontId="224" fillId="0" borderId="26"/>
    <xf numFmtId="0" fontId="317" fillId="71" borderId="93"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8" fillId="142" borderId="0"/>
    <xf numFmtId="0" fontId="319" fillId="142" borderId="0"/>
    <xf numFmtId="0" fontId="320" fillId="142" borderId="173">
      <alignment horizontal="right"/>
    </xf>
    <xf numFmtId="0" fontId="320" fillId="142" borderId="0"/>
    <xf numFmtId="0" fontId="318" fillId="69" borderId="173">
      <protection locked="0"/>
    </xf>
    <xf numFmtId="0" fontId="318" fillId="142" borderId="0"/>
    <xf numFmtId="0" fontId="321" fillId="71" borderId="0"/>
    <xf numFmtId="0" fontId="321" fillId="99" borderId="0"/>
    <xf numFmtId="0" fontId="321" fillId="100" borderId="0"/>
    <xf numFmtId="38" fontId="26" fillId="0" borderId="0" applyFont="0" applyFill="0" applyBorder="0" applyAlignment="0" applyProtection="0"/>
    <xf numFmtId="344" fontId="2" fillId="0" borderId="0" applyFont="0" applyFill="0" applyBorder="0" applyAlignment="0" applyProtection="0"/>
    <xf numFmtId="40" fontId="26" fillId="0" borderId="0" applyFont="0" applyFill="0" applyBorder="0" applyAlignment="0" applyProtection="0"/>
    <xf numFmtId="345" fontId="286"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6" fontId="312" fillId="0" borderId="0">
      <alignment horizontal="right"/>
    </xf>
    <xf numFmtId="0" fontId="245" fillId="0" borderId="0"/>
    <xf numFmtId="164" fontId="215" fillId="143" borderId="0" applyNumberFormat="0" applyFont="0"/>
    <xf numFmtId="0" fontId="174" fillId="144" borderId="0" applyNumberFormat="0" applyFont="0" applyBorder="0" applyAlignment="0" applyProtection="0"/>
    <xf numFmtId="347" fontId="322" fillId="0" borderId="0" applyFont="0" applyFill="0" applyBorder="0" applyAlignment="0" applyProtection="0"/>
    <xf numFmtId="1" fontId="2" fillId="0" borderId="0"/>
    <xf numFmtId="348" fontId="2" fillId="69" borderId="108">
      <alignment horizontal="center"/>
    </xf>
    <xf numFmtId="0" fontId="27" fillId="0" borderId="0"/>
    <xf numFmtId="348" fontId="2" fillId="69" borderId="108">
      <alignment horizontal="center"/>
    </xf>
    <xf numFmtId="0" fontId="2" fillId="0" borderId="0" applyNumberFormat="0" applyFont="0" applyFill="0" applyBorder="0" applyAlignment="0" applyProtection="0"/>
    <xf numFmtId="348" fontId="2" fillId="69" borderId="108">
      <alignment horizontal="center"/>
    </xf>
    <xf numFmtId="348" fontId="2" fillId="69" borderId="108">
      <alignment horizontal="center"/>
    </xf>
    <xf numFmtId="348" fontId="2" fillId="69" borderId="108">
      <alignment horizontal="center"/>
    </xf>
    <xf numFmtId="348" fontId="2" fillId="69" borderId="108">
      <alignment horizontal="center"/>
    </xf>
    <xf numFmtId="3" fontId="223" fillId="0" borderId="134">
      <alignment vertical="center"/>
    </xf>
    <xf numFmtId="0" fontId="2" fillId="0" borderId="0" applyNumberFormat="0" applyFont="0" applyFill="0" applyBorder="0" applyAlignment="0" applyProtection="0"/>
    <xf numFmtId="0" fontId="27" fillId="0" borderId="0"/>
    <xf numFmtId="348" fontId="2" fillId="69" borderId="108">
      <alignment horizontal="center"/>
    </xf>
    <xf numFmtId="348" fontId="2" fillId="69" borderId="108">
      <alignment horizontal="center"/>
    </xf>
    <xf numFmtId="348" fontId="2" fillId="69" borderId="108">
      <alignment horizontal="center"/>
    </xf>
    <xf numFmtId="348" fontId="2" fillId="69" borderId="108">
      <alignment horizontal="center"/>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 fontId="2" fillId="69" borderId="108" applyFont="0">
      <alignment horizontal="right"/>
    </xf>
    <xf numFmtId="0" fontId="27" fillId="0" borderId="0"/>
    <xf numFmtId="3" fontId="2" fillId="69" borderId="108"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08" applyFont="0">
      <alignment horizontal="right" vertical="center"/>
    </xf>
    <xf numFmtId="3" fontId="2" fillId="69" borderId="108" applyFont="0">
      <alignment horizontal="right" vertical="center"/>
    </xf>
    <xf numFmtId="3" fontId="2" fillId="69" borderId="108" applyFont="0">
      <alignment horizontal="right" vertical="center"/>
    </xf>
    <xf numFmtId="3" fontId="2" fillId="69" borderId="108" applyFont="0">
      <alignment horizontal="right" vertical="center"/>
    </xf>
    <xf numFmtId="3" fontId="2" fillId="69" borderId="108" applyFont="0">
      <alignment horizontal="right"/>
    </xf>
    <xf numFmtId="3" fontId="2" fillId="69" borderId="108" applyFont="0">
      <alignment horizontal="right"/>
    </xf>
    <xf numFmtId="3" fontId="2" fillId="69" borderId="108" applyFont="0">
      <alignment horizontal="right"/>
    </xf>
    <xf numFmtId="3" fontId="2" fillId="69" borderId="108" applyFont="0">
      <alignment horizontal="right"/>
    </xf>
    <xf numFmtId="3" fontId="2" fillId="69"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3" fontId="2" fillId="69" borderId="108" applyFont="0">
      <alignment horizontal="right"/>
    </xf>
    <xf numFmtId="3" fontId="2" fillId="69" borderId="108" applyFont="0">
      <alignment horizontal="right"/>
    </xf>
    <xf numFmtId="3" fontId="2" fillId="69" borderId="108" applyFont="0">
      <alignment horizontal="right"/>
    </xf>
    <xf numFmtId="3" fontId="2" fillId="69"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87" fontId="2" fillId="69" borderId="108" applyFont="0">
      <alignment horizontal="right"/>
    </xf>
    <xf numFmtId="0" fontId="27" fillId="0" borderId="0"/>
    <xf numFmtId="187" fontId="2" fillId="69" borderId="108" applyFont="0">
      <alignment horizontal="right"/>
    </xf>
    <xf numFmtId="0" fontId="2" fillId="0" borderId="0" applyNumberFormat="0" applyFont="0" applyFill="0" applyBorder="0" applyAlignment="0" applyProtection="0"/>
    <xf numFmtId="187" fontId="2" fillId="69" borderId="108" applyFont="0">
      <alignment horizontal="right"/>
    </xf>
    <xf numFmtId="187" fontId="2" fillId="69" borderId="108" applyFont="0">
      <alignment horizontal="right"/>
    </xf>
    <xf numFmtId="187" fontId="2" fillId="69" borderId="108" applyFont="0">
      <alignment horizontal="right"/>
    </xf>
    <xf numFmtId="187" fontId="2" fillId="69"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187" fontId="2" fillId="69" borderId="108" applyFont="0">
      <alignment horizontal="right"/>
    </xf>
    <xf numFmtId="187" fontId="2" fillId="69" borderId="108" applyFont="0">
      <alignment horizontal="right"/>
    </xf>
    <xf numFmtId="187" fontId="2" fillId="69" borderId="108" applyFont="0">
      <alignment horizontal="right"/>
    </xf>
    <xf numFmtId="187" fontId="2" fillId="69"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61" fontId="2" fillId="69" borderId="108" applyFont="0">
      <alignment horizontal="right"/>
    </xf>
    <xf numFmtId="0" fontId="27" fillId="0" borderId="0"/>
    <xf numFmtId="261" fontId="2" fillId="69" borderId="108" applyFont="0">
      <alignment horizontal="right"/>
    </xf>
    <xf numFmtId="0" fontId="2" fillId="0" borderId="0" applyNumberFormat="0" applyFont="0" applyFill="0" applyBorder="0" applyAlignment="0" applyProtection="0"/>
    <xf numFmtId="261" fontId="2" fillId="69" borderId="108" applyFont="0">
      <alignment horizontal="right"/>
    </xf>
    <xf numFmtId="261" fontId="2" fillId="69" borderId="108" applyFont="0">
      <alignment horizontal="right"/>
    </xf>
    <xf numFmtId="261" fontId="2" fillId="69" borderId="108" applyFont="0">
      <alignment horizontal="right"/>
    </xf>
    <xf numFmtId="261" fontId="2" fillId="69"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261" fontId="2" fillId="69" borderId="108" applyFont="0">
      <alignment horizontal="right"/>
    </xf>
    <xf numFmtId="261" fontId="2" fillId="69" borderId="108" applyFont="0">
      <alignment horizontal="right"/>
    </xf>
    <xf numFmtId="261" fontId="2" fillId="69" borderId="108" applyFont="0">
      <alignment horizontal="right"/>
    </xf>
    <xf numFmtId="261" fontId="2" fillId="69"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0" fontId="2" fillId="69" borderId="108" applyFont="0">
      <alignment horizontal="right"/>
    </xf>
    <xf numFmtId="0" fontId="27" fillId="0" borderId="0"/>
    <xf numFmtId="10" fontId="2" fillId="69" borderId="108" applyFont="0">
      <alignment horizontal="right"/>
    </xf>
    <xf numFmtId="0" fontId="2" fillId="0" borderId="0" applyNumberFormat="0" applyFont="0" applyFill="0" applyBorder="0" applyAlignment="0" applyProtection="0"/>
    <xf numFmtId="10" fontId="2" fillId="69" borderId="108" applyFont="0">
      <alignment horizontal="right"/>
    </xf>
    <xf numFmtId="10" fontId="2" fillId="69" borderId="108" applyFont="0">
      <alignment horizontal="right"/>
    </xf>
    <xf numFmtId="10" fontId="2" fillId="69" borderId="108" applyFont="0">
      <alignment horizontal="right"/>
    </xf>
    <xf numFmtId="10" fontId="2" fillId="69"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10" fontId="2" fillId="69" borderId="108" applyFont="0">
      <alignment horizontal="right"/>
    </xf>
    <xf numFmtId="10" fontId="2" fillId="69" borderId="108" applyFont="0">
      <alignment horizontal="right"/>
    </xf>
    <xf numFmtId="10" fontId="2" fillId="69" borderId="108" applyFont="0">
      <alignment horizontal="right"/>
    </xf>
    <xf numFmtId="10" fontId="2" fillId="69"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9" fontId="2" fillId="69" borderId="108" applyFont="0">
      <alignment horizontal="right"/>
    </xf>
    <xf numFmtId="0" fontId="27" fillId="0" borderId="0"/>
    <xf numFmtId="9" fontId="2" fillId="69" borderId="108" applyFont="0">
      <alignment horizontal="right"/>
    </xf>
    <xf numFmtId="0" fontId="2" fillId="0" borderId="0" applyNumberFormat="0" applyFont="0" applyFill="0" applyBorder="0" applyAlignment="0" applyProtection="0"/>
    <xf numFmtId="9" fontId="2" fillId="69" borderId="108" applyFont="0">
      <alignment horizontal="right"/>
    </xf>
    <xf numFmtId="9" fontId="2" fillId="69" borderId="108" applyFont="0">
      <alignment horizontal="right"/>
    </xf>
    <xf numFmtId="9" fontId="2" fillId="69" borderId="108" applyFont="0">
      <alignment horizontal="right"/>
    </xf>
    <xf numFmtId="9" fontId="2" fillId="69"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9" fontId="2" fillId="69" borderId="108" applyFont="0">
      <alignment horizontal="right"/>
    </xf>
    <xf numFmtId="9" fontId="2" fillId="69" borderId="108" applyFont="0">
      <alignment horizontal="right"/>
    </xf>
    <xf numFmtId="9" fontId="2" fillId="69" borderId="108" applyFont="0">
      <alignment horizontal="right"/>
    </xf>
    <xf numFmtId="9" fontId="2" fillId="69"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49" fontId="2" fillId="69" borderId="108" applyFont="0">
      <alignment horizontal="center" wrapText="1"/>
    </xf>
    <xf numFmtId="0" fontId="27" fillId="0" borderId="0"/>
    <xf numFmtId="349" fontId="2" fillId="69" borderId="108" applyFont="0">
      <alignment horizontal="center" wrapText="1"/>
    </xf>
    <xf numFmtId="0" fontId="2" fillId="0" borderId="0" applyNumberFormat="0" applyFont="0" applyFill="0" applyBorder="0" applyAlignment="0" applyProtection="0"/>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 fontId="223" fillId="0" borderId="134">
      <alignment vertical="center"/>
    </xf>
    <xf numFmtId="0" fontId="2" fillId="0" borderId="0" applyNumberFormat="0" applyFont="0" applyFill="0" applyBorder="0" applyAlignment="0" applyProtection="0"/>
    <xf numFmtId="0" fontId="27" fillId="0" borderId="0"/>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65" fontId="323" fillId="0" borderId="0">
      <alignment horizontal="right"/>
    </xf>
    <xf numFmtId="0" fontId="2" fillId="0" borderId="0" applyNumberFormat="0" applyFont="0" applyFill="0" applyBorder="0" applyAlignment="0" applyProtection="0"/>
    <xf numFmtId="0" fontId="27" fillId="0" borderId="0"/>
    <xf numFmtId="0" fontId="27"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324" fillId="106" borderId="174" applyNumberFormat="0" applyBorder="0">
      <alignment horizontal="centerContinuous"/>
    </xf>
    <xf numFmtId="0" fontId="324" fillId="106" borderId="174" applyNumberFormat="0" applyBorder="0">
      <alignment horizontal="centerContinuous"/>
    </xf>
    <xf numFmtId="0" fontId="324" fillId="106" borderId="174" applyNumberFormat="0" applyBorder="0">
      <alignment horizontal="centerContinuous"/>
    </xf>
    <xf numFmtId="0" fontId="324" fillId="106" borderId="174" applyNumberFormat="0" applyBorder="0">
      <alignment horizontal="centerContinuous"/>
    </xf>
    <xf numFmtId="38" fontId="187" fillId="0" borderId="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01" fontId="2" fillId="0" borderId="0" applyFont="0" applyFill="0" applyBorder="0" applyAlignment="0" applyProtection="0"/>
    <xf numFmtId="301" fontId="2" fillId="0" borderId="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8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83" fillId="63" borderId="164" applyNumberFormat="0" applyAlignment="0" applyProtection="0"/>
    <xf numFmtId="0" fontId="83" fillId="63" borderId="164" applyNumberFormat="0" applyAlignment="0" applyProtection="0"/>
    <xf numFmtId="0" fontId="83" fillId="63" borderId="164" applyNumberFormat="0" applyAlignment="0" applyProtection="0"/>
    <xf numFmtId="0" fontId="83" fillId="63" borderId="164" applyNumberFormat="0" applyAlignment="0" applyProtection="0"/>
    <xf numFmtId="0" fontId="83" fillId="63" borderId="164" applyNumberFormat="0" applyAlignment="0" applyProtection="0"/>
    <xf numFmtId="0" fontId="83"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62" fillId="0" borderId="0" applyNumberFormat="0"/>
    <xf numFmtId="0" fontId="27" fillId="0" borderId="0"/>
    <xf numFmtId="165" fontId="325" fillId="0" borderId="0">
      <alignment horizontal="right"/>
    </xf>
    <xf numFmtId="0" fontId="2" fillId="0" borderId="0" applyNumberFormat="0" applyFont="0" applyFill="0" applyBorder="0" applyAlignment="0" applyProtection="0"/>
    <xf numFmtId="0" fontId="27"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30" applyBorder="0"/>
    <xf numFmtId="3" fontId="2" fillId="68" borderId="130" applyBorder="0"/>
    <xf numFmtId="3" fontId="2" fillId="68" borderId="130" applyBorder="0"/>
    <xf numFmtId="3" fontId="2" fillId="68" borderId="130" applyBorder="0"/>
    <xf numFmtId="3" fontId="2" fillId="68" borderId="130" applyBorder="0"/>
    <xf numFmtId="0" fontId="27" fillId="0" borderId="0"/>
    <xf numFmtId="222" fontId="174" fillId="11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66" fontId="25" fillId="0" borderId="0" applyFont="0" applyFill="0" applyBorder="0" applyAlignment="0" applyProtection="0"/>
    <xf numFmtId="0" fontId="27" fillId="0" borderId="0"/>
    <xf numFmtId="0" fontId="326" fillId="0" borderId="0"/>
    <xf numFmtId="345" fontId="286"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2" fontId="327" fillId="0" borderId="98" applyNumberFormat="0" applyFill="0" applyBorder="0" applyAlignment="0" applyProtection="0">
      <alignment horizontal="center"/>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lignment vertical="top"/>
    </xf>
    <xf numFmtId="197"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lignment vertical="top"/>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4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41" fontId="2" fillId="0" borderId="0" applyFont="0" applyFill="0" applyBorder="0" applyAlignment="0" applyProtection="0"/>
    <xf numFmtId="197" fontId="2" fillId="0" borderId="0" applyFont="0" applyFill="0" applyBorder="0" applyAlignment="0" applyProtection="0"/>
    <xf numFmtId="4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4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4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4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34" fontId="325" fillId="68" borderId="0">
      <alignment horizontal="center"/>
    </xf>
    <xf numFmtId="0" fontId="2" fillId="0" borderId="0" applyNumberFormat="0" applyFont="0" applyFill="0" applyBorder="0" applyAlignment="0" applyProtection="0"/>
    <xf numFmtId="0" fontId="27" fillId="0" borderId="0"/>
    <xf numFmtId="237" fontId="325" fillId="68" borderId="0">
      <alignment horizont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304" fillId="0" borderId="0"/>
    <xf numFmtId="40" fontId="328" fillId="0" borderId="0" applyBorder="0">
      <alignment horizontal="right"/>
    </xf>
    <xf numFmtId="0" fontId="329" fillId="0" borderId="0" applyNumberFormat="0" applyFont="0" applyBorder="0" applyAlignment="0">
      <alignment horizontal="left"/>
    </xf>
    <xf numFmtId="0" fontId="174" fillId="0" borderId="108" applyNumberFormat="0" applyFont="0" applyFill="0" applyBorder="0" applyAlignment="0">
      <protection hidden="1"/>
    </xf>
    <xf numFmtId="0" fontId="27" fillId="0" borderId="0"/>
    <xf numFmtId="0" fontId="174" fillId="0" borderId="108" applyNumberFormat="0" applyFont="0" applyFill="0" applyBorder="0" applyAlignment="0">
      <protection hidden="1"/>
    </xf>
    <xf numFmtId="0" fontId="27" fillId="0" borderId="0"/>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3" fontId="223" fillId="0" borderId="134">
      <alignment vertical="center"/>
    </xf>
    <xf numFmtId="0" fontId="2" fillId="0" borderId="0" applyNumberFormat="0" applyFont="0" applyFill="0" applyBorder="0" applyAlignment="0" applyProtection="0"/>
    <xf numFmtId="0" fontId="27" fillId="0" borderId="0"/>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 fontId="2" fillId="145" borderId="108" applyFont="0">
      <alignment horizontal="right"/>
    </xf>
    <xf numFmtId="0" fontId="27" fillId="0" borderId="0"/>
    <xf numFmtId="1" fontId="2" fillId="145" borderId="108" applyFont="0">
      <alignment horizontal="right"/>
    </xf>
    <xf numFmtId="0" fontId="2" fillId="0" borderId="0" applyNumberFormat="0" applyFont="0" applyFill="0" applyBorder="0" applyAlignment="0" applyProtection="0"/>
    <xf numFmtId="1" fontId="2" fillId="145" borderId="108" applyFont="0">
      <alignment horizontal="right"/>
    </xf>
    <xf numFmtId="1" fontId="2" fillId="145" borderId="108" applyFont="0">
      <alignment horizontal="right"/>
    </xf>
    <xf numFmtId="1" fontId="2" fillId="145" borderId="108" applyFont="0">
      <alignment horizontal="right"/>
    </xf>
    <xf numFmtId="1" fontId="2" fillId="145"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1" fontId="2" fillId="145" borderId="108" applyFont="0">
      <alignment horizontal="right"/>
    </xf>
    <xf numFmtId="1" fontId="2" fillId="145" borderId="108" applyFont="0">
      <alignment horizontal="right"/>
    </xf>
    <xf numFmtId="1" fontId="2" fillId="145" borderId="108" applyFont="0">
      <alignment horizontal="right"/>
    </xf>
    <xf numFmtId="1" fontId="2" fillId="145"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05" fontId="2" fillId="145" borderId="108" applyFont="0"/>
    <xf numFmtId="0" fontId="27" fillId="0" borderId="0"/>
    <xf numFmtId="305" fontId="2" fillId="145" borderId="108" applyFont="0"/>
    <xf numFmtId="0" fontId="2" fillId="0" borderId="0" applyNumberFormat="0" applyFont="0" applyFill="0" applyBorder="0" applyAlignment="0" applyProtection="0"/>
    <xf numFmtId="305" fontId="2" fillId="145" borderId="108" applyFont="0"/>
    <xf numFmtId="305" fontId="2" fillId="145" borderId="108" applyFont="0"/>
    <xf numFmtId="305" fontId="2" fillId="145" borderId="108" applyFont="0"/>
    <xf numFmtId="305" fontId="2" fillId="145" borderId="108" applyFont="0"/>
    <xf numFmtId="3" fontId="223" fillId="0" borderId="134">
      <alignment vertical="center"/>
    </xf>
    <xf numFmtId="0" fontId="2" fillId="0" borderId="0" applyNumberFormat="0" applyFont="0" applyFill="0" applyBorder="0" applyAlignment="0" applyProtection="0"/>
    <xf numFmtId="0" fontId="27" fillId="0" borderId="0"/>
    <xf numFmtId="305" fontId="2" fillId="145" borderId="108" applyFont="0"/>
    <xf numFmtId="305" fontId="2" fillId="145" borderId="108" applyFont="0"/>
    <xf numFmtId="305" fontId="2" fillId="145" borderId="108" applyFont="0"/>
    <xf numFmtId="305" fontId="2" fillId="145" borderId="108" applyFont="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9" fontId="2" fillId="145" borderId="108" applyFont="0">
      <alignment horizontal="right"/>
    </xf>
    <xf numFmtId="0" fontId="27" fillId="0" borderId="0"/>
    <xf numFmtId="9" fontId="2" fillId="145" borderId="108" applyFont="0">
      <alignment horizontal="right"/>
    </xf>
    <xf numFmtId="0" fontId="2" fillId="0" borderId="0" applyNumberFormat="0" applyFont="0" applyFill="0" applyBorder="0" applyAlignment="0" applyProtection="0"/>
    <xf numFmtId="9" fontId="2" fillId="145" borderId="108" applyFont="0">
      <alignment horizontal="right"/>
    </xf>
    <xf numFmtId="9" fontId="2" fillId="145" borderId="108" applyFont="0">
      <alignment horizontal="right"/>
    </xf>
    <xf numFmtId="9" fontId="2" fillId="145" borderId="108" applyFont="0">
      <alignment horizontal="right"/>
    </xf>
    <xf numFmtId="9" fontId="2" fillId="145"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9" fontId="2" fillId="145" borderId="108" applyFont="0">
      <alignment horizontal="right"/>
    </xf>
    <xf numFmtId="9" fontId="2" fillId="145" borderId="108" applyFont="0">
      <alignment horizontal="right"/>
    </xf>
    <xf numFmtId="9" fontId="2" fillId="145" borderId="108" applyFont="0">
      <alignment horizontal="right"/>
    </xf>
    <xf numFmtId="9" fontId="2" fillId="145"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32" fontId="2" fillId="145" borderId="108" applyFont="0">
      <alignment horizontal="right"/>
    </xf>
    <xf numFmtId="0" fontId="27" fillId="0" borderId="0"/>
    <xf numFmtId="332" fontId="2" fillId="145" borderId="108" applyFont="0">
      <alignment horizontal="right"/>
    </xf>
    <xf numFmtId="0" fontId="2" fillId="0" borderId="0" applyNumberFormat="0" applyFont="0" applyFill="0" applyBorder="0" applyAlignment="0" applyProtection="0"/>
    <xf numFmtId="332" fontId="2" fillId="145" borderId="108" applyFont="0">
      <alignment horizontal="right"/>
    </xf>
    <xf numFmtId="332" fontId="2" fillId="145" borderId="108" applyFont="0">
      <alignment horizontal="right"/>
    </xf>
    <xf numFmtId="332" fontId="2" fillId="145" borderId="108" applyFont="0">
      <alignment horizontal="right"/>
    </xf>
    <xf numFmtId="332" fontId="2" fillId="145"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332" fontId="2" fillId="145" borderId="108" applyFont="0">
      <alignment horizontal="right"/>
    </xf>
    <xf numFmtId="332" fontId="2" fillId="145" borderId="108" applyFont="0">
      <alignment horizontal="right"/>
    </xf>
    <xf numFmtId="332" fontId="2" fillId="145" borderId="108" applyFont="0">
      <alignment horizontal="right"/>
    </xf>
    <xf numFmtId="332" fontId="2" fillId="145"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0" fontId="2" fillId="145" borderId="108" applyFont="0">
      <alignment horizontal="right"/>
    </xf>
    <xf numFmtId="0" fontId="27" fillId="0" borderId="0"/>
    <xf numFmtId="10" fontId="2" fillId="145" borderId="108" applyFont="0">
      <alignment horizontal="right"/>
    </xf>
    <xf numFmtId="0" fontId="2" fillId="0" borderId="0" applyNumberFormat="0" applyFont="0" applyFill="0" applyBorder="0" applyAlignment="0" applyProtection="0"/>
    <xf numFmtId="10" fontId="2" fillId="145" borderId="108" applyFont="0">
      <alignment horizontal="right"/>
    </xf>
    <xf numFmtId="10" fontId="2" fillId="145" borderId="108" applyFont="0">
      <alignment horizontal="right"/>
    </xf>
    <xf numFmtId="10" fontId="2" fillId="145" borderId="108" applyFont="0">
      <alignment horizontal="right"/>
    </xf>
    <xf numFmtId="10" fontId="2" fillId="145"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10" fontId="2" fillId="145" borderId="108" applyFont="0">
      <alignment horizontal="right"/>
    </xf>
    <xf numFmtId="10" fontId="2" fillId="145" borderId="108" applyFont="0">
      <alignment horizontal="right"/>
    </xf>
    <xf numFmtId="10" fontId="2" fillId="145" borderId="108" applyFont="0">
      <alignment horizontal="right"/>
    </xf>
    <xf numFmtId="10" fontId="2" fillId="145"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145" borderId="108" applyFont="0">
      <alignment horizontal="center" wrapText="1"/>
    </xf>
    <xf numFmtId="0" fontId="27" fillId="0" borderId="0"/>
    <xf numFmtId="0" fontId="2" fillId="145" borderId="108" applyFont="0">
      <alignment horizontal="center" wrapText="1"/>
    </xf>
    <xf numFmtId="0" fontId="2" fillId="0" borderId="0" applyNumberFormat="0" applyFont="0" applyFill="0" applyBorder="0" applyAlignment="0" applyProtection="0"/>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3" fontId="223" fillId="0" borderId="134">
      <alignment vertical="center"/>
    </xf>
    <xf numFmtId="0" fontId="2" fillId="0" borderId="0" applyNumberFormat="0" applyFont="0" applyFill="0" applyBorder="0" applyAlignment="0" applyProtection="0"/>
    <xf numFmtId="0" fontId="27" fillId="0" borderId="0"/>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49" fontId="2" fillId="145" borderId="108" applyFont="0"/>
    <xf numFmtId="0" fontId="27" fillId="0" borderId="0"/>
    <xf numFmtId="0" fontId="27" fillId="0" borderId="0"/>
    <xf numFmtId="3" fontId="223" fillId="0" borderId="134">
      <alignment vertical="center"/>
    </xf>
    <xf numFmtId="0" fontId="27" fillId="0" borderId="0"/>
    <xf numFmtId="0" fontId="27" fillId="0" borderId="0"/>
    <xf numFmtId="49" fontId="2" fillId="145" borderId="108" applyFont="0"/>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305" fontId="2" fillId="146" borderId="108" applyFont="0"/>
    <xf numFmtId="0" fontId="27" fillId="0" borderId="0"/>
    <xf numFmtId="305" fontId="2" fillId="146" borderId="108" applyFont="0"/>
    <xf numFmtId="0" fontId="2" fillId="0" borderId="0" applyNumberFormat="0" applyFont="0" applyFill="0" applyBorder="0" applyAlignment="0" applyProtection="0"/>
    <xf numFmtId="305" fontId="2" fillId="146" borderId="108" applyFont="0"/>
    <xf numFmtId="305" fontId="2" fillId="146" borderId="108" applyFont="0"/>
    <xf numFmtId="305" fontId="2" fillId="146" borderId="108" applyFont="0"/>
    <xf numFmtId="305" fontId="2" fillId="146" borderId="108" applyFont="0"/>
    <xf numFmtId="3" fontId="223" fillId="0" borderId="134">
      <alignment vertical="center"/>
    </xf>
    <xf numFmtId="0" fontId="2" fillId="0" borderId="0" applyNumberFormat="0" applyFont="0" applyFill="0" applyBorder="0" applyAlignment="0" applyProtection="0"/>
    <xf numFmtId="0" fontId="27" fillId="0" borderId="0"/>
    <xf numFmtId="305" fontId="2" fillId="146" borderId="108" applyFont="0"/>
    <xf numFmtId="305" fontId="2" fillId="146" borderId="108" applyFont="0"/>
    <xf numFmtId="305" fontId="2" fillId="146" borderId="108" applyFont="0"/>
    <xf numFmtId="305" fontId="2" fillId="146" borderId="108" applyFont="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9" fontId="2" fillId="146" borderId="108" applyFont="0">
      <alignment horizontal="right"/>
    </xf>
    <xf numFmtId="0" fontId="27" fillId="0" borderId="0"/>
    <xf numFmtId="9" fontId="2" fillId="146" borderId="108" applyFont="0">
      <alignment horizontal="right"/>
    </xf>
    <xf numFmtId="0" fontId="2" fillId="0" borderId="0" applyNumberFormat="0" applyFont="0" applyFill="0" applyBorder="0" applyAlignment="0" applyProtection="0"/>
    <xf numFmtId="9" fontId="2" fillId="146" borderId="108" applyFont="0">
      <alignment horizontal="right"/>
    </xf>
    <xf numFmtId="9" fontId="2" fillId="146" borderId="108" applyFont="0">
      <alignment horizontal="right"/>
    </xf>
    <xf numFmtId="9" fontId="2" fillId="146" borderId="108" applyFont="0">
      <alignment horizontal="right"/>
    </xf>
    <xf numFmtId="9" fontId="2" fillId="146"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9" fontId="2" fillId="146" borderId="108" applyFont="0">
      <alignment horizontal="right"/>
    </xf>
    <xf numFmtId="9" fontId="2" fillId="146" borderId="108" applyFont="0">
      <alignment horizontal="right"/>
    </xf>
    <xf numFmtId="9" fontId="2" fillId="146" borderId="108" applyFont="0">
      <alignment horizontal="right"/>
    </xf>
    <xf numFmtId="9" fontId="2" fillId="146"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312" fontId="2" fillId="147" borderId="108">
      <alignment vertical="center"/>
    </xf>
    <xf numFmtId="312" fontId="2" fillId="147" borderId="108">
      <alignment vertical="center"/>
    </xf>
    <xf numFmtId="312" fontId="2" fillId="147" borderId="108">
      <alignment vertical="center"/>
    </xf>
    <xf numFmtId="312" fontId="2" fillId="147" borderId="108">
      <alignment vertical="center"/>
    </xf>
    <xf numFmtId="312" fontId="2" fillId="147" borderId="108">
      <alignment vertical="center"/>
    </xf>
    <xf numFmtId="305" fontId="2" fillId="94" borderId="108" applyFont="0">
      <alignment horizontal="right"/>
    </xf>
    <xf numFmtId="0" fontId="27" fillId="0" borderId="0"/>
    <xf numFmtId="305" fontId="2" fillId="94" borderId="108" applyFont="0">
      <alignment horizontal="right"/>
    </xf>
    <xf numFmtId="0" fontId="2" fillId="0" borderId="0" applyNumberFormat="0" applyFont="0" applyFill="0" applyBorder="0" applyAlignment="0" applyProtection="0"/>
    <xf numFmtId="305" fontId="2" fillId="94" borderId="108" applyFont="0">
      <alignment horizontal="right"/>
    </xf>
    <xf numFmtId="305" fontId="2" fillId="94" borderId="108" applyFont="0">
      <alignment horizontal="right"/>
    </xf>
    <xf numFmtId="305" fontId="2" fillId="94" borderId="108" applyFont="0">
      <alignment horizontal="right"/>
    </xf>
    <xf numFmtId="305" fontId="2" fillId="94"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305" fontId="2" fillId="94" borderId="108" applyFont="0">
      <alignment horizontal="right"/>
    </xf>
    <xf numFmtId="305" fontId="2" fillId="94" borderId="108" applyFont="0">
      <alignment horizontal="right"/>
    </xf>
    <xf numFmtId="305" fontId="2" fillId="94" borderId="108" applyFont="0">
      <alignment horizontal="right"/>
    </xf>
    <xf numFmtId="305" fontId="2" fillId="94"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 fontId="2" fillId="94" borderId="108" applyFont="0">
      <alignment horizontal="right"/>
    </xf>
    <xf numFmtId="0" fontId="27" fillId="0" borderId="0"/>
    <xf numFmtId="1" fontId="2" fillId="94" borderId="108" applyFont="0">
      <alignment horizontal="right"/>
    </xf>
    <xf numFmtId="0" fontId="2" fillId="0" borderId="0" applyNumberFormat="0" applyFont="0" applyFill="0" applyBorder="0" applyAlignment="0" applyProtection="0"/>
    <xf numFmtId="1" fontId="2" fillId="94" borderId="108" applyFont="0">
      <alignment horizontal="right"/>
    </xf>
    <xf numFmtId="1" fontId="2" fillId="94" borderId="108" applyFont="0">
      <alignment horizontal="right"/>
    </xf>
    <xf numFmtId="1" fontId="2" fillId="94" borderId="108" applyFont="0">
      <alignment horizontal="right"/>
    </xf>
    <xf numFmtId="1" fontId="2" fillId="94"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1" fontId="2" fillId="94" borderId="108" applyFont="0">
      <alignment horizontal="right"/>
    </xf>
    <xf numFmtId="1" fontId="2" fillId="94" borderId="108" applyFont="0">
      <alignment horizontal="right"/>
    </xf>
    <xf numFmtId="1" fontId="2" fillId="94" borderId="108" applyFont="0">
      <alignment horizontal="right"/>
    </xf>
    <xf numFmtId="1" fontId="2" fillId="94"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05" fontId="2" fillId="94" borderId="108" applyFont="0"/>
    <xf numFmtId="0" fontId="27" fillId="0" borderId="0"/>
    <xf numFmtId="305" fontId="2" fillId="94" borderId="108" applyFont="0"/>
    <xf numFmtId="0" fontId="2" fillId="0" borderId="0" applyNumberFormat="0" applyFont="0" applyFill="0" applyBorder="0" applyAlignment="0" applyProtection="0"/>
    <xf numFmtId="305" fontId="2" fillId="94" borderId="108" applyFont="0"/>
    <xf numFmtId="305" fontId="2" fillId="94" borderId="108" applyFont="0"/>
    <xf numFmtId="305" fontId="2" fillId="94" borderId="108" applyFont="0"/>
    <xf numFmtId="305" fontId="2" fillId="94" borderId="108" applyFont="0"/>
    <xf numFmtId="3" fontId="223" fillId="0" borderId="134">
      <alignment vertical="center"/>
    </xf>
    <xf numFmtId="0" fontId="2" fillId="0" borderId="0" applyNumberFormat="0" applyFont="0" applyFill="0" applyBorder="0" applyAlignment="0" applyProtection="0"/>
    <xf numFmtId="0" fontId="27" fillId="0" borderId="0"/>
    <xf numFmtId="305" fontId="2" fillId="94" borderId="108" applyFont="0"/>
    <xf numFmtId="305" fontId="2" fillId="94" borderId="108" applyFont="0"/>
    <xf numFmtId="305" fontId="2" fillId="94" borderId="108" applyFont="0"/>
    <xf numFmtId="305" fontId="2" fillId="94" borderId="108" applyFont="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261" fontId="2" fillId="94" borderId="108" applyFont="0"/>
    <xf numFmtId="0" fontId="27" fillId="0" borderId="0"/>
    <xf numFmtId="261" fontId="2" fillId="94" borderId="108" applyFont="0"/>
    <xf numFmtId="0" fontId="2" fillId="0" borderId="0" applyNumberFormat="0" applyFont="0" applyFill="0" applyBorder="0" applyAlignment="0" applyProtection="0"/>
    <xf numFmtId="261" fontId="2" fillId="94" borderId="108" applyFont="0"/>
    <xf numFmtId="261" fontId="2" fillId="94" borderId="108" applyFont="0"/>
    <xf numFmtId="261" fontId="2" fillId="94" borderId="108" applyFont="0"/>
    <xf numFmtId="261" fontId="2" fillId="94" borderId="108" applyFont="0"/>
    <xf numFmtId="3" fontId="223" fillId="0" borderId="134">
      <alignment vertical="center"/>
    </xf>
    <xf numFmtId="0" fontId="2" fillId="0" borderId="0" applyNumberFormat="0" applyFont="0" applyFill="0" applyBorder="0" applyAlignment="0" applyProtection="0"/>
    <xf numFmtId="0" fontId="27" fillId="0" borderId="0"/>
    <xf numFmtId="261" fontId="2" fillId="94" borderId="108" applyFont="0"/>
    <xf numFmtId="261" fontId="2" fillId="94" borderId="108" applyFont="0"/>
    <xf numFmtId="261" fontId="2" fillId="94" borderId="108" applyFont="0"/>
    <xf numFmtId="261" fontId="2" fillId="94" borderId="108" applyFont="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0" fontId="2" fillId="94" borderId="108" applyFont="0">
      <alignment horizontal="right"/>
    </xf>
    <xf numFmtId="0" fontId="27" fillId="0" borderId="0"/>
    <xf numFmtId="10" fontId="2" fillId="94" borderId="108" applyFont="0">
      <alignment horizontal="right"/>
    </xf>
    <xf numFmtId="0" fontId="2" fillId="0" borderId="0" applyNumberFormat="0" applyFont="0" applyFill="0" applyBorder="0" applyAlignment="0" applyProtection="0"/>
    <xf numFmtId="10" fontId="2" fillId="94" borderId="108" applyFont="0">
      <alignment horizontal="right"/>
    </xf>
    <xf numFmtId="10" fontId="2" fillId="94" borderId="108" applyFont="0">
      <alignment horizontal="right"/>
    </xf>
    <xf numFmtId="10" fontId="2" fillId="94" borderId="108" applyFont="0">
      <alignment horizontal="right"/>
    </xf>
    <xf numFmtId="10" fontId="2" fillId="94"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10" fontId="2" fillId="94" borderId="108" applyFont="0">
      <alignment horizontal="right"/>
    </xf>
    <xf numFmtId="10" fontId="2" fillId="94" borderId="108" applyFont="0">
      <alignment horizontal="right"/>
    </xf>
    <xf numFmtId="10" fontId="2" fillId="94" borderId="108" applyFont="0">
      <alignment horizontal="right"/>
    </xf>
    <xf numFmtId="10" fontId="2" fillId="94"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9" fontId="2" fillId="94" borderId="108" applyFont="0">
      <alignment horizontal="right"/>
    </xf>
    <xf numFmtId="0" fontId="27" fillId="0" borderId="0"/>
    <xf numFmtId="9" fontId="2" fillId="94" borderId="108" applyFont="0">
      <alignment horizontal="right"/>
    </xf>
    <xf numFmtId="0" fontId="2" fillId="0" borderId="0" applyNumberFormat="0" applyFont="0" applyFill="0" applyBorder="0" applyAlignment="0" applyProtection="0"/>
    <xf numFmtId="9" fontId="2" fillId="94" borderId="108" applyFont="0">
      <alignment horizontal="right"/>
    </xf>
    <xf numFmtId="9" fontId="2" fillId="94" borderId="108" applyFont="0">
      <alignment horizontal="right"/>
    </xf>
    <xf numFmtId="9" fontId="2" fillId="94" borderId="108" applyFont="0">
      <alignment horizontal="right"/>
    </xf>
    <xf numFmtId="9" fontId="2" fillId="94"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9" fontId="2" fillId="94" borderId="108" applyFont="0">
      <alignment horizontal="right"/>
    </xf>
    <xf numFmtId="9" fontId="2" fillId="94" borderId="108" applyFont="0">
      <alignment horizontal="right"/>
    </xf>
    <xf numFmtId="9" fontId="2" fillId="94" borderId="108" applyFont="0">
      <alignment horizontal="right"/>
    </xf>
    <xf numFmtId="9" fontId="2" fillId="94"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32" fontId="2" fillId="94" borderId="108" applyFont="0">
      <alignment horizontal="right"/>
    </xf>
    <xf numFmtId="0" fontId="27" fillId="0" borderId="0"/>
    <xf numFmtId="332" fontId="2" fillId="94" borderId="108" applyFont="0">
      <alignment horizontal="right"/>
    </xf>
    <xf numFmtId="0" fontId="2" fillId="0" borderId="0" applyNumberFormat="0" applyFont="0" applyFill="0" applyBorder="0" applyAlignment="0" applyProtection="0"/>
    <xf numFmtId="332" fontId="2" fillId="94" borderId="108" applyFont="0">
      <alignment horizontal="right"/>
    </xf>
    <xf numFmtId="332" fontId="2" fillId="94" borderId="108" applyFont="0">
      <alignment horizontal="right"/>
    </xf>
    <xf numFmtId="332" fontId="2" fillId="94" borderId="108" applyFont="0">
      <alignment horizontal="right"/>
    </xf>
    <xf numFmtId="332" fontId="2" fillId="94"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332" fontId="2" fillId="94" borderId="108" applyFont="0">
      <alignment horizontal="right"/>
    </xf>
    <xf numFmtId="332" fontId="2" fillId="94" borderId="108" applyFont="0">
      <alignment horizontal="right"/>
    </xf>
    <xf numFmtId="332" fontId="2" fillId="94" borderId="108" applyFont="0">
      <alignment horizontal="right"/>
    </xf>
    <xf numFmtId="332" fontId="2" fillId="94" borderId="108"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10" fontId="2" fillId="94" borderId="132" applyFont="0">
      <alignment horizontal="righ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0" fontId="2" fillId="94" borderId="132" applyFont="0">
      <alignment horizontal="right"/>
    </xf>
    <xf numFmtId="0" fontId="2" fillId="0" borderId="0" applyNumberFormat="0" applyFont="0" applyFill="0" applyBorder="0" applyAlignment="0" applyProtection="0"/>
    <xf numFmtId="10" fontId="2" fillId="94" borderId="132" applyFont="0">
      <alignment horizontal="right"/>
    </xf>
    <xf numFmtId="10" fontId="2" fillId="94" borderId="132" applyFont="0">
      <alignment horizontal="right"/>
    </xf>
    <xf numFmtId="10" fontId="2" fillId="94" borderId="132" applyFont="0">
      <alignment horizontal="right"/>
    </xf>
    <xf numFmtId="10" fontId="2" fillId="94" borderId="132"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10" fontId="2" fillId="94" borderId="132" applyFont="0">
      <alignment horizontal="right"/>
    </xf>
    <xf numFmtId="10" fontId="2" fillId="94" borderId="132" applyFont="0">
      <alignment horizontal="right"/>
    </xf>
    <xf numFmtId="10" fontId="2" fillId="94" borderId="132" applyFont="0">
      <alignment horizontal="right"/>
    </xf>
    <xf numFmtId="10" fontId="2" fillId="94" borderId="132" applyFont="0">
      <alignment horizontal="right"/>
    </xf>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94" borderId="108" applyFont="0">
      <alignment horizontal="center" wrapText="1"/>
      <protection locked="0"/>
    </xf>
    <xf numFmtId="0" fontId="27" fillId="0" borderId="0"/>
    <xf numFmtId="0" fontId="2" fillId="94" borderId="108" applyFont="0">
      <alignment horizontal="center" wrapText="1"/>
      <protection locked="0"/>
    </xf>
    <xf numFmtId="0" fontId="2" fillId="0" borderId="0" applyNumberFormat="0" applyFont="0" applyFill="0" applyBorder="0" applyAlignment="0" applyProtection="0"/>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49" fontId="2" fillId="94" borderId="108" applyFont="0"/>
    <xf numFmtId="0" fontId="27" fillId="0" borderId="0"/>
    <xf numFmtId="0" fontId="27" fillId="0" borderId="0"/>
    <xf numFmtId="3" fontId="223" fillId="0" borderId="134">
      <alignment vertical="center"/>
    </xf>
    <xf numFmtId="0" fontId="27" fillId="0" borderId="0"/>
    <xf numFmtId="0" fontId="27" fillId="0" borderId="0"/>
    <xf numFmtId="49" fontId="2" fillId="94" borderId="108" applyFont="0"/>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 fontId="223" fillId="0" borderId="134">
      <alignment vertical="center"/>
    </xf>
    <xf numFmtId="0" fontId="330" fillId="0" borderId="175" applyNumberFormat="0" applyAlignment="0" applyProtection="0"/>
    <xf numFmtId="0" fontId="331" fillId="0" borderId="175"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Alignment="0" applyProtection="0"/>
    <xf numFmtId="0" fontId="332" fillId="0" borderId="0" applyNumberFormat="0" applyFill="0" applyBorder="0" applyProtection="0"/>
    <xf numFmtId="0" fontId="333" fillId="0" borderId="0" applyNumberFormat="0" applyFill="0" applyBorder="0" applyProtection="0">
      <alignment vertical="top"/>
    </xf>
    <xf numFmtId="0" fontId="334" fillId="0" borderId="13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34" fillId="0" borderId="130" applyNumberFormat="0" applyProtection="0">
      <alignment horizontal="left" vertical="top"/>
    </xf>
    <xf numFmtId="0" fontId="334" fillId="0" borderId="130" applyNumberFormat="0" applyProtection="0">
      <alignment horizontal="left" vertical="top"/>
    </xf>
    <xf numFmtId="0" fontId="2" fillId="0" borderId="0" applyNumberFormat="0" applyFont="0" applyFill="0" applyBorder="0" applyAlignment="0" applyProtection="0"/>
    <xf numFmtId="0" fontId="334" fillId="0" borderId="130" applyNumberFormat="0" applyProtection="0">
      <alignment horizontal="right" vertical="top"/>
    </xf>
    <xf numFmtId="0" fontId="334" fillId="0" borderId="130" applyNumberFormat="0" applyProtection="0">
      <alignment horizontal="right" vertical="top"/>
    </xf>
    <xf numFmtId="0" fontId="334" fillId="0" borderId="130" applyNumberFormat="0" applyProtection="0">
      <alignment horizontal="right" vertical="top"/>
    </xf>
    <xf numFmtId="0" fontId="334" fillId="0" borderId="130" applyNumberFormat="0" applyProtection="0">
      <alignment horizontal="right" vertical="top"/>
    </xf>
    <xf numFmtId="0" fontId="334" fillId="0" borderId="130" applyNumberFormat="0" applyProtection="0">
      <alignment horizontal="right" vertical="top"/>
    </xf>
    <xf numFmtId="0" fontId="331" fillId="0" borderId="0" applyNumberFormat="0" applyProtection="0">
      <alignment horizontal="left" vertical="top"/>
    </xf>
    <xf numFmtId="0" fontId="331" fillId="0" borderId="0" applyNumberFormat="0" applyProtection="0">
      <alignment horizontal="right" vertical="top"/>
    </xf>
    <xf numFmtId="0" fontId="330" fillId="0" borderId="0" applyNumberFormat="0" applyProtection="0">
      <alignment horizontal="left" vertical="top"/>
    </xf>
    <xf numFmtId="0" fontId="330" fillId="0" borderId="0" applyNumberFormat="0" applyProtection="0">
      <alignment horizontal="right" vertical="top"/>
    </xf>
    <xf numFmtId="0" fontId="2" fillId="0" borderId="176" applyNumberFormat="0" applyFont="0" applyAlignment="0" applyProtection="0"/>
    <xf numFmtId="0" fontId="2" fillId="0" borderId="177" applyNumberFormat="0" applyFont="0" applyAlignment="0" applyProtection="0"/>
    <xf numFmtId="0" fontId="2" fillId="0" borderId="178" applyNumberFormat="0" applyFont="0" applyAlignment="0" applyProtection="0"/>
    <xf numFmtId="10" fontId="335" fillId="0" borderId="0" applyNumberFormat="0" applyFill="0" applyBorder="0" applyProtection="0">
      <alignment horizontal="right" vertical="top"/>
    </xf>
    <xf numFmtId="0" fontId="331" fillId="0" borderId="130" applyNumberFormat="0" applyFill="0" applyAlignment="0" applyProtection="0"/>
    <xf numFmtId="0" fontId="331" fillId="0" borderId="130" applyNumberFormat="0" applyFill="0" applyAlignment="0" applyProtection="0"/>
    <xf numFmtId="0" fontId="331" fillId="0" borderId="130" applyNumberFormat="0" applyFill="0" applyAlignment="0" applyProtection="0"/>
    <xf numFmtId="0" fontId="331" fillId="0" borderId="130" applyNumberFormat="0" applyFill="0" applyAlignment="0" applyProtection="0"/>
    <xf numFmtId="0" fontId="331" fillId="0" borderId="130" applyNumberFormat="0" applyFill="0" applyAlignment="0" applyProtection="0"/>
    <xf numFmtId="0" fontId="330" fillId="0" borderId="127" applyNumberFormat="0" applyFont="0" applyFill="0" applyAlignment="0" applyProtection="0">
      <alignment horizontal="left" vertical="top"/>
    </xf>
    <xf numFmtId="0" fontId="330" fillId="0" borderId="127" applyNumberFormat="0" applyFont="0" applyFill="0" applyAlignment="0" applyProtection="0">
      <alignment horizontal="left" vertical="top"/>
    </xf>
    <xf numFmtId="0" fontId="330" fillId="0" borderId="127" applyNumberFormat="0" applyFont="0" applyFill="0" applyAlignment="0" applyProtection="0">
      <alignment horizontal="left" vertical="top"/>
    </xf>
    <xf numFmtId="0" fontId="330" fillId="0" borderId="127" applyNumberFormat="0" applyFont="0" applyFill="0" applyAlignment="0" applyProtection="0">
      <alignment horizontal="left" vertical="top"/>
    </xf>
    <xf numFmtId="0" fontId="330" fillId="0" borderId="127" applyNumberFormat="0" applyFont="0" applyFill="0" applyAlignment="0" applyProtection="0">
      <alignment horizontal="left" vertical="top"/>
    </xf>
    <xf numFmtId="0" fontId="331" fillId="0" borderId="93" applyNumberFormat="0" applyFill="0" applyAlignment="0" applyProtection="0">
      <alignment vertical="top"/>
    </xf>
    <xf numFmtId="0" fontId="331" fillId="0" borderId="93" applyNumberFormat="0" applyFill="0" applyAlignment="0" applyProtection="0">
      <alignment vertical="top"/>
    </xf>
    <xf numFmtId="350" fontId="286"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0" applyNumberFormat="0" applyFont="0" applyFill="0" applyBorder="0" applyAlignment="0" applyProtection="0"/>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0" applyNumberFormat="0" applyFont="0" applyFill="0" applyBorder="0" applyAlignment="0" applyProtection="0"/>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0" applyNumberFormat="0" applyFont="0" applyFill="0" applyBorder="0" applyAlignment="0" applyProtection="0"/>
    <xf numFmtId="0" fontId="110" fillId="0" borderId="0" applyFill="0" applyBorder="0" applyProtection="0">
      <alignment horizontal="center" vertical="center"/>
    </xf>
    <xf numFmtId="0" fontId="336" fillId="0" borderId="0" applyBorder="0" applyProtection="0">
      <alignment vertical="center"/>
    </xf>
    <xf numFmtId="278" fontId="336" fillId="0" borderId="93" applyBorder="0" applyProtection="0">
      <alignment horizontal="right" vertical="center"/>
    </xf>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337" fillId="148" borderId="0" applyBorder="0" applyProtection="0">
      <alignment horizontal="centerContinuous"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7" fillId="112" borderId="93" applyBorder="0" applyProtection="0">
      <alignment horizontal="centerContinuous"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5" fillId="0" borderId="0" applyBorder="0" applyProtection="0">
      <alignment horizontal="left"/>
    </xf>
    <xf numFmtId="0" fontId="110"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38" fillId="0" borderId="0" applyFill="0" applyBorder="0" applyProtection="0">
      <alignment horizontal="lef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9" fillId="0" borderId="96" applyFill="0" applyBorder="0" applyProtection="0">
      <alignment horizontal="lef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 fillId="0" borderId="0">
      <alignment horizontal="centerContinuous"/>
    </xf>
    <xf numFmtId="0" fontId="27" fillId="0" borderId="0"/>
    <xf numFmtId="0" fontId="27" fillId="0" borderId="0"/>
    <xf numFmtId="3" fontId="223" fillId="0" borderId="134">
      <alignment vertical="center"/>
    </xf>
    <xf numFmtId="0" fontId="339"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9" fillId="132" borderId="179" applyNumberFormat="0" applyFont="0">
      <alignment horizontal="center" vertical="center"/>
    </xf>
    <xf numFmtId="0" fontId="46" fillId="11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46" fillId="0" borderId="0" applyFill="0" applyBorder="0" applyAlignment="0"/>
    <xf numFmtId="296" fontId="46" fillId="0" borderId="0" applyFill="0" applyBorder="0" applyAlignment="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3" fontId="223" fillId="0" borderId="134">
      <alignment vertical="center"/>
    </xf>
    <xf numFmtId="258" fontId="25" fillId="0" borderId="0" applyFill="0"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3" fontId="223" fillId="0" borderId="134">
      <alignment vertical="center"/>
    </xf>
    <xf numFmtId="255" fontId="46" fillId="0" borderId="0" applyFill="0" applyBorder="0" applyAlignment="0"/>
    <xf numFmtId="255" fontId="46"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8" fillId="0" borderId="0" applyNumberFormat="0" applyFill="0" applyBorder="0" applyAlignment="0" applyProtection="0"/>
    <xf numFmtId="0" fontId="27" fillId="0" borderId="0"/>
    <xf numFmtId="0" fontId="27" fillId="0" borderId="0"/>
    <xf numFmtId="0" fontId="27" fillId="0" borderId="0"/>
    <xf numFmtId="49" fontId="2" fillId="0" borderId="0"/>
    <xf numFmtId="351" fontId="62" fillId="68" borderId="131" applyNumberFormat="0" applyBorder="0" applyAlignment="0">
      <alignment horizontal="righ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340"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74"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 fillId="0" borderId="0" applyNumberFormat="0" applyFon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341" fillId="149" borderId="0" applyNumberFormat="0">
      <alignment horizontal="left"/>
    </xf>
    <xf numFmtId="0" fontId="341" fillId="149" borderId="0" applyNumberFormat="0">
      <alignment horizontal="left"/>
    </xf>
    <xf numFmtId="0" fontId="341" fillId="149" borderId="0" applyNumberFormat="0">
      <alignment horizontal="left"/>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37" fontId="242"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352" fontId="342" fillId="0" borderId="0">
      <protection locked="0"/>
    </xf>
    <xf numFmtId="352" fontId="342" fillId="0" borderId="0">
      <protection locked="0"/>
    </xf>
    <xf numFmtId="0" fontId="27" fillId="0" borderId="0"/>
    <xf numFmtId="0" fontId="93" fillId="0" borderId="0" applyNumberForma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55" fillId="0" borderId="39" applyNumberFormat="0" applyFill="0" applyAlignment="0" applyProtection="0"/>
    <xf numFmtId="0" fontId="27" fillId="0" borderId="0"/>
    <xf numFmtId="0" fontId="27" fillId="0" borderId="0"/>
    <xf numFmtId="0" fontId="27" fillId="0" borderId="0"/>
    <xf numFmtId="0" fontId="56" fillId="0" borderId="40" applyNumberFormat="0" applyFill="0" applyAlignment="0" applyProtection="0"/>
    <xf numFmtId="0" fontId="27" fillId="0" borderId="0"/>
    <xf numFmtId="0" fontId="27" fillId="0" borderId="0"/>
    <xf numFmtId="0" fontId="27" fillId="0" borderId="0"/>
    <xf numFmtId="0" fontId="57" fillId="0" borderId="41" applyNumberFormat="0" applyFill="0" applyAlignment="0" applyProtection="0"/>
    <xf numFmtId="0" fontId="27" fillId="0" borderId="0"/>
    <xf numFmtId="0" fontId="27" fillId="0" borderId="0"/>
    <xf numFmtId="0" fontId="27" fillId="0" borderId="0"/>
    <xf numFmtId="0" fontId="57" fillId="0" borderId="0" applyNumberFormat="0" applyFill="0" applyBorder="0" applyAlignment="0" applyProtection="0"/>
    <xf numFmtId="0" fontId="27" fillId="0" borderId="0"/>
    <xf numFmtId="0" fontId="27" fillId="0" borderId="0"/>
    <xf numFmtId="0" fontId="27" fillId="0" borderId="0"/>
    <xf numFmtId="0" fontId="343" fillId="150" borderId="0">
      <alignment horizontal="centerContinuous"/>
    </xf>
    <xf numFmtId="0" fontId="344" fillId="63" borderId="0" applyNumberFormat="0" applyBorder="0" applyAlignment="0">
      <alignment horizontal="center"/>
    </xf>
    <xf numFmtId="0" fontId="345" fillId="0" borderId="128"/>
    <xf numFmtId="0" fontId="27" fillId="0" borderId="0"/>
    <xf numFmtId="0" fontId="345" fillId="0" borderId="128"/>
    <xf numFmtId="0" fontId="27" fillId="0" borderId="0"/>
    <xf numFmtId="0" fontId="345" fillId="0" borderId="128"/>
    <xf numFmtId="0" fontId="27" fillId="0" borderId="0"/>
    <xf numFmtId="0" fontId="345" fillId="0" borderId="128"/>
    <xf numFmtId="0" fontId="345" fillId="0" borderId="128"/>
    <xf numFmtId="247" fontId="267" fillId="0" borderId="0"/>
    <xf numFmtId="254" fontId="2" fillId="0" borderId="12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2" fillId="0" borderId="128">
      <alignment horizontal="left"/>
    </xf>
    <xf numFmtId="254" fontId="2" fillId="0" borderId="128">
      <alignment horizontal="left"/>
    </xf>
    <xf numFmtId="254" fontId="2" fillId="0" borderId="12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2" fillId="0" borderId="128">
      <alignment horizontal="left"/>
    </xf>
    <xf numFmtId="254" fontId="2" fillId="0" borderId="128">
      <alignment horizontal="left"/>
    </xf>
    <xf numFmtId="254" fontId="2" fillId="0" borderId="12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2" fillId="0" borderId="128">
      <alignment horizontal="left"/>
    </xf>
    <xf numFmtId="254" fontId="2" fillId="0" borderId="128">
      <alignment horizontal="left"/>
    </xf>
    <xf numFmtId="254" fontId="2" fillId="0" borderId="12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2" fillId="0" borderId="128">
      <alignment horizontal="left"/>
    </xf>
    <xf numFmtId="254" fontId="2" fillId="0" borderId="128">
      <alignment horizontal="left"/>
    </xf>
    <xf numFmtId="254" fontId="2" fillId="0" borderId="12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94" fillId="0" borderId="180" applyNumberFormat="0" applyFill="0" applyAlignment="0" applyProtection="0"/>
    <xf numFmtId="0" fontId="94" fillId="0" borderId="180" applyNumberFormat="0" applyFill="0" applyAlignment="0" applyProtection="0"/>
    <xf numFmtId="0" fontId="94" fillId="0" borderId="180" applyNumberFormat="0" applyFill="0" applyAlignment="0" applyProtection="0"/>
    <xf numFmtId="0" fontId="94" fillId="0" borderId="180" applyNumberFormat="0" applyFill="0" applyAlignment="0" applyProtection="0"/>
    <xf numFmtId="0" fontId="47" fillId="0" borderId="180" applyNumberFormat="0" applyFill="0" applyAlignment="0" applyProtection="0"/>
    <xf numFmtId="0" fontId="4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7" fillId="0" borderId="180" applyNumberFormat="0" applyFill="0" applyAlignment="0" applyProtection="0"/>
    <xf numFmtId="0" fontId="47" fillId="0" borderId="180" applyNumberFormat="0" applyFill="0" applyAlignment="0" applyProtection="0"/>
    <xf numFmtId="3" fontId="223" fillId="0" borderId="134">
      <alignment vertical="center"/>
    </xf>
    <xf numFmtId="0" fontId="4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7" fillId="0" borderId="180" applyNumberFormat="0" applyFill="0" applyAlignment="0" applyProtection="0"/>
    <xf numFmtId="0" fontId="47" fillId="0" borderId="180" applyNumberFormat="0" applyFill="0" applyAlignment="0" applyProtection="0"/>
    <xf numFmtId="0" fontId="2" fillId="0" borderId="0" applyNumberFormat="0" applyFont="0" applyFill="0" applyBorder="0" applyAlignment="0" applyProtection="0"/>
    <xf numFmtId="0" fontId="4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7" fillId="0" borderId="180" applyNumberFormat="0" applyFill="0" applyAlignment="0" applyProtection="0"/>
    <xf numFmtId="0" fontId="47" fillId="0" borderId="180" applyNumberFormat="0" applyFill="0" applyAlignment="0" applyProtection="0"/>
    <xf numFmtId="0" fontId="2" fillId="0" borderId="0" applyNumberFormat="0" applyFont="0" applyFill="0" applyBorder="0" applyAlignment="0" applyProtection="0"/>
    <xf numFmtId="0" fontId="94"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4"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4" fillId="0" borderId="180" applyNumberFormat="0" applyFill="0" applyAlignment="0" applyProtection="0"/>
    <xf numFmtId="0" fontId="94" fillId="0" borderId="180" applyNumberFormat="0" applyFill="0" applyAlignment="0" applyProtection="0"/>
    <xf numFmtId="0" fontId="94" fillId="0" borderId="180" applyNumberFormat="0" applyFill="0" applyAlignment="0" applyProtection="0"/>
    <xf numFmtId="0" fontId="2" fillId="0" borderId="0" applyNumberFormat="0" applyFont="0" applyFill="0" applyBorder="0" applyAlignment="0" applyProtection="0"/>
    <xf numFmtId="0" fontId="47" fillId="0" borderId="180" applyNumberFormat="0" applyFill="0" applyAlignment="0" applyProtection="0"/>
    <xf numFmtId="0" fontId="47" fillId="0" borderId="180" applyNumberFormat="0" applyFill="0" applyAlignment="0" applyProtection="0"/>
    <xf numFmtId="0" fontId="47" fillId="0" borderId="180" applyNumberFormat="0" applyFill="0" applyAlignment="0" applyProtection="0"/>
    <xf numFmtId="0" fontId="47" fillId="0" borderId="180" applyNumberFormat="0" applyFill="0" applyAlignment="0" applyProtection="0"/>
    <xf numFmtId="38" fontId="215" fillId="0" borderId="181">
      <alignment horizontal="right"/>
    </xf>
    <xf numFmtId="0" fontId="286" fillId="0" borderId="182" applyProtection="0">
      <alignment horizont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0" fontId="286" fillId="0" borderId="182" applyProtection="0">
      <alignment horizontal="center"/>
    </xf>
    <xf numFmtId="0" fontId="286" fillId="0" borderId="182" applyProtection="0">
      <alignment horizontal="center"/>
    </xf>
    <xf numFmtId="0" fontId="286" fillId="0" borderId="182" applyProtection="0">
      <alignment horizontal="center"/>
    </xf>
    <xf numFmtId="0" fontId="286" fillId="0" borderId="182" applyProtection="0">
      <alignment horizontal="center"/>
    </xf>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111" fillId="69" borderId="0">
      <alignment horizontal="center"/>
    </xf>
    <xf numFmtId="0" fontId="111" fillId="69" borderId="0">
      <alignment horizontal="center"/>
    </xf>
    <xf numFmtId="3" fontId="223" fillId="0" borderId="134">
      <alignment vertical="center"/>
    </xf>
    <xf numFmtId="0" fontId="346" fillId="105" borderId="0" applyNumberFormat="0" applyBorder="0"/>
    <xf numFmtId="0" fontId="199" fillId="0" borderId="183" applyNumberFormat="0" applyFont="0" applyFill="0" applyAlignment="0"/>
    <xf numFmtId="0" fontId="347" fillId="0" borderId="131" applyNumberFormat="0" applyFill="0" applyBorder="0" applyAlignment="0" applyProtection="0">
      <alignment horizontal="center"/>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193" fillId="0" borderId="58" applyNumberFormat="0" applyBorder="0">
      <protection locked="0"/>
    </xf>
    <xf numFmtId="37" fontId="348" fillId="112" borderId="0"/>
    <xf numFmtId="37" fontId="174" fillId="151" borderId="108" applyNumberFormat="0" applyAlignment="0" applyProtection="0"/>
    <xf numFmtId="0" fontId="2" fillId="0" borderId="0" applyNumberFormat="0" applyFont="0" applyFill="0" applyBorder="0" applyAlignment="0" applyProtection="0"/>
    <xf numFmtId="37" fontId="174" fillId="151" borderId="108" applyNumberFormat="0" applyAlignment="0" applyProtection="0"/>
    <xf numFmtId="37" fontId="174" fillId="151" borderId="108" applyNumberFormat="0" applyAlignment="0" applyProtection="0"/>
    <xf numFmtId="37" fontId="174" fillId="151" borderId="108" applyNumberFormat="0" applyAlignment="0" applyProtection="0"/>
    <xf numFmtId="37" fontId="174" fillId="151" borderId="108" applyNumberFormat="0" applyAlignment="0" applyProtection="0"/>
    <xf numFmtId="3" fontId="223" fillId="0" borderId="134">
      <alignment vertical="center"/>
    </xf>
    <xf numFmtId="0" fontId="2" fillId="0" borderId="0" applyNumberFormat="0" applyFont="0" applyFill="0" applyBorder="0" applyAlignment="0" applyProtection="0"/>
    <xf numFmtId="0" fontId="162" fillId="0" borderId="0" applyNumberFormat="0" applyFill="0" applyBorder="0" applyAlignment="0" applyProtection="0"/>
    <xf numFmtId="0" fontId="27" fillId="0" borderId="0"/>
    <xf numFmtId="0" fontId="27" fillId="0" borderId="0"/>
    <xf numFmtId="222" fontId="349"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lignment horizontal="fill"/>
    </xf>
    <xf numFmtId="37" fontId="350" fillId="0" borderId="93">
      <alignment horizontal="center"/>
    </xf>
    <xf numFmtId="43" fontId="2" fillId="0" borderId="0" applyNumberFormat="0" applyFont="0" applyBorder="0" applyAlignment="0">
      <protection locked="0"/>
    </xf>
    <xf numFmtId="2" fontId="348" fillId="112" borderId="0" applyNumberFormat="0" applyFill="0" applyBorder="0" applyAlignment="0" applyProtection="0"/>
    <xf numFmtId="353" fontId="351" fillId="112" borderId="0" applyNumberFormat="0" applyFill="0" applyBorder="0" applyAlignment="0" applyProtection="0"/>
    <xf numFmtId="37" fontId="352" fillId="111" borderId="0" applyNumberFormat="0" applyFill="0" applyBorder="0" applyAlignment="0"/>
    <xf numFmtId="0" fontId="164" fillId="112" borderId="0" applyNumberFormat="0" applyBorder="0" applyAlignment="0"/>
    <xf numFmtId="0" fontId="2" fillId="0" borderId="127" applyNumberFormat="0" applyFon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127"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 fillId="0" borderId="127" applyNumberFormat="0" applyFont="0" applyFill="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339" fontId="2" fillId="0" borderId="0"/>
    <xf numFmtId="2" fontId="247" fillId="69" borderId="108" applyBorder="0" applyAlignment="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0" fontId="27" fillId="0" borderId="0"/>
    <xf numFmtId="3" fontId="223" fillId="0" borderId="134">
      <alignment vertical="center"/>
    </xf>
    <xf numFmtId="0" fontId="27" fillId="0" borderId="0"/>
    <xf numFmtId="165" fontId="353" fillId="69" borderId="96">
      <alignment horizont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354" fontId="8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 fillId="0" borderId="0" applyNumberFormat="0" applyFont="0" applyFill="0" applyBorder="0" applyAlignment="0" applyProtection="0"/>
    <xf numFmtId="3" fontId="223" fillId="0" borderId="134">
      <alignment vertical="center"/>
    </xf>
    <xf numFmtId="355" fontId="2" fillId="0" borderId="0" applyFont="0" applyFill="0" applyBorder="0" applyAlignment="0" applyProtection="0"/>
    <xf numFmtId="356" fontId="268" fillId="0" borderId="0">
      <protection locked="0"/>
    </xf>
    <xf numFmtId="0" fontId="27" fillId="0" borderId="0"/>
    <xf numFmtId="0" fontId="27" fillId="0" borderId="0"/>
    <xf numFmtId="0" fontId="27" fillId="0" borderId="0"/>
    <xf numFmtId="0" fontId="41" fillId="64" borderId="37" applyNumberFormat="0" applyAlignment="0" applyProtection="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0" fontId="27" fillId="0" borderId="0"/>
    <xf numFmtId="3" fontId="223" fillId="0" borderId="134">
      <alignment vertical="center"/>
    </xf>
    <xf numFmtId="0" fontId="27" fillId="0" borderId="0"/>
    <xf numFmtId="0" fontId="27" fillId="0" borderId="0"/>
    <xf numFmtId="0" fontId="2" fillId="0" borderId="0" applyNumberFormat="0" applyFont="0" applyFill="0" applyBorder="0" applyAlignment="0" applyProtection="0"/>
    <xf numFmtId="0" fontId="27" fillId="0" borderId="0"/>
    <xf numFmtId="0" fontId="27" fillId="0" borderId="0"/>
    <xf numFmtId="357" fontId="2" fillId="0" borderId="0" applyFont="0" applyFill="0" applyBorder="0" applyAlignment="0" applyProtection="0"/>
    <xf numFmtId="0" fontId="2" fillId="0" borderId="0" applyNumberFormat="0" applyFont="0" applyFill="0" applyBorder="0" applyAlignment="0" applyProtection="0"/>
    <xf numFmtId="0" fontId="27" fillId="0" borderId="0"/>
    <xf numFmtId="0" fontId="27" fillId="0" borderId="0"/>
    <xf numFmtId="0" fontId="27" fillId="0" borderId="0"/>
    <xf numFmtId="0" fontId="354" fillId="110" borderId="0"/>
    <xf numFmtId="0" fontId="2" fillId="0" borderId="0" applyNumberFormat="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5"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60" fillId="97" borderId="0">
      <alignment horizontal="right"/>
    </xf>
    <xf numFmtId="0" fontId="355" fillId="74" borderId="93"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10" fillId="0" borderId="0">
      <alignment horizontal="center"/>
    </xf>
    <xf numFmtId="0" fontId="27" fillId="0" borderId="0"/>
    <xf numFmtId="3" fontId="223" fillId="0" borderId="134">
      <alignment vertical="center"/>
    </xf>
    <xf numFmtId="0" fontId="323" fillId="0" borderId="0" applyProtection="0">
      <alignment horizontal="center"/>
    </xf>
    <xf numFmtId="0" fontId="27" fillId="0" borderId="0"/>
    <xf numFmtId="3" fontId="223" fillId="0" borderId="134">
      <alignment vertical="center"/>
    </xf>
    <xf numFmtId="0" fontId="2" fillId="0" borderId="0" applyNumberFormat="0" applyFont="0" applyFill="0" applyBorder="0" applyAlignment="0" applyProtection="0"/>
    <xf numFmtId="0" fontId="356" fillId="0" borderId="0" applyProtection="0">
      <alignment horizontal="center"/>
    </xf>
    <xf numFmtId="0" fontId="27" fillId="0" borderId="0"/>
    <xf numFmtId="3" fontId="223" fillId="0" borderId="134">
      <alignment vertical="center"/>
    </xf>
    <xf numFmtId="0" fontId="62" fillId="0" borderId="0" applyNumberFormat="0" applyFill="0" applyBorder="0" applyProtection="0">
      <alignment horizontal="left"/>
    </xf>
    <xf numFmtId="332" fontId="174" fillId="0" borderId="0" applyNumberFormat="0" applyFont="0" applyFill="0" applyBorder="0" applyProtection="0">
      <alignment vertical="top" wrapText="1"/>
    </xf>
    <xf numFmtId="0" fontId="220" fillId="0" borderId="0" applyNumberFormat="0" applyFill="0" applyBorder="0" applyProtection="0">
      <alignment horizontal="right"/>
    </xf>
    <xf numFmtId="0" fontId="193" fillId="0" borderId="0" applyNumberFormat="0" applyFill="0" applyBorder="0" applyProtection="0">
      <alignment horizontal="center"/>
    </xf>
    <xf numFmtId="15" fontId="193" fillId="0" borderId="0" applyFill="0" applyBorder="0" applyProtection="0">
      <alignment horizontal="center"/>
    </xf>
    <xf numFmtId="358" fontId="111" fillId="0" borderId="0"/>
    <xf numFmtId="358" fontId="111" fillId="0" borderId="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27" fillId="0" borderId="0"/>
    <xf numFmtId="3" fontId="223" fillId="0" borderId="134">
      <alignment vertical="center"/>
    </xf>
    <xf numFmtId="0" fontId="62" fillId="0" borderId="184" applyNumberFormat="0"/>
    <xf numFmtId="14" fontId="174" fillId="0" borderId="0" applyFont="0" applyFill="0" applyBorder="0" applyProtection="0"/>
    <xf numFmtId="16" fontId="174" fillId="0" borderId="0" applyFont="0" applyFill="0" applyBorder="0" applyProtection="0"/>
    <xf numFmtId="3" fontId="223" fillId="0" borderId="134">
      <alignment vertical="center"/>
    </xf>
    <xf numFmtId="359" fontId="357" fillId="0" borderId="93" applyBorder="0" applyProtection="0">
      <alignment horizontal="right"/>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 fillId="0" borderId="0" applyNumberFormat="0" applyFont="0" applyFill="0" applyBorder="0" applyAlignment="0" applyProtection="0"/>
    <xf numFmtId="0" fontId="27" fillId="0" borderId="0"/>
    <xf numFmtId="3" fontId="223" fillId="0" borderId="134">
      <alignment vertical="center"/>
    </xf>
    <xf numFmtId="0" fontId="27" fillId="0" borderId="0"/>
    <xf numFmtId="0" fontId="27" fillId="0" borderId="0"/>
    <xf numFmtId="0" fontId="27" fillId="0" borderId="0"/>
    <xf numFmtId="0" fontId="27" fillId="0" borderId="0"/>
    <xf numFmtId="3" fontId="223" fillId="0" borderId="134">
      <alignment vertical="center"/>
    </xf>
    <xf numFmtId="0" fontId="232"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58" fillId="0" borderId="0" applyNumberFormat="0" applyFont="0" applyBorder="0" applyAlignment="0"/>
    <xf numFmtId="0" fontId="359" fillId="0" borderId="0"/>
    <xf numFmtId="0" fontId="11" fillId="0" borderId="0" applyNumberFormat="0" applyFill="0" applyBorder="0" applyAlignment="0" applyProtection="0">
      <alignment vertical="top"/>
      <protection locked="0"/>
    </xf>
    <xf numFmtId="209" fontId="359" fillId="0" borderId="0" applyFont="0" applyFill="0" applyBorder="0" applyAlignment="0" applyProtection="0"/>
    <xf numFmtId="210" fontId="359" fillId="0" borderId="0" applyFont="0" applyFill="0" applyBorder="0" applyAlignment="0" applyProtection="0"/>
    <xf numFmtId="208" fontId="359" fillId="0" borderId="0" applyFont="0" applyFill="0" applyBorder="0" applyAlignment="0" applyProtection="0"/>
    <xf numFmtId="211" fontId="359"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ont="0" applyFill="0" applyBorder="0" applyAlignment="0" applyProtection="0"/>
    <xf numFmtId="0" fontId="36" fillId="0" borderId="0" applyFont="0" applyFill="0" applyBorder="0" applyAlignment="0" applyProtection="0"/>
    <xf numFmtId="0" fontId="26" fillId="0" borderId="0"/>
    <xf numFmtId="0" fontId="27" fillId="0" borderId="0"/>
    <xf numFmtId="0" fontId="27" fillId="0" borderId="0"/>
    <xf numFmtId="195" fontId="26" fillId="0" borderId="0" applyFont="0" applyFill="0" applyBorder="0" applyAlignment="0" applyProtection="0"/>
    <xf numFmtId="194" fontId="26" fillId="0" borderId="0" applyFont="0" applyFill="0" applyBorder="0" applyAlignment="0" applyProtection="0"/>
    <xf numFmtId="0" fontId="360" fillId="0" borderId="0" applyNumberFormat="0" applyFill="0" applyBorder="0" applyAlignment="0" applyProtection="0"/>
    <xf numFmtId="3" fontId="2" fillId="74" borderId="108" applyFont="0">
      <alignment horizontal="right" vertical="center"/>
      <protection locked="0"/>
    </xf>
    <xf numFmtId="0" fontId="62" fillId="69" borderId="111" applyFont="0" applyBorder="0">
      <alignment horizontal="center" wrapText="1"/>
    </xf>
    <xf numFmtId="0" fontId="161" fillId="69" borderId="96" applyNumberFormat="0" applyFill="0" applyBorder="0" applyAlignment="0" applyProtection="0">
      <alignment horizontal="left"/>
    </xf>
    <xf numFmtId="0" fontId="1" fillId="0" borderId="0"/>
    <xf numFmtId="0" fontId="188" fillId="0" borderId="185"/>
    <xf numFmtId="245" fontId="190" fillId="0" borderId="186"/>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0" fontId="36" fillId="0" borderId="128" applyFont="0" applyFill="0" applyBorder="0" applyAlignment="0"/>
    <xf numFmtId="3" fontId="195" fillId="89" borderId="108" applyNumberFormat="0" applyFont="0" applyAlignment="0"/>
    <xf numFmtId="3" fontId="195" fillId="89" borderId="108" applyNumberFormat="0" applyFont="0" applyAlignment="0"/>
    <xf numFmtId="3" fontId="195" fillId="89" borderId="108" applyNumberFormat="0" applyFont="0" applyAlignment="0"/>
    <xf numFmtId="3" fontId="195" fillId="89" borderId="108" applyNumberFormat="0" applyFont="0" applyAlignment="0"/>
    <xf numFmtId="3" fontId="195" fillId="89" borderId="108" applyNumberFormat="0" applyFont="0" applyAlignment="0"/>
    <xf numFmtId="248"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248" fontId="193" fillId="108" borderId="108" applyNumberFormat="0" applyFill="0" applyBorder="0" applyAlignment="0" applyProtection="0"/>
    <xf numFmtId="0"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0"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248" fontId="193" fillId="108" borderId="108" applyNumberFormat="0" applyFill="0" applyBorder="0" applyAlignment="0" applyProtection="0"/>
    <xf numFmtId="0" fontId="193" fillId="108" borderId="108" applyNumberFormat="0" applyFill="0" applyBorder="0" applyAlignment="0" applyProtection="0"/>
    <xf numFmtId="0" fontId="197" fillId="109" borderId="143" applyNumberFormat="0" applyAlignment="0" applyProtection="0"/>
    <xf numFmtId="0" fontId="197" fillId="109" borderId="143" applyNumberFormat="0" applyAlignment="0" applyProtection="0"/>
    <xf numFmtId="253" fontId="111" fillId="0" borderId="143" applyNumberFormat="0" applyFont="0" applyFill="0" applyAlignment="0">
      <alignment vertical="center"/>
    </xf>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253" fontId="111" fillId="0" borderId="143" applyNumberFormat="0" applyFont="0" applyFill="0" applyAlignment="0">
      <alignment vertical="center"/>
    </xf>
    <xf numFmtId="0" fontId="111" fillId="0" borderId="143" applyNumberFormat="0" applyFont="0" applyFill="0"/>
    <xf numFmtId="253" fontId="111" fillId="0" borderId="143" applyNumberFormat="0" applyFont="0" applyFill="0" applyAlignment="0">
      <alignment vertical="center"/>
    </xf>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111" fillId="0" borderId="143" applyNumberFormat="0" applyFont="0" applyFill="0"/>
    <xf numFmtId="0" fontId="215" fillId="0" borderId="1" applyNumberFormat="0" applyFont="0" applyFill="0" applyAlignment="0" applyProtection="0"/>
    <xf numFmtId="0" fontId="163" fillId="0" borderId="96" applyNumberFormat="0" applyFont="0" applyFill="0" applyAlignment="0" applyProtection="0"/>
    <xf numFmtId="0" fontId="163" fillId="0" borderId="96" applyNumberFormat="0" applyFont="0" applyFill="0" applyAlignment="0" applyProtection="0"/>
    <xf numFmtId="0" fontId="163" fillId="0" borderId="96" applyNumberFormat="0" applyFont="0" applyFill="0" applyAlignment="0" applyProtection="0"/>
    <xf numFmtId="0" fontId="163" fillId="0" borderId="185" applyNumberFormat="0" applyFont="0" applyFill="0" applyAlignment="0" applyProtection="0"/>
    <xf numFmtId="0" fontId="163" fillId="0" borderId="185" applyNumberFormat="0" applyFont="0" applyFill="0" applyAlignment="0" applyProtection="0"/>
    <xf numFmtId="0" fontId="163" fillId="0" borderId="127" applyNumberFormat="0" applyFont="0" applyFill="0" applyAlignment="0" applyProtection="0"/>
    <xf numFmtId="0" fontId="163" fillId="0" borderId="127" applyNumberFormat="0" applyFont="0" applyFill="0" applyAlignment="0" applyProtection="0"/>
    <xf numFmtId="0" fontId="163" fillId="0" borderId="127" applyNumberFormat="0" applyFont="0" applyFill="0" applyAlignment="0" applyProtection="0"/>
    <xf numFmtId="0" fontId="163" fillId="0" borderId="127" applyNumberFormat="0" applyFont="0" applyFill="0" applyAlignment="0" applyProtection="0"/>
    <xf numFmtId="0" fontId="163" fillId="0" borderId="127" applyNumberFormat="0" applyFont="0" applyFill="0" applyAlignment="0" applyProtection="0"/>
    <xf numFmtId="0" fontId="163" fillId="0" borderId="127" applyNumberFormat="0" applyFont="0" applyFill="0" applyAlignment="0" applyProtection="0"/>
    <xf numFmtId="254" fontId="2" fillId="0" borderId="186">
      <alignment horizontal="left"/>
    </xf>
    <xf numFmtId="254" fontId="2" fillId="0" borderId="186">
      <alignment horizontal="left"/>
    </xf>
    <xf numFmtId="254" fontId="2" fillId="0" borderId="186">
      <alignment horizontal="left"/>
    </xf>
    <xf numFmtId="254" fontId="2" fillId="0" borderId="186">
      <alignment horizontal="left"/>
    </xf>
    <xf numFmtId="254" fontId="2" fillId="0" borderId="186">
      <alignment horizontal="left"/>
    </xf>
    <xf numFmtId="254" fontId="2" fillId="0" borderId="186">
      <alignment horizontal="left"/>
    </xf>
    <xf numFmtId="254" fontId="2" fillId="0" borderId="186">
      <alignment horizontal="left"/>
    </xf>
    <xf numFmtId="254" fontId="2" fillId="0" borderId="186">
      <alignment horizontal="left"/>
    </xf>
    <xf numFmtId="3" fontId="62" fillId="41" borderId="96">
      <protection hidden="1"/>
    </xf>
    <xf numFmtId="0" fontId="218" fillId="0" borderId="96" applyBorder="0"/>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vertical="center"/>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3" fontId="220" fillId="69" borderId="108" applyFont="0" applyFill="0" applyProtection="0">
      <alignment horizontal="right"/>
    </xf>
    <xf numFmtId="202" fontId="223" fillId="0" borderId="0" applyFont="0" applyFill="0" applyBorder="0" applyAlignment="0" applyProtection="0"/>
    <xf numFmtId="202" fontId="27" fillId="0" borderId="0" applyFont="0" applyFill="0" applyBorder="0" applyAlignment="0" applyProtection="0"/>
    <xf numFmtId="202" fontId="27" fillId="0" borderId="0" applyFont="0" applyFill="0" applyBorder="0" applyAlignment="0" applyProtection="0"/>
    <xf numFmtId="202" fontId="2" fillId="0" borderId="0" applyFont="0" applyFill="0" applyBorder="0" applyAlignment="0" applyProtection="0"/>
    <xf numFmtId="202" fontId="27" fillId="0" borderId="0" applyFont="0" applyFill="0" applyBorder="0" applyAlignment="0" applyProtection="0"/>
    <xf numFmtId="0" fontId="234" fillId="0" borderId="131" applyNumberFormat="0" applyFill="0" applyBorder="0" applyAlignment="0" applyProtection="0">
      <alignment horizontal="center"/>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4" fillId="0" borderId="131" applyNumberFormat="0" applyFill="0" applyBorder="0" applyAlignment="0" applyProtection="0">
      <alignment horizontal="center"/>
      <protection locked="0"/>
    </xf>
    <xf numFmtId="0" fontId="234" fillId="0" borderId="131" applyNumberFormat="0" applyFill="0" applyBorder="0" applyAlignment="0" applyProtection="0">
      <alignment horizontal="center"/>
      <protection locked="0"/>
    </xf>
    <xf numFmtId="0" fontId="234" fillId="0" borderId="131" applyNumberFormat="0" applyFill="0" applyBorder="0" applyAlignment="0" applyProtection="0">
      <alignment horizontal="center"/>
      <protection locked="0"/>
    </xf>
    <xf numFmtId="0" fontId="234" fillId="0" borderId="131" applyNumberFormat="0" applyFill="0" applyBorder="0" applyAlignment="0" applyProtection="0">
      <alignment horizontal="center"/>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35" fillId="0" borderId="131"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8" fontId="176" fillId="0" borderId="0" applyFont="0" applyFill="0" applyBorder="0" applyAlignment="0" applyProtection="0">
      <alignment horizontal="righ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41" fillId="120" borderId="128" applyNumberFormat="0" applyBorder="0">
      <alignment horizontal="left"/>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0"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276" fontId="2" fillId="0" borderId="96" applyFill="0" applyProtection="0">
      <alignment horizontal="centerContinuous"/>
    </xf>
    <xf numFmtId="0" fontId="246" fillId="121" borderId="108" applyNumberFormat="0" applyBorder="0" applyAlignment="0">
      <alignment horizontal="center"/>
      <protection locked="0"/>
    </xf>
    <xf numFmtId="0" fontId="246" fillId="121" borderId="108" applyNumberFormat="0" applyBorder="0" applyAlignment="0">
      <alignment horizontal="center"/>
      <protection locked="0"/>
    </xf>
    <xf numFmtId="3" fontId="247" fillId="122" borderId="131" applyNumberFormat="0" applyBorder="0" applyAlignment="0" applyProtection="0">
      <protection hidden="1"/>
    </xf>
    <xf numFmtId="282" fontId="2" fillId="0" borderId="0" applyFont="0" applyFill="0" applyBorder="0" applyAlignment="0" applyProtection="0"/>
    <xf numFmtId="0" fontId="2" fillId="71" borderId="127" applyNumberFormat="0" applyFont="0" applyAlignment="0" applyProtection="0"/>
    <xf numFmtId="0" fontId="2" fillId="71" borderId="127" applyNumberFormat="0" applyFont="0" applyAlignment="0" applyProtection="0"/>
    <xf numFmtId="0" fontId="2" fillId="71" borderId="127" applyNumberFormat="0" applyFont="0" applyAlignment="0" applyProtection="0"/>
    <xf numFmtId="0" fontId="2" fillId="71" borderId="127" applyNumberFormat="0" applyFont="0" applyAlignment="0" applyProtection="0"/>
    <xf numFmtId="0" fontId="2" fillId="71" borderId="127" applyNumberFormat="0" applyFont="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62" fillId="114" borderId="130" applyAlignment="0" applyProtection="0"/>
    <xf numFmtId="0" fontId="62" fillId="114" borderId="130" applyAlignment="0" applyProtection="0"/>
    <xf numFmtId="0" fontId="62" fillId="114" borderId="130" applyAlignment="0" applyProtection="0"/>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Protection="0">
      <alignment horizontal="center" vertical="center"/>
    </xf>
    <xf numFmtId="0" fontId="2" fillId="68" borderId="108" applyNumberFormat="0" applyFont="0" applyBorder="0" applyProtection="0">
      <alignment horizontal="center" vertical="center"/>
    </xf>
    <xf numFmtId="0" fontId="2" fillId="68" borderId="108" applyNumberFormat="0" applyFont="0" applyBorder="0" applyProtection="0">
      <alignment horizontal="center" vertical="center"/>
    </xf>
    <xf numFmtId="0" fontId="2" fillId="68" borderId="108" applyNumberFormat="0" applyFont="0" applyBorder="0" applyProtection="0">
      <alignment horizontal="center" vertic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68" borderId="108" applyNumberFormat="0" applyFont="0" applyBorder="0" applyAlignment="0" applyProtection="0">
      <alignment horizontal="center"/>
    </xf>
    <xf numFmtId="0" fontId="2" fillId="126" borderId="128" applyNumberFormat="0" applyFont="0" applyBorder="0" applyAlignment="0"/>
    <xf numFmtId="0" fontId="2" fillId="126" borderId="128" applyNumberFormat="0" applyFont="0" applyBorder="0" applyAlignment="0"/>
    <xf numFmtId="0" fontId="2" fillId="126" borderId="128" applyNumberFormat="0" applyFont="0" applyBorder="0" applyAlignment="0"/>
    <xf numFmtId="0" fontId="2" fillId="126" borderId="128" applyNumberFormat="0" applyFont="0" applyBorder="0" applyAlignment="0"/>
    <xf numFmtId="0" fontId="2" fillId="126" borderId="128" applyNumberFormat="0" applyFont="0" applyBorder="0" applyAlignment="0"/>
    <xf numFmtId="0" fontId="58" fillId="127" borderId="111" applyNumberFormat="0" applyFont="0" applyBorder="0" applyAlignment="0">
      <alignment horizontal="centerContinuous"/>
    </xf>
    <xf numFmtId="0" fontId="58" fillId="127" borderId="111" applyNumberFormat="0" applyFont="0" applyBorder="0" applyAlignment="0">
      <alignment horizontal="centerContinuous"/>
    </xf>
    <xf numFmtId="0" fontId="58" fillId="127" borderId="111" applyNumberFormat="0" applyFont="0" applyBorder="0" applyAlignment="0">
      <alignment horizontal="centerContinuous"/>
    </xf>
    <xf numFmtId="0" fontId="58" fillId="127" borderId="111" applyNumberFormat="0" applyFont="0" applyBorder="0" applyAlignment="0">
      <alignment horizontal="centerContinuous"/>
    </xf>
    <xf numFmtId="0" fontId="58" fillId="127" borderId="111" applyNumberFormat="0" applyFont="0" applyBorder="0" applyAlignment="0">
      <alignment horizontal="centerContinuous"/>
    </xf>
    <xf numFmtId="0" fontId="54" fillId="0" borderId="130">
      <alignment horizontal="left" vertical="center"/>
    </xf>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3"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10"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9" fontId="2" fillId="70" borderId="108" applyFont="0" applyProtection="0">
      <alignment horizontal="righ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70" borderId="111" applyNumberFormat="0" applyFont="0" applyBorder="0" applyAlignment="0" applyProtection="0">
      <alignment horizontal="left"/>
    </xf>
    <xf numFmtId="0" fontId="2" fillId="0" borderId="0" applyNumberFormat="0" applyFont="0" applyFill="0" applyBorder="0" applyAlignment="0" applyProtection="0"/>
    <xf numFmtId="10" fontId="36" fillId="108" borderId="108" applyNumberFormat="0" applyBorder="0" applyAlignment="0" applyProtection="0"/>
    <xf numFmtId="10" fontId="36" fillId="108" borderId="108" applyNumberFormat="0" applyBorder="0" applyAlignment="0" applyProtection="0"/>
    <xf numFmtId="10" fontId="36" fillId="108" borderId="108" applyNumberFormat="0" applyBorder="0" applyAlignment="0" applyProtection="0"/>
    <xf numFmtId="10" fontId="36" fillId="108" borderId="108" applyNumberFormat="0" applyBorder="0" applyAlignment="0" applyProtection="0"/>
    <xf numFmtId="10" fontId="36" fillId="108" borderId="108" applyNumberFormat="0" applyBorder="0" applyAlignment="0" applyProtection="0"/>
    <xf numFmtId="10" fontId="36" fillId="108" borderId="108" applyNumberFormat="0" applyBorder="0" applyAlignment="0" applyProtection="0"/>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0" fontId="285" fillId="0" borderId="186">
      <protection locked="0"/>
    </xf>
    <xf numFmtId="2" fontId="247" fillId="130" borderId="186" applyNumberFormat="0" applyBorder="0" applyAlignment="0" applyProtection="0">
      <alignment horizontal="center"/>
      <protection locked="0"/>
    </xf>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12" fontId="2" fillId="71" borderId="108" applyFont="0" applyAlignment="0">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vertical="center"/>
      <protection locked="0"/>
    </xf>
    <xf numFmtId="3" fontId="2" fillId="71" borderId="108" applyFont="0">
      <alignment horizontal="right" vertical="center"/>
      <protection locked="0"/>
    </xf>
    <xf numFmtId="3" fontId="2" fillId="71" borderId="108" applyFont="0">
      <alignment horizontal="right" vertical="center"/>
      <protection locked="0"/>
    </xf>
    <xf numFmtId="3" fontId="2" fillId="71" borderId="108" applyFont="0">
      <alignment horizontal="right" vertical="center"/>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3"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261"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10" fontId="2" fillId="71" borderId="108" applyFont="0">
      <alignment horizontal="right"/>
      <protection locked="0"/>
    </xf>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0" fontId="2" fillId="71" borderId="108" applyFont="0">
      <alignment horizontal="center" wrapText="1"/>
      <protection locked="0"/>
    </xf>
    <xf numFmtId="49" fontId="2" fillId="71" borderId="108" applyFont="0" applyAlignment="0">
      <protection locked="0"/>
    </xf>
    <xf numFmtId="49" fontId="2" fillId="71" borderId="108" applyFont="0" applyAlignment="0">
      <protection locked="0"/>
    </xf>
    <xf numFmtId="318" fontId="174" fillId="0" borderId="186" applyBorder="0"/>
    <xf numFmtId="254" fontId="242" fillId="97" borderId="186" applyBorder="0"/>
    <xf numFmtId="10" fontId="26" fillId="131" borderId="128" applyBorder="0">
      <alignment horizontal="center"/>
      <protection locked="0"/>
    </xf>
    <xf numFmtId="10" fontId="26" fillId="131" borderId="128" applyBorder="0">
      <alignment horizontal="center"/>
      <protection locked="0"/>
    </xf>
    <xf numFmtId="10" fontId="26" fillId="131" borderId="128" applyBorder="0">
      <alignment horizontal="center"/>
      <protection locked="0"/>
    </xf>
    <xf numFmtId="10" fontId="26" fillId="131" borderId="128" applyBorder="0">
      <alignment horizontal="center"/>
      <protection locked="0"/>
    </xf>
    <xf numFmtId="10" fontId="26" fillId="131" borderId="128" applyBorder="0">
      <alignment horizontal="center"/>
      <protection locked="0"/>
    </xf>
    <xf numFmtId="2" fontId="247" fillId="108" borderId="108" applyNumberFormat="0" applyBorder="0" applyAlignment="0">
      <protection locked="0"/>
    </xf>
    <xf numFmtId="3" fontId="223" fillId="0" borderId="134">
      <alignment vertical="center"/>
    </xf>
    <xf numFmtId="37" fontId="215" fillId="0" borderId="0" applyNumberFormat="0" applyFill="0" applyAlignment="0"/>
    <xf numFmtId="0" fontId="297" fillId="105" borderId="132">
      <alignment horizontal="center" vertical="top" wrapText="1"/>
    </xf>
    <xf numFmtId="0" fontId="297" fillId="105" borderId="132">
      <alignment horizontal="center" vertical="top" wrapText="1"/>
    </xf>
    <xf numFmtId="0" fontId="297" fillId="105" borderId="132">
      <alignment horizontal="center" vertical="top" wrapText="1"/>
    </xf>
    <xf numFmtId="0" fontId="297" fillId="105" borderId="132">
      <alignment horizontal="center" vertical="top" wrapText="1"/>
    </xf>
    <xf numFmtId="0" fontId="2" fillId="0" borderId="130"/>
    <xf numFmtId="0" fontId="2" fillId="0" borderId="130"/>
    <xf numFmtId="0" fontId="2" fillId="0" borderId="130"/>
    <xf numFmtId="0" fontId="2" fillId="0" borderId="130"/>
    <xf numFmtId="0" fontId="62" fillId="70" borderId="111"/>
    <xf numFmtId="0" fontId="62" fillId="70" borderId="111"/>
    <xf numFmtId="0" fontId="62" fillId="70" borderId="111"/>
    <xf numFmtId="0" fontId="62" fillId="70" borderId="111"/>
    <xf numFmtId="0" fontId="62" fillId="0" borderId="128"/>
    <xf numFmtId="0" fontId="62" fillId="0" borderId="128"/>
    <xf numFmtId="0" fontId="62" fillId="0" borderId="128"/>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0" fontId="297" fillId="133" borderId="132">
      <alignment horizontal="center" vertical="top"/>
    </xf>
    <xf numFmtId="0" fontId="297" fillId="133" borderId="132">
      <alignment horizontal="center" vertical="top"/>
    </xf>
    <xf numFmtId="0" fontId="62" fillId="0" borderId="111"/>
    <xf numFmtId="0" fontId="62" fillId="0" borderId="111"/>
    <xf numFmtId="0" fontId="62" fillId="0" borderId="111"/>
    <xf numFmtId="0" fontId="62" fillId="0" borderId="111"/>
    <xf numFmtId="0" fontId="2" fillId="0" borderId="132"/>
    <xf numFmtId="0" fontId="2" fillId="0" borderId="132"/>
    <xf numFmtId="0" fontId="2" fillId="0" borderId="132"/>
    <xf numFmtId="0" fontId="2" fillId="0" borderId="132"/>
    <xf numFmtId="0" fontId="2" fillId="0" borderId="132"/>
    <xf numFmtId="0" fontId="298" fillId="70" borderId="131"/>
    <xf numFmtId="0" fontId="298" fillId="70" borderId="131"/>
    <xf numFmtId="0" fontId="2" fillId="0" borderId="128">
      <alignment horizontal="center"/>
    </xf>
    <xf numFmtId="0" fontId="2" fillId="0" borderId="128">
      <alignment horizontal="center"/>
    </xf>
    <xf numFmtId="0" fontId="2" fillId="0" borderId="128">
      <alignment horizontal="center"/>
    </xf>
    <xf numFmtId="0" fontId="2" fillId="0" borderId="127">
      <alignment horizontal="center"/>
    </xf>
    <xf numFmtId="0" fontId="2" fillId="0" borderId="127">
      <alignment horizontal="center"/>
    </xf>
    <xf numFmtId="0" fontId="2" fillId="0" borderId="127">
      <alignment horizontal="center"/>
    </xf>
    <xf numFmtId="0" fontId="2" fillId="0" borderId="127">
      <alignment horizontal="center"/>
    </xf>
    <xf numFmtId="0" fontId="2" fillId="0" borderId="129">
      <alignment horizontal="center"/>
    </xf>
    <xf numFmtId="0" fontId="2" fillId="0" borderId="129">
      <alignment horizontal="center"/>
    </xf>
    <xf numFmtId="0" fontId="297" fillId="133" borderId="132">
      <alignment horizontal="center" vertical="top" wrapText="1"/>
    </xf>
    <xf numFmtId="0" fontId="297" fillId="133" borderId="132">
      <alignment horizontal="center" vertical="top" wrapText="1"/>
    </xf>
    <xf numFmtId="0" fontId="297" fillId="133" borderId="132">
      <alignment horizontal="center" vertical="top" wrapText="1"/>
    </xf>
    <xf numFmtId="0" fontId="297" fillId="133" borderId="132">
      <alignment horizontal="center" vertical="top" wrapText="1"/>
    </xf>
    <xf numFmtId="3" fontId="2" fillId="0" borderId="130"/>
    <xf numFmtId="3" fontId="2" fillId="0" borderId="130"/>
    <xf numFmtId="3" fontId="2" fillId="0" borderId="130"/>
    <xf numFmtId="3" fontId="2" fillId="0" borderId="130"/>
    <xf numFmtId="0" fontId="62" fillId="70" borderId="111">
      <alignment horizontal="center"/>
    </xf>
    <xf numFmtId="0" fontId="62" fillId="70" borderId="111">
      <alignment horizontal="center"/>
    </xf>
    <xf numFmtId="0" fontId="62" fillId="70" borderId="111">
      <alignment horizontal="center"/>
    </xf>
    <xf numFmtId="0" fontId="62" fillId="70" borderId="111">
      <alignment horizontal="center"/>
    </xf>
    <xf numFmtId="0" fontId="62" fillId="70" borderId="130">
      <alignment horizontal="center"/>
    </xf>
    <xf numFmtId="0" fontId="62" fillId="70" borderId="130">
      <alignment horizontal="center"/>
    </xf>
    <xf numFmtId="0" fontId="62" fillId="70" borderId="132">
      <alignment horizontal="center"/>
    </xf>
    <xf numFmtId="0" fontId="62" fillId="70" borderId="132">
      <alignment horizontal="center"/>
    </xf>
    <xf numFmtId="0" fontId="62" fillId="70" borderId="132">
      <alignment horizontal="center"/>
    </xf>
    <xf numFmtId="0" fontId="62" fillId="70" borderId="132">
      <alignment horizontal="center"/>
    </xf>
    <xf numFmtId="0" fontId="62" fillId="70" borderId="128">
      <alignment horizontal="left" vertical="top"/>
    </xf>
    <xf numFmtId="0" fontId="62" fillId="70" borderId="128">
      <alignment horizontal="left" vertical="top"/>
    </xf>
    <xf numFmtId="0" fontId="62" fillId="70" borderId="128">
      <alignment horizontal="left" vertical="top"/>
    </xf>
    <xf numFmtId="0" fontId="297" fillId="133" borderId="130">
      <alignment horizontal="center" vertical="center"/>
    </xf>
    <xf numFmtId="0" fontId="297" fillId="133" borderId="130">
      <alignment horizontal="center" vertical="center"/>
    </xf>
    <xf numFmtId="0" fontId="297" fillId="133" borderId="132">
      <alignment horizontal="center" vertical="center"/>
    </xf>
    <xf numFmtId="0" fontId="297" fillId="133" borderId="132">
      <alignment horizontal="center" vertical="center"/>
    </xf>
    <xf numFmtId="0" fontId="297" fillId="133" borderId="132">
      <alignment horizontal="center" vertical="center"/>
    </xf>
    <xf numFmtId="0" fontId="297" fillId="133" borderId="132">
      <alignment horizontal="center" vertical="center"/>
    </xf>
    <xf numFmtId="0" fontId="297" fillId="105" borderId="111">
      <alignment horizontal="center" vertical="center"/>
    </xf>
    <xf numFmtId="0" fontId="297" fillId="105" borderId="111">
      <alignment horizontal="center" vertical="center"/>
    </xf>
    <xf numFmtId="0" fontId="297" fillId="105" borderId="111">
      <alignment horizontal="center" vertical="center"/>
    </xf>
    <xf numFmtId="0" fontId="297" fillId="105" borderId="111">
      <alignment horizontal="center" vertical="center"/>
    </xf>
    <xf numFmtId="0" fontId="297" fillId="105" borderId="130">
      <alignment horizontal="center" vertical="center"/>
    </xf>
    <xf numFmtId="0" fontId="297" fillId="105" borderId="130">
      <alignment horizontal="center" vertical="center"/>
    </xf>
    <xf numFmtId="0" fontId="297" fillId="105" borderId="132">
      <alignment horizontal="center" vertical="center"/>
    </xf>
    <xf numFmtId="0" fontId="297" fillId="105" borderId="132">
      <alignment horizontal="center" vertical="center"/>
    </xf>
    <xf numFmtId="0" fontId="297" fillId="105" borderId="132">
      <alignment horizontal="center" vertical="center"/>
    </xf>
    <xf numFmtId="0" fontId="297" fillId="105" borderId="132">
      <alignment horizontal="center" vertical="center"/>
    </xf>
    <xf numFmtId="0" fontId="2" fillId="0" borderId="127"/>
    <xf numFmtId="0" fontId="2" fillId="0" borderId="127"/>
    <xf numFmtId="0" fontId="2" fillId="0" borderId="127"/>
    <xf numFmtId="0" fontId="2" fillId="0" borderId="127"/>
    <xf numFmtId="0" fontId="2" fillId="0" borderId="129"/>
    <xf numFmtId="0" fontId="2" fillId="0" borderId="129"/>
    <xf numFmtId="0" fontId="2" fillId="0" borderId="0" applyNumberFormat="0" applyFont="0" applyFill="0" applyBorder="0" applyAlignment="0" applyProtection="0"/>
    <xf numFmtId="0" fontId="300" fillId="0" borderId="186"/>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3" fontId="2" fillId="74" borderId="108">
      <alignment horizontal="right"/>
      <protection locked="0"/>
    </xf>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261" fontId="2" fillId="74" borderId="108">
      <alignment horizontal="right"/>
      <protection locked="0"/>
    </xf>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10" fontId="2" fillId="74" borderId="108" applyFont="0">
      <alignment horizontal="right"/>
      <protection locked="0"/>
    </xf>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9" fontId="2" fillId="74" borderId="108">
      <alignment horizontal="right"/>
      <protection locked="0"/>
    </xf>
    <xf numFmtId="332" fontId="2" fillId="74" borderId="108" applyFont="0">
      <alignment horizontal="right" vertical="center"/>
      <protection locked="0"/>
    </xf>
    <xf numFmtId="332" fontId="2" fillId="74" borderId="108" applyFont="0">
      <alignment horizontal="right" vertical="center"/>
      <protection locked="0"/>
    </xf>
    <xf numFmtId="332" fontId="2" fillId="74" borderId="108" applyFont="0">
      <alignment horizontal="right" vertical="center"/>
      <protection locked="0"/>
    </xf>
    <xf numFmtId="332" fontId="2" fillId="74" borderId="108" applyFont="0">
      <alignment horizontal="right" vertical="center"/>
      <protection locked="0"/>
    </xf>
    <xf numFmtId="332" fontId="2" fillId="74" borderId="108" applyFont="0">
      <alignment horizontal="right" vertical="center"/>
      <protection locked="0"/>
    </xf>
    <xf numFmtId="0" fontId="2" fillId="74" borderId="108">
      <alignment horizontal="center" wrapText="1"/>
    </xf>
    <xf numFmtId="0" fontId="2" fillId="74" borderId="108">
      <alignment horizontal="center" wrapText="1"/>
    </xf>
    <xf numFmtId="0" fontId="2" fillId="74" borderId="108">
      <alignment horizontal="center" wrapText="1"/>
    </xf>
    <xf numFmtId="0" fontId="2" fillId="74" borderId="108">
      <alignment horizontal="center" wrapText="1"/>
    </xf>
    <xf numFmtId="0" fontId="2" fillId="74" borderId="108">
      <alignment horizontal="center" wrapText="1"/>
    </xf>
    <xf numFmtId="0" fontId="2" fillId="74" borderId="108">
      <alignment horizontal="center" wrapText="1"/>
    </xf>
    <xf numFmtId="0" fontId="2" fillId="74" borderId="108">
      <alignment horizontal="center" wrapText="1"/>
    </xf>
    <xf numFmtId="0" fontId="2" fillId="74" borderId="108">
      <alignment horizontal="center" wrapText="1"/>
    </xf>
    <xf numFmtId="0" fontId="2" fillId="74" borderId="108">
      <alignment horizontal="center" wrapText="1"/>
    </xf>
    <xf numFmtId="0" fontId="2" fillId="74" borderId="108">
      <alignment horizontal="center" wrapText="1"/>
    </xf>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0" fontId="2" fillId="74" borderId="108" applyNumberFormat="0" applyFont="0">
      <alignment horizontal="center" wrapText="1"/>
      <protection locked="0"/>
    </xf>
    <xf numFmtId="173" fontId="247" fillId="135" borderId="186" applyNumberFormat="0" applyBorder="0" applyAlignment="0" applyProtection="0">
      <alignment horizontal="center"/>
      <protection hidden="1"/>
    </xf>
    <xf numFmtId="3" fontId="301" fillId="57" borderId="108" applyNumberFormat="0" applyBorder="0" applyAlignment="0" applyProtection="0">
      <protection hidden="1"/>
    </xf>
    <xf numFmtId="3" fontId="302" fillId="136" borderId="131" applyNumberFormat="0" applyBorder="0" applyAlignment="0" applyProtection="0">
      <protection hidden="1"/>
    </xf>
    <xf numFmtId="0" fontId="36" fillId="132" borderId="186" applyNumberFormat="0" applyFont="0" applyBorder="0" applyAlignment="0" applyProtection="0">
      <alignment horizontal="center"/>
    </xf>
    <xf numFmtId="0" fontId="36" fillId="132" borderId="186" applyNumberFormat="0" applyFont="0" applyBorder="0" applyAlignment="0" applyProtection="0">
      <alignment horizontal="center"/>
    </xf>
    <xf numFmtId="0" fontId="36" fillId="97" borderId="186" applyNumberFormat="0" applyFont="0" applyBorder="0" applyAlignment="0" applyProtection="0">
      <alignment horizontal="center"/>
    </xf>
    <xf numFmtId="0" fontId="36" fillId="97" borderId="186" applyNumberFormat="0" applyFont="0" applyBorder="0" applyAlignment="0" applyProtection="0">
      <alignment horizontal="center"/>
    </xf>
    <xf numFmtId="0" fontId="174" fillId="0" borderId="167" applyNumberFormat="0" applyAlignment="0" applyProtection="0"/>
    <xf numFmtId="0" fontId="27" fillId="0" borderId="0"/>
    <xf numFmtId="0" fontId="63" fillId="69" borderId="96">
      <alignment horizontal="center"/>
    </xf>
    <xf numFmtId="0" fontId="58" fillId="0" borderId="1">
      <alignment horizontal="center"/>
    </xf>
    <xf numFmtId="0" fontId="62" fillId="93" borderId="96" applyNumberFormat="0" applyBorder="0" applyAlignment="0"/>
    <xf numFmtId="3" fontId="2" fillId="96" borderId="108" applyFont="0">
      <alignment horizontal="right" vertical="center"/>
      <protection locked="0"/>
    </xf>
    <xf numFmtId="3" fontId="2" fillId="96" borderId="108" applyFont="0">
      <alignment horizontal="right" vertical="center"/>
      <protection locked="0"/>
    </xf>
    <xf numFmtId="3" fontId="2" fillId="96" borderId="108" applyFont="0">
      <alignment horizontal="right" vertical="center"/>
      <protection locked="0"/>
    </xf>
    <xf numFmtId="3" fontId="2" fillId="96" borderId="108" applyFont="0">
      <alignment horizontal="right" vertical="center"/>
      <protection locked="0"/>
    </xf>
    <xf numFmtId="3" fontId="2" fillId="96" borderId="108" applyFont="0">
      <alignment horizontal="right" vertical="center"/>
      <protection locked="0"/>
    </xf>
    <xf numFmtId="0" fontId="311" fillId="45" borderId="108"/>
    <xf numFmtId="0" fontId="2" fillId="0" borderId="170">
      <alignment vertical="center"/>
    </xf>
    <xf numFmtId="4" fontId="46" fillId="139" borderId="171" applyNumberFormat="0" applyProtection="0">
      <alignment horizontal="left" vertical="center" indent="1"/>
    </xf>
    <xf numFmtId="4" fontId="46" fillId="139" borderId="171" applyNumberFormat="0" applyProtection="0">
      <alignment horizontal="left" vertical="center" indent="1"/>
    </xf>
    <xf numFmtId="4" fontId="46" fillId="139" borderId="171" applyNumberFormat="0" applyProtection="0">
      <alignment horizontal="left" vertical="center" indent="1"/>
    </xf>
    <xf numFmtId="4" fontId="46" fillId="139" borderId="171" applyNumberFormat="0" applyProtection="0">
      <alignment horizontal="left" vertical="center" indent="1"/>
    </xf>
    <xf numFmtId="4" fontId="46" fillId="139" borderId="171" applyNumberFormat="0" applyProtection="0">
      <alignment horizontal="left" vertical="center" indent="1"/>
    </xf>
    <xf numFmtId="348" fontId="2" fillId="69" borderId="108">
      <alignment horizontal="center"/>
    </xf>
    <xf numFmtId="348" fontId="2" fillId="69" borderId="108">
      <alignment horizontal="center"/>
    </xf>
    <xf numFmtId="348" fontId="2" fillId="69" borderId="108">
      <alignment horizontal="center"/>
    </xf>
    <xf numFmtId="348" fontId="2" fillId="69" borderId="108">
      <alignment horizontal="center"/>
    </xf>
    <xf numFmtId="348" fontId="2" fillId="69" borderId="108">
      <alignment horizontal="center"/>
    </xf>
    <xf numFmtId="348" fontId="2" fillId="69" borderId="108">
      <alignment horizontal="center"/>
    </xf>
    <xf numFmtId="348" fontId="2" fillId="69" borderId="108">
      <alignment horizontal="center"/>
    </xf>
    <xf numFmtId="348" fontId="2" fillId="69" borderId="108">
      <alignment horizontal="center"/>
    </xf>
    <xf numFmtId="348" fontId="2" fillId="69" borderId="108">
      <alignment horizontal="center"/>
    </xf>
    <xf numFmtId="348" fontId="2" fillId="69" borderId="108">
      <alignment horizontal="center"/>
    </xf>
    <xf numFmtId="3" fontId="2" fillId="69" borderId="108" applyFont="0">
      <alignment horizontal="right"/>
    </xf>
    <xf numFmtId="3" fontId="2" fillId="69" borderId="108" applyFont="0">
      <alignment horizontal="right"/>
    </xf>
    <xf numFmtId="3" fontId="2" fillId="69" borderId="108" applyFont="0">
      <alignment horizontal="right" vertical="center"/>
    </xf>
    <xf numFmtId="3" fontId="2" fillId="69" borderId="108" applyFont="0">
      <alignment horizontal="right" vertical="center"/>
    </xf>
    <xf numFmtId="3" fontId="2" fillId="69" borderId="108" applyFont="0">
      <alignment horizontal="right" vertical="center"/>
    </xf>
    <xf numFmtId="3" fontId="2" fillId="69" borderId="108" applyFont="0">
      <alignment horizontal="right" vertical="center"/>
    </xf>
    <xf numFmtId="3" fontId="2" fillId="69" borderId="108" applyFont="0">
      <alignment horizontal="right"/>
    </xf>
    <xf numFmtId="3" fontId="2" fillId="69" borderId="108" applyFont="0">
      <alignment horizontal="right"/>
    </xf>
    <xf numFmtId="3" fontId="2" fillId="69" borderId="108" applyFont="0">
      <alignment horizontal="right"/>
    </xf>
    <xf numFmtId="3" fontId="2" fillId="69" borderId="108" applyFont="0">
      <alignment horizontal="right"/>
    </xf>
    <xf numFmtId="3" fontId="2" fillId="69" borderId="108" applyFont="0">
      <alignment horizontal="right"/>
    </xf>
    <xf numFmtId="3" fontId="2" fillId="69" borderId="108" applyFont="0">
      <alignment horizontal="right"/>
    </xf>
    <xf numFmtId="3" fontId="2" fillId="69" borderId="108" applyFont="0">
      <alignment horizontal="right"/>
    </xf>
    <xf numFmtId="3" fontId="2" fillId="69" borderId="108" applyFont="0">
      <alignment horizontal="right"/>
    </xf>
    <xf numFmtId="3" fontId="2" fillId="69" borderId="108" applyFont="0">
      <alignment horizontal="right"/>
    </xf>
    <xf numFmtId="187" fontId="2" fillId="69" borderId="108" applyFont="0">
      <alignment horizontal="right"/>
    </xf>
    <xf numFmtId="187" fontId="2" fillId="69" borderId="108" applyFont="0">
      <alignment horizontal="right"/>
    </xf>
    <xf numFmtId="187" fontId="2" fillId="69" borderId="108" applyFont="0">
      <alignment horizontal="right"/>
    </xf>
    <xf numFmtId="187" fontId="2" fillId="69" borderId="108" applyFont="0">
      <alignment horizontal="right"/>
    </xf>
    <xf numFmtId="187" fontId="2" fillId="69" borderId="108" applyFont="0">
      <alignment horizontal="right"/>
    </xf>
    <xf numFmtId="187" fontId="2" fillId="69" borderId="108" applyFont="0">
      <alignment horizontal="right"/>
    </xf>
    <xf numFmtId="187" fontId="2" fillId="69" borderId="108" applyFont="0">
      <alignment horizontal="right"/>
    </xf>
    <xf numFmtId="187" fontId="2" fillId="69" borderId="108" applyFont="0">
      <alignment horizontal="right"/>
    </xf>
    <xf numFmtId="187" fontId="2" fillId="69" borderId="108" applyFont="0">
      <alignment horizontal="right"/>
    </xf>
    <xf numFmtId="187" fontId="2" fillId="69" borderId="108" applyFont="0">
      <alignment horizontal="right"/>
    </xf>
    <xf numFmtId="261" fontId="2" fillId="69" borderId="108" applyFont="0">
      <alignment horizontal="right"/>
    </xf>
    <xf numFmtId="261" fontId="2" fillId="69" borderId="108" applyFont="0">
      <alignment horizontal="right"/>
    </xf>
    <xf numFmtId="261" fontId="2" fillId="69" borderId="108" applyFont="0">
      <alignment horizontal="right"/>
    </xf>
    <xf numFmtId="261" fontId="2" fillId="69" borderId="108" applyFont="0">
      <alignment horizontal="right"/>
    </xf>
    <xf numFmtId="261" fontId="2" fillId="69" borderId="108" applyFont="0">
      <alignment horizontal="right"/>
    </xf>
    <xf numFmtId="261" fontId="2" fillId="69" borderId="108" applyFont="0">
      <alignment horizontal="right"/>
    </xf>
    <xf numFmtId="261" fontId="2" fillId="69" borderId="108" applyFont="0">
      <alignment horizontal="right"/>
    </xf>
    <xf numFmtId="261" fontId="2" fillId="69" borderId="108" applyFont="0">
      <alignment horizontal="right"/>
    </xf>
    <xf numFmtId="261" fontId="2" fillId="69" borderId="108" applyFont="0">
      <alignment horizontal="right"/>
    </xf>
    <xf numFmtId="261" fontId="2" fillId="69" borderId="108" applyFont="0">
      <alignment horizontal="right"/>
    </xf>
    <xf numFmtId="10" fontId="2" fillId="69" borderId="108" applyFont="0">
      <alignment horizontal="right"/>
    </xf>
    <xf numFmtId="10" fontId="2" fillId="69" borderId="108" applyFont="0">
      <alignment horizontal="right"/>
    </xf>
    <xf numFmtId="10" fontId="2" fillId="69" borderId="108" applyFont="0">
      <alignment horizontal="right"/>
    </xf>
    <xf numFmtId="10" fontId="2" fillId="69" borderId="108" applyFont="0">
      <alignment horizontal="right"/>
    </xf>
    <xf numFmtId="10" fontId="2" fillId="69" borderId="108" applyFont="0">
      <alignment horizontal="right"/>
    </xf>
    <xf numFmtId="10" fontId="2" fillId="69" borderId="108" applyFont="0">
      <alignment horizontal="right"/>
    </xf>
    <xf numFmtId="10" fontId="2" fillId="69" borderId="108" applyFont="0">
      <alignment horizontal="right"/>
    </xf>
    <xf numFmtId="10" fontId="2" fillId="69" borderId="108" applyFont="0">
      <alignment horizontal="right"/>
    </xf>
    <xf numFmtId="10" fontId="2" fillId="69" borderId="108" applyFont="0">
      <alignment horizontal="right"/>
    </xf>
    <xf numFmtId="10" fontId="2" fillId="69" borderId="108" applyFont="0">
      <alignment horizontal="right"/>
    </xf>
    <xf numFmtId="9" fontId="2" fillId="69" borderId="108" applyFont="0">
      <alignment horizontal="right"/>
    </xf>
    <xf numFmtId="9" fontId="2" fillId="69" borderId="108" applyFont="0">
      <alignment horizontal="right"/>
    </xf>
    <xf numFmtId="9" fontId="2" fillId="69" borderId="108" applyFont="0">
      <alignment horizontal="right"/>
    </xf>
    <xf numFmtId="9" fontId="2" fillId="69" borderId="108" applyFont="0">
      <alignment horizontal="right"/>
    </xf>
    <xf numFmtId="9" fontId="2" fillId="69" borderId="108" applyFont="0">
      <alignment horizontal="right"/>
    </xf>
    <xf numFmtId="9" fontId="2" fillId="69" borderId="108" applyFont="0">
      <alignment horizontal="right"/>
    </xf>
    <xf numFmtId="9" fontId="2" fillId="69" borderId="108" applyFont="0">
      <alignment horizontal="right"/>
    </xf>
    <xf numFmtId="9" fontId="2" fillId="69" borderId="108" applyFont="0">
      <alignment horizontal="right"/>
    </xf>
    <xf numFmtId="9" fontId="2" fillId="69" borderId="108" applyFont="0">
      <alignment horizontal="right"/>
    </xf>
    <xf numFmtId="9" fontId="2" fillId="69" borderId="108" applyFont="0">
      <alignment horizontal="right"/>
    </xf>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49" fontId="2" fillId="69" borderId="108" applyFont="0">
      <alignment horizontal="center" wrapText="1"/>
    </xf>
    <xf numFmtId="3" fontId="2" fillId="68" borderId="130" applyBorder="0"/>
    <xf numFmtId="3" fontId="2" fillId="68" borderId="130" applyBorder="0"/>
    <xf numFmtId="3" fontId="2" fillId="68" borderId="130" applyBorder="0"/>
    <xf numFmtId="3" fontId="2" fillId="68" borderId="130" applyBorder="0"/>
    <xf numFmtId="3" fontId="2" fillId="68" borderId="130" applyBorder="0"/>
    <xf numFmtId="2" fontId="327" fillId="0" borderId="186" applyNumberFormat="0" applyFill="0" applyBorder="0" applyAlignment="0" applyProtection="0">
      <alignment horizontal="center"/>
      <protection locked="0"/>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0" fontId="174" fillId="0" borderId="108" applyNumberFormat="0" applyFont="0" applyFill="0" applyBorder="0" applyAlignment="0">
      <protection hidden="1"/>
    </xf>
    <xf numFmtId="1" fontId="2" fillId="145" borderId="108" applyFont="0">
      <alignment horizontal="right"/>
    </xf>
    <xf numFmtId="1" fontId="2" fillId="145" borderId="108" applyFont="0">
      <alignment horizontal="right"/>
    </xf>
    <xf numFmtId="1" fontId="2" fillId="145" borderId="108" applyFont="0">
      <alignment horizontal="right"/>
    </xf>
    <xf numFmtId="1" fontId="2" fillId="145" borderId="108" applyFont="0">
      <alignment horizontal="right"/>
    </xf>
    <xf numFmtId="1" fontId="2" fillId="145" borderId="108" applyFont="0">
      <alignment horizontal="right"/>
    </xf>
    <xf numFmtId="1" fontId="2" fillId="145" borderId="108" applyFont="0">
      <alignment horizontal="right"/>
    </xf>
    <xf numFmtId="1" fontId="2" fillId="145" borderId="108" applyFont="0">
      <alignment horizontal="right"/>
    </xf>
    <xf numFmtId="1" fontId="2" fillId="145" borderId="108" applyFont="0">
      <alignment horizontal="right"/>
    </xf>
    <xf numFmtId="1" fontId="2" fillId="145" borderId="108" applyFont="0">
      <alignment horizontal="right"/>
    </xf>
    <xf numFmtId="1" fontId="2" fillId="145" borderId="108" applyFont="0">
      <alignment horizontal="right"/>
    </xf>
    <xf numFmtId="305" fontId="2" fillId="145" borderId="108" applyFont="0"/>
    <xf numFmtId="305" fontId="2" fillId="145" borderId="108" applyFont="0"/>
    <xf numFmtId="305" fontId="2" fillId="145" borderId="108" applyFont="0"/>
    <xf numFmtId="305" fontId="2" fillId="145" borderId="108" applyFont="0"/>
    <xf numFmtId="305" fontId="2" fillId="145" borderId="108" applyFont="0"/>
    <xf numFmtId="305" fontId="2" fillId="145" borderId="108" applyFont="0"/>
    <xf numFmtId="305" fontId="2" fillId="145" borderId="108" applyFont="0"/>
    <xf numFmtId="305" fontId="2" fillId="145" borderId="108" applyFont="0"/>
    <xf numFmtId="305" fontId="2" fillId="145" borderId="108" applyFont="0"/>
    <xf numFmtId="305" fontId="2" fillId="145" borderId="108" applyFont="0"/>
    <xf numFmtId="9" fontId="2" fillId="145" borderId="108" applyFont="0">
      <alignment horizontal="right"/>
    </xf>
    <xf numFmtId="9" fontId="2" fillId="145" borderId="108" applyFont="0">
      <alignment horizontal="right"/>
    </xf>
    <xf numFmtId="9" fontId="2" fillId="145" borderId="108" applyFont="0">
      <alignment horizontal="right"/>
    </xf>
    <xf numFmtId="9" fontId="2" fillId="145" borderId="108" applyFont="0">
      <alignment horizontal="right"/>
    </xf>
    <xf numFmtId="9" fontId="2" fillId="145" borderId="108" applyFont="0">
      <alignment horizontal="right"/>
    </xf>
    <xf numFmtId="9" fontId="2" fillId="145" borderId="108" applyFont="0">
      <alignment horizontal="right"/>
    </xf>
    <xf numFmtId="9" fontId="2" fillId="145" borderId="108" applyFont="0">
      <alignment horizontal="right"/>
    </xf>
    <xf numFmtId="9" fontId="2" fillId="145" borderId="108" applyFont="0">
      <alignment horizontal="right"/>
    </xf>
    <xf numFmtId="9" fontId="2" fillId="145" borderId="108" applyFont="0">
      <alignment horizontal="right"/>
    </xf>
    <xf numFmtId="9" fontId="2" fillId="145" borderId="108" applyFont="0">
      <alignment horizontal="right"/>
    </xf>
    <xf numFmtId="332" fontId="2" fillId="145" borderId="108" applyFont="0">
      <alignment horizontal="right"/>
    </xf>
    <xf numFmtId="332" fontId="2" fillId="145" borderId="108" applyFont="0">
      <alignment horizontal="right"/>
    </xf>
    <xf numFmtId="332" fontId="2" fillId="145" borderId="108" applyFont="0">
      <alignment horizontal="right"/>
    </xf>
    <xf numFmtId="332" fontId="2" fillId="145" borderId="108" applyFont="0">
      <alignment horizontal="right"/>
    </xf>
    <xf numFmtId="332" fontId="2" fillId="145" borderId="108" applyFont="0">
      <alignment horizontal="right"/>
    </xf>
    <xf numFmtId="332" fontId="2" fillId="145" borderId="108" applyFont="0">
      <alignment horizontal="right"/>
    </xf>
    <xf numFmtId="332" fontId="2" fillId="145" borderId="108" applyFont="0">
      <alignment horizontal="right"/>
    </xf>
    <xf numFmtId="332" fontId="2" fillId="145" borderId="108" applyFont="0">
      <alignment horizontal="right"/>
    </xf>
    <xf numFmtId="332" fontId="2" fillId="145" borderId="108" applyFont="0">
      <alignment horizontal="right"/>
    </xf>
    <xf numFmtId="332" fontId="2" fillId="145" borderId="108" applyFont="0">
      <alignment horizontal="right"/>
    </xf>
    <xf numFmtId="10" fontId="2" fillId="145" borderId="108" applyFont="0">
      <alignment horizontal="right"/>
    </xf>
    <xf numFmtId="10" fontId="2" fillId="145" borderId="108" applyFont="0">
      <alignment horizontal="right"/>
    </xf>
    <xf numFmtId="10" fontId="2" fillId="145" borderId="108" applyFont="0">
      <alignment horizontal="right"/>
    </xf>
    <xf numFmtId="10" fontId="2" fillId="145" borderId="108" applyFont="0">
      <alignment horizontal="right"/>
    </xf>
    <xf numFmtId="10" fontId="2" fillId="145" borderId="108" applyFont="0">
      <alignment horizontal="right"/>
    </xf>
    <xf numFmtId="10" fontId="2" fillId="145" borderId="108" applyFont="0">
      <alignment horizontal="right"/>
    </xf>
    <xf numFmtId="10" fontId="2" fillId="145" borderId="108" applyFont="0">
      <alignment horizontal="right"/>
    </xf>
    <xf numFmtId="10" fontId="2" fillId="145" borderId="108" applyFont="0">
      <alignment horizontal="right"/>
    </xf>
    <xf numFmtId="10" fontId="2" fillId="145" borderId="108" applyFont="0">
      <alignment horizontal="right"/>
    </xf>
    <xf numFmtId="10" fontId="2" fillId="145" borderId="108" applyFont="0">
      <alignment horizontal="right"/>
    </xf>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0" fontId="2" fillId="145" borderId="108" applyFont="0">
      <alignment horizontal="center" wrapText="1"/>
    </xf>
    <xf numFmtId="49" fontId="2" fillId="145" borderId="108" applyFont="0"/>
    <xf numFmtId="49" fontId="2" fillId="145" borderId="108" applyFont="0"/>
    <xf numFmtId="305" fontId="2" fillId="146" borderId="108" applyFont="0"/>
    <xf numFmtId="305" fontId="2" fillId="146" borderId="108" applyFont="0"/>
    <xf numFmtId="305" fontId="2" fillId="146" borderId="108" applyFont="0"/>
    <xf numFmtId="305" fontId="2" fillId="146" borderId="108" applyFont="0"/>
    <xf numFmtId="305" fontId="2" fillId="146" borderId="108" applyFont="0"/>
    <xf numFmtId="305" fontId="2" fillId="146" borderId="108" applyFont="0"/>
    <xf numFmtId="305" fontId="2" fillId="146" borderId="108" applyFont="0"/>
    <xf numFmtId="305" fontId="2" fillId="146" borderId="108" applyFont="0"/>
    <xf numFmtId="305" fontId="2" fillId="146" borderId="108" applyFont="0"/>
    <xf numFmtId="305" fontId="2" fillId="146" borderId="108" applyFont="0"/>
    <xf numFmtId="9" fontId="2" fillId="146" borderId="108" applyFont="0">
      <alignment horizontal="right"/>
    </xf>
    <xf numFmtId="9" fontId="2" fillId="146" borderId="108" applyFont="0">
      <alignment horizontal="right"/>
    </xf>
    <xf numFmtId="9" fontId="2" fillId="146" borderId="108" applyFont="0">
      <alignment horizontal="right"/>
    </xf>
    <xf numFmtId="9" fontId="2" fillId="146" borderId="108" applyFont="0">
      <alignment horizontal="right"/>
    </xf>
    <xf numFmtId="9" fontId="2" fillId="146" borderId="108" applyFont="0">
      <alignment horizontal="right"/>
    </xf>
    <xf numFmtId="9" fontId="2" fillId="146" borderId="108" applyFont="0">
      <alignment horizontal="right"/>
    </xf>
    <xf numFmtId="9" fontId="2" fillId="146" borderId="108" applyFont="0">
      <alignment horizontal="right"/>
    </xf>
    <xf numFmtId="9" fontId="2" fillId="146" borderId="108" applyFont="0">
      <alignment horizontal="right"/>
    </xf>
    <xf numFmtId="9" fontId="2" fillId="146" borderId="108" applyFont="0">
      <alignment horizontal="right"/>
    </xf>
    <xf numFmtId="9" fontId="2" fillId="146" borderId="108" applyFont="0">
      <alignment horizontal="right"/>
    </xf>
    <xf numFmtId="312" fontId="2" fillId="147" borderId="108">
      <alignment vertical="center"/>
    </xf>
    <xf numFmtId="312" fontId="2" fillId="147" borderId="108">
      <alignment vertical="center"/>
    </xf>
    <xf numFmtId="312" fontId="2" fillId="147" borderId="108">
      <alignment vertical="center"/>
    </xf>
    <xf numFmtId="312" fontId="2" fillId="147" borderId="108">
      <alignment vertical="center"/>
    </xf>
    <xf numFmtId="312" fontId="2" fillId="147" borderId="108">
      <alignment vertical="center"/>
    </xf>
    <xf numFmtId="305" fontId="2" fillId="94" borderId="108" applyFont="0">
      <alignment horizontal="right"/>
    </xf>
    <xf numFmtId="305" fontId="2" fillId="94" borderId="108" applyFont="0">
      <alignment horizontal="right"/>
    </xf>
    <xf numFmtId="305" fontId="2" fillId="94" borderId="108" applyFont="0">
      <alignment horizontal="right"/>
    </xf>
    <xf numFmtId="305" fontId="2" fillId="94" borderId="108" applyFont="0">
      <alignment horizontal="right"/>
    </xf>
    <xf numFmtId="305" fontId="2" fillId="94" borderId="108" applyFont="0">
      <alignment horizontal="right"/>
    </xf>
    <xf numFmtId="305" fontId="2" fillId="94" borderId="108" applyFont="0">
      <alignment horizontal="right"/>
    </xf>
    <xf numFmtId="305" fontId="2" fillId="94" borderId="108" applyFont="0">
      <alignment horizontal="right"/>
    </xf>
    <xf numFmtId="305" fontId="2" fillId="94" borderId="108" applyFont="0">
      <alignment horizontal="right"/>
    </xf>
    <xf numFmtId="305" fontId="2" fillId="94" borderId="108" applyFont="0">
      <alignment horizontal="right"/>
    </xf>
    <xf numFmtId="305" fontId="2" fillId="94" borderId="108" applyFont="0">
      <alignment horizontal="right"/>
    </xf>
    <xf numFmtId="1" fontId="2" fillId="94" borderId="108" applyFont="0">
      <alignment horizontal="right"/>
    </xf>
    <xf numFmtId="1" fontId="2" fillId="94" borderId="108" applyFont="0">
      <alignment horizontal="right"/>
    </xf>
    <xf numFmtId="1" fontId="2" fillId="94" borderId="108" applyFont="0">
      <alignment horizontal="right"/>
    </xf>
    <xf numFmtId="1" fontId="2" fillId="94" borderId="108" applyFont="0">
      <alignment horizontal="right"/>
    </xf>
    <xf numFmtId="1" fontId="2" fillId="94" borderId="108" applyFont="0">
      <alignment horizontal="right"/>
    </xf>
    <xf numFmtId="1" fontId="2" fillId="94" borderId="108" applyFont="0">
      <alignment horizontal="right"/>
    </xf>
    <xf numFmtId="1" fontId="2" fillId="94" borderId="108" applyFont="0">
      <alignment horizontal="right"/>
    </xf>
    <xf numFmtId="1" fontId="2" fillId="94" borderId="108" applyFont="0">
      <alignment horizontal="right"/>
    </xf>
    <xf numFmtId="1" fontId="2" fillId="94" borderId="108" applyFont="0">
      <alignment horizontal="right"/>
    </xf>
    <xf numFmtId="1" fontId="2" fillId="94" borderId="108" applyFont="0">
      <alignment horizontal="right"/>
    </xf>
    <xf numFmtId="305" fontId="2" fillId="94" borderId="108" applyFont="0"/>
    <xf numFmtId="305" fontId="2" fillId="94" borderId="108" applyFont="0"/>
    <xf numFmtId="305" fontId="2" fillId="94" borderId="108" applyFont="0"/>
    <xf numFmtId="305" fontId="2" fillId="94" borderId="108" applyFont="0"/>
    <xf numFmtId="305" fontId="2" fillId="94" borderId="108" applyFont="0"/>
    <xf numFmtId="305" fontId="2" fillId="94" borderId="108" applyFont="0"/>
    <xf numFmtId="305" fontId="2" fillId="94" borderId="108" applyFont="0"/>
    <xf numFmtId="305" fontId="2" fillId="94" borderId="108" applyFont="0"/>
    <xf numFmtId="305" fontId="2" fillId="94" borderId="108" applyFont="0"/>
    <xf numFmtId="305" fontId="2" fillId="94" borderId="108" applyFont="0"/>
    <xf numFmtId="261" fontId="2" fillId="94" borderId="108" applyFont="0"/>
    <xf numFmtId="261" fontId="2" fillId="94" borderId="108" applyFont="0"/>
    <xf numFmtId="261" fontId="2" fillId="94" borderId="108" applyFont="0"/>
    <xf numFmtId="261" fontId="2" fillId="94" borderId="108" applyFont="0"/>
    <xf numFmtId="261" fontId="2" fillId="94" borderId="108" applyFont="0"/>
    <xf numFmtId="261" fontId="2" fillId="94" borderId="108" applyFont="0"/>
    <xf numFmtId="261" fontId="2" fillId="94" borderId="108" applyFont="0"/>
    <xf numFmtId="261" fontId="2" fillId="94" borderId="108" applyFont="0"/>
    <xf numFmtId="261" fontId="2" fillId="94" borderId="108" applyFont="0"/>
    <xf numFmtId="261" fontId="2" fillId="94" borderId="108" applyFont="0"/>
    <xf numFmtId="10" fontId="2" fillId="94" borderId="108" applyFont="0">
      <alignment horizontal="right"/>
    </xf>
    <xf numFmtId="10" fontId="2" fillId="94" borderId="108" applyFont="0">
      <alignment horizontal="right"/>
    </xf>
    <xf numFmtId="10" fontId="2" fillId="94" borderId="108" applyFont="0">
      <alignment horizontal="right"/>
    </xf>
    <xf numFmtId="10" fontId="2" fillId="94" borderId="108" applyFont="0">
      <alignment horizontal="right"/>
    </xf>
    <xf numFmtId="10" fontId="2" fillId="94" borderId="108" applyFont="0">
      <alignment horizontal="right"/>
    </xf>
    <xf numFmtId="10" fontId="2" fillId="94" borderId="108" applyFont="0">
      <alignment horizontal="right"/>
    </xf>
    <xf numFmtId="10" fontId="2" fillId="94" borderId="108" applyFont="0">
      <alignment horizontal="right"/>
    </xf>
    <xf numFmtId="10" fontId="2" fillId="94" borderId="108" applyFont="0">
      <alignment horizontal="right"/>
    </xf>
    <xf numFmtId="10" fontId="2" fillId="94" borderId="108" applyFont="0">
      <alignment horizontal="right"/>
    </xf>
    <xf numFmtId="10" fontId="2" fillId="94" borderId="108" applyFont="0">
      <alignment horizontal="right"/>
    </xf>
    <xf numFmtId="9" fontId="2" fillId="94" borderId="108" applyFont="0">
      <alignment horizontal="right"/>
    </xf>
    <xf numFmtId="9" fontId="2" fillId="94" borderId="108" applyFont="0">
      <alignment horizontal="right"/>
    </xf>
    <xf numFmtId="9" fontId="2" fillId="94" borderId="108" applyFont="0">
      <alignment horizontal="right"/>
    </xf>
    <xf numFmtId="9" fontId="2" fillId="94" borderId="108" applyFont="0">
      <alignment horizontal="right"/>
    </xf>
    <xf numFmtId="9" fontId="2" fillId="94" borderId="108" applyFont="0">
      <alignment horizontal="right"/>
    </xf>
    <xf numFmtId="9" fontId="2" fillId="94" borderId="108" applyFont="0">
      <alignment horizontal="right"/>
    </xf>
    <xf numFmtId="9" fontId="2" fillId="94" borderId="108" applyFont="0">
      <alignment horizontal="right"/>
    </xf>
    <xf numFmtId="9" fontId="2" fillId="94" borderId="108" applyFont="0">
      <alignment horizontal="right"/>
    </xf>
    <xf numFmtId="9" fontId="2" fillId="94" borderId="108" applyFont="0">
      <alignment horizontal="right"/>
    </xf>
    <xf numFmtId="9" fontId="2" fillId="94" borderId="108" applyFont="0">
      <alignment horizontal="right"/>
    </xf>
    <xf numFmtId="332" fontId="2" fillId="94" borderId="108" applyFont="0">
      <alignment horizontal="right"/>
    </xf>
    <xf numFmtId="332" fontId="2" fillId="94" borderId="108" applyFont="0">
      <alignment horizontal="right"/>
    </xf>
    <xf numFmtId="332" fontId="2" fillId="94" borderId="108" applyFont="0">
      <alignment horizontal="right"/>
    </xf>
    <xf numFmtId="332" fontId="2" fillId="94" borderId="108" applyFont="0">
      <alignment horizontal="right"/>
    </xf>
    <xf numFmtId="332" fontId="2" fillId="94" borderId="108" applyFont="0">
      <alignment horizontal="right"/>
    </xf>
    <xf numFmtId="332" fontId="2" fillId="94" borderId="108" applyFont="0">
      <alignment horizontal="right"/>
    </xf>
    <xf numFmtId="332" fontId="2" fillId="94" borderId="108" applyFont="0">
      <alignment horizontal="right"/>
    </xf>
    <xf numFmtId="332" fontId="2" fillId="94" borderId="108" applyFont="0">
      <alignment horizontal="right"/>
    </xf>
    <xf numFmtId="332" fontId="2" fillId="94" borderId="108" applyFont="0">
      <alignment horizontal="right"/>
    </xf>
    <xf numFmtId="332" fontId="2" fillId="94" borderId="108" applyFont="0">
      <alignment horizontal="right"/>
    </xf>
    <xf numFmtId="10" fontId="2" fillId="94" borderId="132" applyFont="0">
      <alignment horizontal="right"/>
    </xf>
    <xf numFmtId="10" fontId="2" fillId="94" borderId="132" applyFont="0">
      <alignment horizontal="right"/>
    </xf>
    <xf numFmtId="10" fontId="2" fillId="94" borderId="132" applyFont="0">
      <alignment horizontal="right"/>
    </xf>
    <xf numFmtId="10" fontId="2" fillId="94" borderId="132" applyFont="0">
      <alignment horizontal="right"/>
    </xf>
    <xf numFmtId="10" fontId="2" fillId="94" borderId="132" applyFont="0">
      <alignment horizontal="right"/>
    </xf>
    <xf numFmtId="10" fontId="2" fillId="94" borderId="132" applyFont="0">
      <alignment horizontal="right"/>
    </xf>
    <xf numFmtId="10" fontId="2" fillId="94" borderId="132" applyFont="0">
      <alignment horizontal="right"/>
    </xf>
    <xf numFmtId="10" fontId="2" fillId="94" borderId="132" applyFont="0">
      <alignment horizontal="right"/>
    </xf>
    <xf numFmtId="10" fontId="2" fillId="94" borderId="132" applyFont="0">
      <alignment horizontal="right"/>
    </xf>
    <xf numFmtId="10" fontId="2" fillId="94" borderId="132" applyFont="0">
      <alignment horizontal="right"/>
    </xf>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0" fontId="2" fillId="94" borderId="108" applyFont="0">
      <alignment horizontal="center" wrapText="1"/>
      <protection locked="0"/>
    </xf>
    <xf numFmtId="49" fontId="2" fillId="94" borderId="108" applyFont="0"/>
    <xf numFmtId="49" fontId="2" fillId="94" borderId="108" applyFont="0"/>
    <xf numFmtId="0" fontId="334" fillId="0" borderId="130" applyNumberFormat="0" applyProtection="0">
      <alignment horizontal="left" vertical="top"/>
    </xf>
    <xf numFmtId="0" fontId="334" fillId="0" borderId="130" applyNumberFormat="0" applyProtection="0">
      <alignment horizontal="left" vertical="top"/>
    </xf>
    <xf numFmtId="0" fontId="334" fillId="0" borderId="130" applyNumberFormat="0" applyProtection="0">
      <alignment horizontal="left" vertical="top"/>
    </xf>
    <xf numFmtId="0" fontId="334" fillId="0" borderId="130" applyNumberFormat="0" applyProtection="0">
      <alignment horizontal="right" vertical="top"/>
    </xf>
    <xf numFmtId="0" fontId="334" fillId="0" borderId="130" applyNumberFormat="0" applyProtection="0">
      <alignment horizontal="right" vertical="top"/>
    </xf>
    <xf numFmtId="0" fontId="334" fillId="0" borderId="130" applyNumberFormat="0" applyProtection="0">
      <alignment horizontal="right" vertical="top"/>
    </xf>
    <xf numFmtId="0" fontId="334" fillId="0" borderId="130" applyNumberFormat="0" applyProtection="0">
      <alignment horizontal="right" vertical="top"/>
    </xf>
    <xf numFmtId="0" fontId="334" fillId="0" borderId="130" applyNumberFormat="0" applyProtection="0">
      <alignment horizontal="right" vertical="top"/>
    </xf>
    <xf numFmtId="0" fontId="331" fillId="0" borderId="130" applyNumberFormat="0" applyFill="0" applyAlignment="0" applyProtection="0"/>
    <xf numFmtId="0" fontId="331" fillId="0" borderId="130" applyNumberFormat="0" applyFill="0" applyAlignment="0" applyProtection="0"/>
    <xf numFmtId="0" fontId="331" fillId="0" borderId="130" applyNumberFormat="0" applyFill="0" applyAlignment="0" applyProtection="0"/>
    <xf numFmtId="0" fontId="331" fillId="0" borderId="130" applyNumberFormat="0" applyFill="0" applyAlignment="0" applyProtection="0"/>
    <xf numFmtId="0" fontId="331" fillId="0" borderId="130" applyNumberFormat="0" applyFill="0" applyAlignment="0" applyProtection="0"/>
    <xf numFmtId="0" fontId="330" fillId="0" borderId="127" applyNumberFormat="0" applyFont="0" applyFill="0" applyAlignment="0" applyProtection="0">
      <alignment horizontal="left" vertical="top"/>
    </xf>
    <xf numFmtId="0" fontId="330" fillId="0" borderId="127" applyNumberFormat="0" applyFont="0" applyFill="0" applyAlignment="0" applyProtection="0">
      <alignment horizontal="left" vertical="top"/>
    </xf>
    <xf numFmtId="0" fontId="330" fillId="0" borderId="127" applyNumberFormat="0" applyFont="0" applyFill="0" applyAlignment="0" applyProtection="0">
      <alignment horizontal="left" vertical="top"/>
    </xf>
    <xf numFmtId="0" fontId="330" fillId="0" borderId="127" applyNumberFormat="0" applyFont="0" applyFill="0" applyAlignment="0" applyProtection="0">
      <alignment horizontal="left" vertical="top"/>
    </xf>
    <xf numFmtId="0" fontId="330" fillId="0" borderId="127" applyNumberFormat="0" applyFont="0" applyFill="0" applyAlignment="0" applyProtection="0">
      <alignment horizontal="left" vertical="top"/>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 fillId="0" borderId="108">
      <alignment vertical="center" wrapText="1"/>
    </xf>
    <xf numFmtId="0" fontId="269" fillId="0" borderId="96" applyFill="0" applyBorder="0" applyProtection="0">
      <alignment horizontal="left" vertical="top"/>
    </xf>
    <xf numFmtId="0" fontId="199" fillId="132" borderId="179" applyNumberFormat="0" applyFont="0">
      <alignment horizontal="center" vertical="center"/>
    </xf>
    <xf numFmtId="351" fontId="62" fillId="68" borderId="131" applyNumberFormat="0" applyBorder="0" applyAlignment="0">
      <alignment horizontal="right"/>
    </xf>
    <xf numFmtId="0" fontId="345" fillId="0" borderId="128"/>
    <xf numFmtId="0" fontId="345" fillId="0" borderId="128"/>
    <xf numFmtId="0" fontId="345" fillId="0" borderId="128"/>
    <xf numFmtId="0" fontId="345" fillId="0" borderId="128"/>
    <xf numFmtId="0" fontId="345" fillId="0" borderId="128"/>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254" fontId="2" fillId="0" borderId="128">
      <alignment horizontal="left"/>
    </xf>
    <xf numFmtId="0" fontId="286" fillId="0" borderId="182" applyProtection="0">
      <alignment horizontal="center"/>
    </xf>
    <xf numFmtId="0" fontId="286" fillId="0" borderId="182" applyProtection="0">
      <alignment horizontal="center"/>
    </xf>
    <xf numFmtId="0" fontId="286" fillId="0" borderId="182" applyProtection="0">
      <alignment horizontal="center"/>
    </xf>
    <xf numFmtId="0" fontId="286" fillId="0" borderId="182" applyProtection="0">
      <alignment horizontal="center"/>
    </xf>
    <xf numFmtId="0" fontId="286" fillId="0" borderId="182" applyProtection="0">
      <alignment horizontal="center"/>
    </xf>
    <xf numFmtId="0" fontId="347" fillId="0" borderId="131" applyNumberFormat="0" applyFill="0" applyBorder="0" applyAlignment="0" applyProtection="0">
      <alignment horizontal="center"/>
      <protection locked="0"/>
    </xf>
    <xf numFmtId="37" fontId="174" fillId="151" borderId="108" applyNumberFormat="0" applyAlignment="0" applyProtection="0"/>
    <xf numFmtId="37" fontId="174" fillId="151" borderId="108" applyNumberFormat="0" applyAlignment="0" applyProtection="0"/>
    <xf numFmtId="37" fontId="174" fillId="151" borderId="108" applyNumberFormat="0" applyAlignment="0" applyProtection="0"/>
    <xf numFmtId="37" fontId="174" fillId="151" borderId="108" applyNumberFormat="0" applyAlignment="0" applyProtection="0"/>
    <xf numFmtId="37" fontId="174" fillId="151" borderId="108" applyNumberFormat="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 fillId="0" borderId="127" applyNumberFormat="0" applyFont="0" applyFill="0" applyAlignment="0" applyProtection="0"/>
    <xf numFmtId="0" fontId="2" fillId="0" borderId="127" applyNumberFormat="0" applyFont="0" applyFill="0" applyAlignment="0" applyProtection="0"/>
    <xf numFmtId="2" fontId="247" fillId="69" borderId="108" applyBorder="0" applyAlignment="0"/>
    <xf numFmtId="165" fontId="353" fillId="69" borderId="96">
      <alignment horizontal="center"/>
    </xf>
    <xf numFmtId="0" fontId="360" fillId="0" borderId="0" applyNumberFormat="0" applyFill="0" applyBorder="0" applyAlignment="0" applyProtection="0"/>
  </cellStyleXfs>
  <cellXfs count="960">
    <xf numFmtId="0" fontId="0" fillId="0" borderId="0" xfId="0"/>
    <xf numFmtId="43" fontId="4" fillId="0" borderId="0" xfId="0" applyNumberFormat="1" applyFont="1"/>
    <xf numFmtId="0" fontId="4" fillId="0" borderId="0" xfId="0" applyFont="1"/>
    <xf numFmtId="0" fontId="0" fillId="0" borderId="0" xfId="0" applyAlignment="1">
      <alignment wrapText="1"/>
    </xf>
    <xf numFmtId="167" fontId="3" fillId="0" borderId="0" xfId="0" applyNumberFormat="1" applyFont="1" applyAlignment="1">
      <alignment horizontal="center"/>
    </xf>
    <xf numFmtId="167" fontId="0" fillId="0" borderId="0" xfId="0" applyNumberFormat="1" applyAlignment="1">
      <alignment horizontal="center"/>
    </xf>
    <xf numFmtId="167" fontId="5" fillId="0" borderId="0" xfId="0" applyNumberFormat="1" applyFont="1" applyAlignment="1">
      <alignment horizontal="center"/>
    </xf>
    <xf numFmtId="0" fontId="4" fillId="0" borderId="3" xfId="0" applyFont="1" applyBorder="1"/>
    <xf numFmtId="0" fontId="9" fillId="0" borderId="15" xfId="0" applyFont="1" applyBorder="1"/>
    <xf numFmtId="0" fontId="12" fillId="0" borderId="0" xfId="0" applyFont="1"/>
    <xf numFmtId="0" fontId="9" fillId="0" borderId="0" xfId="0" applyFont="1" applyAlignment="1">
      <alignment horizontal="right" wrapText="1"/>
    </xf>
    <xf numFmtId="0" fontId="9" fillId="0" borderId="18" xfId="0" applyFont="1" applyBorder="1" applyAlignment="1">
      <alignment vertical="center"/>
    </xf>
    <xf numFmtId="0" fontId="9" fillId="0" borderId="21" xfId="0" applyFont="1" applyBorder="1"/>
    <xf numFmtId="0" fontId="7" fillId="0" borderId="0" xfId="0" applyFont="1"/>
    <xf numFmtId="0" fontId="9" fillId="0" borderId="0" xfId="10" applyFont="1"/>
    <xf numFmtId="0" fontId="9" fillId="0" borderId="0" xfId="0" applyFont="1"/>
    <xf numFmtId="0" fontId="9" fillId="0" borderId="0" xfId="0" applyFont="1" applyAlignment="1">
      <alignment horizontal="right"/>
    </xf>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0" applyFont="1"/>
    <xf numFmtId="0" fontId="9" fillId="0" borderId="8" xfId="0" applyFont="1" applyBorder="1" applyAlignment="1">
      <alignment wrapText="1"/>
    </xf>
    <xf numFmtId="0" fontId="9" fillId="0" borderId="20" xfId="0" applyFont="1" applyBorder="1" applyAlignment="1">
      <alignment wrapText="1"/>
    </xf>
    <xf numFmtId="0" fontId="6" fillId="0" borderId="0" xfId="0" applyFont="1" applyAlignment="1">
      <alignment horizontal="center"/>
    </xf>
    <xf numFmtId="0" fontId="10" fillId="0" borderId="0" xfId="0" applyFont="1" applyAlignment="1">
      <alignment horizontal="center" wrapText="1"/>
    </xf>
    <xf numFmtId="0" fontId="13" fillId="0" borderId="8" xfId="0" applyFont="1" applyBorder="1" applyAlignment="1">
      <alignment wrapText="1"/>
    </xf>
    <xf numFmtId="0" fontId="4" fillId="0" borderId="20" xfId="0" applyFont="1" applyBorder="1"/>
    <xf numFmtId="0" fontId="13" fillId="0" borderId="24"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Alignment="1">
      <alignment horizontal="center" vertical="center" wrapText="1"/>
    </xf>
    <xf numFmtId="0" fontId="7" fillId="3" borderId="3" xfId="0" applyFont="1" applyFill="1" applyBorder="1" applyAlignment="1" applyProtection="1">
      <alignment vertical="center" wrapText="1"/>
      <protection locked="0"/>
    </xf>
    <xf numFmtId="0" fontId="7" fillId="3" borderId="3" xfId="0" applyFont="1" applyFill="1" applyBorder="1" applyAlignment="1" applyProtection="1">
      <alignment horizontal="left" vertical="center" wrapText="1"/>
      <protection locked="0"/>
    </xf>
    <xf numFmtId="0" fontId="7" fillId="3" borderId="3" xfId="8" applyFont="1" applyFill="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15" fillId="3" borderId="3" xfId="0" applyFont="1" applyFill="1" applyBorder="1" applyAlignment="1" applyProtection="1">
      <alignment vertical="center" wrapText="1"/>
      <protection locked="0"/>
    </xf>
    <xf numFmtId="0" fontId="7" fillId="3" borderId="7" xfId="0" applyFont="1" applyFill="1" applyBorder="1" applyAlignment="1" applyProtection="1">
      <alignment vertical="center" wrapText="1"/>
      <protection locked="0"/>
    </xf>
    <xf numFmtId="0" fontId="7" fillId="3" borderId="2" xfId="0" applyFont="1" applyFill="1" applyBorder="1" applyAlignment="1" applyProtection="1">
      <alignment vertical="center" wrapText="1"/>
      <protection locked="0"/>
    </xf>
    <xf numFmtId="0" fontId="7" fillId="3" borderId="7" xfId="0"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6" applyNumberFormat="1" applyFont="1" applyFill="1" applyBorder="1" applyAlignment="1" applyProtection="1">
      <alignment horizontal="left" vertical="top" wrapText="1"/>
    </xf>
    <xf numFmtId="0" fontId="15" fillId="35" borderId="3" xfId="0" applyFont="1" applyFill="1" applyBorder="1" applyAlignment="1" applyProtection="1">
      <alignment vertical="center" wrapText="1"/>
      <protection locked="0"/>
    </xf>
    <xf numFmtId="0" fontId="4" fillId="0" borderId="18" xfId="0" applyFont="1" applyBorder="1"/>
    <xf numFmtId="0" fontId="23" fillId="0" borderId="3" xfId="0" applyFont="1" applyBorder="1"/>
    <xf numFmtId="0" fontId="7" fillId="0" borderId="3" xfId="0" applyFont="1" applyBorder="1" applyAlignment="1" applyProtection="1">
      <alignment horizontal="center" vertical="center" wrapText="1"/>
      <protection locked="0"/>
    </xf>
    <xf numFmtId="0" fontId="4" fillId="0" borderId="0" xfId="0" applyFont="1" applyAlignment="1">
      <alignment vertical="center" wrapText="1"/>
    </xf>
    <xf numFmtId="164" fontId="7" fillId="3" borderId="3" xfId="1" applyNumberFormat="1" applyFont="1" applyFill="1" applyBorder="1" applyAlignment="1" applyProtection="1">
      <alignment horizontal="center" vertical="center" wrapText="1"/>
      <protection locked="0"/>
    </xf>
    <xf numFmtId="164" fontId="7" fillId="3" borderId="18"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0" fontId="4" fillId="0" borderId="15" xfId="0" applyFont="1" applyBorder="1"/>
    <xf numFmtId="0" fontId="4" fillId="0" borderId="17" xfId="0" applyFont="1" applyBorder="1"/>
    <xf numFmtId="0" fontId="7" fillId="3" borderId="21" xfId="8" applyFont="1" applyFill="1" applyBorder="1" applyAlignment="1" applyProtection="1">
      <alignment horizontal="left" vertical="center"/>
      <protection locked="0"/>
    </xf>
    <xf numFmtId="0" fontId="15" fillId="3" borderId="23" xfId="14" applyFont="1" applyFill="1" applyBorder="1" applyProtection="1">
      <protection locked="0"/>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7" fillId="0" borderId="0" xfId="10" applyFont="1" applyAlignment="1">
      <alignment vertical="center"/>
    </xf>
    <xf numFmtId="0" fontId="4" fillId="0" borderId="18" xfId="0" applyFont="1" applyBorder="1" applyAlignment="1">
      <alignment vertical="center"/>
    </xf>
    <xf numFmtId="0" fontId="9" fillId="2" borderId="21" xfId="0" applyFont="1" applyFill="1" applyBorder="1" applyAlignment="1">
      <alignment horizontal="right" vertical="center"/>
    </xf>
    <xf numFmtId="0" fontId="4" fillId="0" borderId="52" xfId="0" applyFont="1" applyBorder="1"/>
    <xf numFmtId="0" fontId="20" fillId="0" borderId="21" xfId="0" applyFont="1" applyBorder="1" applyAlignment="1">
      <alignment horizontal="center" vertical="center" wrapText="1"/>
    </xf>
    <xf numFmtId="0" fontId="4" fillId="0" borderId="53" xfId="0" applyFont="1" applyBorder="1"/>
    <xf numFmtId="0" fontId="7" fillId="0" borderId="15" xfId="8" applyFont="1" applyBorder="1" applyAlignment="1" applyProtection="1">
      <alignment horizontal="center" vertical="center"/>
      <protection locked="0"/>
    </xf>
    <xf numFmtId="0" fontId="15" fillId="3" borderId="5" xfId="8" applyFont="1" applyFill="1" applyBorder="1" applyAlignment="1" applyProtection="1">
      <alignment horizontal="center" vertical="center" wrapText="1"/>
      <protection locked="0"/>
    </xf>
    <xf numFmtId="164" fontId="7" fillId="3" borderId="17" xfId="6" applyNumberFormat="1" applyFont="1" applyFill="1" applyBorder="1" applyAlignment="1" applyProtection="1">
      <alignment horizontal="center" vertical="center"/>
      <protection locked="0"/>
    </xf>
    <xf numFmtId="0" fontId="7" fillId="0" borderId="18" xfId="8" applyFont="1" applyBorder="1" applyAlignment="1" applyProtection="1">
      <alignment horizontal="center" vertical="center"/>
      <protection locked="0"/>
    </xf>
    <xf numFmtId="0" fontId="7" fillId="0" borderId="0" xfId="0" applyFont="1" applyAlignment="1" applyProtection="1">
      <alignment wrapText="1"/>
      <protection locked="0"/>
    </xf>
    <xf numFmtId="0" fontId="7" fillId="0" borderId="18" xfId="8" applyFont="1" applyBorder="1" applyAlignment="1" applyProtection="1">
      <alignment horizontal="center" vertical="center" wrapText="1"/>
      <protection locked="0"/>
    </xf>
    <xf numFmtId="0" fontId="15" fillId="35" borderId="22" xfId="0" applyFont="1" applyFill="1" applyBorder="1" applyAlignment="1" applyProtection="1">
      <alignment vertical="center" wrapText="1"/>
      <protection locked="0"/>
    </xf>
    <xf numFmtId="167" fontId="23" fillId="0" borderId="55" xfId="0" applyNumberFormat="1" applyFont="1" applyBorder="1" applyAlignment="1">
      <alignment horizontal="center"/>
    </xf>
    <xf numFmtId="167" fontId="19" fillId="0" borderId="55" xfId="0" applyNumberFormat="1" applyFont="1" applyBorder="1" applyAlignment="1">
      <alignment horizontal="center"/>
    </xf>
    <xf numFmtId="167" fontId="23" fillId="0" borderId="57"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8" xfId="0" applyFont="1" applyBorder="1"/>
    <xf numFmtId="0" fontId="4" fillId="0" borderId="16" xfId="0" applyFont="1" applyBorder="1"/>
    <xf numFmtId="0" fontId="4" fillId="0" borderId="21" xfId="0" applyFont="1" applyBorder="1"/>
    <xf numFmtId="0" fontId="7" fillId="3" borderId="18" xfId="4" applyFont="1" applyFill="1" applyBorder="1" applyAlignment="1" applyProtection="1">
      <alignment horizontal="right" vertical="center"/>
      <protection locked="0"/>
    </xf>
    <xf numFmtId="0" fontId="15" fillId="3" borderId="22" xfId="14" applyFont="1" applyFill="1" applyBorder="1" applyProtection="1">
      <protection locked="0"/>
    </xf>
    <xf numFmtId="0" fontId="4" fillId="0" borderId="16" xfId="0" applyFont="1" applyBorder="1" applyAlignment="1">
      <alignment wrapText="1"/>
    </xf>
    <xf numFmtId="0" fontId="4" fillId="0" borderId="17" xfId="0" applyFont="1" applyBorder="1" applyAlignment="1">
      <alignment wrapText="1"/>
    </xf>
    <xf numFmtId="0" fontId="6" fillId="0" borderId="22" xfId="0" applyFont="1" applyBorder="1"/>
    <xf numFmtId="0" fontId="7" fillId="3" borderId="3"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wrapText="1" indent="3"/>
      <protection locked="0"/>
    </xf>
    <xf numFmtId="0" fontId="4" fillId="0" borderId="19" xfId="0" applyFont="1" applyBorder="1" applyAlignment="1">
      <alignment horizontal="center" vertical="center"/>
    </xf>
    <xf numFmtId="0" fontId="102" fillId="0" borderId="3" xfId="0" applyFont="1" applyBorder="1"/>
    <xf numFmtId="0" fontId="1" fillId="0" borderId="0" xfId="0" applyFont="1"/>
    <xf numFmtId="0" fontId="9" fillId="3" borderId="3" xfId="20947" applyFont="1" applyFill="1" applyBorder="1" applyAlignment="1">
      <alignment horizontal="left" wrapText="1" indent="1"/>
    </xf>
    <xf numFmtId="0" fontId="9" fillId="0" borderId="3" xfId="20947" applyFont="1" applyBorder="1" applyAlignment="1">
      <alignment horizontal="left" wrapText="1" indent="1"/>
    </xf>
    <xf numFmtId="0" fontId="103" fillId="0" borderId="3" xfId="20947" applyFont="1" applyBorder="1" applyAlignment="1">
      <alignment horizontal="center" vertical="center"/>
    </xf>
    <xf numFmtId="0" fontId="104" fillId="0" borderId="0" xfId="0" applyFont="1" applyAlignment="1">
      <alignment wrapText="1"/>
    </xf>
    <xf numFmtId="0" fontId="9" fillId="0" borderId="2" xfId="20947" applyFont="1" applyBorder="1" applyAlignment="1">
      <alignment horizontal="left" wrapText="1" indent="1"/>
    </xf>
    <xf numFmtId="0" fontId="15" fillId="0" borderId="16" xfId="10" applyFont="1" applyBorder="1" applyAlignment="1">
      <alignment horizontal="center" vertical="center"/>
    </xf>
    <xf numFmtId="0" fontId="9" fillId="0" borderId="0" xfId="10" applyFont="1" applyAlignment="1">
      <alignment horizontal="left"/>
    </xf>
    <xf numFmtId="0" fontId="18" fillId="0" borderId="0" xfId="10" applyFont="1" applyAlignment="1">
      <alignment horizontal="right"/>
    </xf>
    <xf numFmtId="0" fontId="0" fillId="0" borderId="15" xfId="0" applyBorder="1" applyAlignment="1">
      <alignment horizontal="center" vertical="center"/>
    </xf>
    <xf numFmtId="0" fontId="6" fillId="35" borderId="26" xfId="0" applyFont="1" applyFill="1" applyBorder="1" applyAlignment="1">
      <alignment wrapText="1"/>
    </xf>
    <xf numFmtId="0" fontId="4" fillId="0" borderId="9" xfId="0" applyFont="1" applyBorder="1" applyAlignment="1">
      <alignment vertical="center" wrapText="1"/>
    </xf>
    <xf numFmtId="0" fontId="6" fillId="35" borderId="9" xfId="0" applyFont="1" applyFill="1" applyBorder="1" applyAlignment="1">
      <alignment wrapText="1"/>
    </xf>
    <xf numFmtId="0" fontId="6" fillId="35" borderId="63" xfId="0" applyFont="1" applyFill="1" applyBorder="1" applyAlignment="1">
      <alignment wrapText="1"/>
    </xf>
    <xf numFmtId="0" fontId="15" fillId="0" borderId="0" xfId="10" applyFont="1" applyAlignment="1">
      <alignment horizontal="center" vertical="center" wrapText="1"/>
    </xf>
    <xf numFmtId="0" fontId="4" fillId="0" borderId="18"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1" xfId="0" applyFont="1" applyBorder="1" applyAlignment="1">
      <alignment horizontal="center" vertical="center" wrapText="1"/>
    </xf>
    <xf numFmtId="0" fontId="4" fillId="0" borderId="9" xfId="0" applyFont="1" applyBorder="1" applyAlignment="1">
      <alignment vertical="center"/>
    </xf>
    <xf numFmtId="0" fontId="10" fillId="0" borderId="0" xfId="10" applyFont="1" applyAlignment="1">
      <alignment horizontal="center"/>
    </xf>
    <xf numFmtId="0" fontId="4" fillId="0" borderId="6" xfId="0" applyFont="1" applyBorder="1" applyAlignment="1">
      <alignment horizontal="center" vertical="center" wrapText="1"/>
    </xf>
    <xf numFmtId="0" fontId="18" fillId="0" borderId="0" xfId="0" applyFont="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4"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Border="1" applyAlignment="1">
      <alignment horizontal="center"/>
    </xf>
    <xf numFmtId="0" fontId="9" fillId="0" borderId="0" xfId="0" applyFont="1" applyAlignment="1">
      <alignment horizontal="left" wrapText="1"/>
    </xf>
    <xf numFmtId="0" fontId="9" fillId="0" borderId="1" xfId="10" applyFont="1" applyBorder="1"/>
    <xf numFmtId="0" fontId="15" fillId="0" borderId="1" xfId="10" applyFont="1" applyBorder="1" applyAlignment="1">
      <alignment horizontal="left" vertical="center"/>
    </xf>
    <xf numFmtId="0" fontId="7" fillId="3" borderId="3" xfId="20947" applyFont="1" applyFill="1" applyBorder="1" applyAlignment="1">
      <alignment horizontal="right" indent="1"/>
    </xf>
    <xf numFmtId="0" fontId="7" fillId="3" borderId="2" xfId="20947" applyFont="1" applyFill="1" applyBorder="1" applyAlignment="1">
      <alignment horizontal="right" indent="1"/>
    </xf>
    <xf numFmtId="191" fontId="9" fillId="2" borderId="22" xfId="0" applyNumberFormat="1" applyFont="1" applyFill="1" applyBorder="1" applyAlignment="1" applyProtection="1">
      <alignment vertical="center"/>
      <protection locked="0"/>
    </xf>
    <xf numFmtId="3" fontId="21" fillId="35" borderId="22" xfId="0" applyNumberFormat="1" applyFont="1" applyFill="1" applyBorder="1" applyAlignment="1">
      <alignment vertical="center" wrapText="1"/>
    </xf>
    <xf numFmtId="3" fontId="21" fillId="35" borderId="23" xfId="0" applyNumberFormat="1" applyFont="1" applyFill="1" applyBorder="1" applyAlignment="1">
      <alignment vertical="center" wrapText="1"/>
    </xf>
    <xf numFmtId="191" fontId="0" fillId="35" borderId="17" xfId="0" applyNumberFormat="1" applyFill="1" applyBorder="1" applyAlignment="1">
      <alignment horizontal="center" vertical="center"/>
    </xf>
    <xf numFmtId="191" fontId="0" fillId="0" borderId="19" xfId="0" applyNumberFormat="1" applyBorder="1"/>
    <xf numFmtId="191" fontId="0" fillId="0" borderId="19" xfId="0" applyNumberFormat="1" applyBorder="1" applyAlignment="1">
      <alignment wrapText="1"/>
    </xf>
    <xf numFmtId="191" fontId="0" fillId="35" borderId="19" xfId="0" applyNumberFormat="1" applyFill="1" applyBorder="1" applyAlignment="1">
      <alignment horizontal="center" vertical="center" wrapText="1"/>
    </xf>
    <xf numFmtId="191" fontId="0" fillId="35" borderId="23" xfId="0" applyNumberFormat="1" applyFill="1" applyBorder="1" applyAlignment="1">
      <alignment horizontal="center" vertical="center" wrapText="1"/>
    </xf>
    <xf numFmtId="191" fontId="7" fillId="35" borderId="19" xfId="6" applyNumberFormat="1" applyFont="1" applyFill="1" applyBorder="1" applyAlignment="1" applyProtection="1">
      <alignment vertical="top"/>
    </xf>
    <xf numFmtId="191" fontId="7" fillId="3" borderId="19" xfId="6" applyNumberFormat="1" applyFont="1" applyFill="1" applyBorder="1" applyAlignment="1" applyProtection="1">
      <alignment vertical="top"/>
      <protection locked="0"/>
    </xf>
    <xf numFmtId="191" fontId="7" fillId="35" borderId="19" xfId="6" applyNumberFormat="1" applyFont="1" applyFill="1" applyBorder="1" applyAlignment="1" applyProtection="1">
      <alignment vertical="top" wrapText="1"/>
    </xf>
    <xf numFmtId="191" fontId="7" fillId="3" borderId="19" xfId="6" applyNumberFormat="1" applyFont="1" applyFill="1" applyBorder="1" applyAlignment="1" applyProtection="1">
      <alignment vertical="top" wrapText="1"/>
      <protection locked="0"/>
    </xf>
    <xf numFmtId="191" fontId="7" fillId="35" borderId="19" xfId="6" applyNumberFormat="1" applyFont="1" applyFill="1" applyBorder="1" applyAlignment="1" applyProtection="1">
      <alignment vertical="top" wrapText="1"/>
      <protection locked="0"/>
    </xf>
    <xf numFmtId="191" fontId="7" fillId="35" borderId="23" xfId="6" applyNumberFormat="1" applyFont="1" applyFill="1" applyBorder="1" applyAlignment="1" applyProtection="1">
      <alignment vertical="top" wrapText="1"/>
    </xf>
    <xf numFmtId="191" fontId="4" fillId="0" borderId="3" xfId="0" applyNumberFormat="1" applyFont="1" applyBorder="1"/>
    <xf numFmtId="191" fontId="4" fillId="35" borderId="22" xfId="0" applyNumberFormat="1" applyFont="1" applyFill="1" applyBorder="1"/>
    <xf numFmtId="191" fontId="4" fillId="0" borderId="18" xfId="0" applyNumberFormat="1" applyFont="1" applyBorder="1"/>
    <xf numFmtId="191" fontId="4" fillId="0" borderId="19" xfId="0" applyNumberFormat="1" applyFont="1" applyBorder="1"/>
    <xf numFmtId="191" fontId="4" fillId="35" borderId="49" xfId="0" applyNumberFormat="1" applyFont="1" applyFill="1" applyBorder="1"/>
    <xf numFmtId="191" fontId="4" fillId="35" borderId="21" xfId="0" applyNumberFormat="1" applyFont="1" applyFill="1" applyBorder="1"/>
    <xf numFmtId="191" fontId="4" fillId="35" borderId="23" xfId="0" applyNumberFormat="1" applyFont="1" applyFill="1" applyBorder="1"/>
    <xf numFmtId="191" fontId="4" fillId="35" borderId="50" xfId="0" applyNumberFormat="1" applyFont="1" applyFill="1" applyBorder="1"/>
    <xf numFmtId="0" fontId="4" fillId="0" borderId="25" xfId="0" applyFont="1" applyBorder="1" applyAlignment="1">
      <alignment horizontal="center" vertical="center"/>
    </xf>
    <xf numFmtId="191" fontId="4" fillId="0" borderId="8" xfId="0" applyNumberFormat="1" applyFont="1" applyBorder="1"/>
    <xf numFmtId="0" fontId="4" fillId="0" borderId="25" xfId="0" applyFont="1" applyBorder="1" applyAlignment="1">
      <alignment wrapText="1"/>
    </xf>
    <xf numFmtId="191" fontId="4" fillId="0" borderId="20" xfId="0" applyNumberFormat="1" applyFont="1" applyBorder="1"/>
    <xf numFmtId="191" fontId="4" fillId="0" borderId="20" xfId="0" applyNumberFormat="1" applyFont="1" applyBorder="1" applyAlignment="1">
      <alignment wrapText="1"/>
    </xf>
    <xf numFmtId="0" fontId="4" fillId="0" borderId="3" xfId="0" applyFont="1" applyBorder="1" applyAlignment="1">
      <alignment horizontal="center" vertical="center" wrapText="1"/>
    </xf>
    <xf numFmtId="9" fontId="106" fillId="0" borderId="3" xfId="0" applyNumberFormat="1" applyFont="1" applyBorder="1" applyAlignment="1">
      <alignment horizontal="center" vertical="center"/>
    </xf>
    <xf numFmtId="0" fontId="6" fillId="0" borderId="0" xfId="0" applyFont="1" applyAlignment="1">
      <alignment horizontal="center" wrapText="1"/>
    </xf>
    <xf numFmtId="9" fontId="4" fillId="0" borderId="19" xfId="20948" applyFont="1" applyBorder="1"/>
    <xf numFmtId="9" fontId="4" fillId="35" borderId="23" xfId="20948" applyFont="1" applyFill="1" applyBorder="1"/>
    <xf numFmtId="167" fontId="4" fillId="0" borderId="19" xfId="0" applyNumberFormat="1" applyFont="1" applyBorder="1"/>
    <xf numFmtId="0" fontId="4" fillId="35" borderId="23" xfId="0" applyFont="1" applyFill="1" applyBorder="1"/>
    <xf numFmtId="167" fontId="6" fillId="35" borderId="22" xfId="0" applyNumberFormat="1" applyFont="1" applyFill="1" applyBorder="1" applyAlignment="1">
      <alignment horizontal="center" vertical="center"/>
    </xf>
    <xf numFmtId="0" fontId="9" fillId="0" borderId="15" xfId="0" applyFont="1" applyBorder="1" applyAlignment="1">
      <alignment horizontal="right" vertical="center" wrapText="1"/>
    </xf>
    <xf numFmtId="0" fontId="7" fillId="0" borderId="16" xfId="0" applyFont="1" applyBorder="1" applyAlignment="1">
      <alignment vertical="center" wrapText="1"/>
    </xf>
    <xf numFmtId="169" fontId="26" fillId="36" borderId="0" xfId="18"/>
    <xf numFmtId="169" fontId="26" fillId="36" borderId="67" xfId="18" applyBorder="1"/>
    <xf numFmtId="0" fontId="4" fillId="0" borderId="7" xfId="0" applyFont="1" applyBorder="1" applyAlignment="1">
      <alignment vertical="center"/>
    </xf>
    <xf numFmtId="169" fontId="26" fillId="36" borderId="80" xfId="18" applyBorder="1"/>
    <xf numFmtId="0" fontId="4" fillId="3" borderId="58" xfId="0" applyFont="1" applyFill="1" applyBorder="1" applyAlignment="1">
      <alignment horizontal="center" vertical="center"/>
    </xf>
    <xf numFmtId="0" fontId="4" fillId="0" borderId="64" xfId="0" applyFont="1" applyBorder="1" applyAlignment="1">
      <alignment horizontal="center" vertical="center"/>
    </xf>
    <xf numFmtId="169" fontId="26" fillId="36" borderId="24" xfId="18" applyBorder="1"/>
    <xf numFmtId="0" fontId="4" fillId="0" borderId="7" xfId="0" applyFont="1" applyBorder="1" applyAlignment="1">
      <alignment horizontal="center" vertical="center" wrapText="1"/>
    </xf>
    <xf numFmtId="0" fontId="4" fillId="0" borderId="59" xfId="0" applyFont="1" applyBorder="1" applyAlignment="1">
      <alignment horizontal="center" vertical="center" wrapText="1"/>
    </xf>
    <xf numFmtId="0" fontId="7" fillId="0" borderId="15" xfId="10" applyFont="1" applyBorder="1" applyAlignment="1">
      <alignment vertical="center"/>
    </xf>
    <xf numFmtId="0" fontId="7" fillId="0" borderId="16" xfId="10" applyFont="1" applyBorder="1" applyAlignment="1">
      <alignment vertical="center"/>
    </xf>
    <xf numFmtId="0" fontId="15" fillId="0" borderId="17" xfId="10" applyFont="1" applyBorder="1" applyAlignment="1">
      <alignment horizontal="center" vertical="center"/>
    </xf>
    <xf numFmtId="0" fontId="0" fillId="0" borderId="83" xfId="0" applyBorder="1"/>
    <xf numFmtId="0" fontId="0" fillId="0" borderId="21" xfId="0" applyBorder="1"/>
    <xf numFmtId="0" fontId="6" fillId="35" borderId="84" xfId="0" applyFont="1" applyFill="1" applyBorder="1" applyAlignment="1">
      <alignment vertical="center" wrapText="1"/>
    </xf>
    <xf numFmtId="0" fontId="7" fillId="0" borderId="0" xfId="0" applyFont="1" applyAlignment="1">
      <alignment wrapText="1"/>
    </xf>
    <xf numFmtId="0" fontId="6" fillId="35" borderId="16" xfId="0" applyFont="1" applyFill="1" applyBorder="1" applyAlignment="1">
      <alignment horizontal="center" vertical="center" wrapText="1"/>
    </xf>
    <xf numFmtId="0" fontId="6" fillId="35" borderId="17" xfId="0" applyFont="1" applyFill="1" applyBorder="1" applyAlignment="1">
      <alignment horizontal="center" vertical="center" wrapText="1"/>
    </xf>
    <xf numFmtId="0" fontId="6" fillId="35" borderId="83" xfId="0" applyFont="1" applyFill="1" applyBorder="1" applyAlignment="1">
      <alignment horizontal="left" vertical="center" wrapText="1"/>
    </xf>
    <xf numFmtId="0" fontId="6" fillId="35" borderId="71" xfId="0" applyFont="1" applyFill="1" applyBorder="1" applyAlignment="1">
      <alignment horizontal="left" vertical="center" wrapText="1"/>
    </xf>
    <xf numFmtId="0" fontId="6" fillId="35" borderId="81" xfId="0" applyFont="1" applyFill="1" applyBorder="1" applyAlignment="1">
      <alignment horizontal="left" vertical="center" wrapText="1"/>
    </xf>
    <xf numFmtId="0" fontId="4" fillId="0" borderId="83" xfId="0" applyFont="1" applyBorder="1" applyAlignment="1">
      <alignment horizontal="right" vertical="center" wrapText="1"/>
    </xf>
    <xf numFmtId="0" fontId="4" fillId="0" borderId="71" xfId="0" applyFont="1" applyBorder="1" applyAlignment="1">
      <alignment horizontal="left" vertical="center" wrapText="1"/>
    </xf>
    <xf numFmtId="0" fontId="107" fillId="0" borderId="83" xfId="0" applyFont="1" applyBorder="1" applyAlignment="1">
      <alignment horizontal="right" vertical="center" wrapText="1"/>
    </xf>
    <xf numFmtId="0" fontId="107" fillId="0" borderId="71" xfId="0" applyFont="1" applyBorder="1" applyAlignment="1">
      <alignment horizontal="left" vertical="center" wrapText="1"/>
    </xf>
    <xf numFmtId="0" fontId="6" fillId="0" borderId="83" xfId="0" applyFont="1" applyBorder="1" applyAlignment="1">
      <alignment horizontal="left" vertical="center" wrapText="1"/>
    </xf>
    <xf numFmtId="0" fontId="6" fillId="0" borderId="0" xfId="0" applyFont="1" applyAlignment="1" applyProtection="1">
      <alignment horizontal="left" vertical="center"/>
      <protection locked="0"/>
    </xf>
    <xf numFmtId="0" fontId="4" fillId="0" borderId="0" xfId="0" applyFont="1" applyAlignment="1">
      <alignment horizontal="left" vertical="center"/>
    </xf>
    <xf numFmtId="0" fontId="107" fillId="0" borderId="0" xfId="0" applyFont="1" applyAlignment="1">
      <alignment horizontal="left" vertical="center"/>
    </xf>
    <xf numFmtId="49" fontId="108" fillId="0" borderId="21" xfId="4" applyNumberFormat="1" applyFont="1" applyBorder="1" applyAlignment="1" applyProtection="1">
      <alignment horizontal="left" vertical="center"/>
      <protection locked="0"/>
    </xf>
    <xf numFmtId="0" fontId="109" fillId="0" borderId="22" xfId="8" applyFont="1" applyBorder="1" applyAlignment="1" applyProtection="1">
      <alignment horizontal="left" vertical="center" wrapText="1"/>
      <protection locked="0"/>
    </xf>
    <xf numFmtId="0" fontId="20" fillId="0" borderId="83" xfId="0" applyFont="1" applyBorder="1" applyAlignment="1">
      <alignment horizontal="center" vertical="center" wrapText="1"/>
    </xf>
    <xf numFmtId="3" fontId="21" fillId="35" borderId="71" xfId="0" applyNumberFormat="1" applyFont="1" applyFill="1" applyBorder="1" applyAlignment="1">
      <alignment vertical="center" wrapText="1"/>
    </xf>
    <xf numFmtId="3" fontId="21" fillId="35" borderId="81" xfId="0" applyNumberFormat="1" applyFont="1" applyFill="1" applyBorder="1" applyAlignment="1">
      <alignment vertical="center" wrapText="1"/>
    </xf>
    <xf numFmtId="14" fontId="7" fillId="3" borderId="71" xfId="7" quotePrefix="1" applyNumberFormat="1" applyFont="1" applyFill="1" applyBorder="1" applyAlignment="1" applyProtection="1">
      <alignment horizontal="left" vertical="center" wrapText="1" indent="2"/>
      <protection locked="0"/>
    </xf>
    <xf numFmtId="3" fontId="21" fillId="0" borderId="71" xfId="0" applyNumberFormat="1" applyFont="1" applyBorder="1" applyAlignment="1">
      <alignment vertical="center" wrapText="1"/>
    </xf>
    <xf numFmtId="14" fontId="7" fillId="3" borderId="71" xfId="7" quotePrefix="1" applyNumberFormat="1" applyFont="1" applyFill="1" applyBorder="1" applyAlignment="1" applyProtection="1">
      <alignment horizontal="left" vertical="center" wrapText="1" indent="3"/>
      <protection locked="0"/>
    </xf>
    <xf numFmtId="0" fontId="11" fillId="0" borderId="71" xfId="15" applyFill="1" applyBorder="1" applyAlignment="1" applyProtection="1"/>
    <xf numFmtId="49" fontId="107" fillId="0" borderId="83" xfId="0" applyNumberFormat="1" applyFont="1" applyBorder="1" applyAlignment="1">
      <alignment horizontal="right" vertical="center" wrapText="1"/>
    </xf>
    <xf numFmtId="0" fontId="7" fillId="3" borderId="71" xfId="20947" applyFont="1" applyFill="1" applyBorder="1"/>
    <xf numFmtId="0" fontId="103" fillId="0" borderId="71" xfId="20947" applyFont="1" applyBorder="1" applyAlignment="1">
      <alignment horizontal="center" vertical="center"/>
    </xf>
    <xf numFmtId="0" fontId="4" fillId="0" borderId="71" xfId="0" applyFont="1" applyBorder="1"/>
    <xf numFmtId="0" fontId="11" fillId="0" borderId="71" xfId="15" applyFill="1" applyBorder="1" applyAlignment="1" applyProtection="1">
      <alignment horizontal="left" vertical="center" wrapText="1"/>
    </xf>
    <xf numFmtId="49" fontId="107" fillId="0" borderId="71" xfId="0" applyNumberFormat="1" applyFont="1" applyBorder="1" applyAlignment="1">
      <alignment horizontal="right" vertical="center" wrapText="1"/>
    </xf>
    <xf numFmtId="0" fontId="11" fillId="0" borderId="71" xfId="15" applyFill="1" applyBorder="1" applyAlignment="1" applyProtection="1">
      <alignment horizontal="left" vertical="center"/>
    </xf>
    <xf numFmtId="10" fontId="7" fillId="0" borderId="71" xfId="20948" applyNumberFormat="1" applyFont="1" applyFill="1" applyBorder="1" applyAlignment="1">
      <alignment horizontal="left" vertical="center" wrapText="1"/>
    </xf>
    <xf numFmtId="10" fontId="4" fillId="0" borderId="71" xfId="20948" applyNumberFormat="1" applyFont="1" applyFill="1" applyBorder="1" applyAlignment="1">
      <alignment horizontal="left" vertical="center" wrapText="1"/>
    </xf>
    <xf numFmtId="10" fontId="6" fillId="35" borderId="71" xfId="0" applyNumberFormat="1" applyFont="1" applyFill="1" applyBorder="1" applyAlignment="1">
      <alignment horizontal="left" vertical="center" wrapText="1"/>
    </xf>
    <xf numFmtId="10" fontId="107" fillId="0" borderId="71" xfId="20948" applyNumberFormat="1" applyFont="1" applyFill="1" applyBorder="1" applyAlignment="1">
      <alignment horizontal="left" vertical="center" wrapText="1"/>
    </xf>
    <xf numFmtId="10" fontId="6" fillId="35" borderId="71" xfId="20948" applyNumberFormat="1" applyFont="1" applyFill="1" applyBorder="1" applyAlignment="1">
      <alignment horizontal="left" vertical="center" wrapText="1"/>
    </xf>
    <xf numFmtId="10" fontId="6" fillId="35" borderId="71" xfId="0" applyNumberFormat="1" applyFont="1" applyFill="1" applyBorder="1" applyAlignment="1">
      <alignment horizontal="center" vertical="center" wrapText="1"/>
    </xf>
    <xf numFmtId="10" fontId="109" fillId="0" borderId="22" xfId="20948" applyNumberFormat="1" applyFont="1" applyFill="1" applyBorder="1" applyAlignment="1" applyProtection="1">
      <alignment horizontal="left" vertical="center"/>
    </xf>
    <xf numFmtId="43" fontId="7" fillId="0" borderId="0" xfId="6" applyFont="1"/>
    <xf numFmtId="0" fontId="106" fillId="0" borderId="0" xfId="0" applyFont="1" applyAlignment="1">
      <alignment wrapText="1"/>
    </xf>
    <xf numFmtId="0" fontId="10" fillId="0" borderId="25" xfId="0" applyFont="1" applyBorder="1" applyAlignment="1">
      <alignment horizontal="center" wrapText="1"/>
    </xf>
    <xf numFmtId="0" fontId="10" fillId="0" borderId="8" xfId="0" applyFont="1" applyBorder="1" applyAlignment="1">
      <alignment horizontal="center" vertical="center" wrapText="1"/>
    </xf>
    <xf numFmtId="0" fontId="9" fillId="0" borderId="83" xfId="0" applyFont="1" applyBorder="1" applyAlignment="1">
      <alignment horizontal="right" vertical="center" wrapText="1"/>
    </xf>
    <xf numFmtId="0" fontId="7" fillId="0" borderId="71" xfId="0" applyFont="1" applyBorder="1" applyAlignment="1">
      <alignment vertical="center" wrapText="1"/>
    </xf>
    <xf numFmtId="0" fontId="4" fillId="0" borderId="71" xfId="0" applyFont="1" applyBorder="1" applyAlignment="1">
      <alignment vertical="center" wrapText="1"/>
    </xf>
    <xf numFmtId="0" fontId="4" fillId="0" borderId="71" xfId="0" applyFont="1" applyBorder="1" applyAlignment="1">
      <alignment horizontal="left" vertical="center" wrapText="1" indent="2"/>
    </xf>
    <xf numFmtId="3" fontId="21" fillId="35" borderId="72" xfId="0" applyNumberFormat="1" applyFont="1" applyFill="1" applyBorder="1" applyAlignment="1">
      <alignment vertical="center" wrapText="1"/>
    </xf>
    <xf numFmtId="3" fontId="21" fillId="35" borderId="20" xfId="0" applyNumberFormat="1" applyFont="1" applyFill="1" applyBorder="1" applyAlignment="1">
      <alignment vertical="center" wrapText="1"/>
    </xf>
    <xf numFmtId="3" fontId="21" fillId="0" borderId="72" xfId="0" applyNumberFormat="1" applyFont="1" applyBorder="1" applyAlignment="1">
      <alignment vertical="center" wrapText="1"/>
    </xf>
    <xf numFmtId="3" fontId="21" fillId="0" borderId="20" xfId="0" applyNumberFormat="1" applyFont="1" applyBorder="1" applyAlignment="1">
      <alignment vertical="center" wrapText="1"/>
    </xf>
    <xf numFmtId="3" fontId="21" fillId="35" borderId="24" xfId="0" applyNumberFormat="1" applyFont="1" applyFill="1" applyBorder="1" applyAlignment="1">
      <alignment vertical="center" wrapText="1"/>
    </xf>
    <xf numFmtId="3" fontId="21" fillId="35" borderId="35" xfId="0" applyNumberFormat="1" applyFont="1" applyFill="1" applyBorder="1" applyAlignment="1">
      <alignment vertical="center" wrapText="1"/>
    </xf>
    <xf numFmtId="0" fontId="6" fillId="0" borderId="22" xfId="0" applyFont="1" applyBorder="1" applyAlignment="1">
      <alignment vertical="center" wrapText="1"/>
    </xf>
    <xf numFmtId="0" fontId="4" fillId="0" borderId="81" xfId="0" applyFont="1" applyBorder="1"/>
    <xf numFmtId="0" fontId="4" fillId="0" borderId="23" xfId="0" applyFont="1" applyBorder="1"/>
    <xf numFmtId="0" fontId="9" fillId="0" borderId="81" xfId="0" applyFont="1" applyBorder="1"/>
    <xf numFmtId="0" fontId="9" fillId="0" borderId="81" xfId="0" applyFont="1" applyBorder="1" applyAlignment="1">
      <alignment wrapText="1"/>
    </xf>
    <xf numFmtId="0" fontId="10" fillId="0" borderId="17" xfId="0" applyFont="1" applyBorder="1" applyAlignment="1">
      <alignment horizontal="center"/>
    </xf>
    <xf numFmtId="0" fontId="10" fillId="0" borderId="81" xfId="0" applyFont="1" applyBorder="1" applyAlignment="1">
      <alignment horizontal="center" vertical="center" wrapText="1"/>
    </xf>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0" fontId="9" fillId="0" borderId="83" xfId="0" applyFont="1" applyBorder="1" applyAlignment="1">
      <alignment horizontal="center" vertical="center" wrapText="1"/>
    </xf>
    <xf numFmtId="0" fontId="15" fillId="0" borderId="71" xfId="0" applyFont="1" applyBorder="1" applyAlignment="1">
      <alignment horizontal="center" vertical="center" wrapText="1"/>
    </xf>
    <xf numFmtId="0" fontId="16" fillId="0" borderId="71" xfId="0" applyFont="1" applyBorder="1" applyAlignment="1">
      <alignment horizontal="left" vertical="center" wrapText="1"/>
    </xf>
    <xf numFmtId="191" fontId="7" fillId="0" borderId="71" xfId="0" applyNumberFormat="1" applyFont="1" applyBorder="1" applyAlignment="1" applyProtection="1">
      <alignment vertical="center" wrapText="1"/>
      <protection locked="0"/>
    </xf>
    <xf numFmtId="191" fontId="4" fillId="0" borderId="71" xfId="0" applyNumberFormat="1" applyFont="1" applyBorder="1" applyAlignment="1" applyProtection="1">
      <alignment vertical="center" wrapText="1"/>
      <protection locked="0"/>
    </xf>
    <xf numFmtId="191" fontId="4" fillId="0" borderId="81" xfId="0" applyNumberFormat="1" applyFont="1" applyBorder="1" applyAlignment="1" applyProtection="1">
      <alignment vertical="center" wrapText="1"/>
      <protection locked="0"/>
    </xf>
    <xf numFmtId="191" fontId="7" fillId="0" borderId="71" xfId="0" applyNumberFormat="1" applyFont="1" applyBorder="1" applyAlignment="1" applyProtection="1">
      <alignment horizontal="right" vertical="center" wrapText="1"/>
      <protection locked="0"/>
    </xf>
    <xf numFmtId="0" fontId="9" fillId="2" borderId="83" xfId="0" applyFont="1" applyFill="1" applyBorder="1" applyAlignment="1">
      <alignment horizontal="right" vertical="center"/>
    </xf>
    <xf numFmtId="0" fontId="9" fillId="2" borderId="71" xfId="0" applyFont="1" applyFill="1" applyBorder="1" applyAlignment="1">
      <alignment vertical="center"/>
    </xf>
    <xf numFmtId="191" fontId="9" fillId="2" borderId="71" xfId="0" applyNumberFormat="1" applyFont="1" applyFill="1" applyBorder="1" applyAlignment="1" applyProtection="1">
      <alignment vertical="center"/>
      <protection locked="0"/>
    </xf>
    <xf numFmtId="191" fontId="17" fillId="2" borderId="71" xfId="0" applyNumberFormat="1" applyFont="1" applyFill="1" applyBorder="1" applyAlignment="1" applyProtection="1">
      <alignment vertical="center"/>
      <protection locked="0"/>
    </xf>
    <xf numFmtId="191" fontId="17" fillId="2" borderId="81" xfId="0" applyNumberFormat="1" applyFont="1" applyFill="1" applyBorder="1" applyAlignment="1" applyProtection="1">
      <alignment vertical="center"/>
      <protection locked="0"/>
    </xf>
    <xf numFmtId="191" fontId="9" fillId="2" borderId="81" xfId="0" applyNumberFormat="1" applyFont="1" applyFill="1" applyBorder="1" applyAlignment="1" applyProtection="1">
      <alignment vertical="center"/>
      <protection locked="0"/>
    </xf>
    <xf numFmtId="0" fontId="15" fillId="0" borderId="83" xfId="0" applyFont="1" applyBorder="1" applyAlignment="1">
      <alignment horizontal="center" vertical="center" wrapText="1"/>
    </xf>
    <xf numFmtId="14" fontId="4" fillId="0" borderId="0" xfId="0" applyNumberFormat="1" applyFont="1"/>
    <xf numFmtId="10" fontId="4" fillId="0" borderId="71" xfId="20948" applyNumberFormat="1" applyFont="1" applyFill="1" applyBorder="1" applyAlignment="1" applyProtection="1">
      <alignment horizontal="right" vertical="center" wrapText="1"/>
      <protection locked="0"/>
    </xf>
    <xf numFmtId="10" fontId="4" fillId="0" borderId="71" xfId="20948" applyNumberFormat="1" applyFont="1" applyBorder="1" applyAlignment="1" applyProtection="1">
      <alignment vertical="center" wrapText="1"/>
      <protection locked="0"/>
    </xf>
    <xf numFmtId="10" fontId="4" fillId="0" borderId="81" xfId="20948" applyNumberFormat="1" applyFont="1" applyBorder="1" applyAlignment="1" applyProtection="1">
      <alignment vertical="center" wrapText="1"/>
      <protection locked="0"/>
    </xf>
    <xf numFmtId="0" fontId="4" fillId="3" borderId="52" xfId="0" applyFont="1" applyFill="1" applyBorder="1"/>
    <xf numFmtId="0" fontId="4" fillId="3" borderId="86" xfId="0" applyFont="1" applyFill="1" applyBorder="1" applyAlignment="1">
      <alignment wrapText="1"/>
    </xf>
    <xf numFmtId="0" fontId="4" fillId="3" borderId="87" xfId="0" applyFont="1" applyFill="1" applyBorder="1"/>
    <xf numFmtId="0" fontId="6" fillId="3" borderId="11" xfId="0" applyFont="1" applyFill="1" applyBorder="1" applyAlignment="1">
      <alignment horizontal="center" wrapText="1"/>
    </xf>
    <xf numFmtId="0" fontId="4" fillId="0" borderId="71" xfId="0" applyFont="1" applyBorder="1" applyAlignment="1">
      <alignment horizontal="center"/>
    </xf>
    <xf numFmtId="0" fontId="4" fillId="3" borderId="58" xfId="0" applyFont="1" applyFill="1" applyBorder="1"/>
    <xf numFmtId="0" fontId="6" fillId="3" borderId="0" xfId="0" applyFont="1" applyFill="1" applyAlignment="1">
      <alignment horizontal="center" wrapText="1"/>
    </xf>
    <xf numFmtId="0" fontId="4" fillId="3" borderId="0" xfId="0" applyFont="1" applyFill="1" applyAlignment="1">
      <alignment horizontal="center"/>
    </xf>
    <xf numFmtId="0" fontId="4" fillId="3" borderId="67" xfId="0" applyFont="1" applyFill="1" applyBorder="1" applyAlignment="1">
      <alignment horizontal="center" vertical="center" wrapText="1"/>
    </xf>
    <xf numFmtId="0" fontId="4" fillId="0" borderId="83" xfId="0" applyFont="1" applyBorder="1"/>
    <xf numFmtId="0" fontId="4" fillId="0" borderId="71" xfId="0" applyFont="1" applyBorder="1" applyAlignment="1">
      <alignment wrapText="1"/>
    </xf>
    <xf numFmtId="164" fontId="4" fillId="0" borderId="71" xfId="6" applyNumberFormat="1" applyFont="1" applyBorder="1"/>
    <xf numFmtId="164" fontId="4" fillId="0" borderId="81" xfId="6" applyNumberFormat="1" applyFont="1" applyBorder="1"/>
    <xf numFmtId="0" fontId="14" fillId="0" borderId="71" xfId="0" applyFont="1" applyBorder="1" applyAlignment="1">
      <alignment horizontal="left" wrapText="1" indent="2"/>
    </xf>
    <xf numFmtId="169" fontId="26" fillId="36" borderId="71" xfId="18" applyBorder="1"/>
    <xf numFmtId="164" fontId="4" fillId="0" borderId="71" xfId="6" applyNumberFormat="1" applyFont="1" applyBorder="1" applyAlignment="1">
      <alignment vertical="center"/>
    </xf>
    <xf numFmtId="0" fontId="6" fillId="0" borderId="83" xfId="0" applyFont="1" applyBorder="1"/>
    <xf numFmtId="0" fontId="6" fillId="0" borderId="71" xfId="0" applyFont="1" applyBorder="1" applyAlignment="1">
      <alignment wrapText="1"/>
    </xf>
    <xf numFmtId="164" fontId="6" fillId="0" borderId="81" xfId="6" applyNumberFormat="1" applyFont="1" applyBorder="1"/>
    <xf numFmtId="0" fontId="3" fillId="3" borderId="58" xfId="0" applyFont="1" applyFill="1" applyBorder="1" applyAlignment="1">
      <alignment horizontal="left"/>
    </xf>
    <xf numFmtId="164" fontId="4" fillId="3" borderId="0" xfId="6" applyNumberFormat="1" applyFont="1" applyFill="1" applyBorder="1"/>
    <xf numFmtId="164" fontId="4" fillId="3" borderId="0" xfId="6" applyNumberFormat="1" applyFont="1" applyFill="1" applyBorder="1" applyAlignment="1">
      <alignment vertical="center"/>
    </xf>
    <xf numFmtId="164" fontId="4" fillId="3" borderId="67" xfId="6" applyNumberFormat="1" applyFont="1" applyFill="1" applyBorder="1"/>
    <xf numFmtId="164" fontId="4" fillId="0" borderId="71" xfId="6" applyNumberFormat="1" applyFont="1" applyFill="1" applyBorder="1"/>
    <xf numFmtId="164" fontId="4" fillId="0" borderId="71" xfId="6" applyNumberFormat="1" applyFont="1" applyFill="1" applyBorder="1" applyAlignment="1">
      <alignment vertical="center"/>
    </xf>
    <xf numFmtId="0" fontId="14" fillId="0" borderId="71"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67" xfId="0" applyFont="1" applyFill="1" applyBorder="1"/>
    <xf numFmtId="0" fontId="6" fillId="0" borderId="21" xfId="0" applyFont="1" applyBorder="1"/>
    <xf numFmtId="0" fontId="6" fillId="0" borderId="22" xfId="0" applyFont="1" applyBorder="1" applyAlignment="1">
      <alignment wrapText="1"/>
    </xf>
    <xf numFmtId="169" fontId="26" fillId="36" borderId="84" xfId="18" applyBorder="1"/>
    <xf numFmtId="10" fontId="6" fillId="0" borderId="23" xfId="20948" applyNumberFormat="1" applyFont="1" applyBorder="1"/>
    <xf numFmtId="0" fontId="9" fillId="2" borderId="78" xfId="0" applyFont="1" applyFill="1" applyBorder="1" applyAlignment="1">
      <alignment horizontal="right" vertical="center"/>
    </xf>
    <xf numFmtId="0" fontId="9" fillId="2" borderId="68" xfId="0" applyFont="1" applyFill="1" applyBorder="1" applyAlignment="1">
      <alignment vertical="center"/>
    </xf>
    <xf numFmtId="191" fontId="9" fillId="2" borderId="68" xfId="0" applyNumberFormat="1" applyFont="1" applyFill="1" applyBorder="1" applyAlignment="1" applyProtection="1">
      <alignment vertical="center"/>
      <protection locked="0"/>
    </xf>
    <xf numFmtId="191" fontId="17" fillId="2" borderId="68" xfId="0" applyNumberFormat="1" applyFont="1" applyFill="1" applyBorder="1" applyAlignment="1" applyProtection="1">
      <alignment vertical="center"/>
      <protection locked="0"/>
    </xf>
    <xf numFmtId="191" fontId="17" fillId="2" borderId="79" xfId="0" applyNumberFormat="1" applyFont="1" applyFill="1" applyBorder="1" applyAlignment="1" applyProtection="1">
      <alignment vertical="center"/>
      <protection locked="0"/>
    </xf>
    <xf numFmtId="0" fontId="9" fillId="0" borderId="71" xfId="0" applyFont="1" applyBorder="1" applyAlignment="1">
      <alignment horizontal="left" vertical="center" wrapText="1"/>
    </xf>
    <xf numFmtId="0" fontId="6" fillId="3" borderId="0" xfId="0" applyFont="1" applyFill="1" applyAlignment="1">
      <alignment horizontal="center"/>
    </xf>
    <xf numFmtId="0" fontId="114" fillId="0" borderId="0" xfId="10" applyFont="1"/>
    <xf numFmtId="0" fontId="115" fillId="0" borderId="0" xfId="0" applyFont="1"/>
    <xf numFmtId="0" fontId="116" fillId="0" borderId="0" xfId="10" applyFont="1"/>
    <xf numFmtId="14" fontId="115" fillId="0" borderId="0" xfId="0" applyNumberFormat="1" applyFont="1"/>
    <xf numFmtId="0" fontId="115" fillId="0" borderId="0" xfId="0" applyFont="1" applyAlignment="1">
      <alignment wrapText="1"/>
    </xf>
    <xf numFmtId="0" fontId="118" fillId="0" borderId="0" xfId="0" applyFont="1"/>
    <xf numFmtId="0" fontId="115" fillId="0" borderId="0" xfId="0" applyFont="1" applyAlignment="1">
      <alignment horizontal="left"/>
    </xf>
    <xf numFmtId="0" fontId="117" fillId="0" borderId="97" xfId="0" applyFont="1" applyBorder="1" applyAlignment="1">
      <alignment horizontal="left" vertical="center" wrapText="1"/>
    </xf>
    <xf numFmtId="0" fontId="123" fillId="0" borderId="0" xfId="0" applyFont="1"/>
    <xf numFmtId="0" fontId="115" fillId="0" borderId="0" xfId="0" applyFont="1" applyAlignment="1">
      <alignment horizontal="left" vertical="top" wrapText="1"/>
    </xf>
    <xf numFmtId="191" fontId="7" fillId="3" borderId="81" xfId="6" applyNumberFormat="1" applyFont="1" applyFill="1" applyBorder="1" applyAlignment="1" applyProtection="1">
      <alignment vertical="top" wrapText="1"/>
      <protection locked="0"/>
    </xf>
    <xf numFmtId="0" fontId="126" fillId="3" borderId="71" xfId="21400" applyFont="1" applyFill="1" applyBorder="1" applyAlignment="1">
      <alignment horizontal="left" vertical="center" wrapText="1"/>
    </xf>
    <xf numFmtId="0" fontId="127" fillId="0" borderId="71" xfId="21400" applyFont="1" applyBorder="1" applyAlignment="1">
      <alignment horizontal="left" vertical="center" wrapText="1" indent="1"/>
    </xf>
    <xf numFmtId="0" fontId="128" fillId="3" borderId="71" xfId="21400" applyFont="1" applyFill="1" applyBorder="1" applyAlignment="1">
      <alignment horizontal="left" vertical="center" wrapText="1"/>
    </xf>
    <xf numFmtId="0" fontId="129" fillId="0" borderId="71" xfId="21400" applyFont="1" applyBorder="1" applyAlignment="1">
      <alignment horizontal="left" vertical="center" wrapText="1" indent="1"/>
    </xf>
    <xf numFmtId="0" fontId="128" fillId="3" borderId="104" xfId="0" applyFont="1" applyFill="1" applyBorder="1" applyAlignment="1">
      <alignment horizontal="left" vertical="center" wrapText="1"/>
    </xf>
    <xf numFmtId="0" fontId="0" fillId="0" borderId="0" xfId="0" applyAlignment="1">
      <alignment horizontal="left" vertical="center"/>
    </xf>
    <xf numFmtId="0" fontId="9" fillId="0" borderId="105" xfId="0" applyFont="1" applyBorder="1" applyAlignment="1">
      <alignment horizontal="center" vertical="center" wrapText="1"/>
    </xf>
    <xf numFmtId="0" fontId="9" fillId="0" borderId="81" xfId="0" applyFont="1" applyBorder="1" applyAlignment="1">
      <alignment horizontal="center" vertical="center" wrapText="1"/>
    </xf>
    <xf numFmtId="0" fontId="0" fillId="0" borderId="105" xfId="0" applyBorder="1" applyAlignment="1">
      <alignment horizontal="center"/>
    </xf>
    <xf numFmtId="191" fontId="9" fillId="0" borderId="105" xfId="0" applyNumberFormat="1" applyFont="1" applyBorder="1" applyAlignment="1">
      <alignment horizontal="right"/>
    </xf>
    <xf numFmtId="191" fontId="9" fillId="35" borderId="105" xfId="0" applyNumberFormat="1" applyFont="1" applyFill="1" applyBorder="1" applyAlignment="1">
      <alignment horizontal="right"/>
    </xf>
    <xf numFmtId="191" fontId="9" fillId="35" borderId="81" xfId="0" applyNumberFormat="1" applyFont="1" applyFill="1" applyBorder="1" applyAlignment="1">
      <alignment horizontal="right"/>
    </xf>
    <xf numFmtId="0" fontId="15" fillId="0" borderId="105" xfId="0" applyFont="1" applyBorder="1" applyAlignment="1">
      <alignment vertical="center" wrapText="1"/>
    </xf>
    <xf numFmtId="0" fontId="7" fillId="0" borderId="105" xfId="0" applyFont="1" applyBorder="1" applyAlignment="1">
      <alignment horizontal="left" vertical="center" wrapText="1" indent="1"/>
    </xf>
    <xf numFmtId="0" fontId="3" fillId="0" borderId="105" xfId="0" applyFont="1" applyBorder="1" applyAlignment="1">
      <alignment vertical="center"/>
    </xf>
    <xf numFmtId="0" fontId="132" fillId="0" borderId="105" xfId="0" applyFont="1" applyBorder="1" applyAlignment="1" applyProtection="1">
      <alignment horizontal="left" vertical="center" indent="1"/>
      <protection locked="0"/>
    </xf>
    <xf numFmtId="0" fontId="133" fillId="0" borderId="105" xfId="0" applyFont="1" applyBorder="1" applyAlignment="1" applyProtection="1">
      <alignment horizontal="left" vertical="center" indent="3"/>
      <protection locked="0"/>
    </xf>
    <xf numFmtId="0" fontId="134" fillId="0" borderId="105" xfId="0" applyFont="1" applyBorder="1" applyAlignment="1" applyProtection="1">
      <alignment horizontal="left" vertical="center" indent="3"/>
      <protection locked="0"/>
    </xf>
    <xf numFmtId="0" fontId="3" fillId="0" borderId="105" xfId="0" applyFont="1" applyBorder="1"/>
    <xf numFmtId="0" fontId="0" fillId="0" borderId="0" xfId="0" applyAlignment="1">
      <alignment horizontal="center"/>
    </xf>
    <xf numFmtId="191" fontId="9" fillId="0" borderId="0" xfId="0" applyNumberFormat="1" applyFont="1" applyAlignment="1">
      <alignment horizontal="right"/>
    </xf>
    <xf numFmtId="0" fontId="0" fillId="0" borderId="105" xfId="0" applyBorder="1" applyAlignment="1">
      <alignment horizontal="center" vertical="center"/>
    </xf>
    <xf numFmtId="43" fontId="4" fillId="0" borderId="105" xfId="6" applyFont="1" applyFill="1" applyBorder="1" applyAlignment="1">
      <alignment vertical="center" wrapText="1"/>
    </xf>
    <xf numFmtId="43" fontId="4" fillId="0" borderId="71" xfId="6" applyFont="1" applyBorder="1" applyAlignment="1">
      <alignment vertical="center"/>
    </xf>
    <xf numFmtId="43" fontId="4" fillId="0" borderId="105" xfId="6" applyFont="1" applyBorder="1" applyAlignment="1">
      <alignment vertical="center"/>
    </xf>
    <xf numFmtId="167" fontId="18" fillId="0" borderId="55" xfId="0" applyNumberFormat="1" applyFont="1" applyBorder="1" applyAlignment="1">
      <alignment horizontal="center"/>
    </xf>
    <xf numFmtId="0" fontId="118" fillId="0" borderId="105" xfId="0" applyFont="1" applyBorder="1"/>
    <xf numFmtId="49" fontId="120" fillId="0" borderId="105" xfId="4" applyNumberFormat="1" applyFont="1" applyBorder="1" applyAlignment="1" applyProtection="1">
      <alignment horizontal="right" vertical="center"/>
      <protection locked="0"/>
    </xf>
    <xf numFmtId="0" fontId="119" fillId="3" borderId="105" xfId="0" applyFont="1" applyFill="1" applyBorder="1" applyAlignment="1" applyProtection="1">
      <alignment horizontal="left" vertical="center" wrapText="1"/>
      <protection locked="0"/>
    </xf>
    <xf numFmtId="49" fontId="119" fillId="3" borderId="105" xfId="4" applyNumberFormat="1" applyFont="1" applyFill="1" applyBorder="1" applyAlignment="1" applyProtection="1">
      <alignment horizontal="right" vertical="center"/>
      <protection locked="0"/>
    </xf>
    <xf numFmtId="0" fontId="119" fillId="0" borderId="105" xfId="0" applyFont="1" applyBorder="1" applyAlignment="1" applyProtection="1">
      <alignment horizontal="left" vertical="center" wrapText="1"/>
      <protection locked="0"/>
    </xf>
    <xf numFmtId="49" fontId="119" fillId="0" borderId="105" xfId="4" applyNumberFormat="1" applyFont="1" applyBorder="1" applyAlignment="1" applyProtection="1">
      <alignment horizontal="right" vertical="center"/>
      <protection locked="0"/>
    </xf>
    <xf numFmtId="0" fontId="121" fillId="0" borderId="105" xfId="0" applyFont="1" applyBorder="1" applyAlignment="1" applyProtection="1">
      <alignment horizontal="left" vertical="center" wrapText="1"/>
      <protection locked="0"/>
    </xf>
    <xf numFmtId="0" fontId="118" fillId="0" borderId="105" xfId="0" applyFont="1" applyBorder="1" applyAlignment="1">
      <alignment horizontal="center" vertical="center" wrapText="1"/>
    </xf>
    <xf numFmtId="166" fontId="114" fillId="35" borderId="108" xfId="21399" applyFont="1" applyFill="1" applyBorder="1"/>
    <xf numFmtId="0" fontId="114" fillId="0" borderId="108" xfId="0" applyFont="1" applyBorder="1"/>
    <xf numFmtId="0" fontId="114" fillId="0" borderId="108" xfId="0" applyFont="1" applyBorder="1" applyAlignment="1">
      <alignment horizontal="left" indent="8"/>
    </xf>
    <xf numFmtId="0" fontId="114" fillId="0" borderId="108" xfId="0" applyFont="1" applyBorder="1" applyAlignment="1">
      <alignment wrapText="1"/>
    </xf>
    <xf numFmtId="0" fontId="117" fillId="0" borderId="108" xfId="0" applyFont="1" applyBorder="1"/>
    <xf numFmtId="49" fontId="120" fillId="0" borderId="108" xfId="4" applyNumberFormat="1" applyFont="1" applyBorder="1" applyAlignment="1" applyProtection="1">
      <alignment horizontal="right" vertical="center" wrapText="1"/>
      <protection locked="0"/>
    </xf>
    <xf numFmtId="49" fontId="119" fillId="3" borderId="108" xfId="4" applyNumberFormat="1" applyFont="1" applyFill="1" applyBorder="1" applyAlignment="1" applyProtection="1">
      <alignment horizontal="right" vertical="center" wrapText="1"/>
      <protection locked="0"/>
    </xf>
    <xf numFmtId="49" fontId="119" fillId="0" borderId="108" xfId="4" applyNumberFormat="1" applyFont="1" applyBorder="1" applyAlignment="1" applyProtection="1">
      <alignment horizontal="right" vertical="center" wrapText="1"/>
      <protection locked="0"/>
    </xf>
    <xf numFmtId="0" fontId="114" fillId="0" borderId="108" xfId="0" applyFont="1" applyBorder="1" applyAlignment="1">
      <alignment horizontal="center" vertical="center" wrapText="1"/>
    </xf>
    <xf numFmtId="0" fontId="114" fillId="0" borderId="109" xfId="0" applyFont="1" applyBorder="1" applyAlignment="1">
      <alignment horizontal="center" vertical="center" wrapText="1"/>
    </xf>
    <xf numFmtId="0" fontId="114" fillId="0" borderId="108"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4" fillId="0" borderId="108" xfId="0" applyFont="1" applyBorder="1" applyAlignment="1">
      <alignment horizontal="left" vertical="center" wrapText="1"/>
    </xf>
    <xf numFmtId="0" fontId="117" fillId="0" borderId="108" xfId="0" applyFont="1" applyBorder="1" applyAlignment="1">
      <alignment horizontal="left" wrapText="1" indent="1"/>
    </xf>
    <xf numFmtId="0" fontId="117" fillId="0" borderId="108" xfId="0" applyFont="1" applyBorder="1" applyAlignment="1">
      <alignment horizontal="left" vertical="center" indent="1"/>
    </xf>
    <xf numFmtId="0" fontId="114" fillId="0" borderId="108" xfId="0" applyFont="1" applyBorder="1" applyAlignment="1">
      <alignment horizontal="left" wrapText="1" indent="1"/>
    </xf>
    <xf numFmtId="0" fontId="114" fillId="0" borderId="108" xfId="0" applyFont="1" applyBorder="1" applyAlignment="1">
      <alignment horizontal="left" indent="1"/>
    </xf>
    <xf numFmtId="0" fontId="114" fillId="0" borderId="108" xfId="0" applyFont="1" applyBorder="1" applyAlignment="1">
      <alignment horizontal="left" wrapText="1" indent="4"/>
    </xf>
    <xf numFmtId="0" fontId="117" fillId="0" borderId="108" xfId="0" applyFont="1" applyBorder="1" applyAlignment="1">
      <alignment horizontal="left" indent="1"/>
    </xf>
    <xf numFmtId="0" fontId="118" fillId="0" borderId="108" xfId="0" applyFont="1" applyBorder="1" applyAlignment="1">
      <alignment horizontal="center" vertical="center" wrapText="1"/>
    </xf>
    <xf numFmtId="0" fontId="114" fillId="77" borderId="108" xfId="0" applyFont="1" applyFill="1" applyBorder="1"/>
    <xf numFmtId="0" fontId="117" fillId="0" borderId="7" xfId="0" applyFont="1" applyBorder="1"/>
    <xf numFmtId="0" fontId="114" fillId="0" borderId="108" xfId="0" applyFont="1" applyBorder="1" applyAlignment="1">
      <alignment horizontal="left" wrapText="1" indent="2"/>
    </xf>
    <xf numFmtId="0" fontId="114" fillId="0" borderId="108" xfId="0" applyFont="1" applyBorder="1" applyAlignment="1">
      <alignment horizontal="left" wrapText="1"/>
    </xf>
    <xf numFmtId="0" fontId="114" fillId="0" borderId="0" xfId="0" applyFont="1" applyAlignment="1">
      <alignment horizontal="center" vertical="center"/>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1" xfId="0" applyFont="1" applyBorder="1" applyAlignment="1">
      <alignment wrapText="1"/>
    </xf>
    <xf numFmtId="0" fontId="114" fillId="0" borderId="7" xfId="0" applyFont="1" applyBorder="1" applyAlignment="1">
      <alignment wrapText="1"/>
    </xf>
    <xf numFmtId="0" fontId="114" fillId="0" borderId="0" xfId="0" applyFont="1" applyAlignment="1">
      <alignment horizontal="center" vertical="center" wrapText="1"/>
    </xf>
    <xf numFmtId="0" fontId="114" fillId="0" borderId="107" xfId="0" applyFont="1" applyBorder="1" applyAlignment="1">
      <alignment horizontal="center" vertical="center" wrapText="1"/>
    </xf>
    <xf numFmtId="0" fontId="114" fillId="0" borderId="110" xfId="0" applyFont="1" applyBorder="1" applyAlignment="1">
      <alignment horizontal="center" vertical="center" wrapText="1"/>
    </xf>
    <xf numFmtId="0" fontId="114" fillId="0" borderId="106" xfId="0" applyFont="1" applyBorder="1" applyAlignment="1">
      <alignment horizontal="center" vertical="center" wrapText="1"/>
    </xf>
    <xf numFmtId="0" fontId="114" fillId="0" borderId="0" xfId="0" applyFont="1" applyAlignment="1">
      <alignment horizontal="left"/>
    </xf>
    <xf numFmtId="0" fontId="117" fillId="0" borderId="108" xfId="0" applyFont="1" applyBorder="1" applyAlignment="1">
      <alignment horizontal="left" vertical="center" wrapText="1"/>
    </xf>
    <xf numFmtId="0" fontId="9" fillId="0" borderId="0" xfId="0" applyFont="1" applyAlignment="1">
      <alignment wrapText="1"/>
    </xf>
    <xf numFmtId="0" fontId="117" fillId="0" borderId="108"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5" fillId="0" borderId="0" xfId="0" applyFont="1"/>
    <xf numFmtId="0" fontId="117" fillId="0" borderId="108" xfId="0" applyFont="1" applyBorder="1" applyAlignment="1">
      <alignment vertical="center" wrapText="1" readingOrder="1"/>
    </xf>
    <xf numFmtId="0" fontId="114" fillId="0" borderId="103" xfId="0" applyFont="1" applyBorder="1" applyAlignment="1">
      <alignment vertical="center" wrapText="1" readingOrder="1"/>
    </xf>
    <xf numFmtId="0" fontId="114" fillId="0" borderId="102" xfId="0" applyFont="1" applyBorder="1" applyAlignment="1">
      <alignment vertical="center" wrapText="1" readingOrder="1"/>
    </xf>
    <xf numFmtId="0" fontId="114" fillId="0" borderId="101" xfId="0" applyFont="1" applyBorder="1" applyAlignment="1">
      <alignment vertical="center" wrapText="1" readingOrder="1"/>
    </xf>
    <xf numFmtId="0" fontId="135" fillId="0" borderId="7" xfId="0" applyFont="1" applyBorder="1"/>
    <xf numFmtId="167" fontId="19" fillId="80" borderId="54" xfId="0" applyNumberFormat="1" applyFont="1" applyFill="1" applyBorder="1" applyAlignment="1">
      <alignment horizontal="center"/>
    </xf>
    <xf numFmtId="0" fontId="11" fillId="0" borderId="71" xfId="15" applyFill="1" applyBorder="1" applyAlignment="1" applyProtection="1">
      <alignment horizontal="left" vertical="top" wrapText="1"/>
    </xf>
    <xf numFmtId="0" fontId="137" fillId="0" borderId="0" xfId="0" applyFont="1"/>
    <xf numFmtId="0" fontId="138" fillId="0" borderId="0" xfId="0" applyFont="1" applyAlignment="1">
      <alignment vertical="top"/>
    </xf>
    <xf numFmtId="0" fontId="138" fillId="0" borderId="0" xfId="0" applyFont="1" applyAlignment="1">
      <alignment vertical="top" wrapText="1"/>
    </xf>
    <xf numFmtId="0" fontId="145" fillId="0" borderId="0" xfId="0" applyFont="1" applyAlignment="1">
      <alignment vertical="top" wrapText="1"/>
    </xf>
    <xf numFmtId="0" fontId="7" fillId="0" borderId="0" xfId="10" applyFont="1"/>
    <xf numFmtId="0" fontId="144" fillId="0" borderId="0" xfId="10" applyFont="1"/>
    <xf numFmtId="0" fontId="139" fillId="81" borderId="108" xfId="0" applyFont="1" applyFill="1" applyBorder="1" applyAlignment="1">
      <alignment horizontal="left" vertical="center"/>
    </xf>
    <xf numFmtId="49" fontId="140" fillId="0" borderId="108" xfId="0" applyNumberFormat="1" applyFont="1" applyBorder="1" applyAlignment="1">
      <alignment horizontal="left" vertical="center"/>
    </xf>
    <xf numFmtId="0" fontId="140" fillId="0" borderId="108" xfId="0" applyFont="1" applyBorder="1" applyAlignment="1">
      <alignment horizontal="left" vertical="center"/>
    </xf>
    <xf numFmtId="0" fontId="139" fillId="0" borderId="108" xfId="0" applyFont="1" applyBorder="1" applyAlignment="1">
      <alignment horizontal="left" vertical="center"/>
    </xf>
    <xf numFmtId="0" fontId="139" fillId="82" borderId="16" xfId="0" applyFont="1" applyFill="1" applyBorder="1" applyAlignment="1">
      <alignment horizontal="center" vertical="center"/>
    </xf>
    <xf numFmtId="0" fontId="139" fillId="82" borderId="17" xfId="0" applyFont="1" applyFill="1" applyBorder="1" applyAlignment="1">
      <alignment horizontal="center" vertical="center"/>
    </xf>
    <xf numFmtId="192" fontId="139" fillId="81" borderId="117" xfId="6" applyNumberFormat="1" applyFont="1" applyFill="1" applyBorder="1" applyAlignment="1">
      <alignment horizontal="left" vertical="center"/>
    </xf>
    <xf numFmtId="192" fontId="140" fillId="0" borderId="117" xfId="6" applyNumberFormat="1" applyFont="1" applyFill="1" applyBorder="1" applyAlignment="1">
      <alignment horizontal="left" vertical="center"/>
    </xf>
    <xf numFmtId="10" fontId="7" fillId="0" borderId="117" xfId="0" applyNumberFormat="1" applyFont="1" applyBorder="1" applyAlignment="1">
      <alignment horizontal="right" vertical="center" wrapText="1"/>
    </xf>
    <xf numFmtId="0" fontId="143" fillId="83" borderId="115" xfId="0" applyFont="1" applyFill="1" applyBorder="1" applyAlignment="1">
      <alignment horizontal="left" vertical="center"/>
    </xf>
    <xf numFmtId="10" fontId="144" fillId="85" borderId="114" xfId="0" applyNumberFormat="1" applyFont="1" applyFill="1" applyBorder="1" applyAlignment="1">
      <alignment horizontal="right" vertical="center" wrapText="1"/>
    </xf>
    <xf numFmtId="0" fontId="0" fillId="0" borderId="1" xfId="0" applyBorder="1"/>
    <xf numFmtId="0" fontId="4" fillId="84" borderId="108" xfId="0" applyFont="1" applyFill="1" applyBorder="1" applyAlignment="1">
      <alignment horizontal="center" vertical="center" wrapText="1"/>
    </xf>
    <xf numFmtId="0" fontId="6" fillId="85" borderId="108" xfId="0" applyFont="1" applyFill="1" applyBorder="1" applyAlignment="1">
      <alignment vertical="center" wrapText="1"/>
    </xf>
    <xf numFmtId="192" fontId="6" fillId="85" borderId="108" xfId="6" applyNumberFormat="1" applyFont="1" applyFill="1" applyBorder="1" applyAlignment="1">
      <alignment vertical="center"/>
    </xf>
    <xf numFmtId="192" fontId="6" fillId="85" borderId="117" xfId="6" applyNumberFormat="1" applyFont="1" applyFill="1" applyBorder="1" applyAlignment="1">
      <alignment vertical="center"/>
    </xf>
    <xf numFmtId="0" fontId="140" fillId="81" borderId="108" xfId="0" applyFont="1" applyFill="1" applyBorder="1" applyAlignment="1">
      <alignment horizontal="left" vertical="center" wrapText="1" indent="3"/>
    </xf>
    <xf numFmtId="192" fontId="6" fillId="35" borderId="108" xfId="6" applyNumberFormat="1" applyFont="1" applyFill="1" applyBorder="1" applyAlignment="1">
      <alignment vertical="center"/>
    </xf>
    <xf numFmtId="0" fontId="147" fillId="81" borderId="108" xfId="0" applyFont="1" applyFill="1" applyBorder="1" applyAlignment="1">
      <alignment horizontal="left" vertical="center" wrapText="1" indent="5"/>
    </xf>
    <xf numFmtId="0" fontId="148" fillId="82" borderId="108" xfId="0" applyFont="1" applyFill="1" applyBorder="1" applyAlignment="1">
      <alignment horizontal="left" vertical="center" wrapText="1" indent="1"/>
    </xf>
    <xf numFmtId="192" fontId="148" fillId="82" borderId="108" xfId="6" applyNumberFormat="1" applyFont="1" applyFill="1" applyBorder="1" applyAlignment="1">
      <alignment vertical="center"/>
    </xf>
    <xf numFmtId="192" fontId="148" fillId="83" borderId="117" xfId="6" applyNumberFormat="1" applyFont="1" applyFill="1" applyBorder="1" applyAlignment="1">
      <alignment vertical="center"/>
    </xf>
    <xf numFmtId="192" fontId="149" fillId="81" borderId="108" xfId="6" applyNumberFormat="1" applyFont="1" applyFill="1" applyBorder="1" applyAlignment="1">
      <alignment vertical="center"/>
    </xf>
    <xf numFmtId="192" fontId="149" fillId="83" borderId="117" xfId="6" applyNumberFormat="1" applyFont="1" applyFill="1" applyBorder="1" applyAlignment="1">
      <alignment vertical="center"/>
    </xf>
    <xf numFmtId="0" fontId="147" fillId="81" borderId="115" xfId="0" applyFont="1" applyFill="1" applyBorder="1" applyAlignment="1">
      <alignment horizontal="left" vertical="center" wrapText="1" indent="5"/>
    </xf>
    <xf numFmtId="192" fontId="149" fillId="81" borderId="115" xfId="6" applyNumberFormat="1" applyFont="1" applyFill="1" applyBorder="1" applyAlignment="1">
      <alignment vertical="center"/>
    </xf>
    <xf numFmtId="192" fontId="149" fillId="83" borderId="114" xfId="6" applyNumberFormat="1" applyFont="1" applyFill="1" applyBorder="1" applyAlignment="1">
      <alignment vertical="center"/>
    </xf>
    <xf numFmtId="0" fontId="7" fillId="0" borderId="108" xfId="0" applyFont="1" applyBorder="1" applyAlignment="1" applyProtection="1">
      <alignment wrapText="1"/>
      <protection locked="0"/>
    </xf>
    <xf numFmtId="0" fontId="7" fillId="0" borderId="3" xfId="0" applyFont="1" applyBorder="1" applyAlignment="1" applyProtection="1">
      <alignment vertical="center" wrapText="1"/>
      <protection locked="0"/>
    </xf>
    <xf numFmtId="0" fontId="128" fillId="0" borderId="108" xfId="21400" applyFont="1" applyBorder="1" applyAlignment="1">
      <alignment horizontal="left" vertical="center" wrapText="1"/>
    </xf>
    <xf numFmtId="191" fontId="9" fillId="0" borderId="108" xfId="0" applyNumberFormat="1" applyFont="1" applyBorder="1" applyAlignment="1">
      <alignment horizontal="right"/>
    </xf>
    <xf numFmtId="0" fontId="4" fillId="0" borderId="108" xfId="0" applyFont="1" applyBorder="1"/>
    <xf numFmtId="0" fontId="11" fillId="0" borderId="108" xfId="15" applyFill="1" applyBorder="1" applyAlignment="1" applyProtection="1"/>
    <xf numFmtId="0" fontId="135" fillId="3" borderId="108" xfId="4" applyFont="1" applyFill="1" applyBorder="1" applyProtection="1">
      <protection locked="0"/>
    </xf>
    <xf numFmtId="0" fontId="135" fillId="0" borderId="108" xfId="0" applyFont="1" applyBorder="1" applyAlignment="1" applyProtection="1">
      <alignment horizontal="center" vertical="top" wrapText="1"/>
      <protection locked="0"/>
    </xf>
    <xf numFmtId="0" fontId="150" fillId="3" borderId="108" xfId="0" applyFont="1" applyFill="1" applyBorder="1" applyAlignment="1" applyProtection="1">
      <alignment wrapText="1"/>
      <protection locked="0"/>
    </xf>
    <xf numFmtId="3" fontId="135" fillId="79" borderId="108" xfId="4" applyNumberFormat="1" applyFont="1" applyFill="1" applyBorder="1"/>
    <xf numFmtId="0" fontId="133" fillId="3" borderId="108" xfId="0" applyFont="1" applyFill="1" applyBorder="1" applyAlignment="1" applyProtection="1">
      <alignment horizontal="right" wrapText="1"/>
      <protection locked="0"/>
    </xf>
    <xf numFmtId="3" fontId="135" fillId="0" borderId="108" xfId="4" applyNumberFormat="1" applyFont="1" applyBorder="1"/>
    <xf numFmtId="0" fontId="151" fillId="0" borderId="0" xfId="0" applyFont="1" applyAlignment="1" applyProtection="1">
      <alignment vertical="center"/>
      <protection locked="0"/>
    </xf>
    <xf numFmtId="0" fontId="110" fillId="75" borderId="111" xfId="21398" applyFont="1" applyFill="1" applyBorder="1" applyAlignment="1" applyProtection="1">
      <alignment vertical="center" wrapText="1"/>
      <protection locked="0"/>
    </xf>
    <xf numFmtId="0" fontId="62" fillId="75" borderId="110" xfId="21398" applyFont="1" applyFill="1" applyBorder="1" applyProtection="1">
      <alignment vertical="center"/>
      <protection locked="0"/>
    </xf>
    <xf numFmtId="0" fontId="111" fillId="69" borderId="109" xfId="21398" applyFont="1" applyFill="1" applyBorder="1" applyAlignment="1" applyProtection="1">
      <alignment horizontal="center" vertical="center"/>
      <protection locked="0"/>
    </xf>
    <xf numFmtId="0" fontId="111" fillId="0" borderId="110" xfId="21398" applyFont="1" applyBorder="1" applyAlignment="1" applyProtection="1">
      <alignment horizontal="left" vertical="center" wrapText="1"/>
      <protection locked="0"/>
    </xf>
    <xf numFmtId="164" fontId="111" fillId="0" borderId="108" xfId="946" applyNumberFormat="1" applyFont="1" applyFill="1" applyBorder="1" applyAlignment="1" applyProtection="1">
      <alignment horizontal="right" vertical="center"/>
      <protection locked="0"/>
    </xf>
    <xf numFmtId="0" fontId="110" fillId="76" borderId="108" xfId="21398" applyFont="1" applyFill="1" applyBorder="1" applyAlignment="1" applyProtection="1">
      <alignment horizontal="center" vertical="center"/>
      <protection locked="0"/>
    </xf>
    <xf numFmtId="0" fontId="110" fillId="76" borderId="110" xfId="21398" applyFont="1" applyFill="1" applyBorder="1" applyAlignment="1" applyProtection="1">
      <alignment vertical="top" wrapText="1"/>
      <protection locked="0"/>
    </xf>
    <xf numFmtId="164" fontId="111" fillId="76" borderId="108" xfId="946" applyNumberFormat="1" applyFont="1" applyFill="1" applyBorder="1" applyAlignment="1" applyProtection="1">
      <alignment horizontal="right" vertical="center"/>
    </xf>
    <xf numFmtId="0" fontId="110" fillId="75" borderId="111" xfId="21398" applyFont="1" applyFill="1" applyBorder="1" applyProtection="1">
      <alignment vertical="center"/>
      <protection locked="0"/>
    </xf>
    <xf numFmtId="164" fontId="62" fillId="75" borderId="110" xfId="946" applyNumberFormat="1" applyFont="1" applyFill="1" applyBorder="1" applyAlignment="1" applyProtection="1">
      <alignment horizontal="right" vertical="center"/>
      <protection locked="0"/>
    </xf>
    <xf numFmtId="0" fontId="112" fillId="69" borderId="109" xfId="21398" applyFont="1" applyFill="1" applyBorder="1" applyAlignment="1" applyProtection="1">
      <alignment horizontal="center" vertical="center"/>
      <protection locked="0"/>
    </xf>
    <xf numFmtId="0" fontId="111" fillId="69" borderId="108" xfId="21398" applyFont="1" applyFill="1" applyBorder="1" applyAlignment="1" applyProtection="1">
      <alignment vertical="center" wrapText="1"/>
      <protection locked="0"/>
    </xf>
    <xf numFmtId="0" fontId="111" fillId="69" borderId="108" xfId="21398" applyFont="1" applyFill="1" applyBorder="1" applyAlignment="1" applyProtection="1">
      <alignment horizontal="left" vertical="center" wrapText="1"/>
      <protection locked="0"/>
    </xf>
    <xf numFmtId="0" fontId="111" fillId="0" borderId="108" xfId="21398" applyFont="1" applyBorder="1" applyAlignment="1" applyProtection="1">
      <alignment horizontal="left" vertical="center" wrapText="1"/>
      <protection locked="0"/>
    </xf>
    <xf numFmtId="0" fontId="112" fillId="3" borderId="109" xfId="21398" applyFont="1" applyFill="1" applyBorder="1" applyAlignment="1" applyProtection="1">
      <alignment horizontal="center" vertical="center"/>
      <protection locked="0"/>
    </xf>
    <xf numFmtId="0" fontId="111" fillId="0" borderId="108" xfId="21398" applyFont="1" applyBorder="1" applyAlignment="1" applyProtection="1">
      <alignment vertical="center" wrapText="1"/>
      <protection locked="0"/>
    </xf>
    <xf numFmtId="0" fontId="113" fillId="76" borderId="108" xfId="21398" applyFont="1" applyFill="1" applyBorder="1" applyAlignment="1" applyProtection="1">
      <alignment horizontal="center" vertical="center"/>
      <protection locked="0"/>
    </xf>
    <xf numFmtId="0" fontId="110" fillId="76" borderId="110" xfId="21398" applyFont="1" applyFill="1" applyBorder="1" applyAlignment="1" applyProtection="1">
      <alignment vertical="center" wrapText="1"/>
      <protection locked="0"/>
    </xf>
    <xf numFmtId="164" fontId="110" fillId="75" borderId="110" xfId="946" applyNumberFormat="1" applyFont="1" applyFill="1" applyBorder="1" applyAlignment="1" applyProtection="1">
      <alignment horizontal="right" vertical="center"/>
      <protection locked="0"/>
    </xf>
    <xf numFmtId="0" fontId="111" fillId="69" borderId="110" xfId="21398" applyFont="1" applyFill="1" applyBorder="1" applyAlignment="1" applyProtection="1">
      <alignment vertical="center" wrapText="1"/>
      <protection locked="0"/>
    </xf>
    <xf numFmtId="0" fontId="62" fillId="75" borderId="111" xfId="21398" applyFont="1" applyFill="1" applyBorder="1" applyProtection="1">
      <alignment vertical="center"/>
      <protection locked="0"/>
    </xf>
    <xf numFmtId="164" fontId="111" fillId="3" borderId="108" xfId="946" applyNumberFormat="1" applyFont="1" applyFill="1" applyBorder="1" applyAlignment="1" applyProtection="1">
      <alignment horizontal="right" vertical="center"/>
      <protection locked="0"/>
    </xf>
    <xf numFmtId="0" fontId="112" fillId="3" borderId="108" xfId="21398" applyFont="1" applyFill="1" applyBorder="1" applyAlignment="1" applyProtection="1">
      <alignment horizontal="center" vertical="center"/>
      <protection locked="0"/>
    </xf>
    <xf numFmtId="0" fontId="111" fillId="69" borderId="110" xfId="21398" applyFont="1" applyFill="1" applyBorder="1" applyAlignment="1" applyProtection="1">
      <alignment horizontal="left" vertical="center" wrapText="1"/>
      <protection locked="0"/>
    </xf>
    <xf numFmtId="0" fontId="150" fillId="3" borderId="0" xfId="0" applyFont="1" applyFill="1" applyAlignment="1" applyProtection="1">
      <alignment vertical="center"/>
      <protection locked="0"/>
    </xf>
    <xf numFmtId="0" fontId="135" fillId="3" borderId="108" xfId="4" applyFont="1" applyFill="1" applyBorder="1" applyAlignment="1" applyProtection="1">
      <alignment vertical="center" wrapText="1"/>
      <protection locked="0"/>
    </xf>
    <xf numFmtId="0" fontId="135" fillId="0" borderId="108" xfId="0" applyFont="1" applyBorder="1" applyAlignment="1" applyProtection="1">
      <alignment horizontal="center" vertical="center" wrapText="1"/>
      <protection locked="0"/>
    </xf>
    <xf numFmtId="3" fontId="135" fillId="3" borderId="108" xfId="1" applyNumberFormat="1" applyFont="1" applyFill="1" applyBorder="1" applyAlignment="1" applyProtection="1">
      <alignment horizontal="center" vertical="center" wrapText="1"/>
      <protection locked="0"/>
    </xf>
    <xf numFmtId="9" fontId="135" fillId="3" borderId="108" xfId="13" applyNumberFormat="1" applyFont="1" applyFill="1" applyBorder="1" applyAlignment="1" applyProtection="1">
      <alignment horizontal="center" vertical="center" wrapText="1"/>
      <protection locked="0"/>
    </xf>
    <xf numFmtId="0" fontId="135" fillId="3" borderId="108" xfId="0" applyFont="1" applyFill="1" applyBorder="1" applyAlignment="1" applyProtection="1">
      <alignment horizontal="center" vertical="center" wrapText="1"/>
      <protection locked="0"/>
    </xf>
    <xf numFmtId="0" fontId="150" fillId="3" borderId="108" xfId="0" applyFont="1" applyFill="1" applyBorder="1" applyProtection="1">
      <protection locked="0"/>
    </xf>
    <xf numFmtId="0" fontId="153" fillId="3" borderId="108" xfId="0" applyFont="1" applyFill="1" applyBorder="1" applyAlignment="1" applyProtection="1">
      <alignment horizontal="right"/>
      <protection locked="0"/>
    </xf>
    <xf numFmtId="193" fontId="135" fillId="79" borderId="108" xfId="4" applyNumberFormat="1" applyFont="1" applyFill="1" applyBorder="1" applyProtection="1">
      <protection locked="0"/>
    </xf>
    <xf numFmtId="164" fontId="135" fillId="79" borderId="108" xfId="1" applyNumberFormat="1" applyFont="1" applyFill="1" applyBorder="1" applyAlignment="1" applyProtection="1"/>
    <xf numFmtId="0" fontId="135" fillId="3" borderId="108" xfId="0" applyFont="1" applyFill="1" applyBorder="1" applyAlignment="1" applyProtection="1">
      <alignment horizontal="left" vertical="center"/>
      <protection locked="0"/>
    </xf>
    <xf numFmtId="0" fontId="133" fillId="3" borderId="108" xfId="0" applyFont="1" applyFill="1" applyBorder="1" applyAlignment="1" applyProtection="1">
      <alignment horizontal="right"/>
      <protection locked="0"/>
    </xf>
    <xf numFmtId="0" fontId="135" fillId="0" borderId="108" xfId="0" applyFont="1" applyBorder="1" applyAlignment="1" applyProtection="1">
      <alignment horizontal="left" vertical="center"/>
      <protection locked="0"/>
    </xf>
    <xf numFmtId="0" fontId="150" fillId="3" borderId="108" xfId="14" applyFont="1" applyFill="1" applyBorder="1" applyProtection="1">
      <protection locked="0"/>
    </xf>
    <xf numFmtId="3" fontId="150" fillId="75" borderId="108" xfId="14" applyNumberFormat="1" applyFont="1" applyFill="1" applyBorder="1"/>
    <xf numFmtId="10" fontId="17" fillId="2" borderId="71" xfId="20948" applyNumberFormat="1" applyFont="1" applyFill="1" applyBorder="1" applyAlignment="1" applyProtection="1">
      <alignment vertical="center"/>
      <protection locked="0"/>
    </xf>
    <xf numFmtId="10" fontId="17" fillId="2" borderId="81" xfId="20948" applyNumberFormat="1" applyFont="1" applyFill="1" applyBorder="1" applyAlignment="1" applyProtection="1">
      <alignment vertical="center"/>
      <protection locked="0"/>
    </xf>
    <xf numFmtId="10" fontId="9" fillId="2" borderId="71" xfId="20948" applyNumberFormat="1" applyFont="1" applyFill="1" applyBorder="1" applyAlignment="1" applyProtection="1">
      <alignment vertical="center"/>
      <protection locked="0"/>
    </xf>
    <xf numFmtId="10" fontId="9" fillId="2" borderId="81" xfId="20948" applyNumberFormat="1" applyFont="1" applyFill="1" applyBorder="1" applyAlignment="1" applyProtection="1">
      <alignment vertical="center"/>
      <protection locked="0"/>
    </xf>
    <xf numFmtId="10" fontId="17" fillId="2" borderId="22" xfId="20948" applyNumberFormat="1" applyFont="1" applyFill="1" applyBorder="1" applyAlignment="1" applyProtection="1">
      <alignment vertical="center"/>
      <protection locked="0"/>
    </xf>
    <xf numFmtId="10" fontId="17" fillId="2" borderId="23" xfId="20948" applyNumberFormat="1" applyFont="1" applyFill="1" applyBorder="1" applyAlignment="1" applyProtection="1">
      <alignment vertical="center"/>
      <protection locked="0"/>
    </xf>
    <xf numFmtId="0" fontId="9" fillId="0" borderId="118" xfId="0" applyFont="1" applyBorder="1" applyAlignment="1">
      <alignment vertical="center"/>
    </xf>
    <xf numFmtId="0" fontId="13" fillId="0" borderId="111" xfId="0" applyFont="1" applyBorder="1" applyAlignment="1">
      <alignment wrapText="1"/>
    </xf>
    <xf numFmtId="10" fontId="4" fillId="0" borderId="20" xfId="20948" applyNumberFormat="1" applyFont="1" applyBorder="1"/>
    <xf numFmtId="0" fontId="9" fillId="0" borderId="78" xfId="0" applyFont="1" applyBorder="1" applyAlignment="1">
      <alignment vertical="center"/>
    </xf>
    <xf numFmtId="0" fontId="13" fillId="0" borderId="107" xfId="0" applyFont="1" applyBorder="1" applyAlignment="1">
      <alignment wrapText="1"/>
    </xf>
    <xf numFmtId="10" fontId="4" fillId="0" borderId="81" xfId="20948" applyNumberFormat="1" applyFont="1" applyBorder="1"/>
    <xf numFmtId="10" fontId="4" fillId="0" borderId="79" xfId="20948" applyNumberFormat="1" applyFont="1" applyBorder="1"/>
    <xf numFmtId="0" fontId="128" fillId="0" borderId="108" xfId="0" applyFont="1" applyBorder="1" applyAlignment="1">
      <alignment horizontal="left" vertical="center" wrapText="1"/>
    </xf>
    <xf numFmtId="0" fontId="129" fillId="3" borderId="108" xfId="0" applyFont="1" applyFill="1" applyBorder="1" applyAlignment="1">
      <alignment horizontal="left" vertical="center" wrapText="1" indent="1"/>
    </xf>
    <xf numFmtId="0" fontId="127" fillId="0" borderId="108" xfId="0" applyFont="1" applyBorder="1" applyAlignment="1">
      <alignment horizontal="left" vertical="center" wrapText="1" indent="1"/>
    </xf>
    <xf numFmtId="0" fontId="129" fillId="0" borderId="108" xfId="0" applyFont="1" applyBorder="1" applyAlignment="1">
      <alignment horizontal="left" vertical="center" wrapText="1" indent="1"/>
    </xf>
    <xf numFmtId="0" fontId="127" fillId="3" borderId="108" xfId="0" applyFont="1" applyFill="1" applyBorder="1" applyAlignment="1">
      <alignment horizontal="left" vertical="center" wrapText="1" indent="1"/>
    </xf>
    <xf numFmtId="0" fontId="127" fillId="0" borderId="108" xfId="21400" applyFont="1" applyBorder="1" applyAlignment="1">
      <alignment horizontal="left" vertical="center" wrapText="1" indent="1"/>
    </xf>
    <xf numFmtId="0" fontId="128" fillId="3" borderId="108" xfId="21400" applyFont="1" applyFill="1" applyBorder="1" applyAlignment="1">
      <alignment horizontal="left" vertical="center" wrapText="1"/>
    </xf>
    <xf numFmtId="0" fontId="127" fillId="3" borderId="108" xfId="21400" applyFont="1" applyFill="1" applyBorder="1" applyAlignment="1">
      <alignment horizontal="left" vertical="center" wrapText="1" indent="1"/>
    </xf>
    <xf numFmtId="0" fontId="126" fillId="0" borderId="108" xfId="0" applyFont="1" applyBorder="1" applyAlignment="1">
      <alignment horizontal="left" vertical="center" wrapText="1"/>
    </xf>
    <xf numFmtId="0" fontId="128" fillId="3" borderId="108" xfId="0" applyFont="1" applyFill="1" applyBorder="1" applyAlignment="1">
      <alignment horizontal="left" vertical="center" wrapText="1"/>
    </xf>
    <xf numFmtId="0" fontId="129" fillId="0" borderId="108" xfId="21400" applyFont="1" applyBorder="1" applyAlignment="1">
      <alignment horizontal="left" vertical="center" wrapText="1" indent="1"/>
    </xf>
    <xf numFmtId="164" fontId="0" fillId="0" borderId="108" xfId="6" applyNumberFormat="1" applyFont="1" applyBorder="1"/>
    <xf numFmtId="164" fontId="0" fillId="0" borderId="115" xfId="6" applyNumberFormat="1" applyFont="1" applyBorder="1"/>
    <xf numFmtId="0" fontId="0" fillId="0" borderId="118" xfId="0" applyBorder="1" applyAlignment="1">
      <alignment horizontal="center" vertical="center"/>
    </xf>
    <xf numFmtId="0" fontId="9" fillId="0" borderId="108" xfId="0" applyFont="1" applyBorder="1" applyAlignment="1">
      <alignment horizontal="center" vertical="center" wrapText="1"/>
    </xf>
    <xf numFmtId="0" fontId="9" fillId="0" borderId="117" xfId="0" applyFont="1" applyBorder="1" applyAlignment="1">
      <alignment horizontal="center" vertical="center" wrapText="1"/>
    </xf>
    <xf numFmtId="0" fontId="3" fillId="0" borderId="108" xfId="0" applyFont="1" applyBorder="1" applyAlignment="1">
      <alignment horizontal="center" vertical="center"/>
    </xf>
    <xf numFmtId="0" fontId="0" fillId="0" borderId="118" xfId="0" applyBorder="1" applyAlignment="1">
      <alignment horizontal="center"/>
    </xf>
    <xf numFmtId="0" fontId="126" fillId="3" borderId="108" xfId="21400" applyFont="1" applyFill="1" applyBorder="1" applyAlignment="1">
      <alignment horizontal="left" vertical="center" wrapText="1"/>
    </xf>
    <xf numFmtId="164" fontId="0" fillId="0" borderId="108" xfId="6" applyNumberFormat="1" applyFont="1" applyBorder="1" applyAlignment="1">
      <alignment vertical="center"/>
    </xf>
    <xf numFmtId="0" fontId="130" fillId="0" borderId="108" xfId="21400" applyFont="1" applyBorder="1" applyAlignment="1">
      <alignment horizontal="center" vertical="center" wrapText="1"/>
    </xf>
    <xf numFmtId="0" fontId="131" fillId="0" borderId="108" xfId="0" applyFont="1" applyBorder="1" applyAlignment="1">
      <alignment horizontal="left"/>
    </xf>
    <xf numFmtId="0" fontId="0" fillId="0" borderId="116" xfId="0" applyBorder="1" applyAlignment="1">
      <alignment horizontal="center"/>
    </xf>
    <xf numFmtId="0" fontId="128" fillId="0" borderId="115" xfId="0" applyFont="1" applyBorder="1" applyAlignment="1">
      <alignment horizontal="left" vertical="center" wrapText="1"/>
    </xf>
    <xf numFmtId="164" fontId="7" fillId="0" borderId="0" xfId="6" applyNumberFormat="1" applyFont="1"/>
    <xf numFmtId="164" fontId="4" fillId="0" borderId="0" xfId="6" applyNumberFormat="1" applyFont="1"/>
    <xf numFmtId="164" fontId="9" fillId="0" borderId="108" xfId="6" applyNumberFormat="1" applyFont="1" applyBorder="1" applyAlignment="1">
      <alignment horizontal="center" vertical="center" wrapText="1"/>
    </xf>
    <xf numFmtId="164" fontId="0" fillId="0" borderId="0" xfId="6" applyNumberFormat="1" applyFont="1"/>
    <xf numFmtId="43" fontId="0" fillId="0" borderId="0" xfId="6" applyFont="1"/>
    <xf numFmtId="164" fontId="9" fillId="0" borderId="117" xfId="6" applyNumberFormat="1" applyFont="1" applyBorder="1" applyAlignment="1">
      <alignment horizontal="center" vertical="center" wrapText="1"/>
    </xf>
    <xf numFmtId="0" fontId="128" fillId="0" borderId="108" xfId="21400" applyFont="1" applyBorder="1" applyAlignment="1">
      <alignment horizontal="justify" vertical="center" wrapText="1"/>
    </xf>
    <xf numFmtId="0" fontId="128" fillId="0" borderId="108" xfId="21400" applyFont="1" applyBorder="1" applyAlignment="1">
      <alignment vertical="center" wrapText="1"/>
    </xf>
    <xf numFmtId="0" fontId="128" fillId="0" borderId="108" xfId="0" applyFont="1" applyBorder="1" applyAlignment="1">
      <alignment horizontal="justify" vertical="center" wrapText="1"/>
    </xf>
    <xf numFmtId="0" fontId="126" fillId="0" borderId="108" xfId="0" applyFont="1" applyBorder="1" applyAlignment="1">
      <alignment horizontal="justify" vertical="center" wrapText="1"/>
    </xf>
    <xf numFmtId="0" fontId="128" fillId="3" borderId="108" xfId="0" applyFont="1" applyFill="1" applyBorder="1" applyAlignment="1">
      <alignment horizontal="justify" vertical="center" wrapText="1"/>
    </xf>
    <xf numFmtId="0" fontId="126" fillId="0" borderId="108" xfId="0" applyFont="1" applyBorder="1" applyAlignment="1">
      <alignment vertical="center" wrapText="1"/>
    </xf>
    <xf numFmtId="0" fontId="128" fillId="0" borderId="108" xfId="0" applyFont="1" applyBorder="1" applyAlignment="1">
      <alignment vertical="center" wrapText="1"/>
    </xf>
    <xf numFmtId="43" fontId="4" fillId="0" borderId="117" xfId="6" applyFont="1" applyFill="1" applyBorder="1" applyAlignment="1">
      <alignment vertical="center" wrapText="1"/>
    </xf>
    <xf numFmtId="43" fontId="4" fillId="0" borderId="117" xfId="6" applyFont="1" applyBorder="1" applyAlignment="1">
      <alignment vertical="center"/>
    </xf>
    <xf numFmtId="43" fontId="0" fillId="0" borderId="0" xfId="0" applyNumberFormat="1"/>
    <xf numFmtId="14" fontId="0" fillId="0" borderId="0" xfId="0" applyNumberFormat="1"/>
    <xf numFmtId="167" fontId="23" fillId="0" borderId="117" xfId="0" applyNumberFormat="1" applyFont="1" applyBorder="1" applyAlignment="1">
      <alignment horizontal="center"/>
    </xf>
    <xf numFmtId="0" fontId="23" fillId="0" borderId="117" xfId="0" applyFont="1" applyBorder="1"/>
    <xf numFmtId="164" fontId="19" fillId="0" borderId="12" xfId="6" applyNumberFormat="1" applyFont="1" applyBorder="1" applyAlignment="1">
      <alignment horizontal="center" vertical="center"/>
    </xf>
    <xf numFmtId="164" fontId="4" fillId="0" borderId="56" xfId="6" applyNumberFormat="1" applyFont="1" applyBorder="1" applyAlignment="1">
      <alignment horizontal="center" vertical="center" wrapText="1"/>
    </xf>
    <xf numFmtId="164" fontId="23" fillId="0" borderId="12" xfId="6" applyNumberFormat="1" applyFont="1" applyBorder="1" applyAlignment="1">
      <alignment horizontal="center" vertical="center"/>
    </xf>
    <xf numFmtId="164" fontId="22" fillId="0" borderId="12" xfId="6" applyNumberFormat="1" applyFont="1" applyBorder="1" applyAlignment="1">
      <alignment horizontal="center" vertical="center"/>
    </xf>
    <xf numFmtId="164" fontId="104" fillId="0" borderId="12" xfId="6" applyNumberFormat="1" applyFont="1" applyBorder="1" applyAlignment="1">
      <alignment horizontal="center" vertical="center"/>
    </xf>
    <xf numFmtId="164" fontId="23" fillId="0" borderId="13" xfId="6" applyNumberFormat="1" applyFont="1" applyBorder="1" applyAlignment="1">
      <alignment horizontal="center" vertical="center"/>
    </xf>
    <xf numFmtId="164" fontId="22" fillId="0" borderId="14" xfId="6" applyNumberFormat="1" applyFont="1" applyBorder="1" applyAlignment="1">
      <alignment horizontal="center" vertical="center"/>
    </xf>
    <xf numFmtId="164" fontId="22" fillId="0" borderId="13" xfId="6" applyNumberFormat="1" applyFont="1" applyBorder="1" applyAlignment="1">
      <alignment horizontal="center" vertical="center"/>
    </xf>
    <xf numFmtId="164" fontId="23" fillId="0" borderId="0" xfId="6" applyNumberFormat="1" applyFont="1" applyAlignment="1">
      <alignment horizontal="center"/>
    </xf>
    <xf numFmtId="164" fontId="9" fillId="0" borderId="0" xfId="6" applyNumberFormat="1" applyFont="1" applyAlignment="1">
      <alignment horizontal="center"/>
    </xf>
    <xf numFmtId="164" fontId="19" fillId="0" borderId="13" xfId="6" applyNumberFormat="1" applyFont="1" applyBorder="1" applyAlignment="1">
      <alignment horizontal="center" vertical="center"/>
    </xf>
    <xf numFmtId="191" fontId="4" fillId="0" borderId="108" xfId="0" applyNumberFormat="1" applyFont="1" applyBorder="1"/>
    <xf numFmtId="0" fontId="14" fillId="3" borderId="106" xfId="0" applyFont="1" applyFill="1" applyBorder="1" applyAlignment="1">
      <alignment horizontal="left"/>
    </xf>
    <xf numFmtId="164" fontId="118" fillId="0" borderId="105" xfId="6" applyNumberFormat="1" applyFont="1" applyBorder="1"/>
    <xf numFmtId="164" fontId="115" fillId="0" borderId="105" xfId="6" applyNumberFormat="1" applyFont="1" applyBorder="1"/>
    <xf numFmtId="43" fontId="114" fillId="0" borderId="108" xfId="6" applyFont="1" applyBorder="1"/>
    <xf numFmtId="164" fontId="114" fillId="0" borderId="108" xfId="6" applyNumberFormat="1" applyFont="1" applyBorder="1"/>
    <xf numFmtId="164" fontId="114" fillId="35" borderId="108" xfId="6" applyNumberFormat="1" applyFont="1" applyFill="1" applyBorder="1"/>
    <xf numFmtId="164" fontId="117" fillId="0" borderId="108" xfId="6" applyNumberFormat="1" applyFont="1" applyBorder="1"/>
    <xf numFmtId="43" fontId="114" fillId="0" borderId="108" xfId="6" applyFont="1" applyFill="1" applyBorder="1"/>
    <xf numFmtId="3" fontId="114" fillId="0" borderId="0" xfId="0" applyNumberFormat="1" applyFont="1"/>
    <xf numFmtId="164" fontId="114" fillId="0" borderId="0" xfId="0" applyNumberFormat="1" applyFont="1"/>
    <xf numFmtId="43" fontId="114" fillId="0" borderId="0" xfId="6" applyFont="1"/>
    <xf numFmtId="43" fontId="114" fillId="0" borderId="0" xfId="0" applyNumberFormat="1" applyFont="1"/>
    <xf numFmtId="43" fontId="117" fillId="0" borderId="108" xfId="6" applyFont="1" applyBorder="1" applyAlignment="1">
      <alignment horizontal="left" vertical="center" wrapText="1"/>
    </xf>
    <xf numFmtId="43" fontId="114" fillId="0" borderId="0" xfId="0" applyNumberFormat="1" applyFont="1" applyAlignment="1">
      <alignment horizontal="left"/>
    </xf>
    <xf numFmtId="164" fontId="115" fillId="0" borderId="0" xfId="0" applyNumberFormat="1" applyFont="1"/>
    <xf numFmtId="43" fontId="115" fillId="0" borderId="0" xfId="0" applyNumberFormat="1" applyFont="1"/>
    <xf numFmtId="43" fontId="115" fillId="0" borderId="0" xfId="6" applyFont="1"/>
    <xf numFmtId="164" fontId="115" fillId="0" borderId="108" xfId="6" applyNumberFormat="1" applyFont="1" applyBorder="1"/>
    <xf numFmtId="164" fontId="118" fillId="0" borderId="108" xfId="6" applyNumberFormat="1" applyFont="1" applyBorder="1"/>
    <xf numFmtId="10" fontId="9" fillId="2" borderId="22" xfId="20948" applyNumberFormat="1" applyFont="1" applyFill="1" applyBorder="1" applyAlignment="1" applyProtection="1">
      <alignment vertical="center"/>
      <protection locked="0"/>
    </xf>
    <xf numFmtId="164" fontId="4" fillId="0" borderId="108" xfId="6" applyNumberFormat="1" applyFont="1" applyFill="1" applyBorder="1"/>
    <xf numFmtId="164" fontId="4" fillId="0" borderId="108" xfId="6" applyNumberFormat="1" applyFont="1" applyFill="1" applyBorder="1" applyAlignment="1">
      <alignment vertical="center"/>
    </xf>
    <xf numFmtId="164" fontId="0" fillId="0" borderId="0" xfId="0" applyNumberFormat="1"/>
    <xf numFmtId="164" fontId="9" fillId="0" borderId="105" xfId="6" applyNumberFormat="1" applyFont="1" applyFill="1" applyBorder="1" applyAlignment="1">
      <alignment horizontal="right"/>
    </xf>
    <xf numFmtId="3" fontId="0" fillId="0" borderId="108" xfId="0" applyNumberFormat="1" applyBorder="1" applyAlignment="1">
      <alignment vertical="center" wrapText="1"/>
    </xf>
    <xf numFmtId="43" fontId="23" fillId="0" borderId="0" xfId="0" applyNumberFormat="1" applyFont="1"/>
    <xf numFmtId="164" fontId="117" fillId="0" borderId="108" xfId="6" applyNumberFormat="1" applyFont="1" applyFill="1" applyBorder="1"/>
    <xf numFmtId="164" fontId="4" fillId="0" borderId="51" xfId="6" applyNumberFormat="1" applyFont="1" applyBorder="1" applyAlignment="1">
      <alignment vertical="center"/>
    </xf>
    <xf numFmtId="164" fontId="4" fillId="0" borderId="59" xfId="6" applyNumberFormat="1" applyFont="1" applyBorder="1" applyAlignment="1">
      <alignment vertical="center"/>
    </xf>
    <xf numFmtId="0" fontId="361" fillId="0" borderId="0" xfId="0" applyFont="1" applyAlignment="1">
      <alignment horizontal="left" vertical="center" wrapText="1"/>
    </xf>
    <xf numFmtId="164" fontId="3" fillId="35" borderId="117" xfId="6" applyNumberFormat="1" applyFont="1" applyFill="1" applyBorder="1"/>
    <xf numFmtId="164" fontId="3" fillId="35" borderId="117" xfId="6" applyNumberFormat="1" applyFont="1" applyFill="1" applyBorder="1" applyAlignment="1">
      <alignment vertical="center"/>
    </xf>
    <xf numFmtId="164" fontId="3" fillId="35" borderId="114" xfId="6" applyNumberFormat="1" applyFont="1" applyFill="1" applyBorder="1"/>
    <xf numFmtId="0" fontId="0" fillId="0" borderId="187" xfId="0" applyBorder="1" applyAlignment="1">
      <alignment horizontal="center" vertical="center"/>
    </xf>
    <xf numFmtId="0" fontId="128" fillId="0" borderId="188" xfId="21400" applyFont="1" applyBorder="1" applyAlignment="1">
      <alignment vertical="center" wrapText="1"/>
    </xf>
    <xf numFmtId="164" fontId="0" fillId="0" borderId="188" xfId="6" applyNumberFormat="1" applyFont="1" applyBorder="1"/>
    <xf numFmtId="164" fontId="3" fillId="35" borderId="108" xfId="6" applyNumberFormat="1" applyFont="1" applyFill="1" applyBorder="1"/>
    <xf numFmtId="164" fontId="3" fillId="35" borderId="108" xfId="6" applyNumberFormat="1" applyFont="1" applyFill="1" applyBorder="1" applyAlignment="1">
      <alignment vertical="center"/>
    </xf>
    <xf numFmtId="164" fontId="3" fillId="35" borderId="115" xfId="6" applyNumberFormat="1" applyFont="1" applyFill="1" applyBorder="1"/>
    <xf numFmtId="164" fontId="3" fillId="35" borderId="188" xfId="6" applyNumberFormat="1" applyFont="1" applyFill="1" applyBorder="1"/>
    <xf numFmtId="164" fontId="3" fillId="35" borderId="189" xfId="6" applyNumberFormat="1" applyFont="1" applyFill="1" applyBorder="1"/>
    <xf numFmtId="43" fontId="4" fillId="0" borderId="108" xfId="6" applyFont="1" applyFill="1" applyBorder="1" applyAlignment="1">
      <alignment vertical="center" wrapText="1"/>
    </xf>
    <xf numFmtId="167" fontId="4" fillId="0" borderId="0" xfId="0" applyNumberFormat="1" applyFont="1"/>
    <xf numFmtId="164" fontId="4" fillId="0" borderId="81" xfId="6" applyNumberFormat="1" applyFont="1" applyBorder="1" applyAlignment="1">
      <alignment horizontal="right" vertical="center" wrapText="1"/>
    </xf>
    <xf numFmtId="164" fontId="6" fillId="35" borderId="81" xfId="6" applyNumberFormat="1" applyFont="1" applyFill="1" applyBorder="1" applyAlignment="1">
      <alignment horizontal="right" vertical="center" wrapText="1"/>
    </xf>
    <xf numFmtId="164" fontId="107" fillId="0" borderId="81" xfId="6" applyNumberFormat="1" applyFont="1" applyBorder="1" applyAlignment="1">
      <alignment horizontal="right" vertical="center" wrapText="1"/>
    </xf>
    <xf numFmtId="164" fontId="6" fillId="35" borderId="81" xfId="6" applyNumberFormat="1" applyFont="1" applyFill="1" applyBorder="1" applyAlignment="1">
      <alignment horizontal="center" vertical="center" wrapText="1"/>
    </xf>
    <xf numFmtId="164" fontId="7" fillId="0" borderId="23" xfId="6" applyNumberFormat="1" applyFont="1" applyFill="1" applyBorder="1" applyAlignment="1" applyProtection="1">
      <alignment horizontal="right" vertical="center"/>
    </xf>
    <xf numFmtId="164" fontId="4" fillId="0" borderId="0" xfId="0" applyNumberFormat="1" applyFont="1" applyAlignment="1">
      <alignment horizontal="left" vertical="center"/>
    </xf>
    <xf numFmtId="164" fontId="22" fillId="0" borderId="190" xfId="6" applyNumberFormat="1" applyFont="1" applyBorder="1" applyAlignment="1">
      <alignment horizontal="center" vertical="center"/>
    </xf>
    <xf numFmtId="167" fontId="23" fillId="0" borderId="191" xfId="0" applyNumberFormat="1" applyFont="1" applyBorder="1" applyAlignment="1">
      <alignment horizontal="center"/>
    </xf>
    <xf numFmtId="164" fontId="22" fillId="0" borderId="192" xfId="6" applyNumberFormat="1" applyFont="1" applyBorder="1" applyAlignment="1">
      <alignment horizontal="center" vertical="center"/>
    </xf>
    <xf numFmtId="167" fontId="22" fillId="0" borderId="193" xfId="0" applyNumberFormat="1" applyFont="1" applyBorder="1" applyAlignment="1">
      <alignment horizontal="center"/>
    </xf>
    <xf numFmtId="0" fontId="0" fillId="0" borderId="78" xfId="0" applyBorder="1" applyAlignment="1">
      <alignment horizontal="center"/>
    </xf>
    <xf numFmtId="164" fontId="23" fillId="0" borderId="108" xfId="6" applyNumberFormat="1" applyFont="1" applyBorder="1" applyAlignment="1">
      <alignment horizontal="center" vertical="center"/>
    </xf>
    <xf numFmtId="164" fontId="22" fillId="0" borderId="108" xfId="6" applyNumberFormat="1" applyFont="1" applyBorder="1" applyAlignment="1">
      <alignment horizontal="center" vertical="center"/>
    </xf>
    <xf numFmtId="164" fontId="22" fillId="0" borderId="108" xfId="6" applyNumberFormat="1" applyFont="1" applyBorder="1" applyAlignment="1">
      <alignment horizontal="center"/>
    </xf>
    <xf numFmtId="164" fontId="23" fillId="0" borderId="108" xfId="6" applyNumberFormat="1" applyFont="1" applyBorder="1" applyAlignment="1">
      <alignment horizontal="center"/>
    </xf>
    <xf numFmtId="0" fontId="0" fillId="0" borderId="187" xfId="0" applyBorder="1" applyAlignment="1">
      <alignment horizontal="center"/>
    </xf>
    <xf numFmtId="0" fontId="128" fillId="0" borderId="188" xfId="0" applyFont="1" applyBorder="1" applyAlignment="1">
      <alignment horizontal="left" vertical="center" wrapText="1"/>
    </xf>
    <xf numFmtId="164" fontId="22" fillId="0" borderId="188" xfId="6" applyNumberFormat="1" applyFont="1" applyBorder="1" applyAlignment="1">
      <alignment horizontal="center" vertical="center"/>
    </xf>
    <xf numFmtId="0" fontId="23" fillId="0" borderId="189" xfId="0" applyFont="1" applyBorder="1"/>
    <xf numFmtId="360" fontId="111" fillId="76" borderId="108" xfId="20948" applyNumberFormat="1" applyFont="1" applyFill="1" applyBorder="1" applyAlignment="1" applyProtection="1">
      <alignment horizontal="right" vertical="center"/>
    </xf>
    <xf numFmtId="43" fontId="114" fillId="0" borderId="108" xfId="6" applyFont="1" applyBorder="1" applyAlignment="1">
      <alignment horizontal="left" vertical="center" wrapText="1"/>
    </xf>
    <xf numFmtId="43" fontId="114" fillId="0" borderId="108" xfId="6" applyFont="1" applyFill="1" applyBorder="1" applyAlignment="1">
      <alignment horizontal="left" vertical="center" wrapText="1"/>
    </xf>
    <xf numFmtId="43" fontId="114" fillId="0" borderId="108" xfId="6" applyFont="1" applyFill="1" applyBorder="1" applyAlignment="1">
      <alignment horizontal="center" vertical="center" wrapText="1"/>
    </xf>
    <xf numFmtId="43" fontId="114" fillId="0" borderId="108" xfId="6" applyFont="1" applyBorder="1" applyAlignment="1">
      <alignment horizontal="center" vertical="center" wrapText="1"/>
    </xf>
    <xf numFmtId="43" fontId="114" fillId="0" borderId="108" xfId="6" applyFont="1" applyBorder="1" applyAlignment="1">
      <alignment horizontal="center" vertical="center"/>
    </xf>
    <xf numFmtId="43" fontId="114" fillId="0" borderId="108" xfId="6" applyFont="1" applyFill="1" applyBorder="1" applyAlignment="1">
      <alignment horizontal="center" vertical="center"/>
    </xf>
    <xf numFmtId="43" fontId="114" fillId="0" borderId="0" xfId="0" applyNumberFormat="1" applyFont="1" applyAlignment="1">
      <alignment horizontal="center" vertical="center"/>
    </xf>
    <xf numFmtId="164" fontId="118" fillId="0" borderId="0" xfId="0" applyNumberFormat="1" applyFont="1"/>
    <xf numFmtId="164" fontId="115" fillId="0" borderId="105" xfId="6" applyNumberFormat="1" applyFont="1" applyFill="1" applyBorder="1"/>
    <xf numFmtId="164" fontId="114" fillId="0" borderId="108" xfId="6" applyNumberFormat="1" applyFont="1" applyFill="1" applyBorder="1"/>
    <xf numFmtId="0" fontId="117" fillId="0" borderId="108" xfId="0" applyFont="1" applyBorder="1" applyAlignment="1">
      <alignment vertical="center"/>
    </xf>
    <xf numFmtId="43" fontId="117" fillId="0" borderId="108" xfId="6" applyFont="1" applyFill="1" applyBorder="1" applyAlignment="1">
      <alignment vertical="center"/>
    </xf>
    <xf numFmtId="43" fontId="117" fillId="0" borderId="108" xfId="6" applyFont="1" applyBorder="1" applyAlignment="1">
      <alignment vertical="center"/>
    </xf>
    <xf numFmtId="0" fontId="114" fillId="0" borderId="0" xfId="0" applyFont="1" applyAlignment="1">
      <alignment vertical="center"/>
    </xf>
    <xf numFmtId="0" fontId="114" fillId="0" borderId="108" xfId="0" applyFont="1" applyBorder="1" applyAlignment="1">
      <alignment vertical="center"/>
    </xf>
    <xf numFmtId="0" fontId="114" fillId="0" borderId="108" xfId="0" applyFont="1" applyBorder="1" applyAlignment="1">
      <alignment horizontal="left" vertical="center"/>
    </xf>
    <xf numFmtId="43" fontId="114" fillId="0" borderId="108" xfId="6" applyFont="1" applyBorder="1" applyAlignment="1">
      <alignment vertical="center"/>
    </xf>
    <xf numFmtId="43" fontId="114" fillId="0" borderId="108" xfId="6" applyFont="1" applyFill="1" applyBorder="1" applyAlignment="1">
      <alignment horizontal="left" vertical="center"/>
    </xf>
    <xf numFmtId="43" fontId="114" fillId="0" borderId="108" xfId="6" applyFont="1" applyFill="1" applyBorder="1" applyAlignment="1">
      <alignment vertical="center"/>
    </xf>
    <xf numFmtId="43" fontId="117" fillId="79" borderId="108" xfId="6" applyFont="1" applyFill="1" applyBorder="1" applyAlignment="1">
      <alignment vertical="center"/>
    </xf>
    <xf numFmtId="0" fontId="114" fillId="0" borderId="64" xfId="0" applyFont="1" applyBorder="1" applyAlignment="1">
      <alignment vertical="center"/>
    </xf>
    <xf numFmtId="0" fontId="117" fillId="0" borderId="59" xfId="0" applyFont="1" applyBorder="1" applyAlignment="1">
      <alignment vertical="center"/>
    </xf>
    <xf numFmtId="43" fontId="117" fillId="0" borderId="64" xfId="6" applyFont="1" applyBorder="1" applyAlignment="1">
      <alignment vertical="center"/>
    </xf>
    <xf numFmtId="43" fontId="114" fillId="0" borderId="117" xfId="6" applyFont="1" applyBorder="1" applyAlignment="1">
      <alignment vertical="center"/>
    </xf>
    <xf numFmtId="0" fontId="114" fillId="0" borderId="118" xfId="0" applyFont="1" applyBorder="1" applyAlignment="1">
      <alignment horizontal="left" vertical="center"/>
    </xf>
    <xf numFmtId="0" fontId="114" fillId="0" borderId="117" xfId="0" applyFont="1" applyBorder="1" applyAlignment="1">
      <alignment horizontal="left" vertical="center"/>
    </xf>
    <xf numFmtId="43" fontId="114" fillId="0" borderId="118" xfId="6" applyFont="1" applyBorder="1" applyAlignment="1">
      <alignment horizontal="left" vertical="center"/>
    </xf>
    <xf numFmtId="49" fontId="114" fillId="0" borderId="118" xfId="0" applyNumberFormat="1" applyFont="1" applyBorder="1" applyAlignment="1">
      <alignment horizontal="left" vertical="center"/>
    </xf>
    <xf numFmtId="49" fontId="114" fillId="0" borderId="117" xfId="0" applyNumberFormat="1" applyFont="1" applyBorder="1" applyAlignment="1">
      <alignment horizontal="left" vertical="center"/>
    </xf>
    <xf numFmtId="43" fontId="114" fillId="0" borderId="118" xfId="6" applyFont="1" applyFill="1" applyBorder="1" applyAlignment="1">
      <alignment horizontal="left" vertical="center"/>
    </xf>
    <xf numFmtId="43" fontId="114" fillId="78" borderId="118" xfId="6" applyFont="1" applyFill="1" applyBorder="1" applyAlignment="1">
      <alignment vertical="center"/>
    </xf>
    <xf numFmtId="43" fontId="114" fillId="78" borderId="108" xfId="6" applyFont="1" applyFill="1" applyBorder="1" applyAlignment="1">
      <alignment vertical="center"/>
    </xf>
    <xf numFmtId="43" fontId="114" fillId="78" borderId="117" xfId="6" applyFont="1" applyFill="1" applyBorder="1" applyAlignment="1">
      <alignment vertical="center"/>
    </xf>
    <xf numFmtId="49" fontId="114" fillId="0" borderId="118" xfId="0" applyNumberFormat="1" applyFont="1" applyBorder="1" applyAlignment="1">
      <alignment horizontal="left" vertical="center" wrapText="1"/>
    </xf>
    <xf numFmtId="49" fontId="114" fillId="0" borderId="117" xfId="0" applyNumberFormat="1" applyFont="1" applyBorder="1" applyAlignment="1">
      <alignment horizontal="left" vertical="center" wrapText="1"/>
    </xf>
    <xf numFmtId="43" fontId="114" fillId="0" borderId="118" xfId="6" applyFont="1" applyBorder="1" applyAlignment="1">
      <alignment horizontal="left" vertical="center" wrapText="1"/>
    </xf>
    <xf numFmtId="0" fontId="114" fillId="0" borderId="118" xfId="0" applyFont="1" applyBorder="1" applyAlignment="1">
      <alignment horizontal="left" vertical="center" wrapText="1"/>
    </xf>
    <xf numFmtId="0" fontId="114" fillId="0" borderId="116" xfId="0" applyFont="1" applyBorder="1" applyAlignment="1">
      <alignment horizontal="left" vertical="center" wrapText="1"/>
    </xf>
    <xf numFmtId="49" fontId="114" fillId="0" borderId="114" xfId="0" applyNumberFormat="1" applyFont="1" applyBorder="1" applyAlignment="1">
      <alignment horizontal="left" vertical="center" wrapText="1"/>
    </xf>
    <xf numFmtId="43" fontId="114" fillId="0" borderId="187" xfId="6" applyFont="1" applyBorder="1" applyAlignment="1">
      <alignment horizontal="left" vertical="center" wrapText="1"/>
    </xf>
    <xf numFmtId="43" fontId="114" fillId="0" borderId="188" xfId="6" applyFont="1" applyBorder="1" applyAlignment="1">
      <alignment vertical="center"/>
    </xf>
    <xf numFmtId="43" fontId="114" fillId="0" borderId="189" xfId="6" applyFont="1" applyBorder="1" applyAlignment="1">
      <alignment vertical="center"/>
    </xf>
    <xf numFmtId="0" fontId="123" fillId="0" borderId="0" xfId="0" applyFont="1" applyAlignment="1">
      <alignment vertical="center"/>
    </xf>
    <xf numFmtId="164" fontId="123" fillId="0" borderId="0" xfId="0" applyNumberFormat="1" applyFont="1" applyAlignment="1">
      <alignment vertical="center"/>
    </xf>
    <xf numFmtId="43" fontId="123" fillId="0" borderId="0" xfId="0" applyNumberFormat="1" applyFont="1" applyAlignment="1">
      <alignment vertical="center"/>
    </xf>
    <xf numFmtId="43" fontId="119" fillId="0" borderId="108" xfId="6" applyFont="1" applyBorder="1" applyAlignment="1">
      <alignment vertical="center"/>
    </xf>
    <xf numFmtId="0" fontId="119" fillId="0" borderId="108" xfId="0" applyFont="1" applyBorder="1" applyAlignment="1">
      <alignment horizontal="left" vertical="center"/>
    </xf>
    <xf numFmtId="0" fontId="119" fillId="0" borderId="108" xfId="0" applyFont="1" applyBorder="1" applyAlignment="1">
      <alignment vertical="center"/>
    </xf>
    <xf numFmtId="9" fontId="119" fillId="0" borderId="108" xfId="20948" applyFont="1" applyBorder="1" applyAlignment="1">
      <alignment vertical="center"/>
    </xf>
    <xf numFmtId="0" fontId="135" fillId="0" borderId="0" xfId="0" applyFont="1" applyAlignment="1">
      <alignment vertical="center"/>
    </xf>
    <xf numFmtId="1" fontId="0" fillId="0" borderId="0" xfId="0" applyNumberFormat="1" applyAlignment="1">
      <alignment vertical="center"/>
    </xf>
    <xf numFmtId="305" fontId="119" fillId="0" borderId="108" xfId="0" applyNumberFormat="1" applyFont="1" applyBorder="1" applyAlignment="1">
      <alignment vertical="center"/>
    </xf>
    <xf numFmtId="0" fontId="114" fillId="0" borderId="102" xfId="0" applyFont="1" applyBorder="1" applyAlignment="1">
      <alignment horizontal="left" vertical="center" wrapText="1" readingOrder="1"/>
    </xf>
    <xf numFmtId="0" fontId="119" fillId="0" borderId="109" xfId="0" applyFont="1" applyBorder="1" applyAlignment="1">
      <alignment horizontal="left" vertical="center"/>
    </xf>
    <xf numFmtId="0" fontId="119" fillId="0" borderId="109" xfId="0" applyFont="1" applyBorder="1" applyAlignment="1">
      <alignment vertical="center"/>
    </xf>
    <xf numFmtId="9" fontId="119" fillId="0" borderId="109" xfId="20948" applyFont="1" applyBorder="1" applyAlignment="1">
      <alignment vertical="center"/>
    </xf>
    <xf numFmtId="0" fontId="363" fillId="0" borderId="0" xfId="0" applyFont="1"/>
    <xf numFmtId="49" fontId="363" fillId="0" borderId="197" xfId="0" applyNumberFormat="1" applyFont="1" applyBorder="1" applyAlignment="1">
      <alignment horizontal="right" vertical="center"/>
    </xf>
    <xf numFmtId="0" fontId="363" fillId="0" borderId="197" xfId="0" applyFont="1" applyBorder="1" applyAlignment="1">
      <alignment horizontal="left" vertical="center" wrapText="1"/>
    </xf>
    <xf numFmtId="49" fontId="363" fillId="0" borderId="198" xfId="0" applyNumberFormat="1" applyFont="1" applyBorder="1" applyAlignment="1">
      <alignment horizontal="right" vertical="center"/>
    </xf>
    <xf numFmtId="0" fontId="363" fillId="0" borderId="0" xfId="0" applyFont="1" applyAlignment="1">
      <alignment horizontal="left"/>
    </xf>
    <xf numFmtId="49" fontId="363" fillId="0" borderId="7" xfId="0" applyNumberFormat="1" applyFont="1" applyBorder="1" applyAlignment="1">
      <alignment horizontal="right" vertical="center"/>
    </xf>
    <xf numFmtId="0" fontId="363" fillId="0" borderId="204" xfId="0" applyFont="1" applyBorder="1" applyAlignment="1">
      <alignment horizontal="left" vertical="center" wrapText="1"/>
    </xf>
    <xf numFmtId="49" fontId="364" fillId="0" borderId="197" xfId="0" applyNumberFormat="1" applyFont="1" applyBorder="1" applyAlignment="1">
      <alignment horizontal="right" vertical="center"/>
    </xf>
    <xf numFmtId="0" fontId="363" fillId="0" borderId="0" xfId="0" applyFont="1" applyAlignment="1">
      <alignment wrapText="1"/>
    </xf>
    <xf numFmtId="49" fontId="363" fillId="0" borderId="205" xfId="0" applyNumberFormat="1" applyFont="1" applyBorder="1" applyAlignment="1">
      <alignment horizontal="right" vertical="center"/>
    </xf>
    <xf numFmtId="49" fontId="363" fillId="0" borderId="208" xfId="0" applyNumberFormat="1" applyFont="1" applyBorder="1" applyAlignment="1">
      <alignment horizontal="right" vertical="center"/>
    </xf>
    <xf numFmtId="0" fontId="363" fillId="0" borderId="218" xfId="0" applyFont="1" applyBorder="1" applyAlignment="1">
      <alignment horizontal="right" vertical="center"/>
    </xf>
    <xf numFmtId="0" fontId="363" fillId="0" borderId="218" xfId="0" applyFont="1" applyBorder="1" applyAlignment="1">
      <alignment horizontal="left" vertical="center"/>
    </xf>
    <xf numFmtId="0" fontId="363" fillId="0" borderId="198" xfId="0" applyFont="1" applyBorder="1" applyAlignment="1">
      <alignment horizontal="right" vertical="center"/>
    </xf>
    <xf numFmtId="0" fontId="363" fillId="0" borderId="198" xfId="0" applyFont="1" applyBorder="1" applyAlignment="1">
      <alignment vertical="center" wrapText="1"/>
    </xf>
    <xf numFmtId="0" fontId="363" fillId="0" borderId="198" xfId="0" applyFont="1" applyBorder="1" applyAlignment="1">
      <alignment horizontal="left" vertical="center" wrapText="1"/>
    </xf>
    <xf numFmtId="0" fontId="363" fillId="3" borderId="197" xfId="4" applyFont="1" applyFill="1" applyBorder="1" applyAlignment="1" applyProtection="1">
      <alignment horizontal="right" vertical="center"/>
      <protection locked="0"/>
    </xf>
    <xf numFmtId="0" fontId="363" fillId="0" borderId="203" xfId="17275" applyFont="1" applyBorder="1" applyAlignment="1" applyProtection="1">
      <alignment horizontal="left" vertical="top" wrapText="1"/>
      <protection locked="0"/>
    </xf>
    <xf numFmtId="0" fontId="363" fillId="0" borderId="204" xfId="17275" applyFont="1" applyBorder="1" applyAlignment="1" applyProtection="1">
      <alignment horizontal="left" vertical="top" wrapText="1"/>
      <protection locked="0"/>
    </xf>
    <xf numFmtId="0" fontId="363" fillId="0" borderId="197" xfId="0" applyFont="1" applyBorder="1" applyAlignment="1">
      <alignment horizontal="right" vertical="center"/>
    </xf>
    <xf numFmtId="0" fontId="363" fillId="0" borderId="197" xfId="0" applyFont="1" applyBorder="1" applyAlignment="1">
      <alignment vertical="center" wrapText="1"/>
    </xf>
    <xf numFmtId="0" fontId="363" fillId="0" borderId="197" xfId="12663" applyFont="1" applyBorder="1" applyAlignment="1">
      <alignment horizontal="left" vertical="center" wrapText="1"/>
    </xf>
    <xf numFmtId="0" fontId="363" fillId="0" borderId="197" xfId="0" applyFont="1" applyBorder="1" applyAlignment="1">
      <alignment vertical="center"/>
    </xf>
    <xf numFmtId="2" fontId="363" fillId="3" borderId="197" xfId="4" applyNumberFormat="1" applyFont="1" applyFill="1" applyBorder="1" applyAlignment="1" applyProtection="1">
      <alignment horizontal="right" vertical="center"/>
      <protection locked="0"/>
    </xf>
    <xf numFmtId="0" fontId="367" fillId="0" borderId="0" xfId="0" applyFont="1"/>
    <xf numFmtId="0" fontId="364" fillId="0" borderId="197" xfId="12663" applyFont="1" applyBorder="1" applyAlignment="1">
      <alignment horizontal="left" vertical="center" wrapText="1"/>
    </xf>
    <xf numFmtId="0" fontId="364" fillId="0" borderId="219" xfId="0" applyFont="1" applyBorder="1" applyAlignment="1">
      <alignment horizontal="left" vertical="top" wrapText="1"/>
    </xf>
    <xf numFmtId="0" fontId="105" fillId="0" borderId="197" xfId="0" applyFont="1" applyBorder="1" applyAlignment="1">
      <alignment wrapText="1"/>
    </xf>
    <xf numFmtId="0" fontId="363" fillId="0" borderId="197" xfId="0" applyFont="1" applyBorder="1" applyAlignment="1">
      <alignment horizontal="left" vertical="top" wrapText="1"/>
    </xf>
    <xf numFmtId="0" fontId="363" fillId="0" borderId="197" xfId="0" applyFont="1" applyBorder="1" applyAlignment="1">
      <alignment wrapText="1"/>
    </xf>
    <xf numFmtId="0" fontId="363" fillId="0" borderId="197" xfId="0" applyFont="1" applyBorder="1"/>
    <xf numFmtId="0" fontId="363" fillId="0" borderId="197" xfId="0" applyFont="1" applyBorder="1" applyAlignment="1">
      <alignment horizontal="left" wrapText="1" indent="2"/>
    </xf>
    <xf numFmtId="0" fontId="363" fillId="0" borderId="197" xfId="0" applyFont="1" applyBorder="1" applyAlignment="1">
      <alignment horizontal="left" wrapText="1"/>
    </xf>
    <xf numFmtId="0" fontId="363" fillId="0" borderId="197" xfId="12663" applyFont="1" applyBorder="1" applyAlignment="1">
      <alignment horizontal="left" vertical="center" wrapText="1" indent="2"/>
    </xf>
    <xf numFmtId="0" fontId="363" fillId="0" borderId="197" xfId="0" applyFont="1" applyBorder="1" applyAlignment="1">
      <alignment horizontal="left" vertical="top" wrapText="1" indent="2"/>
    </xf>
    <xf numFmtId="0" fontId="105" fillId="0" borderId="7" xfId="0" applyFont="1" applyBorder="1" applyAlignment="1">
      <alignment wrapText="1"/>
    </xf>
    <xf numFmtId="0" fontId="363" fillId="0" borderId="197" xfId="0" applyFont="1" applyBorder="1" applyAlignment="1">
      <alignment horizontal="left" indent="1"/>
    </xf>
    <xf numFmtId="0" fontId="363" fillId="0" borderId="197" xfId="0" applyFont="1" applyBorder="1" applyAlignment="1">
      <alignment horizontal="left" indent="2"/>
    </xf>
    <xf numFmtId="49" fontId="363" fillId="0" borderId="197" xfId="0" applyNumberFormat="1" applyFont="1" applyBorder="1" applyAlignment="1">
      <alignment horizontal="left" indent="3"/>
    </xf>
    <xf numFmtId="49" fontId="363" fillId="0" borderId="197" xfId="0" applyNumberFormat="1" applyFont="1" applyBorder="1" applyAlignment="1">
      <alignment vertical="center"/>
    </xf>
    <xf numFmtId="0" fontId="364" fillId="0" borderId="197" xfId="0" applyFont="1" applyBorder="1" applyAlignment="1">
      <alignment vertical="center" wrapText="1"/>
    </xf>
    <xf numFmtId="49" fontId="363" fillId="0" borderId="197" xfId="0" applyNumberFormat="1" applyFont="1" applyBorder="1" applyAlignment="1">
      <alignment horizontal="left" vertical="top" wrapText="1" indent="2"/>
    </xf>
    <xf numFmtId="49" fontId="363" fillId="0" borderId="197" xfId="0" applyNumberFormat="1" applyFont="1" applyBorder="1" applyAlignment="1">
      <alignment horizontal="left" vertical="top" wrapText="1"/>
    </xf>
    <xf numFmtId="49" fontId="363" fillId="0" borderId="197" xfId="0" applyNumberFormat="1" applyFont="1" applyBorder="1" applyAlignment="1">
      <alignment horizontal="left" wrapText="1" indent="3"/>
    </xf>
    <xf numFmtId="49" fontId="363" fillId="0" borderId="197" xfId="0" applyNumberFormat="1" applyFont="1" applyBorder="1" applyAlignment="1">
      <alignment horizontal="left" wrapText="1" indent="2"/>
    </xf>
    <xf numFmtId="49" fontId="363" fillId="0" borderId="197" xfId="0" applyNumberFormat="1" applyFont="1" applyBorder="1" applyAlignment="1">
      <alignment horizontal="left" vertical="center" wrapText="1" indent="3"/>
    </xf>
    <xf numFmtId="0" fontId="115" fillId="0" borderId="0" xfId="0" applyFont="1" applyAlignment="1">
      <alignment horizontal="left" indent="1"/>
    </xf>
    <xf numFmtId="49" fontId="363" fillId="0" borderId="197" xfId="0" applyNumberFormat="1" applyFont="1" applyBorder="1" applyAlignment="1">
      <alignment vertical="top" wrapText="1"/>
    </xf>
    <xf numFmtId="0" fontId="115" fillId="0" borderId="0" xfId="0" applyFont="1" applyAlignment="1">
      <alignment horizontal="left" indent="2"/>
    </xf>
    <xf numFmtId="49" fontId="115" fillId="0" borderId="0" xfId="0" applyNumberFormat="1" applyFont="1" applyAlignment="1">
      <alignment horizontal="left" indent="3"/>
    </xf>
    <xf numFmtId="49" fontId="115" fillId="0" borderId="0" xfId="0" applyNumberFormat="1" applyFont="1" applyAlignment="1">
      <alignment horizontal="left" indent="1"/>
    </xf>
    <xf numFmtId="49" fontId="115" fillId="0" borderId="0" xfId="0" applyNumberFormat="1" applyFont="1" applyAlignment="1">
      <alignment horizontal="left" wrapText="1" indent="2"/>
    </xf>
    <xf numFmtId="49" fontId="363" fillId="0" borderId="0" xfId="0" applyNumberFormat="1" applyFont="1" applyAlignment="1">
      <alignment horizontal="right" vertical="center"/>
    </xf>
    <xf numFmtId="49" fontId="115" fillId="0" borderId="0" xfId="0" applyNumberFormat="1" applyFont="1" applyAlignment="1">
      <alignment horizontal="left" wrapText="1" indent="3"/>
    </xf>
    <xf numFmtId="0" fontId="115" fillId="0" borderId="0" xfId="0" applyFont="1" applyAlignment="1">
      <alignment horizontal="left" wrapText="1" indent="1"/>
    </xf>
    <xf numFmtId="0" fontId="363" fillId="0" borderId="197" xfId="0" applyFont="1" applyBorder="1" applyAlignment="1">
      <alignment horizontal="left" vertical="center" wrapText="1" indent="1"/>
    </xf>
    <xf numFmtId="0" fontId="363" fillId="0" borderId="197" xfId="0" applyFont="1" applyBorder="1" applyAlignment="1">
      <alignment horizontal="left" vertical="center" indent="1"/>
    </xf>
    <xf numFmtId="0" fontId="363" fillId="0" borderId="219" xfId="0" applyFont="1" applyBorder="1" applyAlignment="1">
      <alignment horizontal="left" indent="2"/>
    </xf>
    <xf numFmtId="0" fontId="363" fillId="0" borderId="103" xfId="0" applyFont="1" applyBorder="1" applyAlignment="1">
      <alignment horizontal="left" vertical="center" wrapText="1" readingOrder="1"/>
    </xf>
    <xf numFmtId="0" fontId="363" fillId="0" borderId="219" xfId="0" applyFont="1" applyBorder="1" applyAlignment="1">
      <alignment vertical="center" wrapText="1"/>
    </xf>
    <xf numFmtId="0" fontId="363" fillId="0" borderId="197" xfId="0" applyFont="1" applyBorder="1" applyAlignment="1">
      <alignment horizontal="left" vertical="center" wrapText="1" readingOrder="1"/>
    </xf>
    <xf numFmtId="0" fontId="123" fillId="0" borderId="0" xfId="0" applyFont="1" applyAlignment="1">
      <alignment horizontal="left" indent="2"/>
    </xf>
    <xf numFmtId="0" fontId="114" fillId="0" borderId="0" xfId="0" applyFont="1" applyAlignment="1">
      <alignment horizontal="left" vertical="center" indent="1"/>
    </xf>
    <xf numFmtId="0" fontId="114" fillId="0" borderId="0" xfId="0" applyFont="1" applyAlignment="1">
      <alignment vertical="center" wrapText="1"/>
    </xf>
    <xf numFmtId="0" fontId="369" fillId="0" borderId="0" xfId="0" applyFont="1" applyAlignment="1">
      <alignment horizontal="left" vertical="center" wrapText="1" readingOrder="1"/>
    </xf>
    <xf numFmtId="0" fontId="123" fillId="0" borderId="0" xfId="0" applyFont="1" applyAlignment="1">
      <alignment horizontal="left" vertical="center" wrapText="1"/>
    </xf>
    <xf numFmtId="0" fontId="114" fillId="0" borderId="0" xfId="0" applyFont="1" applyAlignment="1">
      <alignment horizontal="left" vertical="center" wrapText="1"/>
    </xf>
    <xf numFmtId="0" fontId="363" fillId="0" borderId="0" xfId="0" applyFont="1" applyAlignment="1">
      <alignment vertical="center" wrapText="1"/>
    </xf>
    <xf numFmtId="0" fontId="363" fillId="0" borderId="0" xfId="0" applyFont="1" applyAlignment="1">
      <alignment horizontal="left" vertical="center" wrapText="1"/>
    </xf>
    <xf numFmtId="191" fontId="9" fillId="0" borderId="197" xfId="0" applyNumberFormat="1" applyFont="1" applyBorder="1" applyAlignment="1">
      <alignment horizontal="right"/>
    </xf>
    <xf numFmtId="164" fontId="9" fillId="0" borderId="197" xfId="6" applyNumberFormat="1" applyFont="1" applyFill="1" applyBorder="1" applyAlignment="1">
      <alignment horizontal="right"/>
    </xf>
    <xf numFmtId="3" fontId="0" fillId="0" borderId="197" xfId="0" applyNumberFormat="1" applyBorder="1" applyAlignment="1">
      <alignment vertical="center" wrapText="1"/>
    </xf>
    <xf numFmtId="191" fontId="4" fillId="0" borderId="220" xfId="0" applyNumberFormat="1" applyFont="1" applyBorder="1"/>
    <xf numFmtId="3" fontId="135" fillId="3" borderId="197" xfId="4" applyNumberFormat="1" applyFont="1" applyFill="1" applyBorder="1" applyProtection="1">
      <protection locked="0"/>
    </xf>
    <xf numFmtId="3" fontId="362" fillId="3" borderId="197" xfId="4" applyNumberFormat="1" applyFont="1" applyFill="1" applyBorder="1"/>
    <xf numFmtId="0" fontId="135" fillId="3" borderId="197" xfId="4" applyFont="1" applyFill="1" applyBorder="1" applyProtection="1">
      <protection locked="0"/>
    </xf>
    <xf numFmtId="0" fontId="14" fillId="3" borderId="224" xfId="0" applyFont="1" applyFill="1" applyBorder="1" applyAlignment="1">
      <alignment horizontal="left"/>
    </xf>
    <xf numFmtId="0" fontId="4" fillId="0" borderId="197" xfId="0" applyFont="1" applyBorder="1" applyAlignment="1">
      <alignment horizontal="center" vertical="center" wrapText="1"/>
    </xf>
    <xf numFmtId="0" fontId="4" fillId="0" borderId="225" xfId="0" applyFont="1" applyBorder="1" applyAlignment="1">
      <alignment horizontal="center" vertical="center" wrapText="1"/>
    </xf>
    <xf numFmtId="0" fontId="6" fillId="3" borderId="226" xfId="0" applyFont="1" applyFill="1" applyBorder="1" applyAlignment="1">
      <alignment vertical="center"/>
    </xf>
    <xf numFmtId="0" fontId="4" fillId="3" borderId="211" xfId="0" applyFont="1" applyFill="1" applyBorder="1" applyAlignment="1">
      <alignment vertical="center"/>
    </xf>
    <xf numFmtId="0" fontId="4" fillId="3" borderId="220" xfId="0" applyFont="1" applyFill="1" applyBorder="1" applyAlignment="1">
      <alignment vertical="center"/>
    </xf>
    <xf numFmtId="164" fontId="26" fillId="36" borderId="0" xfId="6" applyNumberFormat="1" applyFont="1" applyFill="1" applyBorder="1"/>
    <xf numFmtId="164" fontId="4" fillId="3" borderId="211" xfId="6" applyNumberFormat="1" applyFont="1" applyFill="1" applyBorder="1" applyAlignment="1">
      <alignment vertical="center"/>
    </xf>
    <xf numFmtId="164" fontId="4" fillId="3" borderId="220" xfId="6" applyNumberFormat="1" applyFont="1" applyFill="1" applyBorder="1" applyAlignment="1">
      <alignment vertical="center"/>
    </xf>
    <xf numFmtId="0" fontId="4" fillId="0" borderId="227" xfId="0" applyFont="1" applyBorder="1" applyAlignment="1">
      <alignment horizontal="center" vertical="center"/>
    </xf>
    <xf numFmtId="0" fontId="4" fillId="0" borderId="197" xfId="0" applyFont="1" applyBorder="1" applyAlignment="1">
      <alignment vertical="center"/>
    </xf>
    <xf numFmtId="164" fontId="4" fillId="0" borderId="197" xfId="6" applyNumberFormat="1" applyFont="1" applyBorder="1" applyAlignment="1">
      <alignment vertical="center"/>
    </xf>
    <xf numFmtId="164" fontId="4" fillId="0" borderId="203" xfId="6" applyNumberFormat="1" applyFont="1" applyBorder="1" applyAlignment="1">
      <alignment vertical="center"/>
    </xf>
    <xf numFmtId="164" fontId="4" fillId="0" borderId="225" xfId="6" applyNumberFormat="1" applyFont="1" applyBorder="1" applyAlignment="1">
      <alignment vertical="center"/>
    </xf>
    <xf numFmtId="0" fontId="6" fillId="0" borderId="197" xfId="0" applyFont="1" applyBorder="1" applyAlignment="1">
      <alignment vertical="center"/>
    </xf>
    <xf numFmtId="164" fontId="4" fillId="76" borderId="197" xfId="6" applyNumberFormat="1" applyFont="1" applyFill="1" applyBorder="1" applyAlignment="1">
      <alignment vertical="center"/>
    </xf>
    <xf numFmtId="164" fontId="4" fillId="76" borderId="225" xfId="6" applyNumberFormat="1" applyFont="1" applyFill="1" applyBorder="1" applyAlignment="1">
      <alignment vertical="center"/>
    </xf>
    <xf numFmtId="0" fontId="4" fillId="0" borderId="187" xfId="0" applyFont="1" applyBorder="1" applyAlignment="1">
      <alignment horizontal="center" vertical="center"/>
    </xf>
    <xf numFmtId="0" fontId="6" fillId="0" borderId="188" xfId="0" applyFont="1" applyBorder="1" applyAlignment="1">
      <alignment vertical="center"/>
    </xf>
    <xf numFmtId="164" fontId="4" fillId="76" borderId="188" xfId="6" applyNumberFormat="1" applyFont="1" applyFill="1" applyBorder="1" applyAlignment="1">
      <alignment vertical="center"/>
    </xf>
    <xf numFmtId="164" fontId="4" fillId="76" borderId="189" xfId="6" applyNumberFormat="1" applyFont="1" applyFill="1" applyBorder="1" applyAlignment="1">
      <alignment vertical="center"/>
    </xf>
    <xf numFmtId="0" fontId="4" fillId="3" borderId="0" xfId="0" applyFont="1" applyFill="1" applyAlignment="1">
      <alignment vertical="center"/>
    </xf>
    <xf numFmtId="0" fontId="4" fillId="0" borderId="229" xfId="0" applyFont="1" applyBorder="1" applyAlignment="1">
      <alignment horizontal="center" vertical="center"/>
    </xf>
    <xf numFmtId="0" fontId="4" fillId="0" borderId="230" xfId="0" applyFont="1" applyBorder="1" applyAlignment="1">
      <alignment vertical="center"/>
    </xf>
    <xf numFmtId="169" fontId="26" fillId="36" borderId="222" xfId="18" applyBorder="1"/>
    <xf numFmtId="164" fontId="4" fillId="0" borderId="231" xfId="6" applyNumberFormat="1" applyFont="1" applyBorder="1" applyAlignment="1">
      <alignment vertical="center"/>
    </xf>
    <xf numFmtId="164" fontId="4" fillId="0" borderId="232" xfId="6" applyNumberFormat="1" applyFont="1" applyBorder="1" applyAlignment="1">
      <alignment vertical="center"/>
    </xf>
    <xf numFmtId="0" fontId="4" fillId="0" borderId="233" xfId="0" applyFont="1" applyBorder="1" applyAlignment="1">
      <alignment horizontal="center" vertical="center"/>
    </xf>
    <xf numFmtId="0" fontId="4" fillId="0" borderId="219" xfId="0" applyFont="1" applyBorder="1" applyAlignment="1">
      <alignment vertical="center"/>
    </xf>
    <xf numFmtId="169" fontId="26" fillId="36" borderId="234" xfId="18" applyBorder="1"/>
    <xf numFmtId="169" fontId="26" fillId="36" borderId="235" xfId="18" applyBorder="1"/>
    <xf numFmtId="169" fontId="26" fillId="36" borderId="236" xfId="18" applyBorder="1"/>
    <xf numFmtId="164" fontId="4" fillId="0" borderId="237" xfId="6" applyNumberFormat="1" applyFont="1" applyBorder="1" applyAlignment="1">
      <alignment vertical="center"/>
    </xf>
    <xf numFmtId="164" fontId="4" fillId="0" borderId="238" xfId="6" applyNumberFormat="1" applyFont="1" applyBorder="1" applyAlignment="1">
      <alignment vertical="center"/>
    </xf>
    <xf numFmtId="0" fontId="4" fillId="0" borderId="239" xfId="0" applyFont="1" applyBorder="1" applyAlignment="1">
      <alignment horizontal="center" vertical="center"/>
    </xf>
    <xf numFmtId="0" fontId="4" fillId="0" borderId="240" xfId="0" applyFont="1" applyBorder="1" applyAlignment="1">
      <alignment vertical="center"/>
    </xf>
    <xf numFmtId="169" fontId="26" fillId="36" borderId="241" xfId="18" applyBorder="1"/>
    <xf numFmtId="165" fontId="4" fillId="0" borderId="242" xfId="20948" applyNumberFormat="1" applyFont="1" applyBorder="1" applyAlignment="1">
      <alignment vertical="center"/>
    </xf>
    <xf numFmtId="165" fontId="4" fillId="0" borderId="243" xfId="20948" applyNumberFormat="1" applyFont="1" applyBorder="1" applyAlignment="1">
      <alignment vertical="center"/>
    </xf>
    <xf numFmtId="43" fontId="114" fillId="0" borderId="108" xfId="6" applyFont="1" applyBorder="1" applyAlignment="1">
      <alignment horizontal="left" vertical="top"/>
    </xf>
    <xf numFmtId="43" fontId="114" fillId="0" borderId="108" xfId="6" applyFont="1" applyFill="1" applyBorder="1" applyAlignment="1">
      <alignment horizontal="left" vertical="top"/>
    </xf>
    <xf numFmtId="43" fontId="117" fillId="0" borderId="108" xfId="6" applyFont="1" applyFill="1" applyBorder="1" applyAlignment="1">
      <alignment horizontal="left" vertical="top"/>
    </xf>
    <xf numFmtId="43" fontId="117" fillId="0" borderId="108" xfId="6" applyFont="1" applyBorder="1" applyAlignment="1">
      <alignment horizontal="left" vertical="top"/>
    </xf>
    <xf numFmtId="3" fontId="115" fillId="0" borderId="0" xfId="0" applyNumberFormat="1" applyFont="1"/>
    <xf numFmtId="191" fontId="0" fillId="0" borderId="0" xfId="0" applyNumberFormat="1"/>
    <xf numFmtId="43" fontId="0" fillId="0" borderId="0" xfId="6" applyFont="1" applyFill="1"/>
    <xf numFmtId="0" fontId="0" fillId="0" borderId="105" xfId="0" applyBorder="1" applyAlignment="1">
      <alignment horizontal="center" vertical="center"/>
    </xf>
    <xf numFmtId="0" fontId="0" fillId="0" borderId="105" xfId="0" applyBorder="1" applyAlignment="1">
      <alignment horizontal="center" vertical="center" wrapText="1"/>
    </xf>
    <xf numFmtId="0" fontId="10" fillId="0" borderId="16" xfId="0" applyFont="1" applyBorder="1" applyAlignment="1">
      <alignment horizontal="center"/>
    </xf>
    <xf numFmtId="0" fontId="10" fillId="0" borderId="17" xfId="0" applyFont="1" applyBorder="1" applyAlignment="1">
      <alignment horizontal="center"/>
    </xf>
    <xf numFmtId="0" fontId="104" fillId="0" borderId="61" xfId="0" applyFont="1" applyBorder="1" applyAlignment="1">
      <alignment horizontal="left" vertical="center" wrapText="1"/>
    </xf>
    <xf numFmtId="0" fontId="104" fillId="0" borderId="60" xfId="0" applyFont="1" applyBorder="1" applyAlignment="1">
      <alignment horizontal="left" vertical="center" wrapText="1"/>
    </xf>
    <xf numFmtId="0" fontId="136" fillId="0" borderId="121" xfId="0" applyFont="1" applyBorder="1" applyAlignment="1">
      <alignment horizontal="center" vertical="center"/>
    </xf>
    <xf numFmtId="0" fontId="136" fillId="0" borderId="28" xfId="0" applyFont="1" applyBorder="1" applyAlignment="1">
      <alignment horizontal="center" vertical="center"/>
    </xf>
    <xf numFmtId="0" fontId="136" fillId="0" borderId="122" xfId="0" applyFont="1" applyBorder="1" applyAlignment="1">
      <alignment horizontal="center" vertical="center"/>
    </xf>
    <xf numFmtId="0" fontId="0" fillId="0" borderId="111" xfId="0" applyBorder="1" applyAlignment="1">
      <alignment horizontal="center"/>
    </xf>
    <xf numFmtId="0" fontId="0" fillId="0" borderId="113" xfId="0" applyBorder="1" applyAlignment="1">
      <alignment horizontal="center"/>
    </xf>
    <xf numFmtId="0" fontId="0" fillId="0" borderId="20" xfId="0" applyBorder="1" applyAlignment="1">
      <alignment horizontal="center"/>
    </xf>
    <xf numFmtId="0" fontId="0" fillId="0" borderId="15" xfId="0" applyBorder="1" applyAlignment="1">
      <alignment horizontal="center" vertical="center"/>
    </xf>
    <xf numFmtId="0" fontId="0" fillId="0" borderId="118" xfId="0" applyBorder="1" applyAlignment="1">
      <alignment horizontal="center" vertical="center"/>
    </xf>
    <xf numFmtId="0" fontId="124" fillId="0" borderId="5" xfId="0" applyFont="1" applyBorder="1" applyAlignment="1">
      <alignment horizontal="center" vertical="center"/>
    </xf>
    <xf numFmtId="0" fontId="124" fillId="0" borderId="7" xfId="0" applyFont="1" applyBorder="1" applyAlignment="1">
      <alignment horizontal="center" vertical="center"/>
    </xf>
    <xf numFmtId="164" fontId="10" fillId="0" borderId="16" xfId="6" applyNumberFormat="1"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4" fillId="0" borderId="5" xfId="0" applyFont="1" applyBorder="1" applyAlignment="1">
      <alignment horizontal="center" vertical="center" wrapText="1"/>
    </xf>
    <xf numFmtId="0" fontId="124" fillId="0" borderId="7" xfId="0" applyFont="1" applyBorder="1" applyAlignment="1">
      <alignment horizontal="center" vertical="center" wrapText="1"/>
    </xf>
    <xf numFmtId="164" fontId="10" fillId="0" borderId="17" xfId="6" applyNumberFormat="1" applyFont="1" applyBorder="1" applyAlignment="1">
      <alignment horizontal="center" vertical="center"/>
    </xf>
    <xf numFmtId="0" fontId="0" fillId="0" borderId="4" xfId="0" applyBorder="1" applyAlignment="1">
      <alignment horizontal="center" vertical="center"/>
    </xf>
    <xf numFmtId="0" fontId="0" fillId="0" borderId="64" xfId="0" applyBorder="1" applyAlignment="1">
      <alignment horizontal="center" vertical="center"/>
    </xf>
    <xf numFmtId="0" fontId="13" fillId="0" borderId="3" xfId="0" applyFont="1" applyBorder="1" applyAlignment="1">
      <alignment wrapText="1"/>
    </xf>
    <xf numFmtId="0" fontId="4" fillId="0" borderId="19" xfId="0" applyFont="1" applyBorder="1"/>
    <xf numFmtId="0" fontId="10" fillId="0" borderId="8" xfId="0" applyFont="1" applyBorder="1" applyAlignment="1">
      <alignment horizontal="center" vertical="center" wrapText="1"/>
    </xf>
    <xf numFmtId="0" fontId="10" fillId="0" borderId="2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72" xfId="0" applyFont="1" applyBorder="1" applyAlignment="1">
      <alignment horizontal="center"/>
    </xf>
    <xf numFmtId="0" fontId="4" fillId="0" borderId="20" xfId="0" applyFont="1" applyBorder="1" applyAlignment="1">
      <alignment horizontal="center"/>
    </xf>
    <xf numFmtId="0" fontId="6" fillId="35" borderId="85" xfId="0" applyFont="1" applyFill="1" applyBorder="1" applyAlignment="1">
      <alignment horizontal="center" vertical="center" wrapText="1"/>
    </xf>
    <xf numFmtId="0" fontId="6" fillId="35" borderId="27" xfId="0" applyFont="1" applyFill="1" applyBorder="1" applyAlignment="1">
      <alignment horizontal="center" vertical="center" wrapText="1"/>
    </xf>
    <xf numFmtId="0" fontId="6" fillId="35" borderId="82" xfId="0" applyFont="1" applyFill="1" applyBorder="1" applyAlignment="1">
      <alignment horizontal="center" vertical="center" wrapText="1"/>
    </xf>
    <xf numFmtId="0" fontId="6" fillId="35" borderId="70" xfId="0" applyFont="1" applyFill="1" applyBorder="1" applyAlignment="1">
      <alignment horizontal="center" vertical="center" wrapText="1"/>
    </xf>
    <xf numFmtId="0" fontId="4" fillId="84" borderId="7" xfId="0" applyFont="1" applyFill="1" applyBorder="1" applyAlignment="1">
      <alignment horizontal="center" vertical="center" wrapText="1"/>
    </xf>
    <xf numFmtId="0" fontId="4" fillId="84" borderId="108" xfId="0" applyFont="1" applyFill="1" applyBorder="1" applyAlignment="1">
      <alignment horizontal="center" vertical="center" wrapText="1"/>
    </xf>
    <xf numFmtId="0" fontId="4" fillId="84" borderId="7" xfId="10" applyFont="1" applyFill="1" applyBorder="1" applyAlignment="1">
      <alignment horizontal="center" vertical="top"/>
    </xf>
    <xf numFmtId="0" fontId="6" fillId="85" borderId="59" xfId="0" applyFont="1" applyFill="1" applyBorder="1" applyAlignment="1">
      <alignment horizontal="center" vertical="center" wrapText="1"/>
    </xf>
    <xf numFmtId="0" fontId="6" fillId="85" borderId="117" xfId="0" applyFont="1" applyFill="1" applyBorder="1" applyAlignment="1">
      <alignment horizontal="center" vertical="center" wrapText="1"/>
    </xf>
    <xf numFmtId="0" fontId="101" fillId="3" borderId="62" xfId="0" applyFont="1" applyFill="1" applyBorder="1" applyAlignment="1" applyProtection="1">
      <alignment horizontal="center" vertical="center" wrapText="1"/>
      <protection locked="0"/>
    </xf>
    <xf numFmtId="0" fontId="101" fillId="3" borderId="59" xfId="0"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5" xfId="1" applyNumberFormat="1" applyFont="1" applyFill="1" applyBorder="1" applyAlignment="1" applyProtection="1">
      <alignment horizontal="center"/>
      <protection locked="0"/>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164" fontId="15" fillId="0" borderId="65" xfId="1" applyNumberFormat="1" applyFont="1" applyFill="1" applyBorder="1" applyAlignment="1" applyProtection="1">
      <alignment horizontal="center" vertical="center" wrapText="1"/>
      <protection locked="0"/>
    </xf>
    <xf numFmtId="164" fontId="15" fillId="0" borderId="66" xfId="1" applyNumberFormat="1" applyFont="1" applyFill="1" applyBorder="1" applyAlignment="1" applyProtection="1">
      <alignment horizontal="center" vertical="center" wrapText="1"/>
      <protection locked="0"/>
    </xf>
    <xf numFmtId="0" fontId="4" fillId="0" borderId="62"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228" xfId="0" applyFont="1" applyBorder="1" applyAlignment="1">
      <alignment horizontal="center" vertical="center" wrapText="1"/>
    </xf>
    <xf numFmtId="0" fontId="4" fillId="0" borderId="222" xfId="0" applyFont="1" applyBorder="1" applyAlignment="1">
      <alignment horizontal="center" vertical="center" wrapText="1"/>
    </xf>
    <xf numFmtId="0" fontId="4" fillId="0" borderId="223" xfId="0" applyFont="1" applyBorder="1" applyAlignment="1">
      <alignment horizontal="center" vertical="center" wrapText="1"/>
    </xf>
    <xf numFmtId="0" fontId="14" fillId="0" borderId="221" xfId="0" applyFont="1" applyBorder="1" applyAlignment="1">
      <alignment horizontal="left" vertical="center"/>
    </xf>
    <xf numFmtId="0" fontId="14" fillId="0" borderId="222" xfId="0" applyFont="1" applyBorder="1" applyAlignment="1">
      <alignment horizontal="left" vertical="center"/>
    </xf>
    <xf numFmtId="0" fontId="4" fillId="0" borderId="16" xfId="0" applyFont="1" applyBorder="1" applyAlignment="1">
      <alignment horizontal="center"/>
    </xf>
    <xf numFmtId="0" fontId="4" fillId="0" borderId="17" xfId="0" applyFont="1" applyBorder="1" applyAlignment="1">
      <alignment horizontal="center" vertical="center" wrapText="1"/>
    </xf>
    <xf numFmtId="0" fontId="4" fillId="0" borderId="81" xfId="0" applyFont="1" applyBorder="1" applyAlignment="1">
      <alignment horizontal="center" vertical="center" wrapText="1"/>
    </xf>
    <xf numFmtId="0" fontId="117" fillId="0" borderId="88" xfId="0" applyFont="1" applyBorder="1" applyAlignment="1">
      <alignment horizontal="left" vertical="center" wrapText="1"/>
    </xf>
    <xf numFmtId="0" fontId="117" fillId="0" borderId="89" xfId="0" applyFont="1" applyBorder="1" applyAlignment="1">
      <alignment horizontal="left" vertical="center" wrapText="1"/>
    </xf>
    <xf numFmtId="0" fontId="117" fillId="0" borderId="91" xfId="0" applyFont="1" applyBorder="1" applyAlignment="1">
      <alignment horizontal="left" vertical="center" wrapText="1"/>
    </xf>
    <xf numFmtId="0" fontId="117" fillId="0" borderId="92" xfId="0" applyFont="1" applyBorder="1" applyAlignment="1">
      <alignment horizontal="left" vertical="center" wrapText="1"/>
    </xf>
    <xf numFmtId="0" fontId="117" fillId="0" borderId="94" xfId="0" applyFont="1" applyBorder="1" applyAlignment="1">
      <alignment horizontal="left" vertical="center" wrapText="1"/>
    </xf>
    <xf numFmtId="0" fontId="117" fillId="0" borderId="95" xfId="0" applyFont="1" applyBorder="1" applyAlignment="1">
      <alignment horizontal="left" vertical="center" wrapText="1"/>
    </xf>
    <xf numFmtId="0" fontId="118" fillId="0" borderId="107" xfId="0" applyFont="1" applyBorder="1" applyAlignment="1">
      <alignment horizontal="center" vertical="center" wrapText="1"/>
    </xf>
    <xf numFmtId="0" fontId="118" fillId="0" borderId="106" xfId="0" applyFont="1" applyBorder="1" applyAlignment="1">
      <alignment horizontal="center" vertical="center" wrapText="1"/>
    </xf>
    <xf numFmtId="0" fontId="118" fillId="0" borderId="90" xfId="0" applyFont="1" applyBorder="1" applyAlignment="1">
      <alignment horizontal="center" vertical="center" wrapText="1"/>
    </xf>
    <xf numFmtId="0" fontId="118" fillId="0" borderId="51" xfId="0" applyFont="1" applyBorder="1" applyAlignment="1">
      <alignment horizontal="center" vertical="center" wrapText="1"/>
    </xf>
    <xf numFmtId="0" fontId="118" fillId="0" borderId="93" xfId="0" applyFont="1" applyBorder="1" applyAlignment="1">
      <alignment horizontal="center" vertical="center" wrapText="1"/>
    </xf>
    <xf numFmtId="0" fontId="118" fillId="0" borderId="11" xfId="0" applyFont="1" applyBorder="1" applyAlignment="1">
      <alignment horizontal="center" vertical="center" wrapText="1"/>
    </xf>
    <xf numFmtId="0" fontId="114" fillId="0" borderId="109"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08" xfId="0" applyFont="1" applyBorder="1" applyAlignment="1">
      <alignment horizontal="center" vertical="center" wrapText="1"/>
    </xf>
    <xf numFmtId="0" fontId="114" fillId="0" borderId="111" xfId="0" applyFont="1" applyBorder="1" applyAlignment="1">
      <alignment horizontal="center" vertical="center" wrapText="1"/>
    </xf>
    <xf numFmtId="0" fontId="114" fillId="0" borderId="110" xfId="0" applyFont="1" applyBorder="1" applyAlignment="1">
      <alignment horizontal="center" vertical="center" wrapText="1"/>
    </xf>
    <xf numFmtId="0" fontId="122" fillId="0" borderId="108" xfId="0" applyFont="1" applyBorder="1" applyAlignment="1">
      <alignment horizontal="center" vertical="center"/>
    </xf>
    <xf numFmtId="0" fontId="116" fillId="0" borderId="107" xfId="0" applyFont="1" applyBorder="1" applyAlignment="1">
      <alignment horizontal="center" vertical="center"/>
    </xf>
    <xf numFmtId="0" fontId="116" fillId="0" borderId="112" xfId="0" applyFont="1" applyBorder="1" applyAlignment="1">
      <alignment horizontal="center" vertical="center"/>
    </xf>
    <xf numFmtId="0" fontId="116" fillId="0" borderId="51" xfId="0" applyFont="1" applyBorder="1" applyAlignment="1">
      <alignment horizontal="center" vertical="center"/>
    </xf>
    <xf numFmtId="0" fontId="116" fillId="0" borderId="11" xfId="0" applyFont="1" applyBorder="1" applyAlignment="1">
      <alignment horizontal="center" vertical="center"/>
    </xf>
    <xf numFmtId="0" fontId="117" fillId="0" borderId="108" xfId="0" applyFont="1" applyBorder="1" applyAlignment="1">
      <alignment horizontal="center" vertical="center" wrapText="1"/>
    </xf>
    <xf numFmtId="0" fontId="117" fillId="0" borderId="107" xfId="0" applyFont="1" applyBorder="1" applyAlignment="1">
      <alignment horizontal="center" vertical="center" wrapText="1"/>
    </xf>
    <xf numFmtId="0" fontId="117" fillId="0" borderId="112" xfId="0" applyFont="1" applyBorder="1" applyAlignment="1">
      <alignment horizontal="center" vertical="center" wrapText="1"/>
    </xf>
    <xf numFmtId="0" fontId="117" fillId="0" borderId="96" xfId="0" applyFont="1" applyBorder="1" applyAlignment="1">
      <alignment horizontal="center" vertical="center" wrapText="1"/>
    </xf>
    <xf numFmtId="0" fontId="117" fillId="0" borderId="97" xfId="0" applyFont="1" applyBorder="1" applyAlignment="1">
      <alignment horizontal="center" vertical="center" wrapText="1"/>
    </xf>
    <xf numFmtId="0" fontId="117" fillId="0" borderId="51" xfId="0" applyFont="1" applyBorder="1" applyAlignment="1">
      <alignment horizontal="center" vertical="center" wrapText="1"/>
    </xf>
    <xf numFmtId="0" fontId="117" fillId="0" borderId="11" xfId="0" applyFont="1" applyBorder="1" applyAlignment="1">
      <alignment horizontal="center" vertical="center" wrapText="1"/>
    </xf>
    <xf numFmtId="0" fontId="114" fillId="0" borderId="113" xfId="0" applyFont="1" applyBorder="1" applyAlignment="1">
      <alignment horizontal="center" vertical="center" wrapText="1"/>
    </xf>
    <xf numFmtId="0" fontId="117" fillId="0" borderId="98" xfId="0" applyFont="1" applyBorder="1" applyAlignment="1">
      <alignment horizontal="center" vertical="center" wrapText="1"/>
    </xf>
    <xf numFmtId="0" fontId="117" fillId="0" borderId="7" xfId="0" applyFont="1" applyBorder="1" applyAlignment="1">
      <alignment horizontal="center" vertical="center" wrapText="1"/>
    </xf>
    <xf numFmtId="0" fontId="114" fillId="0" borderId="98" xfId="0" applyFont="1" applyBorder="1" applyAlignment="1">
      <alignment horizontal="center" vertical="center" wrapText="1"/>
    </xf>
    <xf numFmtId="0" fontId="114" fillId="0" borderId="107" xfId="0" applyFont="1" applyBorder="1" applyAlignment="1">
      <alignment horizontal="center" vertical="center" wrapText="1"/>
    </xf>
    <xf numFmtId="0" fontId="114" fillId="0" borderId="106" xfId="0" applyFont="1" applyBorder="1" applyAlignment="1">
      <alignment horizontal="center" vertical="center" wrapText="1"/>
    </xf>
    <xf numFmtId="0" fontId="114" fillId="0" borderId="112"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117" xfId="0" applyFont="1" applyBorder="1" applyAlignment="1">
      <alignment horizontal="center" vertical="center" wrapText="1"/>
    </xf>
    <xf numFmtId="0" fontId="114" fillId="0" borderId="52" xfId="0" applyFont="1" applyBorder="1" applyAlignment="1">
      <alignment horizontal="center" vertical="center" wrapText="1"/>
    </xf>
    <xf numFmtId="0" fontId="114" fillId="0" borderId="53" xfId="0" applyFont="1" applyBorder="1" applyAlignment="1">
      <alignment horizontal="center" vertical="center" wrapText="1"/>
    </xf>
    <xf numFmtId="0" fontId="114" fillId="0" borderId="77" xfId="0" applyFont="1" applyBorder="1" applyAlignment="1">
      <alignment horizontal="center" vertical="center" wrapText="1"/>
    </xf>
    <xf numFmtId="0" fontId="117" fillId="0" borderId="52" xfId="0" applyFont="1" applyBorder="1" applyAlignment="1">
      <alignment horizontal="left" vertical="top" wrapText="1"/>
    </xf>
    <xf numFmtId="0" fontId="117" fillId="0" borderId="77" xfId="0" applyFont="1" applyBorder="1" applyAlignment="1">
      <alignment horizontal="left" vertical="top" wrapText="1"/>
    </xf>
    <xf numFmtId="0" fontId="117" fillId="0" borderId="58" xfId="0" applyFont="1" applyBorder="1" applyAlignment="1">
      <alignment horizontal="left" vertical="top" wrapText="1"/>
    </xf>
    <xf numFmtId="0" fontId="117" fillId="0" borderId="67" xfId="0" applyFont="1" applyBorder="1" applyAlignment="1">
      <alignment horizontal="left" vertical="top" wrapText="1"/>
    </xf>
    <xf numFmtId="0" fontId="117" fillId="0" borderId="87" xfId="0" applyFont="1" applyBorder="1" applyAlignment="1">
      <alignment horizontal="left" vertical="top" wrapText="1"/>
    </xf>
    <xf numFmtId="0" fontId="117" fillId="0" borderId="119" xfId="0" applyFont="1" applyBorder="1" applyAlignment="1">
      <alignment horizontal="left" vertical="top" wrapText="1"/>
    </xf>
    <xf numFmtId="0" fontId="117" fillId="0" borderId="120" xfId="0" applyFont="1" applyBorder="1" applyAlignment="1">
      <alignment horizontal="center" vertical="center" wrapText="1"/>
    </xf>
    <xf numFmtId="0" fontId="117" fillId="0" borderId="64" xfId="0" applyFont="1" applyBorder="1" applyAlignment="1">
      <alignment horizontal="center" vertical="center" wrapText="1"/>
    </xf>
    <xf numFmtId="0" fontId="114" fillId="0" borderId="107" xfId="0" applyFont="1" applyBorder="1" applyAlignment="1">
      <alignment horizontal="center" vertical="top" wrapText="1"/>
    </xf>
    <xf numFmtId="0" fontId="114" fillId="0" borderId="106" xfId="0" applyFont="1" applyBorder="1" applyAlignment="1">
      <alignment horizontal="center" vertical="top" wrapText="1"/>
    </xf>
    <xf numFmtId="0" fontId="114" fillId="0" borderId="113" xfId="0" applyFont="1" applyBorder="1" applyAlignment="1">
      <alignment horizontal="center" vertical="top" wrapText="1"/>
    </xf>
    <xf numFmtId="0" fontId="114" fillId="0" borderId="110" xfId="0" applyFont="1" applyBorder="1" applyAlignment="1">
      <alignment horizontal="center" vertical="top" wrapText="1"/>
    </xf>
    <xf numFmtId="0" fontId="105" fillId="0" borderId="99" xfId="0" applyFont="1" applyBorder="1" applyAlignment="1">
      <alignment horizontal="left" vertical="top" wrapText="1"/>
    </xf>
    <xf numFmtId="0" fontId="105" fillId="0" borderId="100" xfId="0" applyFont="1" applyBorder="1" applyAlignment="1">
      <alignment horizontal="left" vertical="top" wrapText="1"/>
    </xf>
    <xf numFmtId="0" fontId="120" fillId="0" borderId="108" xfId="0" applyFont="1" applyBorder="1" applyAlignment="1">
      <alignment horizontal="center" vertical="center"/>
    </xf>
    <xf numFmtId="0" fontId="119" fillId="0" borderId="108" xfId="0" applyFont="1" applyBorder="1" applyAlignment="1">
      <alignment horizontal="center" vertical="center" wrapText="1"/>
    </xf>
    <xf numFmtId="0" fontId="119" fillId="0" borderId="109" xfId="0" applyFont="1" applyBorder="1" applyAlignment="1">
      <alignment horizontal="center" vertical="center" wrapText="1"/>
    </xf>
    <xf numFmtId="49" fontId="363" fillId="0" borderId="0" xfId="0" applyNumberFormat="1" applyFont="1" applyAlignment="1">
      <alignment horizontal="center" vertical="center"/>
    </xf>
    <xf numFmtId="0" fontId="105" fillId="152" borderId="197" xfId="0" applyFont="1" applyFill="1" applyBorder="1" applyAlignment="1">
      <alignment horizontal="center" vertical="center" wrapText="1"/>
    </xf>
    <xf numFmtId="0" fontId="363" fillId="0" borderId="197" xfId="0" applyFont="1" applyBorder="1" applyAlignment="1">
      <alignment horizontal="left" vertical="top" wrapText="1"/>
    </xf>
    <xf numFmtId="0" fontId="363" fillId="0" borderId="197" xfId="0" applyFont="1" applyBorder="1" applyAlignment="1">
      <alignment horizontal="center"/>
    </xf>
    <xf numFmtId="0" fontId="363" fillId="0" borderId="203" xfId="0" applyFont="1" applyBorder="1" applyAlignment="1">
      <alignment horizontal="left" vertical="center" wrapText="1"/>
    </xf>
    <xf numFmtId="0" fontId="363" fillId="0" borderId="204" xfId="0" applyFont="1" applyBorder="1" applyAlignment="1">
      <alignment horizontal="left" vertical="center" wrapText="1"/>
    </xf>
    <xf numFmtId="0" fontId="105" fillId="152" borderId="203" xfId="0" applyFont="1" applyFill="1" applyBorder="1" applyAlignment="1">
      <alignment horizontal="center" vertical="center" wrapText="1"/>
    </xf>
    <xf numFmtId="0" fontId="105" fillId="152" borderId="204" xfId="0" applyFont="1" applyFill="1" applyBorder="1" applyAlignment="1">
      <alignment horizontal="center" vertical="center" wrapText="1"/>
    </xf>
    <xf numFmtId="0" fontId="363" fillId="0" borderId="203" xfId="0" applyFont="1" applyBorder="1" applyAlignment="1">
      <alignment horizontal="left" vertical="top" wrapText="1"/>
    </xf>
    <xf numFmtId="0" fontId="363" fillId="0" borderId="197" xfId="0" applyFont="1" applyBorder="1" applyAlignment="1">
      <alignment horizontal="left" vertical="center" wrapText="1"/>
    </xf>
    <xf numFmtId="0" fontId="363" fillId="0" borderId="204" xfId="0" applyFont="1" applyBorder="1" applyAlignment="1">
      <alignment horizontal="left" vertical="top" wrapText="1"/>
    </xf>
    <xf numFmtId="0" fontId="363" fillId="0" borderId="203" xfId="17275" applyFont="1" applyBorder="1" applyAlignment="1" applyProtection="1">
      <alignment horizontal="left" vertical="top" wrapText="1"/>
      <protection locked="0"/>
    </xf>
    <xf numFmtId="0" fontId="363" fillId="0" borderId="204" xfId="17275" applyFont="1" applyBorder="1" applyAlignment="1" applyProtection="1">
      <alignment horizontal="left" vertical="top" wrapText="1"/>
      <protection locked="0"/>
    </xf>
    <xf numFmtId="0" fontId="364" fillId="0" borderId="203" xfId="17275" applyFont="1" applyBorder="1" applyAlignment="1" applyProtection="1">
      <alignment horizontal="left" vertical="top" wrapText="1"/>
      <protection locked="0"/>
    </xf>
    <xf numFmtId="0" fontId="364" fillId="0" borderId="204" xfId="17275" applyFont="1" applyBorder="1" applyAlignment="1" applyProtection="1">
      <alignment horizontal="left" vertical="top" wrapText="1"/>
      <protection locked="0"/>
    </xf>
    <xf numFmtId="0" fontId="105" fillId="0" borderId="197" xfId="0" applyFont="1" applyBorder="1" applyAlignment="1">
      <alignment horizontal="center" vertical="center"/>
    </xf>
    <xf numFmtId="0" fontId="363" fillId="3" borderId="203" xfId="17275" applyFont="1" applyFill="1" applyBorder="1" applyAlignment="1" applyProtection="1">
      <alignment horizontal="left" vertical="top" wrapText="1"/>
      <protection locked="0"/>
    </xf>
    <xf numFmtId="0" fontId="363" fillId="3" borderId="204" xfId="17275" applyFont="1" applyFill="1" applyBorder="1" applyAlignment="1" applyProtection="1">
      <alignment horizontal="left" vertical="top" wrapText="1"/>
      <protection locked="0"/>
    </xf>
    <xf numFmtId="0" fontId="105" fillId="152" borderId="214" xfId="0" applyFont="1" applyFill="1" applyBorder="1" applyAlignment="1">
      <alignment horizontal="center" vertical="center"/>
    </xf>
    <xf numFmtId="0" fontId="105" fillId="152" borderId="215" xfId="0" applyFont="1" applyFill="1" applyBorder="1" applyAlignment="1">
      <alignment horizontal="center" vertical="center"/>
    </xf>
    <xf numFmtId="0" fontId="105" fillId="152" borderId="216" xfId="0" applyFont="1" applyFill="1" applyBorder="1" applyAlignment="1">
      <alignment horizontal="center" vertical="center"/>
    </xf>
    <xf numFmtId="0" fontId="105" fillId="0" borderId="217" xfId="0" applyFont="1" applyBorder="1" applyAlignment="1">
      <alignment horizontal="center" vertical="center"/>
    </xf>
    <xf numFmtId="0" fontId="105" fillId="152" borderId="212" xfId="0" applyFont="1" applyFill="1" applyBorder="1" applyAlignment="1">
      <alignment horizontal="center" vertical="center" wrapText="1"/>
    </xf>
    <xf numFmtId="0" fontId="105" fillId="152" borderId="0" xfId="0" applyFont="1" applyFill="1" applyAlignment="1">
      <alignment horizontal="center" vertical="center" wrapText="1"/>
    </xf>
    <xf numFmtId="0" fontId="105" fillId="152" borderId="213" xfId="0" applyFont="1" applyFill="1" applyBorder="1" applyAlignment="1">
      <alignment horizontal="center" vertical="center" wrapText="1"/>
    </xf>
    <xf numFmtId="0" fontId="363" fillId="0" borderId="203" xfId="0" applyFont="1" applyBorder="1" applyAlignment="1">
      <alignment vertical="center" wrapText="1"/>
    </xf>
    <xf numFmtId="0" fontId="363" fillId="0" borderId="204" xfId="0" applyFont="1" applyBorder="1" applyAlignment="1">
      <alignment vertical="center" wrapText="1"/>
    </xf>
    <xf numFmtId="0" fontId="363" fillId="3" borderId="203" xfId="0" applyFont="1" applyFill="1" applyBorder="1" applyAlignment="1">
      <alignment horizontal="left" vertical="center" wrapText="1"/>
    </xf>
    <xf numFmtId="0" fontId="363" fillId="3" borderId="204" xfId="0" applyFont="1" applyFill="1" applyBorder="1" applyAlignment="1">
      <alignment horizontal="left" vertical="center" wrapText="1"/>
    </xf>
    <xf numFmtId="0" fontId="363" fillId="0" borderId="206" xfId="0" applyFont="1" applyBorder="1" applyAlignment="1">
      <alignment horizontal="left" vertical="center" wrapText="1"/>
    </xf>
    <xf numFmtId="0" fontId="363" fillId="0" borderId="207" xfId="0" applyFont="1" applyBorder="1" applyAlignment="1">
      <alignment horizontal="left" vertical="center" wrapText="1"/>
    </xf>
    <xf numFmtId="0" fontId="105" fillId="152" borderId="199" xfId="0" applyFont="1" applyFill="1" applyBorder="1" applyAlignment="1">
      <alignment horizontal="center" vertical="center" wrapText="1"/>
    </xf>
    <xf numFmtId="0" fontId="105" fillId="152" borderId="200" xfId="0" applyFont="1" applyFill="1" applyBorder="1" applyAlignment="1">
      <alignment horizontal="center" vertical="center" wrapText="1"/>
    </xf>
    <xf numFmtId="0" fontId="105" fillId="152" borderId="201" xfId="0" applyFont="1" applyFill="1" applyBorder="1" applyAlignment="1">
      <alignment horizontal="center" vertical="center" wrapText="1"/>
    </xf>
    <xf numFmtId="0" fontId="363" fillId="0" borderId="51" xfId="0" applyFont="1" applyBorder="1" applyAlignment="1">
      <alignment horizontal="left" vertical="center" wrapText="1"/>
    </xf>
    <xf numFmtId="0" fontId="363" fillId="0" borderId="202" xfId="0" applyFont="1" applyBorder="1" applyAlignment="1">
      <alignment horizontal="left" vertical="center" wrapText="1"/>
    </xf>
    <xf numFmtId="0" fontId="364" fillId="3" borderId="203" xfId="0" applyFont="1" applyFill="1" applyBorder="1" applyAlignment="1">
      <alignment horizontal="left" vertical="center" wrapText="1"/>
    </xf>
    <xf numFmtId="0" fontId="364" fillId="3" borderId="204" xfId="0" applyFont="1" applyFill="1" applyBorder="1" applyAlignment="1">
      <alignment horizontal="left" vertical="center" wrapText="1"/>
    </xf>
    <xf numFmtId="0" fontId="363" fillId="0" borderId="211" xfId="0" applyFont="1" applyBorder="1" applyAlignment="1">
      <alignment horizontal="left" vertical="center" wrapText="1"/>
    </xf>
    <xf numFmtId="0" fontId="363" fillId="3" borderId="206" xfId="0" applyFont="1" applyFill="1" applyBorder="1" applyAlignment="1">
      <alignment horizontal="left" vertical="center" wrapText="1"/>
    </xf>
    <xf numFmtId="0" fontId="363" fillId="3" borderId="207" xfId="0" applyFont="1" applyFill="1" applyBorder="1" applyAlignment="1">
      <alignment horizontal="left" vertical="center" wrapText="1"/>
    </xf>
    <xf numFmtId="0" fontId="363" fillId="0" borderId="209" xfId="0" applyFont="1" applyBorder="1" applyAlignment="1">
      <alignment horizontal="left" vertical="center" wrapText="1"/>
    </xf>
    <xf numFmtId="0" fontId="363" fillId="0" borderId="210" xfId="0" applyFont="1" applyBorder="1" applyAlignment="1">
      <alignment horizontal="left" vertical="center" wrapText="1"/>
    </xf>
    <xf numFmtId="0" fontId="363" fillId="0" borderId="51" xfId="0" applyFont="1" applyBorder="1" applyAlignment="1">
      <alignment vertical="center" wrapText="1"/>
    </xf>
    <xf numFmtId="0" fontId="363" fillId="0" borderId="202" xfId="0" applyFont="1" applyBorder="1" applyAlignment="1">
      <alignment vertical="center" wrapText="1"/>
    </xf>
    <xf numFmtId="0" fontId="364" fillId="3" borderId="203" xfId="0" applyFont="1" applyFill="1" applyBorder="1" applyAlignment="1">
      <alignment vertical="center" wrapText="1"/>
    </xf>
    <xf numFmtId="0" fontId="364" fillId="3" borderId="204" xfId="0" applyFont="1" applyFill="1" applyBorder="1" applyAlignment="1">
      <alignment vertical="center" wrapText="1"/>
    </xf>
    <xf numFmtId="0" fontId="363" fillId="3" borderId="203" xfId="0" applyFont="1" applyFill="1" applyBorder="1" applyAlignment="1">
      <alignment vertical="center" wrapText="1"/>
    </xf>
    <xf numFmtId="0" fontId="363" fillId="3" borderId="204" xfId="0" applyFont="1" applyFill="1" applyBorder="1" applyAlignment="1">
      <alignment vertical="center" wrapText="1"/>
    </xf>
    <xf numFmtId="0" fontId="363" fillId="0" borderId="203" xfId="0" applyFont="1" applyBorder="1" applyAlignment="1">
      <alignment horizontal="left"/>
    </xf>
    <xf numFmtId="0" fontId="363" fillId="0" borderId="204" xfId="0" applyFont="1" applyBorder="1" applyAlignment="1">
      <alignment horizontal="left"/>
    </xf>
    <xf numFmtId="0" fontId="105" fillId="0" borderId="194" xfId="0" applyFont="1" applyBorder="1" applyAlignment="1">
      <alignment horizontal="center" vertical="center"/>
    </xf>
    <xf numFmtId="0" fontId="105" fillId="0" borderId="195" xfId="0" applyFont="1" applyBorder="1" applyAlignment="1">
      <alignment horizontal="center" vertical="center"/>
    </xf>
    <xf numFmtId="0" fontId="105" fillId="0" borderId="196" xfId="0" applyFont="1" applyBorder="1" applyAlignment="1">
      <alignment horizontal="center" vertical="center"/>
    </xf>
  </cellXfs>
  <cellStyles count="38259">
    <cellStyle name=" 1" xfId="21856" xr:uid="{EBA0A7B6-1936-4401-AC8F-0F978E7FC6E0}"/>
    <cellStyle name=" 1 2" xfId="21857" xr:uid="{4B6C6152-DC2C-4D53-ABD2-D56438603B9C}"/>
    <cellStyle name=" 1 2 2" xfId="21858" xr:uid="{BA3BF82B-8EB2-4E5F-9F87-9B1EDA726D49}"/>
    <cellStyle name=" 1 3" xfId="21859" xr:uid="{2E208838-7DD7-44AF-AE74-DA2FF9548FB5}"/>
    <cellStyle name=" 1_Cadrage conso" xfId="21860" xr:uid="{C7349A2A-1ADB-483D-918F-02BE1354D86A}"/>
    <cellStyle name="$" xfId="21861" xr:uid="{3CE3F466-D135-4DC2-8676-1312ACA493DB}"/>
    <cellStyle name="$ &amp; ¢" xfId="21862" xr:uid="{78C2B53C-54A8-40E2-859E-28E9754911C0}"/>
    <cellStyle name="$ &amp; ¢ 2" xfId="21863" xr:uid="{8016AD76-C4B6-4533-AE4A-D6CC2C3371B7}"/>
    <cellStyle name="$ 2" xfId="21864" xr:uid="{8A8C6111-A511-4D44-8A34-CC791F8256FF}"/>
    <cellStyle name="$ 3" xfId="21865" xr:uid="{6474DBA3-F831-4FB4-AEB0-4E3897618A4C}"/>
    <cellStyle name="$ 4" xfId="21866" xr:uid="{4B369B7B-6C85-47F6-BD13-C71A5B58C59F}"/>
    <cellStyle name="$ 5" xfId="21867" xr:uid="{85CCD88B-930B-40AB-8405-A7752F93CF53}"/>
    <cellStyle name="$ 6" xfId="21868" xr:uid="{1DBDF05C-0CE0-4C33-9263-1AA46A7E26AF}"/>
    <cellStyle name="$ 7" xfId="21869" xr:uid="{8591BF03-7926-48E1-ADF5-AA9569F0740C}"/>
    <cellStyle name="$.0" xfId="21870" xr:uid="{4649F06C-359F-442B-846A-CF851D46F26F}"/>
    <cellStyle name="$.0 2" xfId="21871" xr:uid="{BCE5B2DC-0783-4610-8CB5-B752AC8D9D2D}"/>
    <cellStyle name="$.00" xfId="21872" xr:uid="{B6D567FB-4E38-4341-A653-61C3B0DAC3A9}"/>
    <cellStyle name="$.00 2" xfId="21873" xr:uid="{ECFDECF4-0820-4826-8194-B9F058F95F06}"/>
    <cellStyle name="$.000" xfId="21874" xr:uid="{E633D3AE-5572-4FF7-9603-C45C9E5434AD}"/>
    <cellStyle name="$.000 2" xfId="21875" xr:uid="{4AD625B8-818A-482F-8C6D-9E672DF3B1AC}"/>
    <cellStyle name="$_AFS" xfId="21876" xr:uid="{2AAE9C6C-7390-4B4C-8DB5-17C5ABA67FAA}"/>
    <cellStyle name="$_Cadrage conso" xfId="21877" xr:uid="{036CDFF8-4A1C-4318-993E-7C55B692FF08}"/>
    <cellStyle name="$_Classeur1" xfId="21878" xr:uid="{7DC4D244-2A4B-48B1-B0D0-EA6EFE5F3B40}"/>
    <cellStyle name="$_Classeur2" xfId="21879" xr:uid="{404E5077-C689-440A-B833-086D3F736341}"/>
    <cellStyle name="$_Classeur3" xfId="21880" xr:uid="{E7A9EA0A-4D43-4D55-A40E-9B4A13A39CC6}"/>
    <cellStyle name="$_dcf" xfId="21881" xr:uid="{97AEFB7F-D4B7-4A25-8D7C-CF3CBC7EADF7}"/>
    <cellStyle name="$_dcf 2" xfId="21882" xr:uid="{96B4B262-09B8-4174-AF39-E8C4FA01BAC2}"/>
    <cellStyle name="$_dcf 3" xfId="21883" xr:uid="{B2AD52B2-A703-4512-8C9F-CD940CE5E78A}"/>
    <cellStyle name="$_dcf_Cadrage conso" xfId="21884" xr:uid="{955EC97B-11D1-4BFD-A71F-109F247D0974}"/>
    <cellStyle name="$_dcf_shadow publication 2010.12" xfId="21885" xr:uid="{20AE6D5D-4CC9-42B2-BB5A-4FCEB2561704}"/>
    <cellStyle name="$_dcf_Synthese cumul 300910" xfId="21886" xr:uid="{3D303C4A-D048-43E6-9A1E-2C7BFC2D4B21}"/>
    <cellStyle name="$_Etat CA FPBII Fortis - 2010 Q4" xfId="21887" xr:uid="{D21C0233-5164-4050-9126-3946F995B52C}"/>
    <cellStyle name="$_Etat CA FPBII Fortis - 2011 Q1" xfId="21888" xr:uid="{0530020C-3470-46CC-8159-B43BBF6E15E7}"/>
    <cellStyle name="$_Justificatifs V0911" xfId="21889" xr:uid="{34BAAEDF-0857-4F73-936F-427C875ED5A5}"/>
    <cellStyle name="$_Q3 2010 Fortis - Minoritaires" xfId="21890" xr:uid="{D409241A-9CF7-49BA-B9CC-A3A681493587}"/>
    <cellStyle name="$_Q4 2010 Fortis - Minoritaires" xfId="21891" xr:uid="{4C07339F-E7CF-437E-874B-32071A94B82D}"/>
    <cellStyle name="$_shadow publication 2010.12" xfId="21892" xr:uid="{B3A3D67F-090D-4BDE-ABB0-70D63D7F720E}"/>
    <cellStyle name="$_shadow publication 2010.12 2" xfId="21893" xr:uid="{28686EF2-6394-4BB9-ADC5-DD5F83F04C3E}"/>
    <cellStyle name="$_Synthese cumul 300910" xfId="21894" xr:uid="{2191D3FA-DCCF-449B-9284-4F5652872FCF}"/>
    <cellStyle name="$_Synthese cumul 300910 2" xfId="21895" xr:uid="{E93E8832-D2CB-49B1-A04B-E8ADA58C1DCA}"/>
    <cellStyle name="$_T409_BII Emissions admises en FP  y compris FORTIS v3bis" xfId="21896" xr:uid="{853AD28C-F937-4EBE-BB2A-47A2068975E4}"/>
    <cellStyle name="%" xfId="21897" xr:uid="{F871FC78-4E47-4379-AA7D-C3D48E6FB3B0}"/>
    <cellStyle name="% 2" xfId="21898" xr:uid="{A1384F7D-CCB3-4EF7-BB80-B39DDB13926C}"/>
    <cellStyle name="%.00" xfId="21899" xr:uid="{2CC3E830-A405-479A-8A48-1522E7349771}"/>
    <cellStyle name="%.00 2" xfId="21900" xr:uid="{7C07C652-B5A5-45CC-A639-414F67E4048B}"/>
    <cellStyle name="*MB Hardwired" xfId="21901" xr:uid="{DCC3675A-D780-4B56-ACCF-ABB1BD363436}"/>
    <cellStyle name="*MB Hardwired 10" xfId="21902" xr:uid="{20585A44-B235-4905-B448-E17AD579262D}"/>
    <cellStyle name="*MB Hardwired 11" xfId="21903" xr:uid="{EFBE6254-CC7B-4BC1-B31D-4E30FD3EF5CD}"/>
    <cellStyle name="*MB Hardwired 12" xfId="21904" xr:uid="{F8039454-D91E-48E2-8625-D63BAA761549}"/>
    <cellStyle name="*MB Hardwired 13" xfId="21905" xr:uid="{9878CFA5-BC88-4A91-94D8-0431781ADAFF}"/>
    <cellStyle name="*MB Hardwired 14" xfId="21906" xr:uid="{30AFD090-07E7-4262-8F53-FE2BB876344D}"/>
    <cellStyle name="*MB Hardwired 15" xfId="21907" xr:uid="{31A0D4E8-AA25-48DB-9EB0-3D50C26504A7}"/>
    <cellStyle name="*MB Hardwired 16" xfId="21908" xr:uid="{4A68F6EC-E5C0-4E0C-9A8C-82D2F9BCF2D8}"/>
    <cellStyle name="*MB Hardwired 17" xfId="21909" xr:uid="{E8F8B90B-32FD-4416-8F3E-F5C8224A732C}"/>
    <cellStyle name="*MB Hardwired 2" xfId="21910" xr:uid="{08A37314-C2EB-4F19-B5B3-3B71D1DA412A}"/>
    <cellStyle name="*MB Hardwired 3" xfId="21911" xr:uid="{EE6FF323-79DC-46E0-B5FA-6B3E43E41B27}"/>
    <cellStyle name="*MB Hardwired 4" xfId="21912" xr:uid="{1C9B3FEF-6BD4-48FE-B774-A82C85287FE2}"/>
    <cellStyle name="*MB Hardwired 5" xfId="21913" xr:uid="{C1533C72-3265-4105-BCFD-0540CE99BCC7}"/>
    <cellStyle name="*MB Hardwired 6" xfId="21914" xr:uid="{98D2FDBE-46B4-4951-B2EB-1106A9E48C9B}"/>
    <cellStyle name="*MB Hardwired 7" xfId="21915" xr:uid="{0CD9728F-B58B-400E-96A3-55A85C024D95}"/>
    <cellStyle name="*MB Hardwired 8" xfId="21916" xr:uid="{1674BB00-F7F2-43BA-92E5-00E5AFC3B87D}"/>
    <cellStyle name="*MB Hardwired 9" xfId="21917" xr:uid="{314ACD8D-4965-4880-BDF4-39FE0D997824}"/>
    <cellStyle name="*MB Hardwired_Display" xfId="21918" xr:uid="{51A64468-5304-4E5A-8652-498834228653}"/>
    <cellStyle name="*MB Input Table Calc" xfId="21919" xr:uid="{C49B19AD-3575-4134-905D-AF54DAC168F6}"/>
    <cellStyle name="*MB Input Table Calc 10" xfId="21920" xr:uid="{F48CB0C0-2044-4A75-8D2E-01DF5BBD5FF3}"/>
    <cellStyle name="*MB Input Table Calc 11" xfId="21921" xr:uid="{42CBBBBE-31FD-4EBE-906A-729E2BB029D3}"/>
    <cellStyle name="*MB Input Table Calc 12" xfId="21922" xr:uid="{846AFE70-C5D6-4377-8CD8-BBD6353D4E48}"/>
    <cellStyle name="*MB Input Table Calc 13" xfId="21923" xr:uid="{ACB0A7B1-FF20-4171-A9EB-25118027B242}"/>
    <cellStyle name="*MB Input Table Calc 14" xfId="21924" xr:uid="{45991D33-C1F2-4B51-9DE0-5D6375702A66}"/>
    <cellStyle name="*MB Input Table Calc 15" xfId="21925" xr:uid="{DEF72DEB-45B5-431A-8AF5-C1A37358FAFA}"/>
    <cellStyle name="*MB Input Table Calc 16" xfId="21926" xr:uid="{9BB32B9C-1292-4D8D-9B14-93B1EAF72346}"/>
    <cellStyle name="*MB Input Table Calc 17" xfId="21927" xr:uid="{054A48BA-394E-4FF9-9183-7FB1B2D6C028}"/>
    <cellStyle name="*MB Input Table Calc 2" xfId="21928" xr:uid="{BBC7341E-542F-4682-B36B-045876AFDE34}"/>
    <cellStyle name="*MB Input Table Calc 3" xfId="21929" xr:uid="{B1ACA186-989E-4E35-B248-00426FAB6007}"/>
    <cellStyle name="*MB Input Table Calc 4" xfId="21930" xr:uid="{33D98C79-F5AF-4D54-BDDF-A80CDE3BEE4A}"/>
    <cellStyle name="*MB Input Table Calc 5" xfId="21931" xr:uid="{05E26CF9-F62E-4A09-8E0A-2FABFBD9D145}"/>
    <cellStyle name="*MB Input Table Calc 6" xfId="21932" xr:uid="{3CD2DEF9-9B2F-4567-969E-4EE3282635A8}"/>
    <cellStyle name="*MB Input Table Calc 7" xfId="21933" xr:uid="{EDA0BBF9-A97B-4A6E-B8E4-343B1CE1CEC3}"/>
    <cellStyle name="*MB Input Table Calc 8" xfId="21934" xr:uid="{402D725D-357B-48BA-8586-DA1C85FDB42E}"/>
    <cellStyle name="*MB Input Table Calc 9" xfId="21935" xr:uid="{DDFD5951-9D8A-4DAD-9B0B-9A8A383DEED5}"/>
    <cellStyle name="*MB Input Table Calc_Display" xfId="21936" xr:uid="{615EF27F-CF30-4FC8-8342-4C62F0B4F7DA}"/>
    <cellStyle name="*MB Normal" xfId="21937" xr:uid="{76639F96-9583-49FA-94C6-2EF366A1D9B7}"/>
    <cellStyle name="*MB Placeholder" xfId="21938" xr:uid="{DCF4BB15-4FB7-40A7-A24B-E64CC91F3794}"/>
    <cellStyle name="*MB Placeholder 10" xfId="21939" xr:uid="{8C7CC7FF-56A8-4268-9AC1-E31DE48473EF}"/>
    <cellStyle name="*MB Placeholder 11" xfId="21940" xr:uid="{F43B3D9B-3F03-428B-A0FB-195D49F6045A}"/>
    <cellStyle name="*MB Placeholder 12" xfId="21941" xr:uid="{5BA18B72-5494-4B3C-9361-0303C43AE3AD}"/>
    <cellStyle name="*MB Placeholder 13" xfId="21942" xr:uid="{502BB77D-13B0-43C9-875C-7FEF47491A00}"/>
    <cellStyle name="*MB Placeholder 14" xfId="21943" xr:uid="{BDFB33A5-E93A-496F-80ED-0D90F90174A4}"/>
    <cellStyle name="*MB Placeholder 15" xfId="21944" xr:uid="{D0FA38FE-B9AB-4BBE-BE1A-7E312BF1DD00}"/>
    <cellStyle name="*MB Placeholder 16" xfId="21945" xr:uid="{340332DA-6B43-49EE-AA91-2524945319FF}"/>
    <cellStyle name="*MB Placeholder 17" xfId="21946" xr:uid="{598E540D-13DA-4E88-8C74-DB8CCDA8CA06}"/>
    <cellStyle name="*MB Placeholder 2" xfId="21947" xr:uid="{5786400D-EDAF-4BF7-BDB9-7CE6B2C4E1A4}"/>
    <cellStyle name="*MB Placeholder 3" xfId="21948" xr:uid="{C49AA9BA-8080-4609-9BC4-BC9BF219E0CB}"/>
    <cellStyle name="*MB Placeholder 4" xfId="21949" xr:uid="{A3501190-CBE6-4C5D-A941-50D1563B77F5}"/>
    <cellStyle name="*MB Placeholder 5" xfId="21950" xr:uid="{571AC5ED-29AC-499C-8632-36DE8A8EAFCC}"/>
    <cellStyle name="*MB Placeholder 6" xfId="21951" xr:uid="{71C6D022-B65A-4FD6-86A9-891E0EA360E0}"/>
    <cellStyle name="*MB Placeholder 7" xfId="21952" xr:uid="{ACF67EDA-7022-42B8-96F8-09A20608DCAD}"/>
    <cellStyle name="*MB Placeholder 8" xfId="21953" xr:uid="{98047D67-916A-4F18-A847-B7E8CDD6F462}"/>
    <cellStyle name="*MB Placeholder 9" xfId="21954" xr:uid="{B24B69DF-A142-4047-9959-E0258407655C}"/>
    <cellStyle name="*MB Placeholder_Display" xfId="21955" xr:uid="{10AC3499-2411-43E9-BBC7-11B68D99EF02}"/>
    <cellStyle name="?? [0.00]_3.20 FRN Note" xfId="21956" xr:uid="{C370F41B-29B3-426E-8821-CE41C89818CB}"/>
    <cellStyle name="???? [0.00]_2002.11.01_N_NISHIMURA_BNPP Spread PRD " xfId="21957" xr:uid="{987B8CF6-BD10-4BFB-9D9F-BF86012F2701}"/>
    <cellStyle name="??????????? [0]_11-99" xfId="21958" xr:uid="{7321C2B9-29C1-4B75-A6D7-86247E2D5874}"/>
    <cellStyle name="???????????? ????????/??????????? [0]_11-99" xfId="21959" xr:uid="{C8788E76-AB82-435F-B5DC-50630717F211}"/>
    <cellStyle name="???????????? ????????/???????????_11-99" xfId="21960" xr:uid="{3EECC7B6-BB26-46CC-A926-5E6B030A63AD}"/>
    <cellStyle name="???????????_11-99" xfId="21961" xr:uid="{3802F2A9-AD1B-4B90-9D11-260F865A11AE}"/>
    <cellStyle name="??????_11-99" xfId="21962" xr:uid="{5B4C4A9E-71B0-4E61-A5E4-CBAE160F48C4}"/>
    <cellStyle name="????_2002.11.01_N_NISHIMURA_BNPP Spread PRD " xfId="21963" xr:uid="{C3E399A5-80CB-4C69-BF8C-F9DD71DF1AFC}"/>
    <cellStyle name="??_3.20 FRN Note" xfId="21964" xr:uid="{930FF9FB-329C-4B60-A324-702283B33857}"/>
    <cellStyle name="?árky [0]_laroux" xfId="21965" xr:uid="{91A8AB71-0C45-4494-ADC4-6FCEFCED2204}"/>
    <cellStyle name="?árky_laroux" xfId="21966" xr:uid="{50B6CE1D-B0FD-4D54-A5AE-74B4B439ED00}"/>
    <cellStyle name="?Q\?1@" xfId="21967" xr:uid="{993D05D1-EC44-4214-A4FD-BAE17BE7F7D1}"/>
    <cellStyle name="?Q\?1@ 2" xfId="21968" xr:uid="{D1DAC640-7BD5-4422-ADAA-7A9890A0D4D0}"/>
    <cellStyle name="?Q\?1@ 3" xfId="21969" xr:uid="{6629BE8C-FCF7-48DF-BC3D-27CF7BE0FD13}"/>
    <cellStyle name="?Q\?1@_Cadrage conso" xfId="21970" xr:uid="{1EE7090A-6E98-4A15-9EA1-894A89CDEF84}"/>
    <cellStyle name="\" xfId="21971" xr:uid="{24BC57DD-9A4B-4206-872F-A223C8A19384}"/>
    <cellStyle name="_%(SignOnly)" xfId="21972" xr:uid="{6BD9F53D-7730-4E8A-9FC2-2F6287276326}"/>
    <cellStyle name="_%(SignOnly) 2" xfId="21973" xr:uid="{7B025E6F-5925-4FDE-BF5D-DBB1EB4242FD}"/>
    <cellStyle name="_%(SignOnly) 2 2" xfId="21974" xr:uid="{7157FB24-3702-478C-8728-79C1DD31F40E}"/>
    <cellStyle name="_%(SignOnly) 2 2 2" xfId="21975" xr:uid="{AB2E969D-E799-4DE7-9D12-F340CDE2810F}"/>
    <cellStyle name="_%(SignOnly) 2 3" xfId="21976" xr:uid="{FC07A98D-A9B4-4734-973F-A5AE1B78D284}"/>
    <cellStyle name="_%(SignOnly) 2 4" xfId="21977" xr:uid="{A88C8C9B-1F5F-4453-8275-40101883910D}"/>
    <cellStyle name="_%(SignOnly) 3" xfId="21978" xr:uid="{7818FC7C-C16D-49B6-A3D9-673C1777586E}"/>
    <cellStyle name="_%(SignOnly) 3 2" xfId="21979" xr:uid="{178266BB-A5DD-47DC-BAE7-DCD7E138FDF5}"/>
    <cellStyle name="_%(SignOnly) 3 3" xfId="21980" xr:uid="{ED5C6305-4F81-49BD-8A90-3839300CCC4A}"/>
    <cellStyle name="_%(SignOnly) 3 4" xfId="21981" xr:uid="{512E0717-8A71-4C91-9191-D45C3948E722}"/>
    <cellStyle name="_%(SignOnly) 4" xfId="21982" xr:uid="{BE550357-7B71-4F97-BA5A-D99337EAF97B}"/>
    <cellStyle name="_%(SignOnly) 5" xfId="21983" xr:uid="{85061F40-E724-4F9E-A3D7-9F739FA80FBE}"/>
    <cellStyle name="_%(SignOnly)_45647 - Annexe 6a au 31 03 2011 v2" xfId="21984" xr:uid="{DEECC9BF-2183-4181-982B-B501483A7678}"/>
    <cellStyle name="_%(SignOnly)_ABS Deal Tracer - Q3 2008" xfId="21985" xr:uid="{F6B54817-5915-4D7E-A846-B92B9F18DA96}"/>
    <cellStyle name="_%(SignOnly)_ABS Deal Tracer - Q3 2008 2" xfId="21986" xr:uid="{FAE76650-DF34-40E3-A542-98C308F67249}"/>
    <cellStyle name="_%(SignOnly)_ABS Deal Tracer - Q3 2008 2 2" xfId="21987" xr:uid="{7E14F498-A4B9-4E3A-9154-49C6B4C033C9}"/>
    <cellStyle name="_%(SignOnly)_ABS Deal Tracer - Q3 2008 2 2 2" xfId="21988" xr:uid="{2EAD3AC9-6D93-477B-B354-74253F0E9A0B}"/>
    <cellStyle name="_%(SignOnly)_ABS Deal Tracer - Q3 2008 2 3" xfId="21989" xr:uid="{8701A8F1-2B36-4FA1-A170-FB1442058532}"/>
    <cellStyle name="_%(SignOnly)_ABS Deal Tracer - Q3 2008 3" xfId="21990" xr:uid="{A35551EB-9D71-4C3C-9915-C69C9ABE3A8E}"/>
    <cellStyle name="_%(SignOnly)_ABS Deal Tracer - Q3 2008 3 2" xfId="21991" xr:uid="{4BF4152D-CDB6-4517-AFF7-1271D1CA04FB}"/>
    <cellStyle name="_%(SignOnly)_ABS Deal Tracer - Q3 2008 4" xfId="21992" xr:uid="{ADC352AD-2D4B-4C15-AF9A-DE946D8D88ED}"/>
    <cellStyle name="_%(SignOnly)_Aerium - Chester" xfId="21993" xr:uid="{DD9A32B7-E09A-4C50-8774-EBBDC91C2F07}"/>
    <cellStyle name="_%(SignOnly)_Aerium - Chester 2" xfId="21994" xr:uid="{0EFDAE89-7FFB-4471-8A42-DFE37B000949}"/>
    <cellStyle name="_%(SignOnly)_Aerium - Chester 2 2" xfId="21995" xr:uid="{04B8E58F-108A-4F63-A902-4520F29EB992}"/>
    <cellStyle name="_%(SignOnly)_Aerium - Chester 2 2 2" xfId="21996" xr:uid="{4DB80A05-6440-4EAF-8BCE-3FE6BE3A0027}"/>
    <cellStyle name="_%(SignOnly)_Aerium - Chester 2 3" xfId="21997" xr:uid="{EC2922CF-B771-4AA5-9120-57CD9169A867}"/>
    <cellStyle name="_%(SignOnly)_Aerium - Chester 3" xfId="21998" xr:uid="{0DD0CAF9-1AAF-479C-BB88-C69CF9FCF85F}"/>
    <cellStyle name="_%(SignOnly)_Aerium - Chester 3 2" xfId="21999" xr:uid="{1A399726-EE50-4BE4-B02E-0A48EF3D8EA7}"/>
    <cellStyle name="_%(SignOnly)_Aerium - Chester 4" xfId="22000" xr:uid="{CDC0B4C8-0F7B-4CA7-A2EE-4588CEE15AFB}"/>
    <cellStyle name="_%(SignOnly)_Aerium - Mercoeur" xfId="22001" xr:uid="{41E5A513-9118-4AA4-8405-E04CC875D87D}"/>
    <cellStyle name="_%(SignOnly)_Aerium - Mercoeur 2" xfId="22002" xr:uid="{692FFF7F-4E0B-4F1C-8FC8-9C10B60D2823}"/>
    <cellStyle name="_%(SignOnly)_Aerium - Mercoeur 2 2" xfId="22003" xr:uid="{998104BB-FDA4-4005-B57F-CC0EE8C0A79E}"/>
    <cellStyle name="_%(SignOnly)_Aerium - Mercoeur 2 2 2" xfId="22004" xr:uid="{914FE0C6-4BBC-49B1-BC4F-609C813D9504}"/>
    <cellStyle name="_%(SignOnly)_Aerium - Mercoeur 2 3" xfId="22005" xr:uid="{F9FF5F30-D055-41A9-AC6B-966C6B4F5791}"/>
    <cellStyle name="_%(SignOnly)_Aerium - Mercoeur 3" xfId="22006" xr:uid="{24EBD5AD-4F2D-4630-A16E-BF5AA979576D}"/>
    <cellStyle name="_%(SignOnly)_Aerium - Mercoeur 3 2" xfId="22007" xr:uid="{A0763DDC-8246-40DC-91FD-45B59493EF15}"/>
    <cellStyle name="_%(SignOnly)_Aerium - Mercoeur 4" xfId="22008" xr:uid="{94CFB24C-23EA-4D4A-9A2F-13223731E71A}"/>
    <cellStyle name="_%(SignOnly)_Annexe 6 Détail comptes" xfId="22009" xr:uid="{F7C9DB0E-D068-463D-BB94-D9F343776C9B}"/>
    <cellStyle name="_%(SignOnly)_Babcock &amp; Brown Air Funding I" xfId="22010" xr:uid="{80174349-3B8A-4002-B6A3-1F29BB8C5323}"/>
    <cellStyle name="_%(SignOnly)_Babcock &amp; Brown Air Funding I 2" xfId="22011" xr:uid="{EF67EA20-FFDD-427C-A1DE-6F04CA5CBE52}"/>
    <cellStyle name="_%(SignOnly)_Babcock &amp; Brown Air Funding I 2 2" xfId="22012" xr:uid="{3D5306DA-E33F-4CC8-9CFE-F40C7C8EBEBC}"/>
    <cellStyle name="_%(SignOnly)_Babcock &amp; Brown Air Funding I 2 2 2" xfId="22013" xr:uid="{7D10FED7-058C-44DB-A67D-CA85B3D655A8}"/>
    <cellStyle name="_%(SignOnly)_Babcock &amp; Brown Air Funding I 2 3" xfId="22014" xr:uid="{90607FCD-C67F-44D8-99D9-6DFF3EFC5E6D}"/>
    <cellStyle name="_%(SignOnly)_Babcock &amp; Brown Air Funding I 3" xfId="22015" xr:uid="{916F5639-6135-4ACD-8BB4-96E18B4A4F57}"/>
    <cellStyle name="_%(SignOnly)_Babcock &amp; Brown Air Funding I 3 2" xfId="22016" xr:uid="{AD4B5D3A-D684-47FC-8F14-73C02DE01E1A}"/>
    <cellStyle name="_%(SignOnly)_Babcock &amp; Brown Air Funding I 4" xfId="22017" xr:uid="{EFEC63C6-50FA-44ED-A18E-FD07E1CC091E}"/>
    <cellStyle name="_%(SignOnly)_Exclusion Karma" xfId="22018" xr:uid="{6A562C63-69FF-4917-BE65-8652AE19C61F}"/>
    <cellStyle name="_%(SignOnly)_Exposition des titres souverains (zone euro) au 31.12.2011 V4" xfId="22019" xr:uid="{8DAB40AA-AE14-4DA3-9130-64B5D48BED5C}"/>
    <cellStyle name="_%(SignOnly)_FCAR 364-day" xfId="22020" xr:uid="{7924B9B0-30D8-403C-9A6A-0F105F75C99B}"/>
    <cellStyle name="_%(SignOnly)_FCAR 364-day 2" xfId="22021" xr:uid="{4F05926F-1338-4FAB-BDA5-0B64A82374EB}"/>
    <cellStyle name="_%(SignOnly)_FCAR 364-day 2 2" xfId="22022" xr:uid="{54CAF1E7-B6A2-4675-8B0B-03B8B1DB5B6D}"/>
    <cellStyle name="_%(SignOnly)_FCAR 364-day 2 2 2" xfId="22023" xr:uid="{4026A6D9-26E0-4FDE-830E-9A8EA7E5B6D5}"/>
    <cellStyle name="_%(SignOnly)_FCAR 364-day 2 3" xfId="22024" xr:uid="{BB2B883F-114A-4AC9-8AA0-46B53DC29007}"/>
    <cellStyle name="_%(SignOnly)_FCAR 364-day 3" xfId="22025" xr:uid="{A670225F-4DE9-4CFB-96DA-CB82EF923FDF}"/>
    <cellStyle name="_%(SignOnly)_FCAR 364-day 3 2" xfId="22026" xr:uid="{0AD3FD89-F952-459C-A614-2ED32EB4AADA}"/>
    <cellStyle name="_%(SignOnly)_FCAR 364-day 4" xfId="22027" xr:uid="{C566DC70-E716-4196-9B64-F7398D90E6C8}"/>
    <cellStyle name="_%(SignOnly)_FCAR 5-year" xfId="22028" xr:uid="{D8AADF9E-30A1-47E1-A283-6DD893E632D3}"/>
    <cellStyle name="_%(SignOnly)_FCAR 5-year 2" xfId="22029" xr:uid="{368CBF63-0203-4A54-BCEE-4D4D9AE5A47B}"/>
    <cellStyle name="_%(SignOnly)_FCAR 5-year 2 2" xfId="22030" xr:uid="{11427B83-39EA-4BFB-9457-56A9F954AC44}"/>
    <cellStyle name="_%(SignOnly)_FCAR 5-year 2 2 2" xfId="22031" xr:uid="{3FA4AE95-2AD7-4222-B9FB-6C90BD315E7C}"/>
    <cellStyle name="_%(SignOnly)_FCAR 5-year 2 3" xfId="22032" xr:uid="{A3588592-2DE3-4F0E-9DE2-61892F93485E}"/>
    <cellStyle name="_%(SignOnly)_FCAR 5-year 3" xfId="22033" xr:uid="{24208697-5054-4089-A446-2A5E4EE59410}"/>
    <cellStyle name="_%(SignOnly)_FCAR 5-year 3 2" xfId="22034" xr:uid="{1255FB48-C0C4-4ED3-A6A5-19ECB21ADF45}"/>
    <cellStyle name="_%(SignOnly)_FCAR 5-year 4" xfId="22035" xr:uid="{5AF9EFEC-F936-4024-9E36-C4DE3FA0D83C}"/>
    <cellStyle name="_%(SignOnly)_FCC Zeus" xfId="22036" xr:uid="{C9DB2C41-6900-4DC9-BC58-106F9E558DCD}"/>
    <cellStyle name="_%(SignOnly)_FCC Zeus 2" xfId="22037" xr:uid="{1E8B7419-41EB-4D9A-AE8D-E1D24B794C0B}"/>
    <cellStyle name="_%(SignOnly)_FCC Zeus 2 2" xfId="22038" xr:uid="{47546698-69AE-4AD3-BD3F-AAFEFE09B9F7}"/>
    <cellStyle name="_%(SignOnly)_FCC Zeus 2 2 2" xfId="22039" xr:uid="{8442E45B-05B4-4838-9D2C-A89E4A58F0D4}"/>
    <cellStyle name="_%(SignOnly)_FCC Zeus 2 3" xfId="22040" xr:uid="{103D41C1-5CFF-4E16-A5A5-763710E75793}"/>
    <cellStyle name="_%(SignOnly)_FCC Zeus 3" xfId="22041" xr:uid="{621CB690-F910-462C-BDCB-EB1B9395B567}"/>
    <cellStyle name="_%(SignOnly)_FCC Zeus 3 2" xfId="22042" xr:uid="{496E41A7-4EB3-45BC-A4E5-7053538565AF}"/>
    <cellStyle name="_%(SignOnly)_FCC Zeus 4" xfId="22043" xr:uid="{42EAF2CD-9988-41C0-9D8F-3F87F40ED048}"/>
    <cellStyle name="_%(SignOnly)_Flagstar 2007-1A C AF4" xfId="22044" xr:uid="{4EFA563B-F27F-4364-B62C-5ECE7F743856}"/>
    <cellStyle name="_%(SignOnly)_Flagstar 2007-1A C AF4 2" xfId="22045" xr:uid="{705BD03F-3F07-4F80-A400-FE2F0A28216B}"/>
    <cellStyle name="_%(SignOnly)_Flagstar 2007-1A C AF4 2 2" xfId="22046" xr:uid="{1994667A-1B36-48DB-A8D5-37EA8301C59C}"/>
    <cellStyle name="_%(SignOnly)_Flagstar 2007-1A C AF4 2 2 2" xfId="22047" xr:uid="{030907F7-9451-415D-BB35-A82EC7CFDD00}"/>
    <cellStyle name="_%(SignOnly)_Flagstar 2007-1A C AF4 2 3" xfId="22048" xr:uid="{9C4EFED9-80A8-4C5E-955D-02897D46FE30}"/>
    <cellStyle name="_%(SignOnly)_Flagstar 2007-1A C AF4 3" xfId="22049" xr:uid="{4F03B770-AEFA-4FE4-9F6B-C3C9445B0E37}"/>
    <cellStyle name="_%(SignOnly)_Flagstar 2007-1A C AF4 3 2" xfId="22050" xr:uid="{64EDAF4C-48FE-4908-BA59-3A90C11EFACF}"/>
    <cellStyle name="_%(SignOnly)_Flagstar 2007-1A C AF4 4" xfId="22051" xr:uid="{3F78F876-6A22-4470-869C-E68316E86E3D}"/>
    <cellStyle name="_%(SignOnly)_ItalFinance SV2" xfId="22052" xr:uid="{498930A3-296D-4124-A509-2F2083876FF3}"/>
    <cellStyle name="_%(SignOnly)_ItalFinance SV2 2" xfId="22053" xr:uid="{7BBF71DB-01E3-4DB5-A1AB-34263E6031D9}"/>
    <cellStyle name="_%(SignOnly)_ItalFinance SV2 2 2" xfId="22054" xr:uid="{E182467D-DA1E-4DF9-AE36-3B05B12557EC}"/>
    <cellStyle name="_%(SignOnly)_ItalFinance SV2 2 2 2" xfId="22055" xr:uid="{12FEC481-C8FE-4DE3-B303-11EAA3C488E9}"/>
    <cellStyle name="_%(SignOnly)_ItalFinance SV2 2 3" xfId="22056" xr:uid="{B4B74182-A58A-4C63-9CD7-6D1BC916D036}"/>
    <cellStyle name="_%(SignOnly)_ItalFinance SV2 3" xfId="22057" xr:uid="{78D51543-F311-466D-94F1-7FCF0A52A015}"/>
    <cellStyle name="_%(SignOnly)_ItalFinance SV2 3 2" xfId="22058" xr:uid="{21D68346-4AE7-4B93-B323-53638133EE4B}"/>
    <cellStyle name="_%(SignOnly)_ItalFinance SV2 4" xfId="22059" xr:uid="{C7D2F397-788E-47FC-8336-AAC1F185CDDF}"/>
    <cellStyle name="_%(SignOnly)_Meliadi SaRL" xfId="22060" xr:uid="{BC51DBD5-D1BB-46B2-86FA-9B9451B68DBD}"/>
    <cellStyle name="_%(SignOnly)_Meliadi SaRL 2" xfId="22061" xr:uid="{FD800526-C71A-4F3F-BF97-A4BB1D1D0F35}"/>
    <cellStyle name="_%(SignOnly)_Meliadi SaRL 2 2" xfId="22062" xr:uid="{6B34252F-DA6F-4C79-9EE2-A86D485F36ED}"/>
    <cellStyle name="_%(SignOnly)_Meliadi SaRL 2 2 2" xfId="22063" xr:uid="{775F00FA-7817-4261-B287-FA55DAAE2A36}"/>
    <cellStyle name="_%(SignOnly)_Meliadi SaRL 2 3" xfId="22064" xr:uid="{7FFB0E5B-E311-4EAE-8E64-0CAB770C07A1}"/>
    <cellStyle name="_%(SignOnly)_Meliadi SaRL 3" xfId="22065" xr:uid="{0B803733-F1A1-453A-9F20-216E7B60351C}"/>
    <cellStyle name="_%(SignOnly)_Meliadi SaRL 3 2" xfId="22066" xr:uid="{577C4241-FB04-42DD-9874-581BC530E4F4}"/>
    <cellStyle name="_%(SignOnly)_Meliadi SaRL 4" xfId="22067" xr:uid="{848AD311-F3D4-4E79-AB29-33AAD9E5D5D7}"/>
    <cellStyle name="_%(SignOnly)_shadow publication 2010.12" xfId="22068" xr:uid="{5980CF45-923B-4829-ABAD-CCF07E504305}"/>
    <cellStyle name="_%(SignOnly)_shadow publication 2010.12 2" xfId="22069" xr:uid="{A59944CF-1C90-4142-B826-D5B05C25FA11}"/>
    <cellStyle name="_%(SignOnly)_Sheet1" xfId="22070" xr:uid="{268EF2E3-57B9-4255-9556-332AB7E439FE}"/>
    <cellStyle name="_%(SignOnly)_Sheet1 2" xfId="22071" xr:uid="{FF650F5B-31EE-432E-B8FA-97BAF05C1315}"/>
    <cellStyle name="_%(SignOnly)_Sheet1 2 2" xfId="22072" xr:uid="{DF1BBD50-D234-46B2-AC1F-C6B2A2C40B12}"/>
    <cellStyle name="_%(SignOnly)_Sheet1 2 2 2" xfId="22073" xr:uid="{7DA30BEB-BC42-45DA-AC20-31A37FFA6516}"/>
    <cellStyle name="_%(SignOnly)_Sheet1 2 3" xfId="22074" xr:uid="{2D53C764-7C06-4158-B54A-356D54DC2918}"/>
    <cellStyle name="_%(SignOnly)_Sheet1 3" xfId="22075" xr:uid="{D51AFA53-47F1-40FC-B0A9-684F33AFE74C}"/>
    <cellStyle name="_%(SignOnly)_Sheet1 3 2" xfId="22076" xr:uid="{5DAC0303-5F67-4EBD-8492-77D6B0F0FCED}"/>
    <cellStyle name="_%(SignOnly)_Sheet1 4" xfId="22077" xr:uid="{F01049B1-4C34-44B5-96B9-D5D1223260F1}"/>
    <cellStyle name="_%(SignOnly)_Synthese cumul 300910" xfId="22078" xr:uid="{3362BA83-F647-4B96-8363-4173205AE5B9}"/>
    <cellStyle name="_%(SignOnly)_Synthese cumul 300910 2" xfId="22079" xr:uid="{E312EA82-7A6A-49F4-855D-2A601AC796E0}"/>
    <cellStyle name="_%(SignOnly)_Template" xfId="22080" xr:uid="{E3ECA7D4-A033-4799-8B67-82DCEB96713C}"/>
    <cellStyle name="_%(SignOnly)_Template 2" xfId="22081" xr:uid="{C5A78309-1EC3-4A28-BDBF-2277A05449F3}"/>
    <cellStyle name="_%(SignOnly)_Template 2 2" xfId="22082" xr:uid="{4B479ECD-45D6-494E-8287-54D1BAE0529F}"/>
    <cellStyle name="_%(SignOnly)_Template 2 2 2" xfId="22083" xr:uid="{60B76957-329D-4CA5-B470-0098BEA17E01}"/>
    <cellStyle name="_%(SignOnly)_Template 2 3" xfId="22084" xr:uid="{B188D552-0C87-4B89-A0F9-AB5876494B91}"/>
    <cellStyle name="_%(SignOnly)_Template 3" xfId="22085" xr:uid="{FA89BA3B-F26D-4A4D-8473-8FC06FA386C0}"/>
    <cellStyle name="_%(SignOnly)_Template 3 2" xfId="22086" xr:uid="{20D1B09C-E8FF-4950-A88D-1B7BCDC66447}"/>
    <cellStyle name="_%(SignOnly)_Template 4" xfId="22087" xr:uid="{DA0DF1FB-70A0-40CA-AAA8-50A1452CF249}"/>
    <cellStyle name="_%(SignSpaceOnly)" xfId="22088" xr:uid="{7F4213F7-F337-48B7-BC90-F9E36517B2A6}"/>
    <cellStyle name="_%(SignSpaceOnly) 2" xfId="22089" xr:uid="{773BBDC4-02FC-41D9-98FC-9ACF438BE3DF}"/>
    <cellStyle name="_%(SignSpaceOnly) 2 2" xfId="22090" xr:uid="{A8F66CBE-9ADF-449E-B96D-5311957EAC36}"/>
    <cellStyle name="_%(SignSpaceOnly) 2 2 2" xfId="22091" xr:uid="{351FDD22-9834-43F5-B3B7-15CF58DEAF49}"/>
    <cellStyle name="_%(SignSpaceOnly) 2 3" xfId="22092" xr:uid="{DC52E04E-C639-4E68-99A9-C9DABBFED999}"/>
    <cellStyle name="_%(SignSpaceOnly) 2 4" xfId="22093" xr:uid="{371E819E-355D-4376-AC60-B33C7BCF1587}"/>
    <cellStyle name="_%(SignSpaceOnly) 3" xfId="22094" xr:uid="{B947461C-110B-4A20-B8EC-F4658489324F}"/>
    <cellStyle name="_%(SignSpaceOnly) 3 2" xfId="22095" xr:uid="{BC92685D-3B77-4359-B8DD-1B2E09AE987B}"/>
    <cellStyle name="_%(SignSpaceOnly) 3 3" xfId="22096" xr:uid="{71A3A05E-DA0B-441C-91BA-D07F8DC1B3C6}"/>
    <cellStyle name="_%(SignSpaceOnly) 3 4" xfId="22097" xr:uid="{A2C81ADB-14DC-4DA7-B9C0-CEDFBE6E20EB}"/>
    <cellStyle name="_%(SignSpaceOnly) 4" xfId="22098" xr:uid="{DDE77AE0-8C7F-4927-B7A7-0D38D662E88C}"/>
    <cellStyle name="_%(SignSpaceOnly) 5" xfId="22099" xr:uid="{DE944E34-1AB9-4CD8-AEB7-9A7CB96D0810}"/>
    <cellStyle name="_%(SignSpaceOnly)_45647 - Annexe 6a au 31 03 2011 v2" xfId="22100" xr:uid="{B63D49D0-DC6C-4664-9338-D582F90723E1}"/>
    <cellStyle name="_%(SignSpaceOnly)_ABS Deal Tracer - Q3 2008" xfId="22101" xr:uid="{E2F5C9B4-69D6-41A6-B739-ADE7ACD1C30B}"/>
    <cellStyle name="_%(SignSpaceOnly)_ABS Deal Tracer - Q3 2008 2" xfId="22102" xr:uid="{63251E42-F3E7-4A2B-8B66-585F5B5B347F}"/>
    <cellStyle name="_%(SignSpaceOnly)_ABS Deal Tracer - Q3 2008 2 2" xfId="22103" xr:uid="{07443526-62F5-4599-BC18-3298DF56A68B}"/>
    <cellStyle name="_%(SignSpaceOnly)_ABS Deal Tracer - Q3 2008 2 2 2" xfId="22104" xr:uid="{19ADA9AB-7656-4E8B-AAB1-C20BE0D0C6A8}"/>
    <cellStyle name="_%(SignSpaceOnly)_ABS Deal Tracer - Q3 2008 2 3" xfId="22105" xr:uid="{A09CA6B7-CDBD-4818-B9AB-41151C9D62EB}"/>
    <cellStyle name="_%(SignSpaceOnly)_ABS Deal Tracer - Q3 2008 3" xfId="22106" xr:uid="{38BB5A87-5734-45E5-B115-7F81115ACA21}"/>
    <cellStyle name="_%(SignSpaceOnly)_ABS Deal Tracer - Q3 2008 3 2" xfId="22107" xr:uid="{6CEB02F1-6E11-4B30-A038-A53517362597}"/>
    <cellStyle name="_%(SignSpaceOnly)_ABS Deal Tracer - Q3 2008 4" xfId="22108" xr:uid="{F05E880C-CE87-4804-AEE0-52D89BB44785}"/>
    <cellStyle name="_%(SignSpaceOnly)_Aerium - Chester" xfId="22109" xr:uid="{F0E79B7A-E285-416D-BCEB-C909A2115A3D}"/>
    <cellStyle name="_%(SignSpaceOnly)_Aerium - Chester 2" xfId="22110" xr:uid="{1462347D-6893-4DA9-8FB6-59C03E04BD8F}"/>
    <cellStyle name="_%(SignSpaceOnly)_Aerium - Chester 2 2" xfId="22111" xr:uid="{94744F68-C425-4F99-AD37-37865A23DDC4}"/>
    <cellStyle name="_%(SignSpaceOnly)_Aerium - Chester 2 2 2" xfId="22112" xr:uid="{F90AE0EC-106E-451D-9A2C-899C60D5B1BA}"/>
    <cellStyle name="_%(SignSpaceOnly)_Aerium - Chester 2 3" xfId="22113" xr:uid="{A8FF605C-F47C-4416-BD31-3EB8A5F31FAC}"/>
    <cellStyle name="_%(SignSpaceOnly)_Aerium - Chester 3" xfId="22114" xr:uid="{18A68F49-0DD8-479B-BBB2-2AD4A7F22710}"/>
    <cellStyle name="_%(SignSpaceOnly)_Aerium - Chester 3 2" xfId="22115" xr:uid="{B5FB65FD-5D74-489E-B9F1-5BED1541877C}"/>
    <cellStyle name="_%(SignSpaceOnly)_Aerium - Chester 4" xfId="22116" xr:uid="{74002D8B-E03C-4382-968A-220DBE4B8EE6}"/>
    <cellStyle name="_%(SignSpaceOnly)_Aerium - Mercoeur" xfId="22117" xr:uid="{A4CAA6A6-0EDF-463E-8D10-4A9BF59C2B0F}"/>
    <cellStyle name="_%(SignSpaceOnly)_Aerium - Mercoeur 2" xfId="22118" xr:uid="{093EAD65-6670-4C76-ACBA-060BE4E53E61}"/>
    <cellStyle name="_%(SignSpaceOnly)_Aerium - Mercoeur 2 2" xfId="22119" xr:uid="{246E6CE2-1B0A-4B98-BE0F-8DBC7D7532D8}"/>
    <cellStyle name="_%(SignSpaceOnly)_Aerium - Mercoeur 2 2 2" xfId="22120" xr:uid="{72E183FC-A62B-4FAE-AF31-CD3E5ABFE4C1}"/>
    <cellStyle name="_%(SignSpaceOnly)_Aerium - Mercoeur 2 3" xfId="22121" xr:uid="{103CD7A6-8BA5-460E-A6F8-085BAC895340}"/>
    <cellStyle name="_%(SignSpaceOnly)_Aerium - Mercoeur 3" xfId="22122" xr:uid="{02E96329-0F97-4AE4-B4FD-62CF69955880}"/>
    <cellStyle name="_%(SignSpaceOnly)_Aerium - Mercoeur 3 2" xfId="22123" xr:uid="{4CF26003-5B57-44EB-A18A-AE629746E325}"/>
    <cellStyle name="_%(SignSpaceOnly)_Aerium - Mercoeur 4" xfId="22124" xr:uid="{F615A978-2DAE-4C5C-BCB9-DE7E06394BBA}"/>
    <cellStyle name="_%(SignSpaceOnly)_Annexe 6 Détail comptes" xfId="22125" xr:uid="{DA10E686-0CF8-4A20-AB5F-EEADBBBE0BAE}"/>
    <cellStyle name="_%(SignSpaceOnly)_Babcock &amp; Brown Air Funding I" xfId="22126" xr:uid="{8C2DC04D-EB5A-4ACC-B7B2-A9E87808D8C7}"/>
    <cellStyle name="_%(SignSpaceOnly)_Babcock &amp; Brown Air Funding I 2" xfId="22127" xr:uid="{01E6C502-B6C5-458C-BB65-C6550CDE1DDC}"/>
    <cellStyle name="_%(SignSpaceOnly)_Babcock &amp; Brown Air Funding I 2 2" xfId="22128" xr:uid="{3A3D984B-D524-4803-9DD5-2C25535D6957}"/>
    <cellStyle name="_%(SignSpaceOnly)_Babcock &amp; Brown Air Funding I 2 2 2" xfId="22129" xr:uid="{91ED7FB9-4BD3-4727-B81D-D86C2AF6C99A}"/>
    <cellStyle name="_%(SignSpaceOnly)_Babcock &amp; Brown Air Funding I 2 3" xfId="22130" xr:uid="{F7ECE0EA-D6E1-491C-BEA3-88006E8975C9}"/>
    <cellStyle name="_%(SignSpaceOnly)_Babcock &amp; Brown Air Funding I 3" xfId="22131" xr:uid="{88239C5C-EEE1-473F-9FA5-32DD54A685D9}"/>
    <cellStyle name="_%(SignSpaceOnly)_Babcock &amp; Brown Air Funding I 3 2" xfId="22132" xr:uid="{9453D351-7D00-4916-B54E-4D958F7943E9}"/>
    <cellStyle name="_%(SignSpaceOnly)_Babcock &amp; Brown Air Funding I 4" xfId="22133" xr:uid="{E451A889-C2CC-4EA1-BD1F-91B7101837CE}"/>
    <cellStyle name="_%(SignSpaceOnly)_Exclusion Karma" xfId="22134" xr:uid="{10DB538E-8252-4965-BAA8-9261DB879E29}"/>
    <cellStyle name="_%(SignSpaceOnly)_Exposition des titres souverains (zone euro) au 31.12.2011 V4" xfId="22135" xr:uid="{5109FC79-4B9C-4E5D-AF83-16D09997438C}"/>
    <cellStyle name="_%(SignSpaceOnly)_FCAR 364-day" xfId="22136" xr:uid="{01AF294B-83D2-4CD4-BB1A-A36232C11307}"/>
    <cellStyle name="_%(SignSpaceOnly)_FCAR 364-day 2" xfId="22137" xr:uid="{59FCC52F-0A29-4B73-A7CD-CE057926FFAD}"/>
    <cellStyle name="_%(SignSpaceOnly)_FCAR 364-day 2 2" xfId="22138" xr:uid="{058A7962-DEFB-462F-9B2A-E9901EAD1792}"/>
    <cellStyle name="_%(SignSpaceOnly)_FCAR 364-day 2 2 2" xfId="22139" xr:uid="{30DB816E-AAC1-487B-8976-A17D8A9DC635}"/>
    <cellStyle name="_%(SignSpaceOnly)_FCAR 364-day 2 3" xfId="22140" xr:uid="{4FB94706-2451-4D4F-BF26-2AD3DC5B889B}"/>
    <cellStyle name="_%(SignSpaceOnly)_FCAR 364-day 3" xfId="22141" xr:uid="{61BE360A-63DB-4BF8-84F9-2A2A37662923}"/>
    <cellStyle name="_%(SignSpaceOnly)_FCAR 364-day 3 2" xfId="22142" xr:uid="{F804DA60-0C61-4EB3-8D9E-2EC6226060E7}"/>
    <cellStyle name="_%(SignSpaceOnly)_FCAR 364-day 4" xfId="22143" xr:uid="{65110024-824D-4365-84F0-5F27647F5B58}"/>
    <cellStyle name="_%(SignSpaceOnly)_FCAR 5-year" xfId="22144" xr:uid="{0355A176-2205-4B5B-AEC1-FF6F3CE1E9D5}"/>
    <cellStyle name="_%(SignSpaceOnly)_FCAR 5-year 2" xfId="22145" xr:uid="{E747BBA8-B2A9-4140-AB89-B649E4427FCF}"/>
    <cellStyle name="_%(SignSpaceOnly)_FCAR 5-year 2 2" xfId="22146" xr:uid="{B057B331-298B-4FA0-9503-89E65A211E29}"/>
    <cellStyle name="_%(SignSpaceOnly)_FCAR 5-year 2 2 2" xfId="22147" xr:uid="{A28A2D29-3201-45C7-B0C3-EE02FAA88699}"/>
    <cellStyle name="_%(SignSpaceOnly)_FCAR 5-year 2 3" xfId="22148" xr:uid="{981E795B-09D4-4224-A0AE-982A28D4E24B}"/>
    <cellStyle name="_%(SignSpaceOnly)_FCAR 5-year 3" xfId="22149" xr:uid="{4AEAB387-2A5C-4EAD-8ABA-34CE26297A14}"/>
    <cellStyle name="_%(SignSpaceOnly)_FCAR 5-year 3 2" xfId="22150" xr:uid="{469F670C-D5EC-4AD2-86AB-990DE2912FF7}"/>
    <cellStyle name="_%(SignSpaceOnly)_FCAR 5-year 4" xfId="22151" xr:uid="{03931000-1081-4A05-864D-A0FDA72EE539}"/>
    <cellStyle name="_%(SignSpaceOnly)_FCC Zeus" xfId="22152" xr:uid="{D7F9C18A-AEBC-490D-A8BC-A3715F0EAB4F}"/>
    <cellStyle name="_%(SignSpaceOnly)_FCC Zeus 2" xfId="22153" xr:uid="{897D86F5-1426-41C4-BA3C-CB8996B7A342}"/>
    <cellStyle name="_%(SignSpaceOnly)_FCC Zeus 2 2" xfId="22154" xr:uid="{7D5411B6-DC8B-4F77-91A3-20CF6D1ACDA2}"/>
    <cellStyle name="_%(SignSpaceOnly)_FCC Zeus 2 2 2" xfId="22155" xr:uid="{12E25BB7-AAEF-414C-84E0-30461CA61A62}"/>
    <cellStyle name="_%(SignSpaceOnly)_FCC Zeus 2 3" xfId="22156" xr:uid="{2505E789-601A-46B5-9478-4209D7217673}"/>
    <cellStyle name="_%(SignSpaceOnly)_FCC Zeus 3" xfId="22157" xr:uid="{1C11DA1A-5314-44B8-8AFB-35F6C11A870B}"/>
    <cellStyle name="_%(SignSpaceOnly)_FCC Zeus 3 2" xfId="22158" xr:uid="{758A2B8F-AE81-4D28-8638-A2B7D4700887}"/>
    <cellStyle name="_%(SignSpaceOnly)_FCC Zeus 4" xfId="22159" xr:uid="{516784EB-EB39-4AF3-A587-67B22E839CD5}"/>
    <cellStyle name="_%(SignSpaceOnly)_Flagstar 2007-1A C AF4" xfId="22160" xr:uid="{9C1C3C40-05F4-450D-8D53-A2A65F55A3FE}"/>
    <cellStyle name="_%(SignSpaceOnly)_Flagstar 2007-1A C AF4 2" xfId="22161" xr:uid="{0075161B-9680-4F0A-B34B-9420ACC238E0}"/>
    <cellStyle name="_%(SignSpaceOnly)_Flagstar 2007-1A C AF4 2 2" xfId="22162" xr:uid="{0E5D0D16-0E59-4DE3-A573-754DEA44580E}"/>
    <cellStyle name="_%(SignSpaceOnly)_Flagstar 2007-1A C AF4 2 2 2" xfId="22163" xr:uid="{C92A843C-7331-47F8-9840-A2104F1F4324}"/>
    <cellStyle name="_%(SignSpaceOnly)_Flagstar 2007-1A C AF4 2 3" xfId="22164" xr:uid="{91130708-BFB1-4932-AB2A-99F6EE2FF9EC}"/>
    <cellStyle name="_%(SignSpaceOnly)_Flagstar 2007-1A C AF4 3" xfId="22165" xr:uid="{14D82153-C7F8-4DB7-8E10-A52DCF87C2E9}"/>
    <cellStyle name="_%(SignSpaceOnly)_Flagstar 2007-1A C AF4 3 2" xfId="22166" xr:uid="{F20E43E3-C00F-4B0B-B7CE-C6AD8F9222ED}"/>
    <cellStyle name="_%(SignSpaceOnly)_Flagstar 2007-1A C AF4 4" xfId="22167" xr:uid="{12AFCF85-3ADB-4014-9686-0CA615903D1C}"/>
    <cellStyle name="_%(SignSpaceOnly)_ItalFinance SV2" xfId="22168" xr:uid="{2C3937B7-C81C-464F-B7DC-215290FF11A4}"/>
    <cellStyle name="_%(SignSpaceOnly)_ItalFinance SV2 2" xfId="22169" xr:uid="{25B522CD-1612-47AF-8BD7-9D067DD2AEAB}"/>
    <cellStyle name="_%(SignSpaceOnly)_ItalFinance SV2 2 2" xfId="22170" xr:uid="{E20B173B-D3BD-45C2-B3F3-E00CD42A0265}"/>
    <cellStyle name="_%(SignSpaceOnly)_ItalFinance SV2 2 2 2" xfId="22171" xr:uid="{EFCEA0E8-7D54-4AEC-9062-7FA2A87E15A4}"/>
    <cellStyle name="_%(SignSpaceOnly)_ItalFinance SV2 2 3" xfId="22172" xr:uid="{DF628DEB-7CEE-4894-9EE6-7653379B424D}"/>
    <cellStyle name="_%(SignSpaceOnly)_ItalFinance SV2 3" xfId="22173" xr:uid="{EB4CB969-E4C3-49D7-916B-77B8A1651F42}"/>
    <cellStyle name="_%(SignSpaceOnly)_ItalFinance SV2 3 2" xfId="22174" xr:uid="{58EF7E38-C5B6-42D7-B87E-9994B33F4048}"/>
    <cellStyle name="_%(SignSpaceOnly)_ItalFinance SV2 4" xfId="22175" xr:uid="{D0F9D4CD-C38A-4DBA-9D5A-75B47472242E}"/>
    <cellStyle name="_%(SignSpaceOnly)_Meliadi SaRL" xfId="22176" xr:uid="{2D7A2F43-E175-4B31-9049-32ABBE2D37F9}"/>
    <cellStyle name="_%(SignSpaceOnly)_Meliadi SaRL 2" xfId="22177" xr:uid="{F72E007E-5EDE-48BB-9E73-0CA3E33742A9}"/>
    <cellStyle name="_%(SignSpaceOnly)_Meliadi SaRL 2 2" xfId="22178" xr:uid="{3DC049D2-7CA0-488C-97C0-6C3B724F95B6}"/>
    <cellStyle name="_%(SignSpaceOnly)_Meliadi SaRL 2 2 2" xfId="22179" xr:uid="{7576E304-487E-4AB4-ACBA-A00F35C8115E}"/>
    <cellStyle name="_%(SignSpaceOnly)_Meliadi SaRL 2 3" xfId="22180" xr:uid="{3A301445-C085-4A41-B7AB-7D2A96C67C44}"/>
    <cellStyle name="_%(SignSpaceOnly)_Meliadi SaRL 3" xfId="22181" xr:uid="{88002258-DC5D-4AEB-8368-690E0FF4BEAE}"/>
    <cellStyle name="_%(SignSpaceOnly)_Meliadi SaRL 3 2" xfId="22182" xr:uid="{04D1F54C-C9BC-49F6-98F8-A3C8DA8405B7}"/>
    <cellStyle name="_%(SignSpaceOnly)_Meliadi SaRL 4" xfId="22183" xr:uid="{E6BC6534-22B2-4DF0-9521-8023394E94EE}"/>
    <cellStyle name="_%(SignSpaceOnly)_shadow publication 2010.12" xfId="22184" xr:uid="{4D71794C-1472-4B72-97D4-6A09BBA8D126}"/>
    <cellStyle name="_%(SignSpaceOnly)_shadow publication 2010.12 2" xfId="22185" xr:uid="{BFA0DC0A-7CEF-4EB5-9538-1E7A8F1F8F29}"/>
    <cellStyle name="_%(SignSpaceOnly)_Sheet1" xfId="22186" xr:uid="{46065CC5-7DC3-48CC-82F3-6873E52295A6}"/>
    <cellStyle name="_%(SignSpaceOnly)_Sheet1 2" xfId="22187" xr:uid="{F318BF40-B023-4A23-AEBE-F90279A583B5}"/>
    <cellStyle name="_%(SignSpaceOnly)_Sheet1 2 2" xfId="22188" xr:uid="{6680671D-C557-4BAA-97A2-141FC63BBC35}"/>
    <cellStyle name="_%(SignSpaceOnly)_Sheet1 2 2 2" xfId="22189" xr:uid="{01315476-9D43-47CA-A737-779EBD25D3EC}"/>
    <cellStyle name="_%(SignSpaceOnly)_Sheet1 2 3" xfId="22190" xr:uid="{31CABAC6-1BA8-4972-8CE4-23E514676E33}"/>
    <cellStyle name="_%(SignSpaceOnly)_Sheet1 3" xfId="22191" xr:uid="{FE5CA051-95A1-4CE9-9482-BCB271D301D1}"/>
    <cellStyle name="_%(SignSpaceOnly)_Sheet1 3 2" xfId="22192" xr:uid="{A2DC318F-32AE-4D13-AC27-7A3041341CF7}"/>
    <cellStyle name="_%(SignSpaceOnly)_Sheet1 4" xfId="22193" xr:uid="{DEC31DF1-13AD-4679-89C7-0F2418ECBDB0}"/>
    <cellStyle name="_%(SignSpaceOnly)_Synthese cumul 300910" xfId="22194" xr:uid="{1C38EECC-D4BE-474D-827C-FB942AEC7A76}"/>
    <cellStyle name="_%(SignSpaceOnly)_Synthese cumul 300910 2" xfId="22195" xr:uid="{2FAE7AF4-BA84-4FB2-B765-B777E79E79EC}"/>
    <cellStyle name="_%(SignSpaceOnly)_Template" xfId="22196" xr:uid="{E08054F6-DCF8-4E8C-830E-71A0498FD3E2}"/>
    <cellStyle name="_%(SignSpaceOnly)_Template 2" xfId="22197" xr:uid="{D2EDAB32-4AA0-4AA7-B60B-C7D608FB19EE}"/>
    <cellStyle name="_%(SignSpaceOnly)_Template 2 2" xfId="22198" xr:uid="{FDE5A778-17D9-4EF8-BF01-964B6C9637E3}"/>
    <cellStyle name="_%(SignSpaceOnly)_Template 2 2 2" xfId="22199" xr:uid="{332EF3A3-7CB1-4118-A636-07AF32EA5A1C}"/>
    <cellStyle name="_%(SignSpaceOnly)_Template 2 3" xfId="22200" xr:uid="{1B05EA45-F036-4BC9-A26A-2B309201FF9C}"/>
    <cellStyle name="_%(SignSpaceOnly)_Template 3" xfId="22201" xr:uid="{0BA3F576-B9FD-48E2-8C48-F8B0DD20966B}"/>
    <cellStyle name="_%(SignSpaceOnly)_Template 3 2" xfId="22202" xr:uid="{374C0515-29AD-4789-821A-F9DCE761E266}"/>
    <cellStyle name="_%(SignSpaceOnly)_Template 4" xfId="22203" xr:uid="{589165AE-E4B4-49F5-A6D5-D080041F3CE5}"/>
    <cellStyle name="_~1496816" xfId="22204" xr:uid="{8C54AF20-8C05-4CA2-B11E-5D7FFC858124}"/>
    <cellStyle name="_~4266309" xfId="22205" xr:uid="{2D29EE0D-7EC9-4866-8E33-22308AEEA1CD}"/>
    <cellStyle name="_~7614701" xfId="22206" xr:uid="{977FDA36-CEAF-4711-AC7B-731045320781}"/>
    <cellStyle name="_~7614701 2" xfId="22207" xr:uid="{B3E8D7D3-DDDE-4CC2-A1D3-161F710DFF8A}"/>
    <cellStyle name="_~7614701 3" xfId="22208" xr:uid="{BB773E86-0479-4FF9-90B2-14E3C65221B5}"/>
    <cellStyle name="_~9127352" xfId="22209" xr:uid="{D3BE205A-EB69-44AB-87F6-4B477B3CD856}"/>
    <cellStyle name="_~9127352 2" xfId="22210" xr:uid="{35BE1EE2-423E-41DB-8FEF-66421004D376}"/>
    <cellStyle name="_~9127352 3" xfId="22211" xr:uid="{D4553AF7-8A7C-4BD4-A5A0-8975084C443A}"/>
    <cellStyle name="_~9127352_AFS" xfId="22212" xr:uid="{110130C0-645C-4908-A0EE-8C4D97E755FA}"/>
    <cellStyle name="_~9127352_Cadrage conso" xfId="22213" xr:uid="{5FCE7AA1-2865-47C4-932C-EBD5A5826F38}"/>
    <cellStyle name="_~9127352_Master états financiers de synthèse IFRS_201112 V0" xfId="22214" xr:uid="{CEB1FEB1-1851-43F2-AAD7-ABA1FD4C1540}"/>
    <cellStyle name="_~9127352_Q1_Fortis participations" xfId="22215" xr:uid="{E4ADC570-0E0F-490C-92B3-202D574F0D54}"/>
    <cellStyle name="_~9127352_Q3 2011 Fortis - Minoritaires" xfId="22216" xr:uid="{55EB9096-23EA-46BC-A95F-4B79432C0DBA}"/>
    <cellStyle name="_~9127352_Var Immo incorp Q2" xfId="22217" xr:uid="{268F9164-98F2-45CB-B601-864A2819D508}"/>
    <cellStyle name="_~temp~705547512a" xfId="22218" xr:uid="{37BCDE6F-CF97-408A-B18A-D2C49C30FEE6}"/>
    <cellStyle name="_~temp~705547512a_1" xfId="22219" xr:uid="{770B3B0C-A268-4500-9825-CB9E0F6B33A7}"/>
    <cellStyle name="_000_Ecarts d'acquisition 2011.12_envoi 2001" xfId="22220" xr:uid="{D237C857-3430-49E0-A9F4-9A536E7B6ACC}"/>
    <cellStyle name="_051101 warehouse" xfId="22221" xr:uid="{54C575DB-54D4-452B-854D-23209E5A0C7C}"/>
    <cellStyle name="_060331 WS II PF_investors" xfId="22222" xr:uid="{9B96502D-F98F-418F-9143-98A716BB7537}"/>
    <cellStyle name="_060621_PF_investor_Nordea" xfId="22223" xr:uid="{340AEB1D-FFAF-49C5-99FE-3624A268EA81}"/>
    <cellStyle name="_060720_Vector_input" xfId="22224" xr:uid="{0AFF9527-D6D6-42D1-9103-56AA00CA3EB5}"/>
    <cellStyle name="_060916_Vector_output" xfId="22225" xr:uid="{D6B1C87A-FCEA-4084-80E6-E967D72A2351}"/>
    <cellStyle name="_061025 Credaris Equity stress - Green Park CDO PLC" xfId="22226" xr:uid="{D3327855-2601-43F1-9C5B-150EFD398821}"/>
    <cellStyle name="_070201 Consolidation - post Tax and Normalisations" xfId="22227" xr:uid="{9B5544D0-4A2D-4C4B-8FEE-54EB5F0456F5}"/>
    <cellStyle name="_070201 Consolidation - post Tax and Normalisations 2" xfId="22228" xr:uid="{C1D57149-1345-4C12-8687-67ABCD76CD05}"/>
    <cellStyle name="_070201 Consolidation - post Tax and Normalisations 3" xfId="22229" xr:uid="{8BA25143-3FDB-4F4F-9466-D1C275B39CCD}"/>
    <cellStyle name="_070201 Consolidation - post Tax and Normalisations_AFS" xfId="22230" xr:uid="{BCA47D57-C0D8-44A1-A219-39616A4E9424}"/>
    <cellStyle name="_070201 Consolidation - post Tax and Normalisations_Cadrage conso" xfId="22231" xr:uid="{82FA3C6B-8060-4412-A2BA-8E2AEA0E83DA}"/>
    <cellStyle name="_070201 Consolidation - post Tax and Normalisations_Master états financiers de synthèse IFRS_201112 V0" xfId="22232" xr:uid="{0B2A93ED-39EA-4EC7-AF94-A8E6D9CE055B}"/>
    <cellStyle name="_070201 Consolidation - post Tax and Normalisations_Q1_Fortis participations" xfId="22233" xr:uid="{1634B214-BB4C-4278-AF45-4B3ABAB84C97}"/>
    <cellStyle name="_070201 Consolidation - post Tax and Normalisations_Q3 2011 Fortis - Minoritaires" xfId="22234" xr:uid="{9FA27DD8-E96E-4EF6-A7F0-E1099C9E4C35}"/>
    <cellStyle name="_070201 Consolidation - post Tax and Normalisations_Var Immo incorp Q2" xfId="22235" xr:uid="{A6EF5DE8-700B-48DE-BFFD-941D31496FE1}"/>
    <cellStyle name="_070220 Waterfall" xfId="22236" xr:uid="{3BDF559F-41D9-4DBA-8E96-D112FA9E45FD}"/>
    <cellStyle name="_070220 Waterfall 2" xfId="22237" xr:uid="{C4E1464F-8E8C-4080-8ACC-170D08EEAD80}"/>
    <cellStyle name="_070220 Waterfall 3" xfId="22238" xr:uid="{C2635540-3FDD-4887-87E4-3D8EF641687C}"/>
    <cellStyle name="_070220 Waterfall_AFS" xfId="22239" xr:uid="{D4339BA0-127F-4F7D-96A0-0C6538F9B44C}"/>
    <cellStyle name="_070220 Waterfall_Cadrage conso" xfId="22240" xr:uid="{A2BB8637-20DA-4140-BEDC-C9C9F2C9D484}"/>
    <cellStyle name="_070220 Waterfall_Master états financiers de synthèse IFRS_201112 V0" xfId="22241" xr:uid="{D9829577-4112-46F7-8ABF-3B51251C5573}"/>
    <cellStyle name="_070220 Waterfall_Q1_Fortis participations" xfId="22242" xr:uid="{E5858ACD-B906-496B-8ABC-4B82FB6D3B3B}"/>
    <cellStyle name="_070220 Waterfall_Q3 2011 Fortis - Minoritaires" xfId="22243" xr:uid="{F9A3FA66-C1FD-4D53-BFFF-17287B3000B1}"/>
    <cellStyle name="_070220 Waterfall_shadow publication 2010.12" xfId="22244" xr:uid="{52AA2B2A-787D-4BFB-B0D9-08EA32C8FF16}"/>
    <cellStyle name="_070220 Waterfall_shadow publication 2010.12 2" xfId="22245" xr:uid="{86DC8DF9-5979-4DA6-B2A0-4CD903B3C62E}"/>
    <cellStyle name="_070220 Waterfall_shadow publication 2010.12_Master états financiers de synthèse IFRS_201112 V0" xfId="22246" xr:uid="{23736B6C-1C3C-45ED-B2AF-38D0F67E5FBC}"/>
    <cellStyle name="_070220 Waterfall_Synthese cumul 300910" xfId="22247" xr:uid="{A22B3287-64FF-4BA0-8D82-35EFF20B6263}"/>
    <cellStyle name="_070220 Waterfall_Synthese cumul 300910 2" xfId="22248" xr:uid="{EC354304-94AD-4760-A33D-4715FA51E106}"/>
    <cellStyle name="_070220 Waterfall_Synthese cumul 300910_Master états financiers de synthèse IFRS_201112 V0" xfId="22249" xr:uid="{E81A3922-FC8E-4101-A94C-0F70246BAA75}"/>
    <cellStyle name="_070220 Waterfall_Var Immo incorp Q2" xfId="22250" xr:uid="{C70F14A2-6FE0-4484-8603-88076AB82AA1}"/>
    <cellStyle name="_10 Tableau de Variation des KP 200712" xfId="22251" xr:uid="{38AC418C-47FF-4822-B7E6-FB3DFA76F238}"/>
    <cellStyle name="_10 Tableau de Variation des KP 200803" xfId="22252" xr:uid="{36BF6F0E-9FD0-43E5-9363-E4C7C9CD54DA}"/>
    <cellStyle name="_10 Tableau de Variation des KP 200803_Dérivés actions propres" xfId="22253" xr:uid="{C5A913AD-77AE-4AC0-8C22-7C850B4CB945}"/>
    <cellStyle name="_10 Tableau de Variation des KP 200803_Dérivés actions propres_v2" xfId="22254" xr:uid="{E5DE018D-A735-49F9-A228-211D9CFA24E8}"/>
    <cellStyle name="_10 Tableau de Variation des KP 200806" xfId="22255" xr:uid="{E789D99F-C234-4657-B93D-1BBADAC30BA4}"/>
    <cellStyle name="_11634_Disclosure_300609_values_updated270709" xfId="22256" xr:uid="{F2AAEF16-8B75-4504-A729-EAF749B497E0}"/>
    <cellStyle name="_11634_Disclosure_300609_values_updated270709 2" xfId="22257" xr:uid="{CF7176EF-76DE-41FE-8724-C0BC74F503C4}"/>
    <cellStyle name="_11634_Disclosure_300609_values_updated270709_Master états financiers de synthèse IFRS_201112 V0" xfId="22258" xr:uid="{0BE756F8-1816-4012-AD99-12B78975697A}"/>
    <cellStyle name="_11652_LT Holding Bonds_AFS FVH_0609_values_final" xfId="22259" xr:uid="{74136B17-F4B8-457D-A843-67933656B507}"/>
    <cellStyle name="_11652_LT Holding Bonds_AFS FVH_0609_values_final 2" xfId="22260" xr:uid="{D7D30230-339A-4399-BF2E-2B88F594839B}"/>
    <cellStyle name="_11652_LT Holding Bonds_AFS FVH_0609_values_final_Master états financiers de synthèse IFRS_201112 V0" xfId="22261" xr:uid="{2EBCB8EE-8DE3-48AD-B146-AE0308F932F5}"/>
    <cellStyle name="_11664_LT Holding Bonds_AFS FRNs_0609_values_final" xfId="22262" xr:uid="{5FA9579C-3201-455B-91EB-4DA9AAF2A9E4}"/>
    <cellStyle name="_11664_LT Holding Bonds_AFS FRNs_0609_values_final 2" xfId="22263" xr:uid="{AC356DB7-625F-4965-ACD2-A3D05D37F13F}"/>
    <cellStyle name="_11664_LT Holding Bonds_AFS FRNs_0609_values_final_Master états financiers de synthèse IFRS_201112 V0" xfId="22264" xr:uid="{E141EE7E-2AB6-4CC5-B408-F0F2BA2A6456}"/>
    <cellStyle name="_11698_Disclosure_300609_values" xfId="22265" xr:uid="{94F08971-83E8-4B67-927A-87B44DF5FD62}"/>
    <cellStyle name="_11698_Disclosure_300609_values 2" xfId="22266" xr:uid="{C90C79CB-5CCF-4D2C-A8FF-A1F887BC1857}"/>
    <cellStyle name="_11698_Disclosure_300609_values_Master états financiers de synthèse IFRS_201112 V0" xfId="22267" xr:uid="{1AA4F7B3-2144-464E-AB10-BF1183C4E6D4}"/>
    <cellStyle name="_12045_Disclosure_300609_values_Revisedtransferprice_PostMAP_blended" xfId="22268" xr:uid="{6FD8AE7C-7065-4FDF-8BEB-A67ED961F4F0}"/>
    <cellStyle name="_12045_Disclosure_300609_values_Revisedtransferprice_PostMAP_blended 2" xfId="22269" xr:uid="{FED59B07-9B88-4212-8CA0-F84472AFA9F0}"/>
    <cellStyle name="_12045_Disclosure_300609_values_Revisedtransferprice_PostMAP_blended_Master états financiers de synthèse IFRS_201112 V0" xfId="22270" xr:uid="{F5849FAA-E8A9-4C5F-B99D-F828B50FAAC2}"/>
    <cellStyle name="_2005-08-11 Collateral Model" xfId="22271" xr:uid="{221F6D05-C62E-4781-91AF-4370385F18B8}"/>
    <cellStyle name="_2005-11-09 Vanderbilt ABS CDS Portfolio" xfId="22272" xr:uid="{BC81FE66-15AC-475B-BB73-84C19BB7B700}"/>
    <cellStyle name="_2006-06-27 Deerfield HG Pitch Asset Mix" xfId="22273" xr:uid="{F4F65E12-F43A-40CA-A572-D810E2AA5F54}"/>
    <cellStyle name="_20070601 - REFERENCE Portfolio" xfId="22274" xr:uid="{A2CD1945-4F55-4DAE-B695-0C116A027E22}"/>
    <cellStyle name="_20070601 - REFERENCE Portfolio 2" xfId="22275" xr:uid="{9EDF78E0-14DB-4120-8E40-7B7F668BE020}"/>
    <cellStyle name="_20070601 - REFERENCE Portfolio 2 2" xfId="22276" xr:uid="{775CDA57-E17F-4581-B71B-0CEC6ADB7C25}"/>
    <cellStyle name="_20070601 - REFERENCE Portfolio 2 2 2" xfId="22277" xr:uid="{4EDD04CD-FE9E-4F6B-96BC-398047006C5C}"/>
    <cellStyle name="_20070601 - REFERENCE Portfolio 2 3" xfId="22278" xr:uid="{6CCFC331-28B0-415E-8DB4-1A851E0529E0}"/>
    <cellStyle name="_20070601 - REFERENCE Portfolio 3" xfId="22279" xr:uid="{39E46E9F-C895-408C-B0D7-1B89C25D1CD4}"/>
    <cellStyle name="_20070601 - REFERENCE Portfolio 3 2" xfId="22280" xr:uid="{E8CAF8FC-675C-4078-9AAE-843DB5D86997}"/>
    <cellStyle name="_20070601 - REFERENCE Portfolio 4" xfId="22281" xr:uid="{FE6EC71C-A0EA-426B-B78E-5409C26E74AA}"/>
    <cellStyle name="_20070601 - REFERENCE Portfolio_Annexe 7c (2)" xfId="22282" xr:uid="{034A6186-3E5E-4A9D-A08E-F6F123E7E206}"/>
    <cellStyle name="_20070601 - REFERENCE Portfolio_annexe 7c mise à jour uk" xfId="22283" xr:uid="{C8CC8737-223C-4051-B5C6-3C750ED8BE23}"/>
    <cellStyle name="_20191_Disclosure_300609_values" xfId="22284" xr:uid="{C8B54CF2-E130-4A05-B78C-38CD296A5606}"/>
    <cellStyle name="_20191_Disclosure_300609_values 2" xfId="22285" xr:uid="{8EBCD1E1-8891-462C-8336-386785EAF685}"/>
    <cellStyle name="_20191_Disclosure_300609_values_Master états financiers de synthèse IFRS_201112 V0" xfId="22286" xr:uid="{89F6CBBC-14F8-48CF-A63D-DE4CEBB83D67}"/>
    <cellStyle name="_20196_Disclosure_300609_values" xfId="22287" xr:uid="{D0010E9A-4907-4351-8895-C01B4E126883}"/>
    <cellStyle name="_20196_Disclosure_300609_values 2" xfId="22288" xr:uid="{8540F5AF-1568-4024-96D0-C0E2729B509A}"/>
    <cellStyle name="_20196_Disclosure_300609_values_Master états financiers de synthèse IFRS_201112 V0" xfId="22289" xr:uid="{3F44DDF5-5BE8-40CA-AF2E-6E9013399720}"/>
    <cellStyle name="_20198_Disclosure_300609_values" xfId="22290" xr:uid="{BBF109C0-D010-4E52-AA2B-42FAF24431D7}"/>
    <cellStyle name="_20198_Disclosure_300609_values 2" xfId="22291" xr:uid="{CE619CC7-263C-43D1-AD37-84E672DE7EDB}"/>
    <cellStyle name="_20198_Disclosure_300609_values_Master états financiers de synthèse IFRS_201112 V0" xfId="22292" xr:uid="{0F240F26-AA18-4DFB-9C71-BD5841ADEDED}"/>
    <cellStyle name="_20223_Disclosure_300609_values" xfId="22293" xr:uid="{CA54004F-24E2-4FAE-841A-782693317D67}"/>
    <cellStyle name="_20223_Disclosure_300609_values 2" xfId="22294" xr:uid="{E25E8B81-9934-44F0-9A4A-617EFB6D597E}"/>
    <cellStyle name="_20223_Disclosure_300609_values_Master états financiers de synthèse IFRS_201112 V0" xfId="22295" xr:uid="{64591E2D-5714-4A15-B347-620F2593ACDE}"/>
    <cellStyle name="_21503_ABS_Copperfield_0609_values_final" xfId="22296" xr:uid="{FF1E79F2-A4A6-4D0C-B8EA-E37F5EEE8CC2}"/>
    <cellStyle name="_21503_ABS_Copperfield_0609_values_final 2" xfId="22297" xr:uid="{DD77A1CA-0169-404C-A862-E49117323B4C}"/>
    <cellStyle name="_21503_ABS_Copperfield_0609_values_final_Master états financiers de synthèse IFRS_201112 V0" xfId="22298" xr:uid="{BAA8D10E-BA11-45C4-B9AE-54BEF6C80349}"/>
    <cellStyle name="_21504_ABS_ASG_0609_values_final" xfId="22299" xr:uid="{E0ED83A5-EE89-4F92-99EF-E1E0704C7EB1}"/>
    <cellStyle name="_21504_ABS_ASG_0609_values_final 2" xfId="22300" xr:uid="{DBB88E63-C226-4355-A994-AB628B6A5C09}"/>
    <cellStyle name="_21504_ABS_ASG_0609_values_final_Master états financiers de synthèse IFRS_201112 V0" xfId="22301" xr:uid="{38C1B431-0E80-408E-BCC3-83A1D9DE90D6}"/>
    <cellStyle name="_21505_ABS_Flow_0609_values_final" xfId="22302" xr:uid="{40888CEB-29C2-49C8-A6FB-535C53EA556F}"/>
    <cellStyle name="_21505_ABS_Flow_0609_values_final 2" xfId="22303" xr:uid="{6F222DBF-DE86-4BF8-B2ED-2B820CE30EB9}"/>
    <cellStyle name="_21505_ABS_Flow_0609_values_final_Master états financiers de synthèse IFRS_201112 V0" xfId="22304" xr:uid="{8D481182-5901-4BB6-859A-48A4EF48E5DC}"/>
    <cellStyle name="_21506_ABS_Arbitrage_0609_values_final" xfId="22305" xr:uid="{92F5B64A-F633-479C-B655-2C648F0823AC}"/>
    <cellStyle name="_21506_ABS_Arbitrage_0609_values_final 2" xfId="22306" xr:uid="{4BC64610-F1D6-4177-9B85-8463583817A3}"/>
    <cellStyle name="_21506_ABS_Arbitrage_0609_values_final_Master états financiers de synthèse IFRS_201112 V0" xfId="22307" xr:uid="{DAD0B014-37E3-433B-A40C-3C4A11A928F0}"/>
    <cellStyle name="_2Q08 FSF ASG 20080630 vRCM" xfId="22308" xr:uid="{256F869C-967E-4B57-8751-1E9DB532D2B6}"/>
    <cellStyle name="_45647 - Annexe 6a au 31 03 2011 v2" xfId="22309" xr:uid="{FEF51C44-5035-443F-AEB8-B8220EBB6404}"/>
    <cellStyle name="_7BD" xfId="22310" xr:uid="{A71E15CE-EA8A-438B-BEE7-1ABD01820BBF}"/>
    <cellStyle name="_7BD_Degas HFTO" xfId="22311" xr:uid="{3DBD428C-0390-4BC7-8E20-C1F9B88762BB}"/>
    <cellStyle name="_A" xfId="22312" xr:uid="{3D6599CA-6390-44BE-B65B-43714CECD1B1}"/>
    <cellStyle name="_A.Save" xfId="22313" xr:uid="{56EA567F-2D2A-49E8-9D09-BADAA3689F22}"/>
    <cellStyle name="_A_1" xfId="22314" xr:uid="{533278F9-1856-4A99-B1B3-C16D428B3BF3}"/>
    <cellStyle name="_abcp LL SFA Trade Rec" xfId="22315" xr:uid="{FD251DE1-5162-43FD-BD1D-78D487D006B6}"/>
    <cellStyle name="_abcp LL SFA Trade Rec 2" xfId="22316" xr:uid="{29D47543-94FC-4911-A1CD-F618A451EC19}"/>
    <cellStyle name="_abcp LL SFA Trade Rec_17-Juste valeur en annexe" xfId="22317" xr:uid="{CBFED288-9594-4762-B117-BA23BCB5F3FB}"/>
    <cellStyle name="_abcp LL SFA Trade Rec_2 - Appendices to be completed by the entities" xfId="22318" xr:uid="{45305645-3812-4D25-BF55-0FBBB1425CA0}"/>
    <cellStyle name="_abcp LL SFA Trade Rec_2 - Appendix 11 Dérivés crédit  300611 V2 UK" xfId="22319" xr:uid="{24EE1B09-972D-4C42-93A0-B75B5A11FEDC}"/>
    <cellStyle name="_abcp LL SFA Trade Rec_2 - Appendix 7d  envoi 200911 GB" xfId="22320" xr:uid="{AFFF0549-7F94-418F-9139-1725812D30AB}"/>
    <cellStyle name="_abcp LL SFA Trade Rec_2 - Appendix 7e envoi160911" xfId="22321" xr:uid="{B190E580-CA21-40F5-A368-8280DB358AA3}"/>
    <cellStyle name="_abcp LL SFA Trade Rec_3 - Annexes d'information et notices" xfId="22322" xr:uid="{F8B965FE-081B-43A7-9A81-94E9391F4B55}"/>
    <cellStyle name="_abcp LL SFA Trade Rec_Annexe 16 - Titre classé en L&amp;R" xfId="22323" xr:uid="{4B390980-60E4-40B5-9222-96B4789924B6}"/>
    <cellStyle name="_abcp LL SFA Trade Rec_Annexe 1c" xfId="22324" xr:uid="{4AA6E911-85D8-492E-AE6B-8D0CB0655F33}"/>
    <cellStyle name="_abcp LL SFA Trade Rec_Annexe 7c (2)" xfId="22325" xr:uid="{CB8BD086-D053-4D52-B1E9-0BCF0E4C323F}"/>
    <cellStyle name="_abcp LL SFA Trade Rec_annexe 7c mise à jour uk" xfId="22326" xr:uid="{DD05C129-FA4C-42F4-A4C4-98FAACDAD3C4}"/>
    <cellStyle name="_abcp LL SFA Trade Rec_Annexes FR" xfId="22327" xr:uid="{0A79BD86-ACF7-43D5-953E-6326F856A681}"/>
    <cellStyle name="_abcp LL SFA Trade Rec_Appendix 7d" xfId="22328" xr:uid="{9879C059-BDD0-43EE-9E2B-1923DFA68542}"/>
    <cellStyle name="_abcp LL SFA Trade Rec_Cadrage conso" xfId="22329" xr:uid="{787A4BBF-9DE0-41F0-96C2-A8695B56D4F3}"/>
    <cellStyle name="_abcp LL SFA Trade Rec_Instructions appendix 7c" xfId="22330" xr:uid="{89DC12A3-E5EF-43B9-94D0-792B1F156013}"/>
    <cellStyle name="_ABCP_Kalcharge2008-03" xfId="22331" xr:uid="{DCB3F255-C7C8-4A28-8D3D-F90EADF432C1}"/>
    <cellStyle name="_ABCP_Kalcharge2008-03 2" xfId="22332" xr:uid="{05575934-2E02-4A72-9BDE-CADA5D4D4871}"/>
    <cellStyle name="_ABCP_Kalcharge2008-03 2 2" xfId="22333" xr:uid="{003FAD65-5459-4520-8CE5-B3D9E3950EDF}"/>
    <cellStyle name="_ABCP_Kalcharge2008-03 2 2 2" xfId="22334" xr:uid="{838EA4F0-1050-4CE4-A3E9-2FEECD72C16D}"/>
    <cellStyle name="_ABCP_Kalcharge2008-03 2 3" xfId="22335" xr:uid="{DA4FB871-F4A5-47F1-9768-2C32FDF6454F}"/>
    <cellStyle name="_ABCP_Kalcharge2008-03 3" xfId="22336" xr:uid="{649A9ED2-50D3-4CFF-9B8C-3BCBDA568E61}"/>
    <cellStyle name="_ABCP_Kalcharge2008-03 3 2" xfId="22337" xr:uid="{00EA7ABD-E2D7-4B19-918D-A38E0802497B}"/>
    <cellStyle name="_ABCP_Kalcharge2008-03 4" xfId="22338" xr:uid="{06825B80-2E0A-4B20-97CF-8E7CD6D0ED18}"/>
    <cellStyle name="_ABCP_Kalcharge2008-03_Annexe 7c (2)" xfId="22339" xr:uid="{0390D669-0CCF-4E82-8A8C-43DB7847A530}"/>
    <cellStyle name="_ABCP_Kalcharge2008-03_annexe 7c mise à jour uk" xfId="22340" xr:uid="{DA07F64F-E95B-4568-9790-F1CF87D37611}"/>
    <cellStyle name="_Analyse des réserves de réévaluation 2011Q3" xfId="22341" xr:uid="{FCDB355D-0E0E-4F0C-B13A-FC72EBC37D6B}"/>
    <cellStyle name="_Annexe 1c (FR et UK) 2010 09" xfId="22342" xr:uid="{82D4C119-08D2-4EA7-B30B-14B17034BA76}"/>
    <cellStyle name="_Annexes FR" xfId="22343" xr:uid="{84BD189C-8A57-4A59-91CC-0F551DAA5B2A}"/>
    <cellStyle name="_ASG L&amp;R PORTFOLIO - LIVE" xfId="22344" xr:uid="{E90F39EE-FC2B-42EE-ACAE-64FC6C107BB8}"/>
    <cellStyle name="_ASG L&amp;R PORTFOLIO - LIVE 2" xfId="22345" xr:uid="{0B4D958C-2D8B-463B-BF82-08D85FDE733A}"/>
    <cellStyle name="_ASG L&amp;R PORTFOLIO - LIVE 2 2" xfId="22346" xr:uid="{A0006884-40F3-4D52-9B43-A08D4C2FAD21}"/>
    <cellStyle name="_ASG L&amp;R PORTFOLIO - LIVE 2 2 2" xfId="22347" xr:uid="{7C248452-DF3F-4959-A05A-D4F72FC1E2A2}"/>
    <cellStyle name="_ASG L&amp;R PORTFOLIO - LIVE 2 3" xfId="22348" xr:uid="{09C3D524-509D-4330-9F50-4DB37A9A83C9}"/>
    <cellStyle name="_ASG L&amp;R PORTFOLIO - LIVE 3" xfId="22349" xr:uid="{8E01779A-BDAA-4C8A-A8E4-C9268EE2575D}"/>
    <cellStyle name="_ASG L&amp;R PORTFOLIO - LIVE 3 2" xfId="22350" xr:uid="{572B3873-0972-4201-A184-FFBBF7DF1172}"/>
    <cellStyle name="_ASG L&amp;R PORTFOLIO - LIVE 4" xfId="22351" xr:uid="{B288D2CD-5E60-44A1-828A-F7590232FBD5}"/>
    <cellStyle name="_ASG L&amp;R PORTFOLIO - LIVE_Annexe 7c (2)" xfId="22352" xr:uid="{DC8F40A1-242A-4BDB-B692-0E429DC2046F}"/>
    <cellStyle name="_ASG L&amp;R PORTFOLIO - LIVE_annexe 7c mise à jour uk" xfId="22353" xr:uid="{D256CAC2-122E-469F-8841-2124A3CAE379}"/>
    <cellStyle name="_ASG PORTFOLIO" xfId="22354" xr:uid="{BC3FDC92-3D1E-471F-A552-9B12CCCADD4F}"/>
    <cellStyle name="_ASG PORTFOLIO 2" xfId="22355" xr:uid="{867AFBF5-C466-413D-B64F-CFADEAF5E6A4}"/>
    <cellStyle name="_ASG PORTFOLIO 2 2" xfId="22356" xr:uid="{ED24C560-C1D8-4EE3-8609-516B30ECFE6F}"/>
    <cellStyle name="_ASG PORTFOLIO 2 2 2" xfId="22357" xr:uid="{FEB19242-353D-4C44-8299-2D9578069C71}"/>
    <cellStyle name="_ASG PORTFOLIO 2 3" xfId="22358" xr:uid="{9D3321D8-F8E6-47F8-AACB-121F4C82B1D5}"/>
    <cellStyle name="_ASG PORTFOLIO 3" xfId="22359" xr:uid="{C1CAE7CF-2FE3-41E1-BC11-506CA32C9902}"/>
    <cellStyle name="_ASG PORTFOLIO 3 2" xfId="22360" xr:uid="{76D02902-8646-41CE-9150-7B37EAED39B8}"/>
    <cellStyle name="_ASG PORTFOLIO 4" xfId="22361" xr:uid="{05899E71-8F07-48C7-B129-B25557E4B831}"/>
    <cellStyle name="_ASG PORTFOLIO_Annexe 7c (2)" xfId="22362" xr:uid="{5A9BE04D-E6FE-4E83-AB24-518811459DF3}"/>
    <cellStyle name="_ASG PORTFOLIO_annexe 7c mise à jour uk" xfId="22363" xr:uid="{1C622533-F0FA-415A-A0F7-A29DE90E5552}"/>
    <cellStyle name="_Assets" xfId="22364" xr:uid="{FEB069D0-71DD-458D-8E53-6F330D51241C}"/>
    <cellStyle name="_Autres métiers CIB dec" xfId="22365" xr:uid="{4CAAD203-6462-4564-8C96-BBC80659B179}"/>
    <cellStyle name="_B - Pricing" xfId="22366" xr:uid="{C1CF6CF6-F8FD-4646-8E43-B602CDFA21C8}"/>
    <cellStyle name="_B trento e bolzano 06T2" xfId="22367" xr:uid="{2C7E4BE6-17CA-46BF-B4D2-F7F75D44709F}"/>
    <cellStyle name="_B.Save" xfId="22368" xr:uid="{8DFDD52A-E340-443A-82D5-CE7D0BB19640}"/>
    <cellStyle name="_base" xfId="22369" xr:uid="{35638345-0FE0-4C38-B9DD-15503C1B153F}"/>
    <cellStyle name="_Base de données Matisse - 03 2008" xfId="22370" xr:uid="{84BCBC5A-3046-4481-B09F-AF26340F7FED}"/>
    <cellStyle name="_Base historique" xfId="22371" xr:uid="{EFB5C600-39C5-4C87-B0A0-BB4D1F7DF888}"/>
    <cellStyle name="_Basel 2 Estimates v1" xfId="22372" xr:uid="{781DCC2B-BBE8-4974-A8D7-08563BEF8943}"/>
    <cellStyle name="_Basel 2 Estimates v1 2" xfId="22373" xr:uid="{4815D023-96BC-4F71-998C-C6FDCD1B08B0}"/>
    <cellStyle name="_Basel 2 Estimates v1 2 2" xfId="22374" xr:uid="{1E8BA49B-45A4-4984-8C59-5C4AC81193B8}"/>
    <cellStyle name="_Basel 2 Estimates v1 2 2 2" xfId="22375" xr:uid="{C4205FC8-F965-4EA8-92CB-A359E0D2DA1A}"/>
    <cellStyle name="_Basel 2 Estimates v1 2 3" xfId="22376" xr:uid="{921D5A5E-F4D4-45E2-8F97-9BCCC8BE1E65}"/>
    <cellStyle name="_Basel 2 Estimates v1 3" xfId="22377" xr:uid="{681F0298-D034-44B4-AE30-2B53C1196329}"/>
    <cellStyle name="_Basel 2 Estimates v1 3 2" xfId="22378" xr:uid="{ECC03BE5-970B-4866-8ADE-A37070358C3F}"/>
    <cellStyle name="_Basel 2 Estimates v1 4" xfId="22379" xr:uid="{35A2F609-7885-4FCF-851B-DB4364B4E39C}"/>
    <cellStyle name="_Basel 2 Estimates v1_Annexe 7c (2)" xfId="22380" xr:uid="{6EF64548-D131-45CB-8AA2-3120675B939A}"/>
    <cellStyle name="_Basel 2 Estimates v1_annexe 7c mise à jour uk" xfId="22381" xr:uid="{06A01EEE-55EB-4131-AC42-1407DEE62E57}"/>
    <cellStyle name="_Bd" xfId="22382" xr:uid="{0040A17F-5108-4A22-B83E-667AD3A9760C}"/>
    <cellStyle name="_BDDF (2)" xfId="22383" xr:uid="{9543560A-068B-4417-94C5-04B2D83EEFB6}"/>
    <cellStyle name="_Bloomberg Data" xfId="22384" xr:uid="{3004F4ED-7B84-4F4C-8CAC-0B3C249A9DCC}"/>
    <cellStyle name="_BNPP Standalone Baseline_19062009" xfId="22385" xr:uid="{B86493BD-35DA-4AA5-ABA3-DF955CDC583D}"/>
    <cellStyle name="_BNPP-2Q07 Generales - File_D-10 14-06-07" xfId="22386" xr:uid="{DADDAF31-8B59-45C0-91EE-C6E7DA777BE9}"/>
    <cellStyle name="_BNPP-2Q07 Generales - File_D-20" xfId="22387" xr:uid="{7EE976A9-D0F4-42E1-9653-D22F7B19F583}"/>
    <cellStyle name="_BNPP-4Q06 Generales - File_D-20 reçu" xfId="22388" xr:uid="{29F349B0-4949-4530-BD6A-0A4BCEC17892}"/>
    <cellStyle name="_BNPP-4Q06 Generales - File_D-20 reçu_Annexe AFS_ Taiwan vie_BNPP Q12010" xfId="22389" xr:uid="{6F0B2432-A7FD-43A4-9224-9189D835B225}"/>
    <cellStyle name="_BNPP-4Q06 Vida - File_D-20 version corrigée CMO" xfId="22390" xr:uid="{A89E689B-4306-45D3-A531-CCD8FD0E3604}"/>
    <cellStyle name="_BNPP-4Q06 Vida - File_D-20 version corrigée CMO_Annexe AFS_ Taiwan vie_BNPP Q12010" xfId="22391" xr:uid="{E5834685-A6C8-4AAC-93DC-E688EE47957F}"/>
    <cellStyle name="_Bond" xfId="22392" xr:uid="{9102B3F8-0E8E-4891-B14F-C36368E03C2D}"/>
    <cellStyle name="_Bond 2" xfId="22393" xr:uid="{6C49EC14-B08C-4F55-9B12-B320542792D0}"/>
    <cellStyle name="_Bond 2 2" xfId="22394" xr:uid="{2985D3A0-C500-490F-B863-8F79127BEB5D}"/>
    <cellStyle name="_Bond 2 2 2" xfId="22395" xr:uid="{61D14C91-8AD5-48F8-B128-ADB113B36E80}"/>
    <cellStyle name="_Bond 2 3" xfId="22396" xr:uid="{CC52E2A6-B8A6-487D-B5DE-6FEE569B5584}"/>
    <cellStyle name="_Bond 3" xfId="22397" xr:uid="{43DB34F9-D195-4298-AC80-C6232FD4FB2E}"/>
    <cellStyle name="_Bond 3 2" xfId="22398" xr:uid="{E7A91445-B211-4AFA-B293-E3744027F0A4}"/>
    <cellStyle name="_Bond 4" xfId="22399" xr:uid="{714E1E06-EBBF-4A42-A97A-705B6C527170}"/>
    <cellStyle name="_Bond_Annexe 7c (2)" xfId="22400" xr:uid="{326C2C34-1C18-471E-8967-31610915C339}"/>
    <cellStyle name="_Bond_annexe 7c mise à jour uk" xfId="22401" xr:uid="{CE9DDB20-D426-4B8B-B522-B532A414A9F3}"/>
    <cellStyle name="_BondSheet" xfId="22402" xr:uid="{283BFD7D-1FE9-4D6D-8C6B-28B78BB416FF}"/>
    <cellStyle name="_Book11" xfId="22403" xr:uid="{0572A400-EC4A-4DF4-989F-F5AD8CF4C298}"/>
    <cellStyle name="_Book2" xfId="22404" xr:uid="{EE68C0B8-8822-42C0-95E3-1056DEF30B22}"/>
    <cellStyle name="_Book2_Degas HFTO" xfId="22405" xr:uid="{9409391E-36F4-4AE0-BEAD-0038863A1585}"/>
    <cellStyle name="_Bresil Vie T3 2006 Coda XL v6" xfId="22406" xr:uid="{3F61923E-B33A-4087-9F22-49E8DC96D6CB}"/>
    <cellStyle name="_Bresil Vie T3 2006 Coda XL v6_Annexe AFS_ Taiwan vie_BNPP Q12010" xfId="22407" xr:uid="{765D6E98-2360-41CC-8B7A-AE758CA13A65}"/>
    <cellStyle name="_C - main" xfId="22408" xr:uid="{1B05884E-9435-4D65-B03B-9ED67255FD98}"/>
    <cellStyle name="_C.Loader" xfId="22409" xr:uid="{08DDA86B-5087-44AC-932F-226D8B89E2CD}"/>
    <cellStyle name="_Ca" xfId="22410" xr:uid="{F50BD9CF-5984-4794-9550-C69BE0B2C624}"/>
    <cellStyle name="_Central Functions Cut" xfId="22411" xr:uid="{2350C938-BDE1-44EF-ABA6-ADBB3B3E338D}"/>
    <cellStyle name="_Centroleasing - Foglio di Lavoro - 06T3" xfId="22412" xr:uid="{1826B50B-35C3-4A7B-B99C-147BF3A5652C}"/>
    <cellStyle name="_Centrovita_Suivi_Technique_CHRONIQUE" xfId="22413" xr:uid="{0749B380-6AA6-482C-905F-1CD65FAE1301}"/>
    <cellStyle name="_Cf" xfId="22414" xr:uid="{C91633AA-F177-4EAF-9CF7-5886FDB8F070}"/>
    <cellStyle name="_Cheyne(07-04-2005)" xfId="22415" xr:uid="{92B4E137-9C2B-4727-9D60-E8212948E882}"/>
    <cellStyle name="_Chilird 122006 reçu v3" xfId="22416" xr:uid="{2588C575-FAAB-436D-99C1-0CBEB8087FDC}"/>
    <cellStyle name="_Chilird 122006 reçu v3_Annexe AFS_ Taiwan vie_BNPP Q12010" xfId="22417" xr:uid="{A63A12C9-D962-481E-A069-B0996372B639}"/>
    <cellStyle name="_Chilird T3 2006 Coda XL v2" xfId="22418" xr:uid="{511552FA-63C8-4824-A359-AFBBFE449D29}"/>
    <cellStyle name="_Chilird T3 2006 Coda XL v2_Annexe AFS_ Taiwan vie_BNPP Q12010" xfId="22419" xr:uid="{428B6926-2611-4731-AB35-5314FC7E3BF3}"/>
    <cellStyle name="_Chilird T3 2006 Coda XL v2_Taiwan RD - Arrete BNPPA 1T07" xfId="22420" xr:uid="{F3C0E4C3-5B50-4554-94F4-BD0EBFFBCDFC}"/>
    <cellStyle name="_Chilird T3 2006 Coda XL v2_Taiwan RD - Arrete BNPPA 1T07 modifié" xfId="22421" xr:uid="{F1735D08-8394-4100-8E19-ACCE8C50A4CC}"/>
    <cellStyle name="_Chilird T3 2006 Coda XL v2_Taiwan RD - final draft_J-20 1Q07 v travail" xfId="22422" xr:uid="{8C701CA9-7FD9-4D04-A62B-722250C1FADD}"/>
    <cellStyle name="_Chilird T3 2006 Coda XL v2_Taiwan RD intégration dans CODA v6" xfId="22423" xr:uid="{77F7E235-A4A9-4D0C-9383-96BD5444014D}"/>
    <cellStyle name="_Chilird T3 2006 Coda XL v2_Taiwan VIE - Arrete BNPPA 1T07 modifié" xfId="22424" xr:uid="{0600345D-B1C1-4D7A-BDAC-4029E23AD9A0}"/>
    <cellStyle name="_Chilird T3 2006 Coda XL v2_Taiwan VIE - Arrete BNPPA 1T07 modifié_Annexe AFS_ Taiwan vie_BNPP Q12010" xfId="22425" xr:uid="{6DA66606-3A49-4FB0-95F6-4547B4FE4807}"/>
    <cellStyle name="_Chiusura Agos Gap 05T3" xfId="22426" xr:uid="{3CCA177E-C059-4B82-9521-989696094282}"/>
    <cellStyle name="_Chiusura Agos Rev SpA 05T2" xfId="22427" xr:uid="{03315707-63B5-407C-BA8C-167EB3BF241C}"/>
    <cellStyle name="_Chiusura Agos Riass 05T2 def" xfId="22428" xr:uid="{4A836DD8-4990-4319-AA9D-3A2043ABD49B}"/>
    <cellStyle name="_Chiusura Agos SpA 04T1" xfId="22429" xr:uid="{3997640E-B8BE-4086-BAC8-B9E32001C82A}"/>
    <cellStyle name="_Chiusura Agos TLMKG 06T2" xfId="22430" xr:uid="{30CC6866-7123-4FF4-B8BA-38AC58A785B1}"/>
    <cellStyle name="_Chiusura Compass 04T1" xfId="22431" xr:uid="{86D6DB7B-98F4-49C3-B323-C1332EF78674}"/>
    <cellStyle name="_Chiusura GMAC 04T1" xfId="22432" xr:uid="{24CFA462-2133-4ACB-806D-94402715B20D}"/>
    <cellStyle name="_Chiusura GMAC 04T2" xfId="22433" xr:uid="{D7CDB48B-6924-4274-9021-476655A20A46}"/>
    <cellStyle name="_Classeur1" xfId="22434" xr:uid="{0F16B974-C68F-4C49-B224-3EA2AFECC288}"/>
    <cellStyle name="_Classeur2" xfId="22435" xr:uid="{41209A7F-45CD-49D5-8892-302E9CFCB951}"/>
    <cellStyle name="_Classeur3" xfId="22436" xr:uid="{42BE20F6-62DA-4B66-AF73-3B50A529CE57}"/>
    <cellStyle name="_CNH 06T2" xfId="22437" xr:uid="{F7C57914-FB6C-4C32-9456-D083486DD613}"/>
    <cellStyle name="_Collateral Generator" xfId="22438" xr:uid="{D282674F-0E2F-4DA0-AD77-36F222F454A7}"/>
    <cellStyle name="_Comma" xfId="22439" xr:uid="{4B0C553B-92C6-4464-A072-B215D8B8821E}"/>
    <cellStyle name="_Comma 2" xfId="22440" xr:uid="{F7301E48-C1FC-4011-8160-A5D49E438E05}"/>
    <cellStyle name="_Comma 2 2" xfId="22441" xr:uid="{11F53F01-5E3C-4BD8-BFE2-1E9D2BF3B8CB}"/>
    <cellStyle name="_Comma 2 2 2" xfId="22442" xr:uid="{3B3A175D-BBFD-4648-AE49-238F05461DBA}"/>
    <cellStyle name="_Comma 2 3" xfId="22443" xr:uid="{35CDE47D-72E1-4383-A1E3-E9F224D9A6FA}"/>
    <cellStyle name="_Comma 2 4" xfId="22444" xr:uid="{B3F87C97-FFB1-45E7-9534-AB49755D8DD0}"/>
    <cellStyle name="_Comma 3" xfId="22445" xr:uid="{1C735789-72A5-4FB5-A637-F881034675F4}"/>
    <cellStyle name="_Comma 3 2" xfId="22446" xr:uid="{F0C13EF4-23F6-4421-8B3C-39CD91BAE097}"/>
    <cellStyle name="_Comma 3 3" xfId="22447" xr:uid="{9C00BB1F-FACA-4F90-9102-6809A8DD184B}"/>
    <cellStyle name="_Comma 3 4" xfId="22448" xr:uid="{6512EAA5-55C0-4F3F-B009-A93F5A17A9A7}"/>
    <cellStyle name="_Comma 4" xfId="22449" xr:uid="{4066DEA6-5C0C-4E6E-AEE8-F4C2B5AEAECA}"/>
    <cellStyle name="_Comma 5" xfId="22450" xr:uid="{A89ECDC2-685C-4AE9-B300-D2C79FDAD5DE}"/>
    <cellStyle name="_Comma_45647 - Annexe 6a au 31 03 2011 v2" xfId="22451" xr:uid="{488989AA-FA12-464B-BCD8-59BC108B8237}"/>
    <cellStyle name="_Comma_ABS Deal Tracer - Q3 2008" xfId="22452" xr:uid="{295E2713-7574-4A29-BABA-FF3567FF85FF}"/>
    <cellStyle name="_Comma_ABS Deal Tracer - Q3 2008 2" xfId="22453" xr:uid="{A0234952-5917-413D-B3F9-69BE876C7C32}"/>
    <cellStyle name="_Comma_ABS Deal Tracer - Q3 2008 2 2" xfId="22454" xr:uid="{B310FB46-EA08-4BE0-BE11-09D4F8D982E8}"/>
    <cellStyle name="_Comma_ABS Deal Tracer - Q3 2008 2 2 2" xfId="22455" xr:uid="{5B5D108D-00B5-4C8A-8909-4E291D7732B9}"/>
    <cellStyle name="_Comma_ABS Deal Tracer - Q3 2008 2 3" xfId="22456" xr:uid="{7F1C0C98-FB00-4A1F-9959-78979262D8E1}"/>
    <cellStyle name="_Comma_ABS Deal Tracer - Q3 2008 3" xfId="22457" xr:uid="{2A3E01FB-9856-4038-B8FB-B222380E6F68}"/>
    <cellStyle name="_Comma_ABS Deal Tracer - Q3 2008 3 2" xfId="22458" xr:uid="{A6CB79C3-9774-4DA0-BC65-D9FF0B038D15}"/>
    <cellStyle name="_Comma_ABS Deal Tracer - Q3 2008 4" xfId="22459" xr:uid="{AB565F78-4859-409C-AC81-BF946B838C48}"/>
    <cellStyle name="_Comma_Aerium - Chester" xfId="22460" xr:uid="{3999F2A1-8D93-4C78-A1F2-60CB78B53620}"/>
    <cellStyle name="_Comma_Aerium - Chester 2" xfId="22461" xr:uid="{1963BC27-15F5-4DCD-BEA7-7C1B662D3E6E}"/>
    <cellStyle name="_Comma_Aerium - Chester 2 2" xfId="22462" xr:uid="{132626C6-9EA6-46EB-91C4-2CDB67596869}"/>
    <cellStyle name="_Comma_Aerium - Chester 2 2 2" xfId="22463" xr:uid="{E2282C0A-626E-4EC1-B693-4D9C27FA99E6}"/>
    <cellStyle name="_Comma_Aerium - Chester 2 3" xfId="22464" xr:uid="{61E847B0-5281-4728-9B8A-F2FA72E74E9C}"/>
    <cellStyle name="_Comma_Aerium - Chester 3" xfId="22465" xr:uid="{A5781BD1-C9B6-45C0-8CB6-8181A20A4383}"/>
    <cellStyle name="_Comma_Aerium - Chester 3 2" xfId="22466" xr:uid="{4E7B32EF-2309-4AC7-9E01-F2D90776CA59}"/>
    <cellStyle name="_Comma_Aerium - Chester 4" xfId="22467" xr:uid="{3C5B82F6-B517-47A9-861B-98EC8160DC44}"/>
    <cellStyle name="_Comma_Aerium - Mercoeur" xfId="22468" xr:uid="{3B5A6922-9684-4F74-BBEC-01D8FF9BA0DE}"/>
    <cellStyle name="_Comma_Aerium - Mercoeur 2" xfId="22469" xr:uid="{EAE4918F-C467-4CEF-ACFF-BDA55B8EDB47}"/>
    <cellStyle name="_Comma_Aerium - Mercoeur 2 2" xfId="22470" xr:uid="{D9DD16AF-68FC-46E9-9D7A-527B0F612233}"/>
    <cellStyle name="_Comma_Aerium - Mercoeur 2 2 2" xfId="22471" xr:uid="{20798BB2-2F3A-4678-8177-6ECF46D6B46A}"/>
    <cellStyle name="_Comma_Aerium - Mercoeur 2 3" xfId="22472" xr:uid="{C9F3258A-F96C-4F1A-B2CD-8DE3909C1CBC}"/>
    <cellStyle name="_Comma_Aerium - Mercoeur 3" xfId="22473" xr:uid="{84DA0625-1B96-43B0-8A44-03585BEC6202}"/>
    <cellStyle name="_Comma_Aerium - Mercoeur 3 2" xfId="22474" xr:uid="{63723879-7B30-43CB-A0CC-58D5E081CFBD}"/>
    <cellStyle name="_Comma_Aerium - Mercoeur 4" xfId="22475" xr:uid="{79B4A487-3A79-4C2F-961C-D5825C69119E}"/>
    <cellStyle name="_Comma_Agregate schedules" xfId="22476" xr:uid="{BC0157A3-F0E5-4276-94C0-C9158B576A79}"/>
    <cellStyle name="_Comma_Annexe 6 Détail comptes" xfId="22477" xr:uid="{A600E862-EDC7-493F-B943-AB07720ECC87}"/>
    <cellStyle name="_Comma_Babcock &amp; Brown Air Funding I" xfId="22478" xr:uid="{B84EF308-D32C-47B8-B839-E88D2642D475}"/>
    <cellStyle name="_Comma_Babcock &amp; Brown Air Funding I 2" xfId="22479" xr:uid="{F59623DB-2ED6-4AE8-BF07-8CCBCF6AFBA5}"/>
    <cellStyle name="_Comma_Babcock &amp; Brown Air Funding I 2 2" xfId="22480" xr:uid="{C37422C5-D780-4F66-B07F-9FA2A5E23EAC}"/>
    <cellStyle name="_Comma_Babcock &amp; Brown Air Funding I 2 2 2" xfId="22481" xr:uid="{764F22EC-5F09-4DDD-939B-562127A2B819}"/>
    <cellStyle name="_Comma_Babcock &amp; Brown Air Funding I 2 3" xfId="22482" xr:uid="{9E49A47D-66A2-4778-9122-DAB36DCB6CFC}"/>
    <cellStyle name="_Comma_Babcock &amp; Brown Air Funding I 3" xfId="22483" xr:uid="{A540ADD0-C4E6-4A63-9528-06A521DB5D03}"/>
    <cellStyle name="_Comma_Babcock &amp; Brown Air Funding I 3 2" xfId="22484" xr:uid="{14271D44-2F27-4F75-9E9D-61ADE5E0FB2F}"/>
    <cellStyle name="_Comma_Babcock &amp; Brown Air Funding I 4" xfId="22485" xr:uid="{A8709966-4A57-4CC5-93C1-9747041FA07A}"/>
    <cellStyle name="_Comma_CC Tracking Model 10-feb (nov results)" xfId="22486" xr:uid="{903FCEDD-2F2F-414E-B30F-B8145E03AD56}"/>
    <cellStyle name="_Comma_CC Tracking Model 10-feb (nov results) 2" xfId="22487" xr:uid="{BF6C9092-DCFE-4559-8C6F-6E0F0856FB3A}"/>
    <cellStyle name="_Comma_CC Tracking Model 10-feb (nov results) 3" xfId="22488" xr:uid="{972E988E-4D94-4F2A-834B-E03D6D15C7D5}"/>
    <cellStyle name="_Comma_CC Tracking Model 10-feb (nov results)_shadow publication 2010.12" xfId="22489" xr:uid="{DDB29406-02BD-4921-B457-4DFF16BBD43D}"/>
    <cellStyle name="_Comma_CC Tracking Model 10-feb (nov results)_shadow publication 2010.12 2" xfId="22490" xr:uid="{10D234F0-90C9-4298-9132-D669BCF6F267}"/>
    <cellStyle name="_Comma_CC Tracking Model 10-feb (nov results)_Synthese cumul 300910" xfId="22491" xr:uid="{9F21A008-8B1F-4FBF-87EC-8565B8DD58C0}"/>
    <cellStyle name="_Comma_CC Tracking Model 10-feb (nov results)_Synthese cumul 300910 2" xfId="22492" xr:uid="{2056D079-6E38-4ACF-85D9-D9C5709BF6D3}"/>
    <cellStyle name="_Comma_CC Tracking Model 13-feb (dec results)" xfId="22493" xr:uid="{FB9BCCE9-E85F-421B-A9E3-8DCF3ECE25EA}"/>
    <cellStyle name="_Comma_CC Tracking Model 13-feb (dec results) 2" xfId="22494" xr:uid="{5AEF51CA-01B5-4DFE-9BE8-42E98E9CBD0E}"/>
    <cellStyle name="_Comma_CC Tracking Model 13-feb (dec results) 3" xfId="22495" xr:uid="{FD275124-BE71-4D12-BD7A-3914FE6F6DA0}"/>
    <cellStyle name="_Comma_CC Tracking Model 13-feb (dec results)_shadow publication 2010.12" xfId="22496" xr:uid="{185F10A0-8354-41AE-BC10-B12EBD65FB25}"/>
    <cellStyle name="_Comma_CC Tracking Model 13-feb (dec results)_shadow publication 2010.12 2" xfId="22497" xr:uid="{8356D6A0-2C45-4BB9-9D08-1E0A5F7BBD73}"/>
    <cellStyle name="_Comma_CC Tracking Model 13-feb (dec results)_Synthese cumul 300910" xfId="22498" xr:uid="{13805033-2C62-4EC5-A417-51F563B6D266}"/>
    <cellStyle name="_Comma_CC Tracking Model 13-feb (dec results)_Synthese cumul 300910 2" xfId="22499" xr:uid="{C6A1C128-B9C7-4601-BDF1-9C53DAA859BD}"/>
    <cellStyle name="_Comma_Cost Calc" xfId="22500" xr:uid="{29780388-598C-4151-9FCD-5AF4C164EFCE}"/>
    <cellStyle name="_Comma_Cost Calc 2" xfId="22501" xr:uid="{1960170C-DA1D-42B7-8701-7C8A6ABDB0F5}"/>
    <cellStyle name="_Comma_Cost Calc 2 2" xfId="22502" xr:uid="{F3E7635A-1B98-4C5E-8AAF-94BE779DA1F0}"/>
    <cellStyle name="_Comma_Cost Calc 2 2 2" xfId="22503" xr:uid="{1EEAB37D-2E4F-4613-9F18-07F16B1547F3}"/>
    <cellStyle name="_Comma_Cost Calc 2 3" xfId="22504" xr:uid="{C4D9680D-E31D-41BB-B22A-88958E160390}"/>
    <cellStyle name="_Comma_Cost Calc 3" xfId="22505" xr:uid="{EF0A3113-9071-4CC3-98D0-0C750B11370F}"/>
    <cellStyle name="_Comma_Cost Calc 3 2" xfId="22506" xr:uid="{91A3DAE2-8C0C-42D9-BBE9-BA9752A3AC3F}"/>
    <cellStyle name="_Comma_Cost Calc 4" xfId="22507" xr:uid="{65F82FD1-84C0-425C-BE68-2250E440C1B1}"/>
    <cellStyle name="_Comma_Cost Calc_ABS Deal Tracer - Q3 2008" xfId="22508" xr:uid="{5B41593C-7D3B-4A4E-B4C6-05E13CA3E179}"/>
    <cellStyle name="_Comma_Cost Calc_ABS Deal Tracer - Q3 2008 2" xfId="22509" xr:uid="{569DDBE3-9FDE-4D20-A153-59B8B8AC7E52}"/>
    <cellStyle name="_Comma_Cost Calc_ABS Deal Tracer - Q3 2008 2 2" xfId="22510" xr:uid="{3BAB7757-6713-4000-BCCE-D18D0BA6B16D}"/>
    <cellStyle name="_Comma_Cost Calc_ABS Deal Tracer - Q3 2008 2 2 2" xfId="22511" xr:uid="{E4059954-D26F-476F-A0FB-77DD4879FBD2}"/>
    <cellStyle name="_Comma_Cost Calc_ABS Deal Tracer - Q3 2008 2 3" xfId="22512" xr:uid="{F52D4FC0-6155-42AF-AFDB-F4F6ED02E280}"/>
    <cellStyle name="_Comma_Cost Calc_ABS Deal Tracer - Q3 2008 3" xfId="22513" xr:uid="{54DECFC1-C9F3-44C1-9332-C9051EBB17CE}"/>
    <cellStyle name="_Comma_Cost Calc_ABS Deal Tracer - Q3 2008 3 2" xfId="22514" xr:uid="{7CB3FA9C-D651-4EAB-B03B-615A9894CFCA}"/>
    <cellStyle name="_Comma_Cost Calc_ABS Deal Tracer - Q3 2008 4" xfId="22515" xr:uid="{0D7FD06E-5C95-4365-ACF0-52E4F199B9E0}"/>
    <cellStyle name="_Comma_Cost Calc_Aerium - Chester" xfId="22516" xr:uid="{964132E4-0057-4AD0-B316-8972CD62D771}"/>
    <cellStyle name="_Comma_Cost Calc_Aerium - Chester 2" xfId="22517" xr:uid="{1E40B719-BF81-4DE1-8C4A-E5BD9C251B7B}"/>
    <cellStyle name="_Comma_Cost Calc_Aerium - Chester 2 2" xfId="22518" xr:uid="{B68F4E3F-87CD-4094-A64B-7A9FF2FCDD9D}"/>
    <cellStyle name="_Comma_Cost Calc_Aerium - Chester 2 2 2" xfId="22519" xr:uid="{4EC91282-A33F-4150-A8C5-E2A2FACBFF39}"/>
    <cellStyle name="_Comma_Cost Calc_Aerium - Chester 2 3" xfId="22520" xr:uid="{6228407A-8650-4BC3-BFBC-B22ECC155C27}"/>
    <cellStyle name="_Comma_Cost Calc_Aerium - Chester 3" xfId="22521" xr:uid="{8D6F449F-ED38-431C-8590-43BE470B9876}"/>
    <cellStyle name="_Comma_Cost Calc_Aerium - Chester 3 2" xfId="22522" xr:uid="{4F5C611B-7950-424F-AC49-17D7784FBA1A}"/>
    <cellStyle name="_Comma_Cost Calc_Aerium - Chester 4" xfId="22523" xr:uid="{F7812E16-E118-4E65-BE0B-7494D4B726DD}"/>
    <cellStyle name="_Comma_Cost Calc_Aerium - Mercoeur" xfId="22524" xr:uid="{426FE3A1-3746-4338-B030-DCB924219FA0}"/>
    <cellStyle name="_Comma_Cost Calc_Aerium - Mercoeur 2" xfId="22525" xr:uid="{6FEE2EE9-C0AA-4C43-BEFF-2A3911D180BF}"/>
    <cellStyle name="_Comma_Cost Calc_Aerium - Mercoeur 2 2" xfId="22526" xr:uid="{D74090FC-AE7F-4E06-82F2-9691FECB1C2F}"/>
    <cellStyle name="_Comma_Cost Calc_Aerium - Mercoeur 2 2 2" xfId="22527" xr:uid="{ACB19262-C974-4ED3-925B-A4FD81F7C423}"/>
    <cellStyle name="_Comma_Cost Calc_Aerium - Mercoeur 2 3" xfId="22528" xr:uid="{0639AA97-5A13-44A7-B03D-24C8E200970A}"/>
    <cellStyle name="_Comma_Cost Calc_Aerium - Mercoeur 3" xfId="22529" xr:uid="{14B329C0-2180-4173-A288-B5937A8098CE}"/>
    <cellStyle name="_Comma_Cost Calc_Aerium - Mercoeur 3 2" xfId="22530" xr:uid="{8E53EA83-B31F-4F59-849C-014F890930A5}"/>
    <cellStyle name="_Comma_Cost Calc_Aerium - Mercoeur 4" xfId="22531" xr:uid="{880B5F07-16CB-4D5A-AC84-DDA6F7B8345A}"/>
    <cellStyle name="_Comma_Cost Calc_Babcock &amp; Brown Air Funding I" xfId="22532" xr:uid="{AADCC49D-36F9-407F-A2E4-C523CF64B0AE}"/>
    <cellStyle name="_Comma_Cost Calc_Babcock &amp; Brown Air Funding I 2" xfId="22533" xr:uid="{6B7CBCE7-A279-4F3B-B4D2-16D18B098120}"/>
    <cellStyle name="_Comma_Cost Calc_Babcock &amp; Brown Air Funding I 2 2" xfId="22534" xr:uid="{F747DCA0-A37C-41E2-B06C-DF78CACDA5B8}"/>
    <cellStyle name="_Comma_Cost Calc_Babcock &amp; Brown Air Funding I 2 2 2" xfId="22535" xr:uid="{663DFD1D-75C8-45E9-8A97-3EFFF24B4171}"/>
    <cellStyle name="_Comma_Cost Calc_Babcock &amp; Brown Air Funding I 2 3" xfId="22536" xr:uid="{52C62297-8617-4C2B-95C6-FA3BE2CAC07B}"/>
    <cellStyle name="_Comma_Cost Calc_Babcock &amp; Brown Air Funding I 3" xfId="22537" xr:uid="{084ABD71-1C04-4911-ABED-EE4C666A030D}"/>
    <cellStyle name="_Comma_Cost Calc_Babcock &amp; Brown Air Funding I 3 2" xfId="22538" xr:uid="{00AA8E51-BF15-4914-961D-08C0DD4F785B}"/>
    <cellStyle name="_Comma_Cost Calc_Babcock &amp; Brown Air Funding I 4" xfId="22539" xr:uid="{79420EFC-FAE7-4EF5-98BF-4DD96A0A2E83}"/>
    <cellStyle name="_Comma_Cost Calc_FCAR 364-day" xfId="22540" xr:uid="{865BB1D8-3421-40BF-9324-21A4B95B1664}"/>
    <cellStyle name="_Comma_Cost Calc_FCAR 364-day 2" xfId="22541" xr:uid="{D3D472AA-08D5-45DF-B55A-F3F2CF043127}"/>
    <cellStyle name="_Comma_Cost Calc_FCAR 364-day 2 2" xfId="22542" xr:uid="{D57D868D-DE9E-430B-9031-7CC9E74073E6}"/>
    <cellStyle name="_Comma_Cost Calc_FCAR 364-day 2 2 2" xfId="22543" xr:uid="{B14BC773-A4EB-45D0-AB9C-87152DE9A56A}"/>
    <cellStyle name="_Comma_Cost Calc_FCAR 364-day 2 3" xfId="22544" xr:uid="{403BF380-F451-4890-90B8-5193A369E901}"/>
    <cellStyle name="_Comma_Cost Calc_FCAR 364-day 3" xfId="22545" xr:uid="{FCEE583E-1180-4716-A2A9-B9AA7ACE23ED}"/>
    <cellStyle name="_Comma_Cost Calc_FCAR 364-day 3 2" xfId="22546" xr:uid="{AF622CEB-39EB-4EDC-9201-B9F1BA298F4F}"/>
    <cellStyle name="_Comma_Cost Calc_FCAR 364-day 4" xfId="22547" xr:uid="{698E412C-E6CE-43EB-AC1C-7D18D401E73B}"/>
    <cellStyle name="_Comma_Cost Calc_FCAR 5-year" xfId="22548" xr:uid="{BBEF94F0-AF4D-4A90-9AC0-F848B76D1381}"/>
    <cellStyle name="_Comma_Cost Calc_FCAR 5-year 2" xfId="22549" xr:uid="{3E7083E4-16C0-4EFC-AF8B-B56543149126}"/>
    <cellStyle name="_Comma_Cost Calc_FCAR 5-year 2 2" xfId="22550" xr:uid="{59AC08D1-257C-41BB-8217-8E1548D04D82}"/>
    <cellStyle name="_Comma_Cost Calc_FCAR 5-year 2 2 2" xfId="22551" xr:uid="{8387DDF1-B9FC-4959-9D23-4E13B755749B}"/>
    <cellStyle name="_Comma_Cost Calc_FCAR 5-year 2 3" xfId="22552" xr:uid="{11CBF93B-97C7-41D7-8314-0F80719C6190}"/>
    <cellStyle name="_Comma_Cost Calc_FCAR 5-year 3" xfId="22553" xr:uid="{CC614C8D-6D22-4027-91D6-F71E662C8FD3}"/>
    <cellStyle name="_Comma_Cost Calc_FCAR 5-year 3 2" xfId="22554" xr:uid="{9D3E2E7B-51B0-4947-B424-F90837C818FE}"/>
    <cellStyle name="_Comma_Cost Calc_FCAR 5-year 4" xfId="22555" xr:uid="{5944365C-DBC3-435A-A35D-D9F0A0489849}"/>
    <cellStyle name="_Comma_Cost Calc_FCC Zeus" xfId="22556" xr:uid="{BE654703-7BA0-4692-AF80-95F062E6F6F3}"/>
    <cellStyle name="_Comma_Cost Calc_FCC Zeus 2" xfId="22557" xr:uid="{FF34ECEA-B209-4557-8166-402CC27BA24B}"/>
    <cellStyle name="_Comma_Cost Calc_FCC Zeus 2 2" xfId="22558" xr:uid="{C9B81DEB-9F2D-45E0-82CC-E13D769048FE}"/>
    <cellStyle name="_Comma_Cost Calc_FCC Zeus 2 2 2" xfId="22559" xr:uid="{EA4C1E79-291B-4985-B009-CB8D695EA555}"/>
    <cellStyle name="_Comma_Cost Calc_FCC Zeus 2 3" xfId="22560" xr:uid="{0A8E3BCE-711E-40EB-9127-7F63B53A680B}"/>
    <cellStyle name="_Comma_Cost Calc_FCC Zeus 3" xfId="22561" xr:uid="{0856DF2C-952E-46E5-B2B3-3DEDB1DEE94E}"/>
    <cellStyle name="_Comma_Cost Calc_FCC Zeus 3 2" xfId="22562" xr:uid="{1363CC96-C9DA-4B01-BE9C-FD474CBD89C6}"/>
    <cellStyle name="_Comma_Cost Calc_FCC Zeus 4" xfId="22563" xr:uid="{0C67C0BC-DD6C-4BA8-978F-D46AB09E34C9}"/>
    <cellStyle name="_Comma_Cost Calc_Flagstar 2007-1A C AF4" xfId="22564" xr:uid="{92305565-13AE-4E4C-84CD-E8261F01D484}"/>
    <cellStyle name="_Comma_Cost Calc_Flagstar 2007-1A C AF4 2" xfId="22565" xr:uid="{43DD72EB-279F-4C4F-BDE5-5381021CEC19}"/>
    <cellStyle name="_Comma_Cost Calc_Flagstar 2007-1A C AF4 2 2" xfId="22566" xr:uid="{D8F22E6C-5F7D-4820-9606-AB9D79EC3153}"/>
    <cellStyle name="_Comma_Cost Calc_Flagstar 2007-1A C AF4 2 2 2" xfId="22567" xr:uid="{38232C59-B292-45B3-8E7E-00E5504AC3C2}"/>
    <cellStyle name="_Comma_Cost Calc_Flagstar 2007-1A C AF4 2 3" xfId="22568" xr:uid="{11351DDE-7158-42BE-BA6E-254018DDBAC7}"/>
    <cellStyle name="_Comma_Cost Calc_Flagstar 2007-1A C AF4 3" xfId="22569" xr:uid="{C0ADE6F8-E3D1-4CCF-A10A-195A077728BB}"/>
    <cellStyle name="_Comma_Cost Calc_Flagstar 2007-1A C AF4 3 2" xfId="22570" xr:uid="{632CE3EF-6717-496E-AAB3-3BAA8E86F87A}"/>
    <cellStyle name="_Comma_Cost Calc_Flagstar 2007-1A C AF4 4" xfId="22571" xr:uid="{D8B7DD03-507D-4B30-96B1-ED412BDCCFF1}"/>
    <cellStyle name="_Comma_Cost Calc_ItalFinance SV2" xfId="22572" xr:uid="{6C3D087D-C0A1-4738-B65F-E4B713853E71}"/>
    <cellStyle name="_Comma_Cost Calc_ItalFinance SV2 2" xfId="22573" xr:uid="{63FA5343-75F7-4C78-9B23-70FB2030E78F}"/>
    <cellStyle name="_Comma_Cost Calc_ItalFinance SV2 2 2" xfId="22574" xr:uid="{F449A469-EC47-4465-B5CB-D3D75008F78B}"/>
    <cellStyle name="_Comma_Cost Calc_ItalFinance SV2 2 2 2" xfId="22575" xr:uid="{01127B05-97B0-4580-8F71-3F1F0E2711EF}"/>
    <cellStyle name="_Comma_Cost Calc_ItalFinance SV2 2 3" xfId="22576" xr:uid="{B16295B3-74B1-4F81-B584-6289324AFCF7}"/>
    <cellStyle name="_Comma_Cost Calc_ItalFinance SV2 3" xfId="22577" xr:uid="{8D3A5F63-FB38-4435-A07B-4E9BAD4557B8}"/>
    <cellStyle name="_Comma_Cost Calc_ItalFinance SV2 3 2" xfId="22578" xr:uid="{66812D0D-8635-4531-BB1D-7FF0811BFF11}"/>
    <cellStyle name="_Comma_Cost Calc_ItalFinance SV2 4" xfId="22579" xr:uid="{104865A3-60EF-4284-BF36-E336C08B7470}"/>
    <cellStyle name="_Comma_Cost Calc_Meliadi SaRL" xfId="22580" xr:uid="{0CE40F3B-3DC3-4FBA-A357-816EF4823B7D}"/>
    <cellStyle name="_Comma_Cost Calc_Meliadi SaRL 2" xfId="22581" xr:uid="{3998DA96-A56A-49F3-8686-9037AA8CE565}"/>
    <cellStyle name="_Comma_Cost Calc_Meliadi SaRL 2 2" xfId="22582" xr:uid="{4E0BF4E2-84C1-4A86-BE99-244225306CC0}"/>
    <cellStyle name="_Comma_Cost Calc_Meliadi SaRL 2 2 2" xfId="22583" xr:uid="{B7AD70AE-66AA-4C71-AFAB-5BB68793F5FE}"/>
    <cellStyle name="_Comma_Cost Calc_Meliadi SaRL 2 3" xfId="22584" xr:uid="{B10A8CDA-F5EC-4BA4-AA8A-FD335EF945B3}"/>
    <cellStyle name="_Comma_Cost Calc_Meliadi SaRL 3" xfId="22585" xr:uid="{47624861-5A57-4F05-8675-4FBC9B3AF694}"/>
    <cellStyle name="_Comma_Cost Calc_Meliadi SaRL 3 2" xfId="22586" xr:uid="{7D248AFD-6851-47CF-8870-61B94ACD9FE3}"/>
    <cellStyle name="_Comma_Cost Calc_Meliadi SaRL 4" xfId="22587" xr:uid="{A5AF04CC-E8E3-41BF-B1AC-FADD5F219E61}"/>
    <cellStyle name="_Comma_Cost Calc_Sheet1" xfId="22588" xr:uid="{BFF26FBC-8082-4F3D-AB26-3A83AB75B260}"/>
    <cellStyle name="_Comma_Cost Calc_Sheet1 2" xfId="22589" xr:uid="{F1DEC744-AC67-4E24-97D2-4F8F3B6E095E}"/>
    <cellStyle name="_Comma_Cost Calc_Sheet1 2 2" xfId="22590" xr:uid="{1A4A5055-C046-4E9F-B96E-26524AA4641A}"/>
    <cellStyle name="_Comma_Cost Calc_Sheet1 2 2 2" xfId="22591" xr:uid="{A71D5C59-1F1E-4A6A-B5A9-690819F56210}"/>
    <cellStyle name="_Comma_Cost Calc_Sheet1 2 3" xfId="22592" xr:uid="{E30665CC-9104-4DC1-8A50-98DDAF0996CF}"/>
    <cellStyle name="_Comma_Cost Calc_Sheet1 3" xfId="22593" xr:uid="{4F78405E-E7B2-4F9A-80B4-4B9A2824C2CE}"/>
    <cellStyle name="_Comma_Cost Calc_Sheet1 3 2" xfId="22594" xr:uid="{524C8E26-4E4C-4B7D-9A2C-C3A07470BD41}"/>
    <cellStyle name="_Comma_Cost Calc_Sheet1 4" xfId="22595" xr:uid="{9E9B9253-4C99-4D5D-8846-16F171EEB418}"/>
    <cellStyle name="_Comma_Cost Calc_Template" xfId="22596" xr:uid="{512697EB-68DF-45F2-BE14-37AAECA48B3B}"/>
    <cellStyle name="_Comma_Cost Calc_Template 2" xfId="22597" xr:uid="{38FB770C-31C6-4B4E-9283-658548B553C2}"/>
    <cellStyle name="_Comma_Cost Calc_Template 2 2" xfId="22598" xr:uid="{0D4618D2-29DC-4380-B87D-94AAC153DEE9}"/>
    <cellStyle name="_Comma_Cost Calc_Template 2 2 2" xfId="22599" xr:uid="{E909A236-79F9-4CD3-998C-BEB1075CBF9C}"/>
    <cellStyle name="_Comma_Cost Calc_Template 2 3" xfId="22600" xr:uid="{99DD6D74-B9DD-4538-82E8-A84D7EA3EC44}"/>
    <cellStyle name="_Comma_Cost Calc_Template 3" xfId="22601" xr:uid="{180AD336-8A88-4C79-996D-894E1959D602}"/>
    <cellStyle name="_Comma_Cost Calc_Template 3 2" xfId="22602" xr:uid="{6D707FCC-1291-4B52-98A0-2066DA1576F7}"/>
    <cellStyle name="_Comma_Cost Calc_Template 4" xfId="22603" xr:uid="{1552F462-4D89-45CA-8CAB-0FA32BD1EB0F}"/>
    <cellStyle name="_Comma_dcf" xfId="22604" xr:uid="{8CF4905C-14FE-4B6F-83C2-7639A64E3590}"/>
    <cellStyle name="_Comma_dcf 2" xfId="22605" xr:uid="{287F813F-F20B-4E79-BB27-360CF1D4F759}"/>
    <cellStyle name="_Comma_dcf 3" xfId="22606" xr:uid="{203E53DB-C5D0-44FB-BBFE-249C295CBAAA}"/>
    <cellStyle name="_Comma_dcf_shadow publication 2010.12" xfId="22607" xr:uid="{71F4DA4A-90F2-452C-8BCA-92A69A861BEF}"/>
    <cellStyle name="_Comma_dcf_shadow publication 2010.12 2" xfId="22608" xr:uid="{1F2BB06D-F4E4-4DA7-8739-44AB8C88BE44}"/>
    <cellStyle name="_Comma_dcf_Synthese cumul 300910" xfId="22609" xr:uid="{1E8AE476-96CE-45A5-B851-F7B9FBA93FAF}"/>
    <cellStyle name="_Comma_dcf_Synthese cumul 300910 2" xfId="22610" xr:uid="{20B60F60-ABDD-48A5-9CA2-86B66BBF5D23}"/>
    <cellStyle name="_Comma_Exclusion Karma" xfId="22611" xr:uid="{542A2D55-DFFB-4193-B38D-002BBE8C0664}"/>
    <cellStyle name="_Comma_Exposition des titres souverains (zone euro) au 31.12.2011 V4" xfId="22612" xr:uid="{7EB241FA-37A2-4B93-84B9-96B98BF077C1}"/>
    <cellStyle name="_Comma_FCAR 364-day" xfId="22613" xr:uid="{ABBC9D3A-201A-4120-A71A-6FB8EDE56B3F}"/>
    <cellStyle name="_Comma_FCAR 364-day 2" xfId="22614" xr:uid="{6792858A-B6ED-400F-A699-857885E85878}"/>
    <cellStyle name="_Comma_FCAR 364-day 2 2" xfId="22615" xr:uid="{B6D89532-3917-43A7-9F3B-5A5A1E5BA015}"/>
    <cellStyle name="_Comma_FCAR 364-day 2 2 2" xfId="22616" xr:uid="{76E266C9-6437-42E2-A869-21133D613CAF}"/>
    <cellStyle name="_Comma_FCAR 364-day 2 3" xfId="22617" xr:uid="{E0D7C73E-E23C-4265-9C40-A6A94BA03AEF}"/>
    <cellStyle name="_Comma_FCAR 364-day 3" xfId="22618" xr:uid="{F33BF186-783A-44DC-83D5-420D73DB0535}"/>
    <cellStyle name="_Comma_FCAR 364-day 3 2" xfId="22619" xr:uid="{857602A7-28E8-4FB9-8D11-898B564BD68B}"/>
    <cellStyle name="_Comma_FCAR 364-day 4" xfId="22620" xr:uid="{95262DF9-197A-4F4C-8B31-10BAB02AF3F8}"/>
    <cellStyle name="_Comma_FCAR 5-year" xfId="22621" xr:uid="{DBBF6B2D-E1C9-4DFC-89AC-F531C70042F1}"/>
    <cellStyle name="_Comma_FCAR 5-year 2" xfId="22622" xr:uid="{FF63D6E4-A54C-4817-85F4-D8965DE42437}"/>
    <cellStyle name="_Comma_FCAR 5-year 2 2" xfId="22623" xr:uid="{66D00508-878D-4CBC-A447-CAF74B835B1E}"/>
    <cellStyle name="_Comma_FCAR 5-year 2 2 2" xfId="22624" xr:uid="{AE370A5C-F40F-4FED-9FE0-1111AE54D571}"/>
    <cellStyle name="_Comma_FCAR 5-year 2 3" xfId="22625" xr:uid="{7B5CAD8F-76D0-4C1F-8103-51D0E965E3A6}"/>
    <cellStyle name="_Comma_FCAR 5-year 3" xfId="22626" xr:uid="{C0909E35-67DD-42BC-8AC8-E98E192B5A9E}"/>
    <cellStyle name="_Comma_FCAR 5-year 3 2" xfId="22627" xr:uid="{D4D09F89-E6B3-479E-8283-0202CFD024E9}"/>
    <cellStyle name="_Comma_FCAR 5-year 4" xfId="22628" xr:uid="{00A00B75-D1F1-47E6-87A6-F41792206D4C}"/>
    <cellStyle name="_Comma_FCC Zeus" xfId="22629" xr:uid="{79B35981-435D-4567-85EE-73EE34A211C3}"/>
    <cellStyle name="_Comma_FCC Zeus 2" xfId="22630" xr:uid="{ABF001B7-9460-4ABE-809D-E78A455614C5}"/>
    <cellStyle name="_Comma_FCC Zeus 2 2" xfId="22631" xr:uid="{7AFAACAA-4707-4846-AFFF-D4394A17ADFC}"/>
    <cellStyle name="_Comma_FCC Zeus 2 2 2" xfId="22632" xr:uid="{CF21A153-C115-4012-9F4F-C6D5FC9946C0}"/>
    <cellStyle name="_Comma_FCC Zeus 2 3" xfId="22633" xr:uid="{C56E2797-DAC0-4856-A378-99A49E0FFE7B}"/>
    <cellStyle name="_Comma_FCC Zeus 3" xfId="22634" xr:uid="{573A945C-7F50-42F2-AE94-E3194256A5F7}"/>
    <cellStyle name="_Comma_FCC Zeus 3 2" xfId="22635" xr:uid="{CED928D5-59CD-4E08-B839-402CA44CC2C6}"/>
    <cellStyle name="_Comma_FCC Zeus 4" xfId="22636" xr:uid="{FD4433D9-79E5-49C8-BE58-ED0F42D390EC}"/>
    <cellStyle name="_Comma_Feuil1" xfId="22637" xr:uid="{B4679590-73C1-422B-B260-4C3E22122431}"/>
    <cellStyle name="_Comma_Feuil1 2" xfId="22638" xr:uid="{96A24F0A-7797-49BD-88AA-385CD743BAE5}"/>
    <cellStyle name="_Comma_Flagstar 2007-1A C AF4" xfId="22639" xr:uid="{40DE107B-09CE-4542-A589-5BECA07029BA}"/>
    <cellStyle name="_Comma_Flagstar 2007-1A C AF4 2" xfId="22640" xr:uid="{29A4B48A-E5A1-45C5-B26C-71E73516E0B1}"/>
    <cellStyle name="_Comma_Flagstar 2007-1A C AF4 2 2" xfId="22641" xr:uid="{6D564C31-1487-44CA-AFD0-39703ECBFD31}"/>
    <cellStyle name="_Comma_Flagstar 2007-1A C AF4 2 2 2" xfId="22642" xr:uid="{257A0E22-ED67-4724-941A-1A7DAE8743CC}"/>
    <cellStyle name="_Comma_Flagstar 2007-1A C AF4 2 3" xfId="22643" xr:uid="{B0FBF6EE-5982-4809-9E17-4B1B75796C53}"/>
    <cellStyle name="_Comma_Flagstar 2007-1A C AF4 3" xfId="22644" xr:uid="{84738F68-752B-4E16-BC6F-B1A57FDACCA7}"/>
    <cellStyle name="_Comma_Flagstar 2007-1A C AF4 3 2" xfId="22645" xr:uid="{87A9FCD8-7EB4-4B86-B80B-3BD4FAE50C47}"/>
    <cellStyle name="_Comma_Flagstar 2007-1A C AF4 4" xfId="22646" xr:uid="{46886CB4-DC73-48CA-9054-42FF14F24DD6}"/>
    <cellStyle name="_Comma_Gerard 1 -20 " xfId="22647" xr:uid="{657BC09C-E6E0-408C-99C7-C3CA56E7FA8A}"/>
    <cellStyle name="_Comma_Gerard 1 -20  2" xfId="22648" xr:uid="{591E79C0-4B07-4D0A-8C8D-8CF971692641}"/>
    <cellStyle name="_Comma_Gerard 1 -20  2 2" xfId="22649" xr:uid="{9CB0A36C-42D0-4763-8A09-81C7FA569BEE}"/>
    <cellStyle name="_Comma_Gerard 1 -20  2 2 2" xfId="22650" xr:uid="{ADB86F7E-DC4B-4CBD-A879-2A5668B6349E}"/>
    <cellStyle name="_Comma_Gerard 1 -20  2 3" xfId="22651" xr:uid="{E4C22B33-1B5F-4A83-B191-9C66BB8F4583}"/>
    <cellStyle name="_Comma_Gerard 1 -20  3" xfId="22652" xr:uid="{ABFF413C-4A28-4DF2-98D2-BE15224C0900}"/>
    <cellStyle name="_Comma_Gerard 1 -20  3 2" xfId="22653" xr:uid="{E1167530-5279-4F26-9C3D-F714EDB11047}"/>
    <cellStyle name="_Comma_Gerard 1 -20  4" xfId="22654" xr:uid="{7AB8C37D-8297-465C-943E-1855E5939244}"/>
    <cellStyle name="_Comma_Gerard 1 -20 _ABS Deal Tracer - Q3 2008" xfId="22655" xr:uid="{AF22833E-71A8-4501-8A4F-31B1DF421FD3}"/>
    <cellStyle name="_Comma_Gerard 1 -20 _ABS Deal Tracer - Q3 2008 2" xfId="22656" xr:uid="{084EB42E-D2D5-489C-A821-B79C3A390693}"/>
    <cellStyle name="_Comma_Gerard 1 -20 _ABS Deal Tracer - Q3 2008 2 2" xfId="22657" xr:uid="{9EEA7D8D-6C0E-46E1-89CE-480D000235B1}"/>
    <cellStyle name="_Comma_Gerard 1 -20 _ABS Deal Tracer - Q3 2008 2 2 2" xfId="22658" xr:uid="{FB97AA67-258B-441F-AA86-551E07C177B9}"/>
    <cellStyle name="_Comma_Gerard 1 -20 _ABS Deal Tracer - Q3 2008 2 3" xfId="22659" xr:uid="{46133611-E692-497A-AF48-953C24BC3168}"/>
    <cellStyle name="_Comma_Gerard 1 -20 _ABS Deal Tracer - Q3 2008 3" xfId="22660" xr:uid="{6EA9632D-C51D-4A6A-89DD-0145E29A044E}"/>
    <cellStyle name="_Comma_Gerard 1 -20 _ABS Deal Tracer - Q3 2008 3 2" xfId="22661" xr:uid="{573EC00F-AB13-48B8-8FE4-038B99E9856E}"/>
    <cellStyle name="_Comma_Gerard 1 -20 _ABS Deal Tracer - Q3 2008 4" xfId="22662" xr:uid="{2D140936-D1AD-4A46-B25A-F2A4839D163B}"/>
    <cellStyle name="_Comma_Gerard 1 -20 _Aerium - Chester" xfId="22663" xr:uid="{4AB0BFDC-66BB-400F-A1AD-7A8C07084026}"/>
    <cellStyle name="_Comma_Gerard 1 -20 _Aerium - Chester 2" xfId="22664" xr:uid="{93EF3885-3751-4967-AB82-0B81392CD844}"/>
    <cellStyle name="_Comma_Gerard 1 -20 _Aerium - Chester 2 2" xfId="22665" xr:uid="{DA34A3B5-CD3B-47DD-83B1-6230D39F8797}"/>
    <cellStyle name="_Comma_Gerard 1 -20 _Aerium - Chester 2 2 2" xfId="22666" xr:uid="{A6581ECF-463D-4136-AB4D-4D3342F444FF}"/>
    <cellStyle name="_Comma_Gerard 1 -20 _Aerium - Chester 2 3" xfId="22667" xr:uid="{200977F8-085B-4051-95E0-A39B41E31D78}"/>
    <cellStyle name="_Comma_Gerard 1 -20 _Aerium - Chester 3" xfId="22668" xr:uid="{64751CBE-2BF1-4F7D-8D8B-F7B5F2D18EAF}"/>
    <cellStyle name="_Comma_Gerard 1 -20 _Aerium - Chester 3 2" xfId="22669" xr:uid="{564E9646-39DF-47DD-92D4-C48A6B7D0AA6}"/>
    <cellStyle name="_Comma_Gerard 1 -20 _Aerium - Chester 4" xfId="22670" xr:uid="{E4683C49-B3A1-4096-8235-BDFEFDEF6C72}"/>
    <cellStyle name="_Comma_Gerard 1 -20 _Aerium - Mercoeur" xfId="22671" xr:uid="{7AFFC3D7-C5EA-40AE-B14E-F75130BD06B0}"/>
    <cellStyle name="_Comma_Gerard 1 -20 _Aerium - Mercoeur 2" xfId="22672" xr:uid="{28D18E89-1788-4418-871C-CA7CA43A922A}"/>
    <cellStyle name="_Comma_Gerard 1 -20 _Aerium - Mercoeur 2 2" xfId="22673" xr:uid="{F068F2D6-3437-4AAA-9C99-967627340361}"/>
    <cellStyle name="_Comma_Gerard 1 -20 _Aerium - Mercoeur 2 2 2" xfId="22674" xr:uid="{5569F00F-A5FC-4C04-BB67-66F7107A2503}"/>
    <cellStyle name="_Comma_Gerard 1 -20 _Aerium - Mercoeur 2 3" xfId="22675" xr:uid="{DF9E5E3E-633B-402B-A292-774F0C7A6F9B}"/>
    <cellStyle name="_Comma_Gerard 1 -20 _Aerium - Mercoeur 3" xfId="22676" xr:uid="{7EF7638B-4BA5-4777-8837-2D859E41CC7A}"/>
    <cellStyle name="_Comma_Gerard 1 -20 _Aerium - Mercoeur 3 2" xfId="22677" xr:uid="{6155C6AE-582E-4099-947F-EAB77E6D7FD5}"/>
    <cellStyle name="_Comma_Gerard 1 -20 _Aerium - Mercoeur 4" xfId="22678" xr:uid="{4CAAB9C3-8403-41E4-AF80-04B56C2EDEE5}"/>
    <cellStyle name="_Comma_Gerard 1 -20 _Babcock &amp; Brown Air Funding I" xfId="22679" xr:uid="{C1F83530-12C1-457C-B666-B06A23DD91A1}"/>
    <cellStyle name="_Comma_Gerard 1 -20 _Babcock &amp; Brown Air Funding I 2" xfId="22680" xr:uid="{64527FF7-5504-4179-891C-25A0138C46A7}"/>
    <cellStyle name="_Comma_Gerard 1 -20 _Babcock &amp; Brown Air Funding I 2 2" xfId="22681" xr:uid="{0CDED85B-2E70-407D-BC23-E3096309F8F1}"/>
    <cellStyle name="_Comma_Gerard 1 -20 _Babcock &amp; Brown Air Funding I 2 2 2" xfId="22682" xr:uid="{97ADF453-7DC9-4BF6-97CD-5F6E8C527EA2}"/>
    <cellStyle name="_Comma_Gerard 1 -20 _Babcock &amp; Brown Air Funding I 2 3" xfId="22683" xr:uid="{64B97AF9-A202-4CEA-942F-36330B240107}"/>
    <cellStyle name="_Comma_Gerard 1 -20 _Babcock &amp; Brown Air Funding I 3" xfId="22684" xr:uid="{1A9AF1F6-D481-4E0B-9AF9-1055433343E9}"/>
    <cellStyle name="_Comma_Gerard 1 -20 _Babcock &amp; Brown Air Funding I 3 2" xfId="22685" xr:uid="{2F144202-7CE3-4910-9DEC-0EF3FC0CF094}"/>
    <cellStyle name="_Comma_Gerard 1 -20 _Babcock &amp; Brown Air Funding I 4" xfId="22686" xr:uid="{5203D6D9-AE5B-482B-B583-1B2014FD0354}"/>
    <cellStyle name="_Comma_Gerard 1 -20 _FCAR 364-day" xfId="22687" xr:uid="{BA88B657-95A8-470A-8A7E-38784B14E388}"/>
    <cellStyle name="_Comma_Gerard 1 -20 _FCAR 364-day 2" xfId="22688" xr:uid="{A72181B6-90C0-4751-9CCB-949379EEBB63}"/>
    <cellStyle name="_Comma_Gerard 1 -20 _FCAR 364-day 2 2" xfId="22689" xr:uid="{34B8958A-2B95-4742-A6FB-7F4AC3DE03E1}"/>
    <cellStyle name="_Comma_Gerard 1 -20 _FCAR 364-day 2 2 2" xfId="22690" xr:uid="{EA77E32C-D1CD-4FBA-91B0-DC4963533643}"/>
    <cellStyle name="_Comma_Gerard 1 -20 _FCAR 364-day 2 3" xfId="22691" xr:uid="{4AA04147-6DD5-45A6-9C43-F8D369F2F1F8}"/>
    <cellStyle name="_Comma_Gerard 1 -20 _FCAR 364-day 3" xfId="22692" xr:uid="{DA930367-7189-40B8-9882-2E23FA1BAD96}"/>
    <cellStyle name="_Comma_Gerard 1 -20 _FCAR 364-day 3 2" xfId="22693" xr:uid="{23BE4B40-5DE2-4896-99AB-00C9099FDB57}"/>
    <cellStyle name="_Comma_Gerard 1 -20 _FCAR 364-day 4" xfId="22694" xr:uid="{170FF251-3BE6-4659-B838-5522E06AB627}"/>
    <cellStyle name="_Comma_Gerard 1 -20 _FCAR 5-year" xfId="22695" xr:uid="{AD591231-4882-448E-AD30-4078EC68156B}"/>
    <cellStyle name="_Comma_Gerard 1 -20 _FCAR 5-year 2" xfId="22696" xr:uid="{D0C54842-E873-401D-A595-13BC78D161A2}"/>
    <cellStyle name="_Comma_Gerard 1 -20 _FCAR 5-year 2 2" xfId="22697" xr:uid="{977EC8F9-66A9-472C-A0D1-918EA6D13F8F}"/>
    <cellStyle name="_Comma_Gerard 1 -20 _FCAR 5-year 2 2 2" xfId="22698" xr:uid="{2478C6BE-30F0-4DC3-BF41-210DE831C90E}"/>
    <cellStyle name="_Comma_Gerard 1 -20 _FCAR 5-year 2 3" xfId="22699" xr:uid="{4FAFB1F1-1141-480E-A305-9D133E9FE49D}"/>
    <cellStyle name="_Comma_Gerard 1 -20 _FCAR 5-year 3" xfId="22700" xr:uid="{7CBF5CBA-C1D3-426F-AB72-E1FAC2EA3AB5}"/>
    <cellStyle name="_Comma_Gerard 1 -20 _FCAR 5-year 3 2" xfId="22701" xr:uid="{FB85F052-B2B4-493B-AB74-CAAD92A74001}"/>
    <cellStyle name="_Comma_Gerard 1 -20 _FCAR 5-year 4" xfId="22702" xr:uid="{F753CAD2-DEB6-4C85-989C-DFBE2ED657D2}"/>
    <cellStyle name="_Comma_Gerard 1 -20 _FCC Zeus" xfId="22703" xr:uid="{0B285F51-D2FB-400A-9AA3-7C42FCBCF33D}"/>
    <cellStyle name="_Comma_Gerard 1 -20 _FCC Zeus 2" xfId="22704" xr:uid="{6608CF50-7757-4282-B2C1-F490DB61CC5E}"/>
    <cellStyle name="_Comma_Gerard 1 -20 _FCC Zeus 2 2" xfId="22705" xr:uid="{21ACA875-D964-460C-841A-72ABE9648A1B}"/>
    <cellStyle name="_Comma_Gerard 1 -20 _FCC Zeus 2 2 2" xfId="22706" xr:uid="{101A989D-E2B0-46F5-823C-C9E3BF23D006}"/>
    <cellStyle name="_Comma_Gerard 1 -20 _FCC Zeus 2 3" xfId="22707" xr:uid="{6C5200DC-83D6-4761-9B16-0F534A6D36AF}"/>
    <cellStyle name="_Comma_Gerard 1 -20 _FCC Zeus 3" xfId="22708" xr:uid="{E68795AD-7565-4DEB-A58F-BB96447E0728}"/>
    <cellStyle name="_Comma_Gerard 1 -20 _FCC Zeus 3 2" xfId="22709" xr:uid="{7B9BE257-5D94-44EA-9A2D-7D6650D25250}"/>
    <cellStyle name="_Comma_Gerard 1 -20 _FCC Zeus 4" xfId="22710" xr:uid="{2A06FFEA-06D1-46A9-82D5-7AADBF110F59}"/>
    <cellStyle name="_Comma_Gerard 1 -20 _Flagstar 2007-1A C AF4" xfId="22711" xr:uid="{AA176093-C25F-499F-9225-C1D43B0072F0}"/>
    <cellStyle name="_Comma_Gerard 1 -20 _Flagstar 2007-1A C AF4 2" xfId="22712" xr:uid="{F0BC0DC3-1952-4375-A377-054A0F934F0B}"/>
    <cellStyle name="_Comma_Gerard 1 -20 _Flagstar 2007-1A C AF4 2 2" xfId="22713" xr:uid="{7B88FC33-CC68-4C6D-9CC9-C862442BBB3D}"/>
    <cellStyle name="_Comma_Gerard 1 -20 _Flagstar 2007-1A C AF4 2 2 2" xfId="22714" xr:uid="{EC7FAED7-2A0D-4798-B11E-116933AFE236}"/>
    <cellStyle name="_Comma_Gerard 1 -20 _Flagstar 2007-1A C AF4 2 3" xfId="22715" xr:uid="{4C5ABD91-6DFD-4D2F-97D6-0C543608346C}"/>
    <cellStyle name="_Comma_Gerard 1 -20 _Flagstar 2007-1A C AF4 3" xfId="22716" xr:uid="{BF9BC589-4A3C-4096-89D7-D1959101D9CE}"/>
    <cellStyle name="_Comma_Gerard 1 -20 _Flagstar 2007-1A C AF4 3 2" xfId="22717" xr:uid="{FF8C4284-B06B-41F0-8911-B9E63C7AE469}"/>
    <cellStyle name="_Comma_Gerard 1 -20 _Flagstar 2007-1A C AF4 4" xfId="22718" xr:uid="{57791918-0875-4669-A8F0-80B0D639B78F}"/>
    <cellStyle name="_Comma_Gerard 1 -20 _ItalFinance SV2" xfId="22719" xr:uid="{A664848D-0E3A-4B96-8530-1D62ACAFAB80}"/>
    <cellStyle name="_Comma_Gerard 1 -20 _ItalFinance SV2 2" xfId="22720" xr:uid="{DF9AF492-44AD-49C8-BAFC-9C17310A8B0F}"/>
    <cellStyle name="_Comma_Gerard 1 -20 _ItalFinance SV2 2 2" xfId="22721" xr:uid="{9D53CA39-D3AA-4552-A442-C06C75CAE935}"/>
    <cellStyle name="_Comma_Gerard 1 -20 _ItalFinance SV2 2 2 2" xfId="22722" xr:uid="{FCA55747-EB66-45FA-AFAC-EE00BEDDE8A3}"/>
    <cellStyle name="_Comma_Gerard 1 -20 _ItalFinance SV2 2 3" xfId="22723" xr:uid="{18E7D827-F0D8-424F-BDEC-E2B1B8836613}"/>
    <cellStyle name="_Comma_Gerard 1 -20 _ItalFinance SV2 3" xfId="22724" xr:uid="{A4C3E948-5416-48BC-900A-35EEB534C00F}"/>
    <cellStyle name="_Comma_Gerard 1 -20 _ItalFinance SV2 3 2" xfId="22725" xr:uid="{0917CE22-A609-4026-B71C-62355E171A42}"/>
    <cellStyle name="_Comma_Gerard 1 -20 _ItalFinance SV2 4" xfId="22726" xr:uid="{F38E6E66-5752-4A6A-A80B-5CB59B6ED58A}"/>
    <cellStyle name="_Comma_Gerard 1 -20 _Meliadi SaRL" xfId="22727" xr:uid="{14BED894-A89A-4EE8-A2D3-2B56ED00766C}"/>
    <cellStyle name="_Comma_Gerard 1 -20 _Meliadi SaRL 2" xfId="22728" xr:uid="{D53B659D-64A6-43FD-B3B4-14979331E8FE}"/>
    <cellStyle name="_Comma_Gerard 1 -20 _Meliadi SaRL 2 2" xfId="22729" xr:uid="{D86600D5-6970-4E10-969A-19115C9258B6}"/>
    <cellStyle name="_Comma_Gerard 1 -20 _Meliadi SaRL 2 2 2" xfId="22730" xr:uid="{508C70C3-9BE2-4877-951E-8BB80557518B}"/>
    <cellStyle name="_Comma_Gerard 1 -20 _Meliadi SaRL 2 3" xfId="22731" xr:uid="{F3A9A9AA-67F1-44AD-8652-D5085BEC8219}"/>
    <cellStyle name="_Comma_Gerard 1 -20 _Meliadi SaRL 3" xfId="22732" xr:uid="{22F5CB12-C8C9-42D3-B78A-43032AB150A6}"/>
    <cellStyle name="_Comma_Gerard 1 -20 _Meliadi SaRL 3 2" xfId="22733" xr:uid="{BAB3E4B0-37CD-4F85-9076-8F56DE0A336B}"/>
    <cellStyle name="_Comma_Gerard 1 -20 _Meliadi SaRL 4" xfId="22734" xr:uid="{66D3385A-635F-4D9B-934F-2879F3090E35}"/>
    <cellStyle name="_Comma_Gerard 1 -20 _Sheet1" xfId="22735" xr:uid="{1B07B462-D7CE-4CD0-89F9-03FB89EA454F}"/>
    <cellStyle name="_Comma_Gerard 1 -20 _Sheet1 2" xfId="22736" xr:uid="{10EE612D-3766-454A-8201-3A34871EECCA}"/>
    <cellStyle name="_Comma_Gerard 1 -20 _Sheet1 2 2" xfId="22737" xr:uid="{B9381147-133A-4A87-BB28-02A59B9DE21C}"/>
    <cellStyle name="_Comma_Gerard 1 -20 _Sheet1 2 2 2" xfId="22738" xr:uid="{B209B60A-CFFA-4FCB-A649-72180262D910}"/>
    <cellStyle name="_Comma_Gerard 1 -20 _Sheet1 2 3" xfId="22739" xr:uid="{4CC0A216-D371-4194-B329-965507FA726D}"/>
    <cellStyle name="_Comma_Gerard 1 -20 _Sheet1 3" xfId="22740" xr:uid="{3615ABF4-EFD5-48B0-BBB2-6BE0D0404AE3}"/>
    <cellStyle name="_Comma_Gerard 1 -20 _Sheet1 3 2" xfId="22741" xr:uid="{D170F9D6-627F-4261-9B33-FC71619366BE}"/>
    <cellStyle name="_Comma_Gerard 1 -20 _Sheet1 4" xfId="22742" xr:uid="{B6AE0FC5-E02B-4168-99B4-0052204D7DB2}"/>
    <cellStyle name="_Comma_Gerard 1 -20 _Template" xfId="22743" xr:uid="{46859B29-CC95-46BC-B43E-C1C9A4FD47DD}"/>
    <cellStyle name="_Comma_Gerard 1 -20 _Template 2" xfId="22744" xr:uid="{C6D22ED9-9859-44A7-91C8-2D4699DA946D}"/>
    <cellStyle name="_Comma_Gerard 1 -20 _Template 2 2" xfId="22745" xr:uid="{E203F53A-E8FE-4D65-A071-D5A7651B3C3E}"/>
    <cellStyle name="_Comma_Gerard 1 -20 _Template 2 2 2" xfId="22746" xr:uid="{F2F2DCE5-9D73-4F99-81AE-E1BACD3A4990}"/>
    <cellStyle name="_Comma_Gerard 1 -20 _Template 2 3" xfId="22747" xr:uid="{08BFA1D9-F3BE-4AF2-B438-1DA7997EF8E2}"/>
    <cellStyle name="_Comma_Gerard 1 -20 _Template 3" xfId="22748" xr:uid="{FE8B5F06-BF61-46FF-A953-92899F5FCB60}"/>
    <cellStyle name="_Comma_Gerard 1 -20 _Template 3 2" xfId="22749" xr:uid="{C899FB19-67AA-4CAA-A17A-97B3B4B6C1CF}"/>
    <cellStyle name="_Comma_Gerard 1 -20 _Template 4" xfId="22750" xr:uid="{47D1295E-154F-43A6-BE55-CFDA31FCEFC6}"/>
    <cellStyle name="_Comma_Industrial Plan_Datafile_15092009_without mecanical" xfId="22751" xr:uid="{7EA697B8-DB2D-49F9-8578-3AD60811C89F}"/>
    <cellStyle name="_Comma_ItalFinance SV2" xfId="22752" xr:uid="{A86858BE-5229-4D3F-9B6F-936C8511AA74}"/>
    <cellStyle name="_Comma_ItalFinance SV2 2" xfId="22753" xr:uid="{341C425E-55CF-43E2-841C-C1E7C8F9038D}"/>
    <cellStyle name="_Comma_ItalFinance SV2 2 2" xfId="22754" xr:uid="{400DA4D8-49B9-40C6-8FCD-EA694D5E2F9A}"/>
    <cellStyle name="_Comma_ItalFinance SV2 2 2 2" xfId="22755" xr:uid="{10DC708E-046B-40AF-87B5-115F4B579DDB}"/>
    <cellStyle name="_Comma_ItalFinance SV2 2 3" xfId="22756" xr:uid="{9BD3788A-79A2-48B2-AC08-D8ABCCB5E132}"/>
    <cellStyle name="_Comma_ItalFinance SV2 3" xfId="22757" xr:uid="{3852E632-6016-49CF-8BFC-68BC9972891F}"/>
    <cellStyle name="_Comma_ItalFinance SV2 3 2" xfId="22758" xr:uid="{2D7B560B-DD16-46AD-B065-523C698C04E9}"/>
    <cellStyle name="_Comma_ItalFinance SV2 4" xfId="22759" xr:uid="{B8937651-1873-4A8A-BC65-B48C0C851A1B}"/>
    <cellStyle name="_Comma_LBO (Post IM)" xfId="22760" xr:uid="{7639CE74-4338-4A6A-8F6F-B1FE226DFDC0}"/>
    <cellStyle name="_Comma_LBO (Post IM) 2" xfId="22761" xr:uid="{6D14D537-9A3A-482E-BE21-CBC489257459}"/>
    <cellStyle name="_Comma_LBO (Post IM) 3" xfId="22762" xr:uid="{CB8E3DBA-AE75-42DC-B846-2C05523583B2}"/>
    <cellStyle name="_Comma_LBO (Post IM)_shadow publication 2010.12" xfId="22763" xr:uid="{41459F7C-14D2-47A5-BF8F-E15BB0B22131}"/>
    <cellStyle name="_Comma_LBO (Post IM)_shadow publication 2010.12 2" xfId="22764" xr:uid="{9C7A3DB6-56AB-4043-A153-6B0C50D26F01}"/>
    <cellStyle name="_Comma_LBO (Post IM)_Synthese cumul 300910" xfId="22765" xr:uid="{CCE86F9D-FCDE-4CC5-9AAA-6F5EF7413088}"/>
    <cellStyle name="_Comma_LBO (Post IM)_Synthese cumul 300910 2" xfId="22766" xr:uid="{EC68D5EF-C3B8-4BAF-B160-51FFAB464ED8}"/>
    <cellStyle name="_Comma_Meliadi SaRL" xfId="22767" xr:uid="{33BAC844-AF6E-4B33-8615-3D6D8AB2230E}"/>
    <cellStyle name="_Comma_Meliadi SaRL 2" xfId="22768" xr:uid="{223BA5FC-F91B-460A-BAFC-0566B768BD3C}"/>
    <cellStyle name="_Comma_Meliadi SaRL 2 2" xfId="22769" xr:uid="{DD14132C-E754-41C8-B835-5CA1D06B5109}"/>
    <cellStyle name="_Comma_Meliadi SaRL 2 2 2" xfId="22770" xr:uid="{2CBFFEEA-DD8D-4095-BBE9-F80A06DCBA65}"/>
    <cellStyle name="_Comma_Meliadi SaRL 2 3" xfId="22771" xr:uid="{D087A0A5-ACB8-413C-944A-705E5088FB7C}"/>
    <cellStyle name="_Comma_Meliadi SaRL 3" xfId="22772" xr:uid="{78527AC9-2B69-4EE1-A3A4-38079A54E294}"/>
    <cellStyle name="_Comma_Meliadi SaRL 3 2" xfId="22773" xr:uid="{DA4B53D2-5AA1-4362-BED4-8A8E59665F25}"/>
    <cellStyle name="_Comma_Meliadi SaRL 4" xfId="22774" xr:uid="{C67822CD-487C-45C6-85EB-504E349F1BFF}"/>
    <cellStyle name="_Comma_Prepayment-WAL Assumptions" xfId="22775" xr:uid="{219D7C75-A129-4AE2-A265-E0C6E59B33E3}"/>
    <cellStyle name="_Comma_Queen III - PPA reversal Banking Book - 090630" xfId="22776" xr:uid="{612E52E7-353A-422B-99C6-9BD72D3FC34C}"/>
    <cellStyle name="_Comma_Queen III - PPA reversal Banking Book - 090630 2" xfId="22777" xr:uid="{223EAAEE-8302-471C-9E9D-48E5DA63B87B}"/>
    <cellStyle name="_Comma_Queen III - PPA reversal Banking Book - 090630 3" xfId="22778" xr:uid="{EADE53E2-C527-4B94-9243-EC42BAF78B21}"/>
    <cellStyle name="_Comma_Queen III - PPA reversal Banking Book - 090630_21h" xfId="22779" xr:uid="{1B0BE845-988C-42AD-A558-F0AD68F83DB8}"/>
    <cellStyle name="_Comma_Queen III - PPA reversal Banking Book - 090630_21h 2" xfId="22780" xr:uid="{E22F46FA-B507-4CCD-A2B7-E070DBEDA19D}"/>
    <cellStyle name="_Comma_Queen III - PPA reversal Banking Book - 090630_Feuil1" xfId="22781" xr:uid="{88B2BE34-5929-402E-9B11-24F4CECF4A45}"/>
    <cellStyle name="_Comma_Queen III - PPA reversal Banking Book - 090630_Feuil1 2" xfId="22782" xr:uid="{143E34FD-A6F0-42FD-9BE0-F68570541316}"/>
    <cellStyle name="_Comma_Queen III - PPA reversal Banking Book - 090708h" xfId="22783" xr:uid="{7EC24922-88E6-4F32-A661-F836BFE408A9}"/>
    <cellStyle name="_Comma_Queen III - PPA reversal Banking Book - 090708h 2" xfId="22784" xr:uid="{157ECB01-8CF9-46FC-B7B5-9AF5C6FAD3F2}"/>
    <cellStyle name="_Comma_Queen III - PPA reversal Banking Book - 090709 12h vm pour databook" xfId="22785" xr:uid="{443ECD22-2E13-48EE-8F4D-E852784C4AAB}"/>
    <cellStyle name="_Comma_Queen III - PPA reversal Banking Book - 090709 12h vm pour databook 2" xfId="22786" xr:uid="{4148E1DA-E3C1-4EEF-8E49-0EE41ED93A29}"/>
    <cellStyle name="_Comma_Queen III - PPA reversal Banking Book - 090709 12h vm pour databook 3" xfId="22787" xr:uid="{BC349653-F06D-41CA-9380-421DF000BB1C}"/>
    <cellStyle name="_Comma_Queen III - Rationalisation des Issued Debts - 090723" xfId="22788" xr:uid="{86A29C8B-C17E-452A-899E-65CC23B7588F}"/>
    <cellStyle name="_Comma_Queen III - Rationalisation des Issued Debts - 090723 2" xfId="22789" xr:uid="{B93CFAF4-3FD8-4E59-8A40-104E8DB89ADF}"/>
    <cellStyle name="_Comma_RApres 4.02.02" xfId="22790" xr:uid="{E6487C94-39C3-4D72-86A0-D69D1146FF4A}"/>
    <cellStyle name="_Comma_shadow publication 2010.12" xfId="22791" xr:uid="{9FA29539-1712-4A04-BDD8-D9D775F049F3}"/>
    <cellStyle name="_Comma_shadow publication 2010.12 2" xfId="22792" xr:uid="{97580187-F262-4CF1-B641-69A021E0EFCC}"/>
    <cellStyle name="_Comma_Sheet1" xfId="22793" xr:uid="{40F50F10-3546-47D6-A761-CC1928D8FBC0}"/>
    <cellStyle name="_Comma_Sheet1 2" xfId="22794" xr:uid="{B9ABAB8E-BCBF-4C9D-99DE-E0A7F76988D4}"/>
    <cellStyle name="_Comma_Sheet1 2 2" xfId="22795" xr:uid="{245F7F83-7A6F-4C5A-83A4-2B8CF21B28B7}"/>
    <cellStyle name="_Comma_Sheet1 2 2 2" xfId="22796" xr:uid="{E928BBBA-DC6E-4367-BCA0-845F1070E144}"/>
    <cellStyle name="_Comma_Sheet1 2 3" xfId="22797" xr:uid="{B5852B8E-8C14-40F1-AA8A-00ED85C36D9A}"/>
    <cellStyle name="_Comma_Sheet1 3" xfId="22798" xr:uid="{4AC7C59C-87A1-4BF7-A467-71F6961C8E91}"/>
    <cellStyle name="_Comma_Sheet1 3 2" xfId="22799" xr:uid="{AD77A95B-65AA-4E4D-894E-7266D17E6CE1}"/>
    <cellStyle name="_Comma_Sheet1 4" xfId="22800" xr:uid="{464B2639-047D-48C8-869A-C43A16DA4D35}"/>
    <cellStyle name="_Comma_Synthese cumul 300910" xfId="22801" xr:uid="{A88840DC-075E-4AFB-A72D-03C737E3A830}"/>
    <cellStyle name="_Comma_Synthese cumul 300910 2" xfId="22802" xr:uid="{59F69C3F-BA61-4494-9139-C55DB00EF382}"/>
    <cellStyle name="_Comma_Template" xfId="22803" xr:uid="{6C74FCC2-773D-400F-889A-857A87793ED3}"/>
    <cellStyle name="_Comma_Template 2" xfId="22804" xr:uid="{755BA2D7-CB43-4058-8BDD-169F932CEC71}"/>
    <cellStyle name="_Comma_Template 2 2" xfId="22805" xr:uid="{AD448C43-0B93-4777-9C51-B466684BA4F5}"/>
    <cellStyle name="_Comma_Template 2 2 2" xfId="22806" xr:uid="{7509D0F3-7736-4F98-B5EC-A203B80BB185}"/>
    <cellStyle name="_Comma_Template 2 3" xfId="22807" xr:uid="{4B38B769-8E01-4240-A664-DFBE4FBFA6FA}"/>
    <cellStyle name="_Comma_Template 3" xfId="22808" xr:uid="{8F2ADEE9-D9A7-43E5-950B-A21726DDA665}"/>
    <cellStyle name="_Comma_Template 3 2" xfId="22809" xr:uid="{2C832DD7-705B-44F5-AB3D-7F4272371544}"/>
    <cellStyle name="_Comma_Template 4" xfId="22810" xr:uid="{0735B399-1469-44C9-9924-A11DCF12E854}"/>
    <cellStyle name="_Comma_Tenants &amp; Costs" xfId="22811" xr:uid="{02988A44-56F8-4AAE-B1B1-AED8E489F2E4}"/>
    <cellStyle name="_Comma_Tenants &amp; Costs 2" xfId="22812" xr:uid="{BC86A74B-FDBC-47FF-A89A-22F23BE8C338}"/>
    <cellStyle name="_Comma_Tenants &amp; Costs 2 2" xfId="22813" xr:uid="{8D9A7052-9B2F-410F-9D8D-ADB90506E6CD}"/>
    <cellStyle name="_Comma_Tenants &amp; Costs 2 2 2" xfId="22814" xr:uid="{98BBB31F-CF06-4C3B-9E39-4A2E60E32F1E}"/>
    <cellStyle name="_Comma_Tenants &amp; Costs 2 3" xfId="22815" xr:uid="{10E9EC10-3EAF-4CD0-B22B-ED1758E87564}"/>
    <cellStyle name="_Comma_Tenants &amp; Costs 3" xfId="22816" xr:uid="{FC9C50DE-A4AB-4D96-AF33-04D9135E987F}"/>
    <cellStyle name="_Comma_Tenants &amp; Costs 3 2" xfId="22817" xr:uid="{C43173D2-7261-4EC1-AFCB-E0B27556667A}"/>
    <cellStyle name="_Comma_Tenants &amp; Costs 4" xfId="22818" xr:uid="{3F976DDE-7CF8-4DAD-B7C8-ABE90277B5C4}"/>
    <cellStyle name="_Comma_Tenants &amp; Costs_ABS Deal Tracer - Q3 2008" xfId="22819" xr:uid="{B6647A0B-83B1-422C-8E2A-9B3276BD3F57}"/>
    <cellStyle name="_Comma_Tenants &amp; Costs_ABS Deal Tracer - Q3 2008 2" xfId="22820" xr:uid="{4954BDC1-6F8D-4208-B3EE-0F5F9C91AC2F}"/>
    <cellStyle name="_Comma_Tenants &amp; Costs_ABS Deal Tracer - Q3 2008 2 2" xfId="22821" xr:uid="{A4ED8E36-6C26-4B46-9198-85A516865791}"/>
    <cellStyle name="_Comma_Tenants &amp; Costs_ABS Deal Tracer - Q3 2008 2 2 2" xfId="22822" xr:uid="{1DAE7D00-DB7C-4565-AB45-C253B2EEFC19}"/>
    <cellStyle name="_Comma_Tenants &amp; Costs_ABS Deal Tracer - Q3 2008 2 3" xfId="22823" xr:uid="{021BF037-62C8-4A6E-819F-044261C08BC5}"/>
    <cellStyle name="_Comma_Tenants &amp; Costs_ABS Deal Tracer - Q3 2008 3" xfId="22824" xr:uid="{14C2E6E3-984E-4091-AFEF-DADD1BB65866}"/>
    <cellStyle name="_Comma_Tenants &amp; Costs_ABS Deal Tracer - Q3 2008 3 2" xfId="22825" xr:uid="{95BB1D24-4756-49AC-99B9-EE466B220E68}"/>
    <cellStyle name="_Comma_Tenants &amp; Costs_ABS Deal Tracer - Q3 2008 4" xfId="22826" xr:uid="{F4635FD1-D446-496D-9019-278F00EF5549}"/>
    <cellStyle name="_Comma_Tenants &amp; Costs_Aerium - Chester" xfId="22827" xr:uid="{E22D6372-9A93-4790-8237-38030ECAFD4C}"/>
    <cellStyle name="_Comma_Tenants &amp; Costs_Aerium - Chester 2" xfId="22828" xr:uid="{61F238B9-C76D-4AE6-8BC6-80B1BDABE260}"/>
    <cellStyle name="_Comma_Tenants &amp; Costs_Aerium - Chester 2 2" xfId="22829" xr:uid="{7F0C037B-6057-4512-8CEA-7583D4A10131}"/>
    <cellStyle name="_Comma_Tenants &amp; Costs_Aerium - Chester 2 2 2" xfId="22830" xr:uid="{55FE807C-997E-44DB-9AD5-8C1568C77D83}"/>
    <cellStyle name="_Comma_Tenants &amp; Costs_Aerium - Chester 2 3" xfId="22831" xr:uid="{908516EC-C761-4211-AE70-FAD0988BABEF}"/>
    <cellStyle name="_Comma_Tenants &amp; Costs_Aerium - Chester 3" xfId="22832" xr:uid="{2A6C4279-18EF-4F9C-816C-D2B8D7AC64C4}"/>
    <cellStyle name="_Comma_Tenants &amp; Costs_Aerium - Chester 3 2" xfId="22833" xr:uid="{23A07A6D-6041-4223-83D9-03EA08F4E044}"/>
    <cellStyle name="_Comma_Tenants &amp; Costs_Aerium - Chester 4" xfId="22834" xr:uid="{F3F0651F-AEC2-4B80-A180-B8E78B1E8A5F}"/>
    <cellStyle name="_Comma_Tenants &amp; Costs_Aerium - Mercoeur" xfId="22835" xr:uid="{BB05724E-9472-4C2A-9FBD-0C2455664034}"/>
    <cellStyle name="_Comma_Tenants &amp; Costs_Aerium - Mercoeur 2" xfId="22836" xr:uid="{6DE98F3F-1CFF-4B8D-89E5-E7895782E666}"/>
    <cellStyle name="_Comma_Tenants &amp; Costs_Aerium - Mercoeur 2 2" xfId="22837" xr:uid="{1D6C6B43-B092-40F8-8D3B-3FC0CF69EBC7}"/>
    <cellStyle name="_Comma_Tenants &amp; Costs_Aerium - Mercoeur 2 2 2" xfId="22838" xr:uid="{F5DD25D1-AB90-4CD4-8211-267E4E313B44}"/>
    <cellStyle name="_Comma_Tenants &amp; Costs_Aerium - Mercoeur 2 3" xfId="22839" xr:uid="{837B7838-76C0-4B3F-8A9C-1E1D2C4400AA}"/>
    <cellStyle name="_Comma_Tenants &amp; Costs_Aerium - Mercoeur 3" xfId="22840" xr:uid="{220F62C6-2644-4969-91F6-0D4DF354FD6E}"/>
    <cellStyle name="_Comma_Tenants &amp; Costs_Aerium - Mercoeur 3 2" xfId="22841" xr:uid="{C8E42DE3-DC5D-4F86-A045-E675E33BBF54}"/>
    <cellStyle name="_Comma_Tenants &amp; Costs_Aerium - Mercoeur 4" xfId="22842" xr:uid="{2E90E96D-1346-4C5B-BCD5-CE0B8F60DA14}"/>
    <cellStyle name="_Comma_Tenants &amp; Costs_Babcock &amp; Brown Air Funding I" xfId="22843" xr:uid="{F4BF2A91-DD85-43A6-AC12-70098E6AD0A3}"/>
    <cellStyle name="_Comma_Tenants &amp; Costs_Babcock &amp; Brown Air Funding I 2" xfId="22844" xr:uid="{07B980D0-E452-439D-90E2-56E8B3F8C3CA}"/>
    <cellStyle name="_Comma_Tenants &amp; Costs_Babcock &amp; Brown Air Funding I 2 2" xfId="22845" xr:uid="{DD40D1E0-6531-4543-895D-FD6AC417BB5A}"/>
    <cellStyle name="_Comma_Tenants &amp; Costs_Babcock &amp; Brown Air Funding I 2 2 2" xfId="22846" xr:uid="{028D72A8-3A50-48E1-A571-8B0E5436ED38}"/>
    <cellStyle name="_Comma_Tenants &amp; Costs_Babcock &amp; Brown Air Funding I 2 3" xfId="22847" xr:uid="{0880CE38-00E7-4174-BB17-586125F27711}"/>
    <cellStyle name="_Comma_Tenants &amp; Costs_Babcock &amp; Brown Air Funding I 3" xfId="22848" xr:uid="{C4E6000E-BA32-4578-B80C-FF1D1237D27C}"/>
    <cellStyle name="_Comma_Tenants &amp; Costs_Babcock &amp; Brown Air Funding I 3 2" xfId="22849" xr:uid="{4C7FB50F-F32B-4A2B-98A7-DD426BE1DBC8}"/>
    <cellStyle name="_Comma_Tenants &amp; Costs_Babcock &amp; Brown Air Funding I 4" xfId="22850" xr:uid="{C04750D6-0106-4EC9-9480-349724C1F155}"/>
    <cellStyle name="_Comma_Tenants &amp; Costs_FCAR 364-day" xfId="22851" xr:uid="{17FFDDC9-B501-46D4-91E2-EBAF12F7BCDC}"/>
    <cellStyle name="_Comma_Tenants &amp; Costs_FCAR 364-day 2" xfId="22852" xr:uid="{C30A77A0-F85E-4E5A-946C-EA85C404A80F}"/>
    <cellStyle name="_Comma_Tenants &amp; Costs_FCAR 364-day 2 2" xfId="22853" xr:uid="{E31FF781-1B3A-47CF-B980-4E93593A3C15}"/>
    <cellStyle name="_Comma_Tenants &amp; Costs_FCAR 364-day 2 2 2" xfId="22854" xr:uid="{811B4A97-6E0B-4B50-8685-194026472339}"/>
    <cellStyle name="_Comma_Tenants &amp; Costs_FCAR 364-day 2 3" xfId="22855" xr:uid="{8D77241C-CEE8-4B28-A5D3-D4BD5AC8D231}"/>
    <cellStyle name="_Comma_Tenants &amp; Costs_FCAR 364-day 3" xfId="22856" xr:uid="{8EEA259E-A4ED-4438-96E5-6DDA4673748A}"/>
    <cellStyle name="_Comma_Tenants &amp; Costs_FCAR 364-day 3 2" xfId="22857" xr:uid="{7C8DD432-3C89-4FF1-B915-2E7E548CF944}"/>
    <cellStyle name="_Comma_Tenants &amp; Costs_FCAR 364-day 4" xfId="22858" xr:uid="{7F807D3C-99DF-4E20-88A9-37E25B9F99C2}"/>
    <cellStyle name="_Comma_Tenants &amp; Costs_FCAR 5-year" xfId="22859" xr:uid="{C6C3F7F9-B29F-4415-83AB-D4B6337C055D}"/>
    <cellStyle name="_Comma_Tenants &amp; Costs_FCAR 5-year 2" xfId="22860" xr:uid="{152A9A19-437D-447A-8B7A-BA82DDC49CDC}"/>
    <cellStyle name="_Comma_Tenants &amp; Costs_FCAR 5-year 2 2" xfId="22861" xr:uid="{5BC98FFE-4DA6-48AE-889C-8328C9DE530B}"/>
    <cellStyle name="_Comma_Tenants &amp; Costs_FCAR 5-year 2 2 2" xfId="22862" xr:uid="{3125F1B9-E75B-41CE-BC0E-99A6534AABEF}"/>
    <cellStyle name="_Comma_Tenants &amp; Costs_FCAR 5-year 2 3" xfId="22863" xr:uid="{7D426216-1B47-4617-864B-FB3BFE12896A}"/>
    <cellStyle name="_Comma_Tenants &amp; Costs_FCAR 5-year 3" xfId="22864" xr:uid="{ED83822B-FB5B-4B88-ABDA-471B8F303750}"/>
    <cellStyle name="_Comma_Tenants &amp; Costs_FCAR 5-year 3 2" xfId="22865" xr:uid="{1D5B9B1E-6798-43D8-AC61-9B88A21DCD01}"/>
    <cellStyle name="_Comma_Tenants &amp; Costs_FCAR 5-year 4" xfId="22866" xr:uid="{F6FC5E7A-8ED9-4387-BCDB-D6BB80C34268}"/>
    <cellStyle name="_Comma_Tenants &amp; Costs_FCC Zeus" xfId="22867" xr:uid="{A730750A-0A9C-42B1-BA0F-FCD96D45569C}"/>
    <cellStyle name="_Comma_Tenants &amp; Costs_FCC Zeus 2" xfId="22868" xr:uid="{BB4078EE-C3D6-4103-895F-420DF13BE8F7}"/>
    <cellStyle name="_Comma_Tenants &amp; Costs_FCC Zeus 2 2" xfId="22869" xr:uid="{11DDBAC5-FA78-46BA-AA1B-FD7115A180B2}"/>
    <cellStyle name="_Comma_Tenants &amp; Costs_FCC Zeus 2 2 2" xfId="22870" xr:uid="{8C13B3AB-818A-45E0-8FF5-573043040CE3}"/>
    <cellStyle name="_Comma_Tenants &amp; Costs_FCC Zeus 2 3" xfId="22871" xr:uid="{5A2DC048-D54A-4841-9983-659A02EEA26F}"/>
    <cellStyle name="_Comma_Tenants &amp; Costs_FCC Zeus 3" xfId="22872" xr:uid="{52FD89F2-FE9B-49A0-A28A-A6C1A889CA90}"/>
    <cellStyle name="_Comma_Tenants &amp; Costs_FCC Zeus 3 2" xfId="22873" xr:uid="{61F816CA-6431-4C5B-926F-DEB813766E49}"/>
    <cellStyle name="_Comma_Tenants &amp; Costs_FCC Zeus 4" xfId="22874" xr:uid="{5B6F9E20-B24D-49E6-A51A-8C71F977BBB4}"/>
    <cellStyle name="_Comma_Tenants &amp; Costs_Flagstar 2007-1A C AF4" xfId="22875" xr:uid="{01919072-22F9-42A4-A7F4-89CF93980266}"/>
    <cellStyle name="_Comma_Tenants &amp; Costs_Flagstar 2007-1A C AF4 2" xfId="22876" xr:uid="{C88E4CC7-CBE6-418C-89FC-BDCD2FCAEB4A}"/>
    <cellStyle name="_Comma_Tenants &amp; Costs_Flagstar 2007-1A C AF4 2 2" xfId="22877" xr:uid="{5A9EF417-FD8E-45AC-8B69-86EA5721BB09}"/>
    <cellStyle name="_Comma_Tenants &amp; Costs_Flagstar 2007-1A C AF4 2 2 2" xfId="22878" xr:uid="{62D51D4C-AD36-4171-A72C-DBCA2741EF33}"/>
    <cellStyle name="_Comma_Tenants &amp; Costs_Flagstar 2007-1A C AF4 2 3" xfId="22879" xr:uid="{9D8D7313-2090-4834-8236-10ECDDA1A856}"/>
    <cellStyle name="_Comma_Tenants &amp; Costs_Flagstar 2007-1A C AF4 3" xfId="22880" xr:uid="{30C18AFF-6D52-4977-95AE-272637332E51}"/>
    <cellStyle name="_Comma_Tenants &amp; Costs_Flagstar 2007-1A C AF4 3 2" xfId="22881" xr:uid="{8B5452B0-FEB4-4BF4-B6FE-1CE73F2CAD0D}"/>
    <cellStyle name="_Comma_Tenants &amp; Costs_Flagstar 2007-1A C AF4 4" xfId="22882" xr:uid="{5E8E6D29-A3C6-4027-A4EA-32AFB4871322}"/>
    <cellStyle name="_Comma_Tenants &amp; Costs_ItalFinance SV2" xfId="22883" xr:uid="{05C5BF1E-CD6D-4C4D-A06C-8CC32D6ABA80}"/>
    <cellStyle name="_Comma_Tenants &amp; Costs_ItalFinance SV2 2" xfId="22884" xr:uid="{7F54B42E-B8C0-414E-80D0-FEB6A9590873}"/>
    <cellStyle name="_Comma_Tenants &amp; Costs_ItalFinance SV2 2 2" xfId="22885" xr:uid="{11BF32EC-52DC-4B7D-A6F1-2FBA7B1EC44B}"/>
    <cellStyle name="_Comma_Tenants &amp; Costs_ItalFinance SV2 2 2 2" xfId="22886" xr:uid="{11C8CB14-EDC2-4008-9ECF-E1F34FCC94C1}"/>
    <cellStyle name="_Comma_Tenants &amp; Costs_ItalFinance SV2 2 3" xfId="22887" xr:uid="{46D814DB-FFF8-466D-A8D2-C2AB0B38F259}"/>
    <cellStyle name="_Comma_Tenants &amp; Costs_ItalFinance SV2 3" xfId="22888" xr:uid="{D93D73AD-DEE1-437D-A3D8-0E7CBC750879}"/>
    <cellStyle name="_Comma_Tenants &amp; Costs_ItalFinance SV2 3 2" xfId="22889" xr:uid="{3546FAB5-432B-48BE-9839-98DF54AB8A03}"/>
    <cellStyle name="_Comma_Tenants &amp; Costs_ItalFinance SV2 4" xfId="22890" xr:uid="{CF84E8D6-9A04-4A1D-8E4A-A9376F6352F8}"/>
    <cellStyle name="_Comma_Tenants &amp; Costs_Meliadi SaRL" xfId="22891" xr:uid="{42B47597-0FBC-4404-B1D9-02012016DDDB}"/>
    <cellStyle name="_Comma_Tenants &amp; Costs_Meliadi SaRL 2" xfId="22892" xr:uid="{79D73E02-1B22-4CF7-9234-478029D4CE83}"/>
    <cellStyle name="_Comma_Tenants &amp; Costs_Meliadi SaRL 2 2" xfId="22893" xr:uid="{E90F7FA7-7BAB-4232-BD72-5207F438256A}"/>
    <cellStyle name="_Comma_Tenants &amp; Costs_Meliadi SaRL 2 2 2" xfId="22894" xr:uid="{5A21F718-D845-40E6-9983-979A3913248F}"/>
    <cellStyle name="_Comma_Tenants &amp; Costs_Meliadi SaRL 2 3" xfId="22895" xr:uid="{445CA02C-E608-4E12-9586-CE660AB6C428}"/>
    <cellStyle name="_Comma_Tenants &amp; Costs_Meliadi SaRL 3" xfId="22896" xr:uid="{E408B728-3EB9-4CCB-928F-37870992918C}"/>
    <cellStyle name="_Comma_Tenants &amp; Costs_Meliadi SaRL 3 2" xfId="22897" xr:uid="{AF81595A-5A81-488D-B471-BC10F9EC1C5B}"/>
    <cellStyle name="_Comma_Tenants &amp; Costs_Meliadi SaRL 4" xfId="22898" xr:uid="{465B96A5-57B1-41FE-9261-FA0CBD23B087}"/>
    <cellStyle name="_Comma_Tenants &amp; Costs_Sheet1" xfId="22899" xr:uid="{34E093ED-20C5-4F51-AA26-244DFE392D16}"/>
    <cellStyle name="_Comma_Tenants &amp; Costs_Sheet1 2" xfId="22900" xr:uid="{0FB3851E-0A56-4BDD-92C5-27C7428B48D5}"/>
    <cellStyle name="_Comma_Tenants &amp; Costs_Sheet1 2 2" xfId="22901" xr:uid="{8857430D-B7F2-4EC3-B1BE-DB64FE9A5EFC}"/>
    <cellStyle name="_Comma_Tenants &amp; Costs_Sheet1 2 2 2" xfId="22902" xr:uid="{2CC9A0A5-FF94-475C-97C5-BEEC17725D40}"/>
    <cellStyle name="_Comma_Tenants &amp; Costs_Sheet1 2 3" xfId="22903" xr:uid="{6EF0376E-7F75-4C41-BEEB-A79DBAF517B5}"/>
    <cellStyle name="_Comma_Tenants &amp; Costs_Sheet1 3" xfId="22904" xr:uid="{3CCE7302-2679-447D-B5FB-1E5CC7460614}"/>
    <cellStyle name="_Comma_Tenants &amp; Costs_Sheet1 3 2" xfId="22905" xr:uid="{36345830-9FB1-4135-975C-076E1389FF37}"/>
    <cellStyle name="_Comma_Tenants &amp; Costs_Sheet1 4" xfId="22906" xr:uid="{D61911B7-7753-4A29-9943-151D4A79E0DE}"/>
    <cellStyle name="_Comma_Tenants &amp; Costs_Template" xfId="22907" xr:uid="{3B0A316F-C9CC-4FD9-8125-BED36481CDE2}"/>
    <cellStyle name="_Comma_Tenants &amp; Costs_Template 2" xfId="22908" xr:uid="{346D0783-7438-442E-A972-42C2EE8DD1B8}"/>
    <cellStyle name="_Comma_Tenants &amp; Costs_Template 2 2" xfId="22909" xr:uid="{F1EFD5D0-1006-4D72-859C-49B26906F626}"/>
    <cellStyle name="_Comma_Tenants &amp; Costs_Template 2 2 2" xfId="22910" xr:uid="{6FE90707-FB27-49BC-930B-3E6C04D4AF96}"/>
    <cellStyle name="_Comma_Tenants &amp; Costs_Template 2 3" xfId="22911" xr:uid="{BD201E92-43C3-48F1-8643-B07B6F59F9CA}"/>
    <cellStyle name="_Comma_Tenants &amp; Costs_Template 3" xfId="22912" xr:uid="{82372B62-EBDC-48A6-B096-7668BF892F42}"/>
    <cellStyle name="_Comma_Tenants &amp; Costs_Template 3 2" xfId="22913" xr:uid="{B76436E7-CDD2-45CE-90AB-7FFB378B687F}"/>
    <cellStyle name="_Comma_Tenants &amp; Costs_Template 4" xfId="22914" xr:uid="{F212702C-E0E5-467E-A00A-FBC4DC0A80AC}"/>
    <cellStyle name="_Comma_Yield calculation worksheet 1a" xfId="22915" xr:uid="{0D5B5063-D619-45B9-852B-853D6E113089}"/>
    <cellStyle name="_Copperfield data" xfId="22916" xr:uid="{E4A4CB86-4AA5-4889-BB04-3DB2C67B201E}"/>
    <cellStyle name="_Copperfield data_Degas HFTO" xfId="22917" xr:uid="{1902010C-6DFE-40E0-8F6F-7416F78A3422}"/>
    <cellStyle name="_Correlation Matrix" xfId="22918" xr:uid="{0AD3A7BB-FE3A-4E18-9261-397C13C27195}"/>
    <cellStyle name="_CR Parma e PC 06T2" xfId="22919" xr:uid="{F6570BED-74FF-43F4-8C67-1713AB43D3DD}"/>
    <cellStyle name="_CreditBonds" xfId="22920" xr:uid="{749542A4-9646-474D-B6D3-FCEDEECA0731}"/>
    <cellStyle name="_Creditski 27-Feb-02 eod_my2" xfId="22921" xr:uid="{625C3657-72C4-4A04-B892-D5B2D559BDE5}"/>
    <cellStyle name="_CRPP coass gen 06T3" xfId="22922" xr:uid="{B2F9CAC4-D0DF-4DAC-ADA0-B4F917C8C9A5}"/>
    <cellStyle name="_CtrySheet" xfId="22923" xr:uid="{3652B058-9E66-4E60-9236-ED41F3E813B1}"/>
    <cellStyle name="_Currency" xfId="22924" xr:uid="{432172C5-CB0D-47EE-BB92-D7654091B73C}"/>
    <cellStyle name="_Currency 2" xfId="22925" xr:uid="{77DF0368-8A01-4300-BCEF-89A7BFAFE011}"/>
    <cellStyle name="_Currency 2 2" xfId="22926" xr:uid="{167B0C8D-3F81-4BC4-93A7-9921D10ED727}"/>
    <cellStyle name="_Currency 2 2 2" xfId="22927" xr:uid="{093F9A56-D18A-4EEB-B03A-08F089D40B7C}"/>
    <cellStyle name="_Currency 2 3" xfId="22928" xr:uid="{DD7727B3-4574-40A2-9E7A-DE762D164513}"/>
    <cellStyle name="_Currency 2 4" xfId="22929" xr:uid="{95AAA0E1-6158-494C-B7F4-FEE2B2DCF6E7}"/>
    <cellStyle name="_Currency 3" xfId="22930" xr:uid="{BA4C7139-23ED-4372-9C47-D27C158BE328}"/>
    <cellStyle name="_Currency 3 2" xfId="22931" xr:uid="{623D91C0-DF39-4191-AFB0-29011BA4C461}"/>
    <cellStyle name="_Currency 3 3" xfId="22932" xr:uid="{F1D864C8-D269-45F3-9F69-C35C5FDD7BAA}"/>
    <cellStyle name="_Currency 3 4" xfId="22933" xr:uid="{CC8443AE-C795-46AC-84BF-823B7BCC7115}"/>
    <cellStyle name="_Currency 4" xfId="22934" xr:uid="{16C6CA7E-FC70-4F94-8F16-FA7D8EF50D8B}"/>
    <cellStyle name="_Currency 5" xfId="22935" xr:uid="{53688E07-7F56-407C-9329-34095734DEB9}"/>
    <cellStyle name="_Currency_15 Wizard Operating Model" xfId="22936" xr:uid="{52A38A67-3553-40C3-A29C-9EC8E7D9A251}"/>
    <cellStyle name="_Currency_15 Wizard Operating Model 2" xfId="22937" xr:uid="{2792673B-001D-4A36-B92F-102A3C804B65}"/>
    <cellStyle name="_Currency_15 Wizard Operating Model 3" xfId="22938" xr:uid="{D54608CA-12AC-4D53-8078-30B8B12A493A}"/>
    <cellStyle name="_Currency_15 Wizard Operating Model_shadow publication 2010.12" xfId="22939" xr:uid="{423BFB32-B5AA-47EE-8B9B-B137FE7D0BA0}"/>
    <cellStyle name="_Currency_15 Wizard Operating Model_shadow publication 2010.12 2" xfId="22940" xr:uid="{F45DA91D-09EF-4E10-AF77-F8D934A92FDC}"/>
    <cellStyle name="_Currency_15 Wizard Operating Model_Synthese cumul 300910" xfId="22941" xr:uid="{CE821928-9391-455A-9E0E-0CCD5AF24938}"/>
    <cellStyle name="_Currency_15 Wizard Operating Model_Synthese cumul 300910 2" xfId="22942" xr:uid="{F3E3A890-D57E-4AD6-85A0-F072C9A1F59C}"/>
    <cellStyle name="_Currency_45647 - Annexe 6a au 31 03 2011 v2" xfId="22943" xr:uid="{6EB4DA31-CF52-4EAE-9AFF-7F9B2F7B44F3}"/>
    <cellStyle name="_Currency_ABS Deal Tracer - Q3 2008" xfId="22944" xr:uid="{4C36C82E-FA1F-4B8C-B666-00CF19E41E40}"/>
    <cellStyle name="_Currency_ABS Deal Tracer - Q3 2008 2" xfId="22945" xr:uid="{C0668015-E015-4034-A37E-C85BF7082E0A}"/>
    <cellStyle name="_Currency_ABS Deal Tracer - Q3 2008 2 2" xfId="22946" xr:uid="{24A584BC-2F04-4172-8628-5ABAD36967BD}"/>
    <cellStyle name="_Currency_ABS Deal Tracer - Q3 2008 2 2 2" xfId="22947" xr:uid="{B53FDB07-BD26-46C7-AD25-3CA01E30B34B}"/>
    <cellStyle name="_Currency_ABS Deal Tracer - Q3 2008 2 3" xfId="22948" xr:uid="{45E31534-31D9-4EBD-AF27-32606D2274F2}"/>
    <cellStyle name="_Currency_ABS Deal Tracer - Q3 2008 3" xfId="22949" xr:uid="{2FB67B68-A631-47D1-B266-E58C068E4BB4}"/>
    <cellStyle name="_Currency_ABS Deal Tracer - Q3 2008 3 2" xfId="22950" xr:uid="{19A33406-C683-48E1-8520-680D9CFB0AA1}"/>
    <cellStyle name="_Currency_ABS Deal Tracer - Q3 2008 4" xfId="22951" xr:uid="{F6C8E5A2-F3C2-46F0-9397-F0F0A5DB0165}"/>
    <cellStyle name="_Currency_Aerium - Chester" xfId="22952" xr:uid="{F46E861A-9EFF-46E5-98B7-629CFEDD834A}"/>
    <cellStyle name="_Currency_Aerium - Chester 2" xfId="22953" xr:uid="{475F7826-7882-4438-A917-5A3FFB8C668F}"/>
    <cellStyle name="_Currency_Aerium - Chester 2 2" xfId="22954" xr:uid="{C6911D7D-31C0-4347-8EF1-1E3B53AE8B2A}"/>
    <cellStyle name="_Currency_Aerium - Chester 2 2 2" xfId="22955" xr:uid="{5306872D-7371-4103-9EC0-43CA8C2D1971}"/>
    <cellStyle name="_Currency_Aerium - Chester 2 3" xfId="22956" xr:uid="{BB1B3A15-D162-4660-BAA5-2DEBEC32AF5A}"/>
    <cellStyle name="_Currency_Aerium - Chester 3" xfId="22957" xr:uid="{10447529-55AB-4947-8D56-FA68F90CC79D}"/>
    <cellStyle name="_Currency_Aerium - Chester 3 2" xfId="22958" xr:uid="{31CF0C44-FE03-4D48-A8CC-A9CFEF3D7146}"/>
    <cellStyle name="_Currency_Aerium - Chester 4" xfId="22959" xr:uid="{6A5DCF95-E3C8-4C29-AEB6-5519390818CD}"/>
    <cellStyle name="_Currency_Aerium - Mercoeur" xfId="22960" xr:uid="{6A7B03CC-8F35-4685-8034-5975F9EB0FDA}"/>
    <cellStyle name="_Currency_Aerium - Mercoeur 2" xfId="22961" xr:uid="{E585AA48-F61D-45AA-AD2D-594A1896C85A}"/>
    <cellStyle name="_Currency_Aerium - Mercoeur 2 2" xfId="22962" xr:uid="{346B5E06-21FB-456D-BD6D-F089E048BD92}"/>
    <cellStyle name="_Currency_Aerium - Mercoeur 2 2 2" xfId="22963" xr:uid="{07B8DB4A-CD78-4C1F-93ED-9912F9D80802}"/>
    <cellStyle name="_Currency_Aerium - Mercoeur 2 3" xfId="22964" xr:uid="{85F5E88B-90C8-4CFF-9629-9BA1C6E9423C}"/>
    <cellStyle name="_Currency_Aerium - Mercoeur 3" xfId="22965" xr:uid="{85CA8FC8-E0EA-4CFE-93B6-45BECC117464}"/>
    <cellStyle name="_Currency_Aerium - Mercoeur 3 2" xfId="22966" xr:uid="{04A82884-2DC8-4F43-95D4-2E1D85937592}"/>
    <cellStyle name="_Currency_Aerium - Mercoeur 4" xfId="22967" xr:uid="{D7F07A57-235B-4986-BD54-1C8CC2BB5C85}"/>
    <cellStyle name="_Currency_Agregate schedules" xfId="22968" xr:uid="{A723EC0A-58F0-44B0-A793-4115A39F7423}"/>
    <cellStyle name="_Currency_Annexe 6 Détail comptes" xfId="22969" xr:uid="{3D4DCC56-AFBE-413F-8D22-63E94FDD1D2B}"/>
    <cellStyle name="_Currency_Babcock &amp; Brown Air Funding I" xfId="22970" xr:uid="{66D7F062-E26B-43AE-BB65-4B9E862B362D}"/>
    <cellStyle name="_Currency_Babcock &amp; Brown Air Funding I 2" xfId="22971" xr:uid="{B4B8AB70-E20C-450F-88F4-EE27E4C9AE79}"/>
    <cellStyle name="_Currency_Babcock &amp; Brown Air Funding I 2 2" xfId="22972" xr:uid="{1DF8808A-F362-4714-AB3B-F9C73FA66E04}"/>
    <cellStyle name="_Currency_Babcock &amp; Brown Air Funding I 2 2 2" xfId="22973" xr:uid="{F867C5EC-C01B-4192-BADD-DD569D696644}"/>
    <cellStyle name="_Currency_Babcock &amp; Brown Air Funding I 2 3" xfId="22974" xr:uid="{89811D5B-3A1C-42F7-A85A-4FD1F7EC5A98}"/>
    <cellStyle name="_Currency_Babcock &amp; Brown Air Funding I 3" xfId="22975" xr:uid="{3396C2BE-3667-44DF-8E24-1DDD0612AD6F}"/>
    <cellStyle name="_Currency_Babcock &amp; Brown Air Funding I 3 2" xfId="22976" xr:uid="{7D3C1863-2C56-4BBF-854F-C9617F0C82F9}"/>
    <cellStyle name="_Currency_Babcock &amp; Brown Air Funding I 4" xfId="22977" xr:uid="{B41FF2C7-7C46-45B0-AE1D-3BE28B009614}"/>
    <cellStyle name="_Currency_CC 3 Yr Forecast to IPO Banks (1)" xfId="22978" xr:uid="{2E6BAA91-23FA-4FBE-A706-C006C27AC74F}"/>
    <cellStyle name="_Currency_CC 3 Yr Forecast to IPO Banks (1) 2" xfId="22979" xr:uid="{9B09F616-C60C-412F-A4C3-6E5616762352}"/>
    <cellStyle name="_Currency_CC 3 Yr Forecast to IPO Banks (1) 3" xfId="22980" xr:uid="{F8F55E0F-E812-4561-B60A-CD34153C6874}"/>
    <cellStyle name="_Currency_CC 3 Yr Forecast to IPO Banks (1)_shadow publication 2010.12" xfId="22981" xr:uid="{F49D3C58-FBC0-44CB-ACBD-7BE3B4921DE9}"/>
    <cellStyle name="_Currency_CC 3 Yr Forecast to IPO Banks (1)_shadow publication 2010.12 2" xfId="22982" xr:uid="{172C4235-6B2A-457E-B4C9-DA56A6BC8AF8}"/>
    <cellStyle name="_Currency_CC 3 Yr Forecast to IPO Banks (1)_Synthese cumul 300910" xfId="22983" xr:uid="{D65EC984-D592-44B0-99D7-CA954317ABEC}"/>
    <cellStyle name="_Currency_CC 3 Yr Forecast to IPO Banks (1)_Synthese cumul 300910 2" xfId="22984" xr:uid="{88910E0F-3F7E-418D-852E-3023F4CE5A7F}"/>
    <cellStyle name="_Currency_CC Tracking Model 10-feb (nov results)" xfId="22985" xr:uid="{BEC34240-28C5-4E89-8F7B-EF902375F012}"/>
    <cellStyle name="_Currency_CC Tracking Model 10-feb (nov results) 2" xfId="22986" xr:uid="{EFFDC586-02C2-42B7-9721-D6BC1FC40630}"/>
    <cellStyle name="_Currency_CC Tracking Model 10-feb (nov results) 3" xfId="22987" xr:uid="{ED2358D8-CAFB-4820-BE7D-036000DFA9E0}"/>
    <cellStyle name="_Currency_CC Tracking Model 10-feb (nov results)_shadow publication 2010.12" xfId="22988" xr:uid="{9A07C23B-CAE7-4C96-958C-B7099DEDB591}"/>
    <cellStyle name="_Currency_CC Tracking Model 10-feb (nov results)_shadow publication 2010.12 2" xfId="22989" xr:uid="{F52F8956-8FB4-40A4-BC1E-CDC9FFDA43CC}"/>
    <cellStyle name="_Currency_CC Tracking Model 10-feb (nov results)_Synthese cumul 300910" xfId="22990" xr:uid="{312A2F02-F94B-4B07-A7FE-EAAECB927D94}"/>
    <cellStyle name="_Currency_CC Tracking Model 10-feb (nov results)_Synthese cumul 300910 2" xfId="22991" xr:uid="{900ED22E-7F1E-464E-90A6-18396872F6EF}"/>
    <cellStyle name="_Currency_CC Tracking Model 13-feb (dec results)" xfId="22992" xr:uid="{F9FAA20F-3C7F-4547-B22F-29F19AAC4D92}"/>
    <cellStyle name="_Currency_CC Tracking Model 13-feb (dec results) 2" xfId="22993" xr:uid="{32889D69-58EB-41AE-9A47-9D944D216D20}"/>
    <cellStyle name="_Currency_CC Tracking Model 13-feb (dec results) 3" xfId="22994" xr:uid="{845260A1-D732-4576-960E-1EC1A8936210}"/>
    <cellStyle name="_Currency_CC Tracking Model 13-feb (dec results)_shadow publication 2010.12" xfId="22995" xr:uid="{F51094EB-834D-4EE2-9246-10391259624A}"/>
    <cellStyle name="_Currency_CC Tracking Model 13-feb (dec results)_shadow publication 2010.12 2" xfId="22996" xr:uid="{9FD227A3-D6B9-4078-B99B-EDA948A183DD}"/>
    <cellStyle name="_Currency_CC Tracking Model 13-feb (dec results)_Synthese cumul 300910" xfId="22997" xr:uid="{99FC7F3B-2E69-4276-BB6B-5C7A833D2E3A}"/>
    <cellStyle name="_Currency_CC Tracking Model 13-feb (dec results)_Synthese cumul 300910 2" xfId="22998" xr:uid="{EDDBD03C-B320-4990-B258-493B583FC735}"/>
    <cellStyle name="_Currency_Cost Calc" xfId="22999" xr:uid="{E43574FE-E9C8-488C-A4F8-80BDE76B5F4C}"/>
    <cellStyle name="_Currency_Cost Calc 2" xfId="23000" xr:uid="{34A2590A-AD8F-40D6-A9F0-0409EEB1CCA7}"/>
    <cellStyle name="_Currency_Cost Calc 2 2" xfId="23001" xr:uid="{5826CDEE-5314-4052-BCA9-A0341754E478}"/>
    <cellStyle name="_Currency_Cost Calc 2 2 2" xfId="23002" xr:uid="{85844070-75D8-4E40-A692-A0D03081C4BF}"/>
    <cellStyle name="_Currency_Cost Calc 2 3" xfId="23003" xr:uid="{44CBE1B6-7893-45D3-BB9D-509BFD41AFE3}"/>
    <cellStyle name="_Currency_Cost Calc 3" xfId="23004" xr:uid="{8CF37E95-9934-4773-9B64-356E055FAEBE}"/>
    <cellStyle name="_Currency_Cost Calc 3 2" xfId="23005" xr:uid="{BB66AE23-9A21-40AC-A789-EE2FEBA785EF}"/>
    <cellStyle name="_Currency_Cost Calc 4" xfId="23006" xr:uid="{F84F22EA-F1C6-4BAB-BC70-857E75117D0A}"/>
    <cellStyle name="_Currency_Cost Calc_ABS Deal Tracer - Q3 2008" xfId="23007" xr:uid="{C2D70D96-2D25-4A53-B26B-83B9AED3EFB3}"/>
    <cellStyle name="_Currency_Cost Calc_ABS Deal Tracer - Q3 2008 2" xfId="23008" xr:uid="{1A14ADE6-86A7-4D66-8219-50B3377D89B9}"/>
    <cellStyle name="_Currency_Cost Calc_ABS Deal Tracer - Q3 2008 2 2" xfId="23009" xr:uid="{D785CD34-CD8A-4B24-BED8-2542881A9AD1}"/>
    <cellStyle name="_Currency_Cost Calc_ABS Deal Tracer - Q3 2008 2 2 2" xfId="23010" xr:uid="{7663699A-77AC-49F8-8CEF-79D1A615094E}"/>
    <cellStyle name="_Currency_Cost Calc_ABS Deal Tracer - Q3 2008 2 3" xfId="23011" xr:uid="{1E8074DE-18D3-431B-B495-95639A2C0D5D}"/>
    <cellStyle name="_Currency_Cost Calc_ABS Deal Tracer - Q3 2008 3" xfId="23012" xr:uid="{3BAFAEF8-D711-4934-82D0-64C6ED14FA61}"/>
    <cellStyle name="_Currency_Cost Calc_ABS Deal Tracer - Q3 2008 3 2" xfId="23013" xr:uid="{0E32CF8B-08DF-4289-9721-0E657C2DF4D7}"/>
    <cellStyle name="_Currency_Cost Calc_ABS Deal Tracer - Q3 2008 4" xfId="23014" xr:uid="{9DF7A2EC-0695-4F19-8BC3-110B753719F5}"/>
    <cellStyle name="_Currency_Cost Calc_Aerium - Chester" xfId="23015" xr:uid="{6911C1C1-BE98-4CC3-9C61-86AB44B37405}"/>
    <cellStyle name="_Currency_Cost Calc_Aerium - Chester 2" xfId="23016" xr:uid="{CED75FEB-5FF8-4065-ABF7-6964A3A9BFD2}"/>
    <cellStyle name="_Currency_Cost Calc_Aerium - Chester 2 2" xfId="23017" xr:uid="{12527FBE-E9D4-4806-869C-D26680666614}"/>
    <cellStyle name="_Currency_Cost Calc_Aerium - Chester 2 2 2" xfId="23018" xr:uid="{C23B6438-CC61-4AD6-B569-1B7D3EEEAE01}"/>
    <cellStyle name="_Currency_Cost Calc_Aerium - Chester 2 3" xfId="23019" xr:uid="{02929AEE-5FDE-4F2C-976D-CDF79F0418D0}"/>
    <cellStyle name="_Currency_Cost Calc_Aerium - Chester 3" xfId="23020" xr:uid="{A67137CE-CDDB-45C1-826B-25DBB44F4CEC}"/>
    <cellStyle name="_Currency_Cost Calc_Aerium - Chester 3 2" xfId="23021" xr:uid="{F5A1B651-880A-49F2-B58D-D133F89C41DF}"/>
    <cellStyle name="_Currency_Cost Calc_Aerium - Chester 4" xfId="23022" xr:uid="{B76DC84A-4C10-4AB7-BB69-B7CF52913742}"/>
    <cellStyle name="_Currency_Cost Calc_Aerium - Mercoeur" xfId="23023" xr:uid="{D0AEECCC-1305-4390-8211-F4EEC81DD8B2}"/>
    <cellStyle name="_Currency_Cost Calc_Aerium - Mercoeur 2" xfId="23024" xr:uid="{560E275E-CC81-4D5E-B0B2-CD746106DBD4}"/>
    <cellStyle name="_Currency_Cost Calc_Aerium - Mercoeur 2 2" xfId="23025" xr:uid="{3A7C26D9-4290-4B23-90E4-AB5B473391C8}"/>
    <cellStyle name="_Currency_Cost Calc_Aerium - Mercoeur 2 2 2" xfId="23026" xr:uid="{6F46D961-D928-4236-A2EF-B7E956DBDC73}"/>
    <cellStyle name="_Currency_Cost Calc_Aerium - Mercoeur 2 3" xfId="23027" xr:uid="{C643DC8F-2ECE-4622-A4E4-27C58D1C29F0}"/>
    <cellStyle name="_Currency_Cost Calc_Aerium - Mercoeur 3" xfId="23028" xr:uid="{08803BBB-419F-4605-85DA-99E315918B49}"/>
    <cellStyle name="_Currency_Cost Calc_Aerium - Mercoeur 3 2" xfId="23029" xr:uid="{52432EAE-975B-4A96-B23D-6B4C910FFBF9}"/>
    <cellStyle name="_Currency_Cost Calc_Aerium - Mercoeur 4" xfId="23030" xr:uid="{CC44DFB9-E214-47E3-80E1-F95D26BBE654}"/>
    <cellStyle name="_Currency_Cost Calc_Babcock &amp; Brown Air Funding I" xfId="23031" xr:uid="{657224D3-4D15-4E78-90F8-17E233B3D85D}"/>
    <cellStyle name="_Currency_Cost Calc_Babcock &amp; Brown Air Funding I 2" xfId="23032" xr:uid="{FB3F0F7D-63FA-4403-9C6A-77D93EA442C7}"/>
    <cellStyle name="_Currency_Cost Calc_Babcock &amp; Brown Air Funding I 2 2" xfId="23033" xr:uid="{FD5C99A8-C2F7-403F-A816-E6CEB1CF2D45}"/>
    <cellStyle name="_Currency_Cost Calc_Babcock &amp; Brown Air Funding I 2 2 2" xfId="23034" xr:uid="{2EBD0FD8-E21E-47F6-ACAF-4DD002B6DC40}"/>
    <cellStyle name="_Currency_Cost Calc_Babcock &amp; Brown Air Funding I 2 3" xfId="23035" xr:uid="{8561EA96-B5AB-43E7-AB95-A7902C02AEB1}"/>
    <cellStyle name="_Currency_Cost Calc_Babcock &amp; Brown Air Funding I 3" xfId="23036" xr:uid="{6D444034-0EC7-4A1E-AB2E-6DE5E8378E0B}"/>
    <cellStyle name="_Currency_Cost Calc_Babcock &amp; Brown Air Funding I 3 2" xfId="23037" xr:uid="{3175A6FA-895B-446E-A568-A500618748F6}"/>
    <cellStyle name="_Currency_Cost Calc_Babcock &amp; Brown Air Funding I 4" xfId="23038" xr:uid="{0C82039F-2F69-4720-B4C9-A062430FC241}"/>
    <cellStyle name="_Currency_Cost Calc_FCAR 364-day" xfId="23039" xr:uid="{02CBAFAE-6987-410F-9963-C56900139F24}"/>
    <cellStyle name="_Currency_Cost Calc_FCAR 364-day 2" xfId="23040" xr:uid="{1AD1D533-1EFE-45D6-BE3A-EFDF2CA4CE7D}"/>
    <cellStyle name="_Currency_Cost Calc_FCAR 364-day 2 2" xfId="23041" xr:uid="{E219FA4B-2ADD-49A5-AE39-A5C7D156F493}"/>
    <cellStyle name="_Currency_Cost Calc_FCAR 364-day 2 2 2" xfId="23042" xr:uid="{6B323515-FBFB-4FEC-8203-3EB66DC03C30}"/>
    <cellStyle name="_Currency_Cost Calc_FCAR 364-day 2 3" xfId="23043" xr:uid="{4DDDAF18-A56B-4DA7-A347-9726A15B8A4F}"/>
    <cellStyle name="_Currency_Cost Calc_FCAR 364-day 3" xfId="23044" xr:uid="{1D4E2F72-4B89-43B5-9CF2-77CA1ABBE130}"/>
    <cellStyle name="_Currency_Cost Calc_FCAR 364-day 3 2" xfId="23045" xr:uid="{7F3EA27D-8B81-40BD-94C9-D08D3F8C304C}"/>
    <cellStyle name="_Currency_Cost Calc_FCAR 364-day 4" xfId="23046" xr:uid="{DDA2ED99-BF09-4383-B081-52845ACD9580}"/>
    <cellStyle name="_Currency_Cost Calc_FCAR 5-year" xfId="23047" xr:uid="{52A9E636-CC28-45A7-8681-773CF9317E78}"/>
    <cellStyle name="_Currency_Cost Calc_FCAR 5-year 2" xfId="23048" xr:uid="{E259508F-0898-4131-AF99-6D8C155F9ADD}"/>
    <cellStyle name="_Currency_Cost Calc_FCAR 5-year 2 2" xfId="23049" xr:uid="{9342981A-6F2E-4ACB-9FF1-885F1D3C6498}"/>
    <cellStyle name="_Currency_Cost Calc_FCAR 5-year 2 2 2" xfId="23050" xr:uid="{EBDE80D3-EFDA-4375-84E9-84285AEA097D}"/>
    <cellStyle name="_Currency_Cost Calc_FCAR 5-year 2 3" xfId="23051" xr:uid="{61F9825E-37B3-4858-9AF3-946AEAE1E688}"/>
    <cellStyle name="_Currency_Cost Calc_FCAR 5-year 3" xfId="23052" xr:uid="{C735B2C6-5927-47B1-A4B7-C4785E7630F4}"/>
    <cellStyle name="_Currency_Cost Calc_FCAR 5-year 3 2" xfId="23053" xr:uid="{9FB843C8-731E-41E9-B374-F52C0EC630B9}"/>
    <cellStyle name="_Currency_Cost Calc_FCAR 5-year 4" xfId="23054" xr:uid="{0BB38481-C0E0-4DA1-A0B0-0BE6BC4004B0}"/>
    <cellStyle name="_Currency_Cost Calc_FCC Zeus" xfId="23055" xr:uid="{7CA4A5AB-A323-49E2-B05A-3406D453EC6D}"/>
    <cellStyle name="_Currency_Cost Calc_FCC Zeus 2" xfId="23056" xr:uid="{139FC27B-4D36-4946-81B0-F96BBB2737E4}"/>
    <cellStyle name="_Currency_Cost Calc_FCC Zeus 2 2" xfId="23057" xr:uid="{312B72FB-881E-4C4F-97BD-2C41716E582A}"/>
    <cellStyle name="_Currency_Cost Calc_FCC Zeus 2 2 2" xfId="23058" xr:uid="{866EE2A1-CD54-4822-ADA1-5A1F9DA214A6}"/>
    <cellStyle name="_Currency_Cost Calc_FCC Zeus 2 3" xfId="23059" xr:uid="{06B05FAA-B932-402A-80DE-043F1CB00D5D}"/>
    <cellStyle name="_Currency_Cost Calc_FCC Zeus 3" xfId="23060" xr:uid="{6B35A3D9-E8A7-42A1-B0E7-B2FC697E713C}"/>
    <cellStyle name="_Currency_Cost Calc_FCC Zeus 3 2" xfId="23061" xr:uid="{45E3E844-5DBD-43CB-81ED-5279F81A1001}"/>
    <cellStyle name="_Currency_Cost Calc_FCC Zeus 4" xfId="23062" xr:uid="{BA827EF7-86AE-46F1-AF6B-8EFC57A3AA30}"/>
    <cellStyle name="_Currency_Cost Calc_Flagstar 2007-1A C AF4" xfId="23063" xr:uid="{082F1F43-AB8E-40D5-BF79-2151DD795E8E}"/>
    <cellStyle name="_Currency_Cost Calc_Flagstar 2007-1A C AF4 2" xfId="23064" xr:uid="{23F2EC66-5E61-497D-B323-BE11343B88E7}"/>
    <cellStyle name="_Currency_Cost Calc_Flagstar 2007-1A C AF4 2 2" xfId="23065" xr:uid="{07829B13-6AB7-413D-8266-1B72E63019F4}"/>
    <cellStyle name="_Currency_Cost Calc_Flagstar 2007-1A C AF4 2 2 2" xfId="23066" xr:uid="{77160657-32F1-4EC6-8493-236DC19836D7}"/>
    <cellStyle name="_Currency_Cost Calc_Flagstar 2007-1A C AF4 2 3" xfId="23067" xr:uid="{DCCBF3B1-F3C8-4AC9-A53F-35660D14E738}"/>
    <cellStyle name="_Currency_Cost Calc_Flagstar 2007-1A C AF4 3" xfId="23068" xr:uid="{2939E51E-20D3-4120-97D4-2A9132D925E2}"/>
    <cellStyle name="_Currency_Cost Calc_Flagstar 2007-1A C AF4 3 2" xfId="23069" xr:uid="{844D1EFB-DB2F-4A1D-A1EA-011BD4CF80DD}"/>
    <cellStyle name="_Currency_Cost Calc_Flagstar 2007-1A C AF4 4" xfId="23070" xr:uid="{BA46698C-F8F5-4951-9B1A-A6B0695F938F}"/>
    <cellStyle name="_Currency_Cost Calc_ItalFinance SV2" xfId="23071" xr:uid="{4C81B10C-269A-435F-8E56-1FC8E026BCC8}"/>
    <cellStyle name="_Currency_Cost Calc_ItalFinance SV2 2" xfId="23072" xr:uid="{BE3A30F0-91B1-4CA0-BA6D-5D6EC451AEEE}"/>
    <cellStyle name="_Currency_Cost Calc_ItalFinance SV2 2 2" xfId="23073" xr:uid="{4DE11BB7-69EE-4240-9909-756EB10C4BF5}"/>
    <cellStyle name="_Currency_Cost Calc_ItalFinance SV2 2 2 2" xfId="23074" xr:uid="{31F65A54-5E37-4841-946E-7C41EA539483}"/>
    <cellStyle name="_Currency_Cost Calc_ItalFinance SV2 2 3" xfId="23075" xr:uid="{4DD9EB8E-3DED-43A3-971A-C03806CFDE47}"/>
    <cellStyle name="_Currency_Cost Calc_ItalFinance SV2 3" xfId="23076" xr:uid="{35BE76D6-0DBC-4649-BDB9-D2B2EF788A8E}"/>
    <cellStyle name="_Currency_Cost Calc_ItalFinance SV2 3 2" xfId="23077" xr:uid="{2B5187B6-E139-43EE-B907-25C015692590}"/>
    <cellStyle name="_Currency_Cost Calc_ItalFinance SV2 4" xfId="23078" xr:uid="{BB141595-CFD7-41EF-8765-6D583CC28E06}"/>
    <cellStyle name="_Currency_Cost Calc_Meliadi SaRL" xfId="23079" xr:uid="{66B30223-0C39-4471-98BA-36D2F708D1A7}"/>
    <cellStyle name="_Currency_Cost Calc_Meliadi SaRL 2" xfId="23080" xr:uid="{5D791F5B-2D9A-4E8B-943D-76C3B45C3A22}"/>
    <cellStyle name="_Currency_Cost Calc_Meliadi SaRL 2 2" xfId="23081" xr:uid="{E01DCEFB-F5A9-4A75-ADFF-E1ED6A98BF28}"/>
    <cellStyle name="_Currency_Cost Calc_Meliadi SaRL 2 2 2" xfId="23082" xr:uid="{7EC96361-6302-458D-9899-51A7AAF4F37D}"/>
    <cellStyle name="_Currency_Cost Calc_Meliadi SaRL 2 3" xfId="23083" xr:uid="{11509006-130D-472D-9404-6F6A689823DB}"/>
    <cellStyle name="_Currency_Cost Calc_Meliadi SaRL 3" xfId="23084" xr:uid="{54F0DE02-A534-4A3C-89D3-A8F083F41673}"/>
    <cellStyle name="_Currency_Cost Calc_Meliadi SaRL 3 2" xfId="23085" xr:uid="{03ADDE9B-93E7-4AD8-AC65-AC9B36876F83}"/>
    <cellStyle name="_Currency_Cost Calc_Meliadi SaRL 4" xfId="23086" xr:uid="{E7DDEAEC-C6AA-4C3C-AA0A-3BC73F888041}"/>
    <cellStyle name="_Currency_Cost Calc_Sheet1" xfId="23087" xr:uid="{DA448775-EC06-4B0A-980A-977BEE68C878}"/>
    <cellStyle name="_Currency_Cost Calc_Sheet1 2" xfId="23088" xr:uid="{FDC13CD2-D598-42B8-8482-606FDF0F3BE7}"/>
    <cellStyle name="_Currency_Cost Calc_Sheet1 2 2" xfId="23089" xr:uid="{E67D1813-FF30-4706-BE23-D959D3CF5988}"/>
    <cellStyle name="_Currency_Cost Calc_Sheet1 2 2 2" xfId="23090" xr:uid="{051210F4-42ED-4E54-BDCD-36B80B33275D}"/>
    <cellStyle name="_Currency_Cost Calc_Sheet1 2 3" xfId="23091" xr:uid="{BF8D61F8-2DAF-487C-A378-A0E56E460683}"/>
    <cellStyle name="_Currency_Cost Calc_Sheet1 3" xfId="23092" xr:uid="{3A80E4AF-BFFD-4E26-8A1B-15E0DCD58BFC}"/>
    <cellStyle name="_Currency_Cost Calc_Sheet1 3 2" xfId="23093" xr:uid="{1892610D-6BB7-46BF-A049-B3D50DD9FA33}"/>
    <cellStyle name="_Currency_Cost Calc_Sheet1 4" xfId="23094" xr:uid="{28CC75F8-A8C9-4B08-B2C9-728A9EC73BDB}"/>
    <cellStyle name="_Currency_Cost Calc_Template" xfId="23095" xr:uid="{A951ECD6-12DE-4DDA-84AC-B3A7F2FC5753}"/>
    <cellStyle name="_Currency_Cost Calc_Template 2" xfId="23096" xr:uid="{49E4D721-1661-4118-A86E-9FEA29E85C92}"/>
    <cellStyle name="_Currency_Cost Calc_Template 2 2" xfId="23097" xr:uid="{1750F40F-61A4-4B87-A146-203A746A6B9F}"/>
    <cellStyle name="_Currency_Cost Calc_Template 2 2 2" xfId="23098" xr:uid="{F38FA367-FB72-456F-8335-1FFAD0F6282C}"/>
    <cellStyle name="_Currency_Cost Calc_Template 2 3" xfId="23099" xr:uid="{F09063F6-28E0-49E4-9E9E-14F0DAD012FD}"/>
    <cellStyle name="_Currency_Cost Calc_Template 3" xfId="23100" xr:uid="{A5C049DD-8869-4C5A-B6E8-C1A412FF4AD4}"/>
    <cellStyle name="_Currency_Cost Calc_Template 3 2" xfId="23101" xr:uid="{F1620FA6-1F30-4C4D-A640-A3B42DF4330C}"/>
    <cellStyle name="_Currency_Cost Calc_Template 4" xfId="23102" xr:uid="{C0C68701-0FD4-444F-BF0A-2EA759A96B49}"/>
    <cellStyle name="_Currency_dcf" xfId="23103" xr:uid="{F80B3711-67AF-4E7A-80E5-AD1188464D41}"/>
    <cellStyle name="_Currency_dcf 2" xfId="23104" xr:uid="{37833379-B2CA-419B-90F0-C58B2DC58660}"/>
    <cellStyle name="_Currency_dcf 3" xfId="23105" xr:uid="{9C88EA60-20F3-46BF-A4AA-F4306204391D}"/>
    <cellStyle name="_Currency_dcf_shadow publication 2010.12" xfId="23106" xr:uid="{7CCCD44A-AAB8-4B8B-A2F1-9912035020B3}"/>
    <cellStyle name="_Currency_dcf_shadow publication 2010.12 2" xfId="23107" xr:uid="{6CFC4106-C5FF-4185-9EE2-2AB8029882BB}"/>
    <cellStyle name="_Currency_dcf_Synthese cumul 300910" xfId="23108" xr:uid="{516AB16F-FFC6-403C-8E3D-1A8550E4B956}"/>
    <cellStyle name="_Currency_dcf_Synthese cumul 300910 2" xfId="23109" xr:uid="{1F38A0F0-E435-4A9C-8452-E6D15CC20B6E}"/>
    <cellStyle name="_Currency_Euston DCF" xfId="23110" xr:uid="{B793BC11-19E8-451F-92EF-DB8551F8E7B5}"/>
    <cellStyle name="_Currency_Euston DCF 2" xfId="23111" xr:uid="{3939C9ED-A4A0-4FBA-A8A1-140316A8C7CB}"/>
    <cellStyle name="_Currency_Euston DCF 3" xfId="23112" xr:uid="{EE78AD8A-5FF1-48C7-8B53-31A18A5C99BC}"/>
    <cellStyle name="_Currency_Euston DCF_shadow publication 2010.12" xfId="23113" xr:uid="{591E5760-409C-4BFC-9267-1671E03AA175}"/>
    <cellStyle name="_Currency_Euston DCF_shadow publication 2010.12 2" xfId="23114" xr:uid="{528BCE2D-4BD0-4BA6-921E-ACBADB6814FA}"/>
    <cellStyle name="_Currency_Euston DCF_Synthese cumul 300910" xfId="23115" xr:uid="{37169F19-87F5-4F69-8D01-6FC366279E5F}"/>
    <cellStyle name="_Currency_Euston DCF_Synthese cumul 300910 2" xfId="23116" xr:uid="{265BAFF9-64F7-4CBE-BC1B-545F2B47668C}"/>
    <cellStyle name="_Currency_Exclusion Karma" xfId="23117" xr:uid="{0D38D7A7-5D6A-4380-A75C-3617DA7F7C65}"/>
    <cellStyle name="_Currency_Exposition des titres souverains (zone euro) au 31.12.2011 V4" xfId="23118" xr:uid="{197CB17A-E64C-4A23-B707-164E8808CC68}"/>
    <cellStyle name="_Currency_FCAR 364-day" xfId="23119" xr:uid="{DBADC03F-6E47-49B2-89ED-12993EE005FA}"/>
    <cellStyle name="_Currency_FCAR 364-day 2" xfId="23120" xr:uid="{AEDAFF9F-979D-4E22-AF1C-719F38825D7A}"/>
    <cellStyle name="_Currency_FCAR 364-day 2 2" xfId="23121" xr:uid="{E78FDA79-9293-4059-9295-95349491F58A}"/>
    <cellStyle name="_Currency_FCAR 364-day 2 2 2" xfId="23122" xr:uid="{86F98747-3166-4671-BE26-A3CD840DA175}"/>
    <cellStyle name="_Currency_FCAR 364-day 2 3" xfId="23123" xr:uid="{2CD68F79-693C-42AA-9FB8-ECE1F0A9BD5F}"/>
    <cellStyle name="_Currency_FCAR 364-day 3" xfId="23124" xr:uid="{B844C431-4686-46B4-A3B2-5F04420B2EE4}"/>
    <cellStyle name="_Currency_FCAR 364-day 3 2" xfId="23125" xr:uid="{6D204404-7D98-4A98-98F5-5DF53C091F8E}"/>
    <cellStyle name="_Currency_FCAR 364-day 4" xfId="23126" xr:uid="{7F89D6B4-4069-4760-95E2-CBA3F47160D6}"/>
    <cellStyle name="_Currency_FCAR 5-year" xfId="23127" xr:uid="{8E678E27-A328-4E88-94DC-A6D0D5713D31}"/>
    <cellStyle name="_Currency_FCAR 5-year 2" xfId="23128" xr:uid="{310B242F-5205-4AC3-B225-4F434199E929}"/>
    <cellStyle name="_Currency_FCAR 5-year 2 2" xfId="23129" xr:uid="{1DA03B0B-B9DB-4666-B4A5-7ADCF80EBDB4}"/>
    <cellStyle name="_Currency_FCAR 5-year 2 2 2" xfId="23130" xr:uid="{21EAED3C-8CB0-4686-8070-354E63BF7570}"/>
    <cellStyle name="_Currency_FCAR 5-year 2 3" xfId="23131" xr:uid="{42CD629F-6DC5-4744-BB2D-A00CE6A9819E}"/>
    <cellStyle name="_Currency_FCAR 5-year 3" xfId="23132" xr:uid="{2D48910B-50F7-40FD-BC44-4A4DE9007BA9}"/>
    <cellStyle name="_Currency_FCAR 5-year 3 2" xfId="23133" xr:uid="{8D8DE4F4-7DF7-40A1-9F9E-47784B2036E2}"/>
    <cellStyle name="_Currency_FCAR 5-year 4" xfId="23134" xr:uid="{819FF144-5542-4399-99C0-792F032BBE90}"/>
    <cellStyle name="_Currency_FCC Zeus" xfId="23135" xr:uid="{B3FD0A45-7BE1-474A-8566-B71C12B6DE8A}"/>
    <cellStyle name="_Currency_FCC Zeus 2" xfId="23136" xr:uid="{4EF4F883-0B53-43D3-8E52-D87B3F3E55B6}"/>
    <cellStyle name="_Currency_FCC Zeus 2 2" xfId="23137" xr:uid="{5C60AFD8-E003-4B6B-A939-CE9321DBD855}"/>
    <cellStyle name="_Currency_FCC Zeus 2 2 2" xfId="23138" xr:uid="{8C4D5EEC-9DFF-4CE6-9EA1-DAD04CCD7872}"/>
    <cellStyle name="_Currency_FCC Zeus 2 3" xfId="23139" xr:uid="{6A3E77D8-10A2-42FD-B4DE-A18CBF5BA232}"/>
    <cellStyle name="_Currency_FCC Zeus 3" xfId="23140" xr:uid="{13AFF94A-2316-40DB-8BD8-76BD36908843}"/>
    <cellStyle name="_Currency_FCC Zeus 3 2" xfId="23141" xr:uid="{1B1D9834-9111-4066-AEFB-411A685092C6}"/>
    <cellStyle name="_Currency_FCC Zeus 4" xfId="23142" xr:uid="{B98B59F7-8679-4EA8-91AB-A5189A73261B}"/>
    <cellStyle name="_Currency_Flagstar 2007-1A C AF4" xfId="23143" xr:uid="{647531BF-AAFF-4C16-A9D6-A6862DD11DDC}"/>
    <cellStyle name="_Currency_Flagstar 2007-1A C AF4 2" xfId="23144" xr:uid="{0F6F6A6B-0882-4FCE-9BF8-7785616C87E2}"/>
    <cellStyle name="_Currency_Flagstar 2007-1A C AF4 2 2" xfId="23145" xr:uid="{77B9EF84-EE14-417A-A270-B90E7A9B6F00}"/>
    <cellStyle name="_Currency_Flagstar 2007-1A C AF4 2 2 2" xfId="23146" xr:uid="{EC3F48AE-AD95-4DF9-948E-37A1F5CBD6FD}"/>
    <cellStyle name="_Currency_Flagstar 2007-1A C AF4 2 3" xfId="23147" xr:uid="{BB683609-F667-455A-A6F2-73469145B6E3}"/>
    <cellStyle name="_Currency_Flagstar 2007-1A C AF4 3" xfId="23148" xr:uid="{D669D476-F604-4FC8-B0DA-9235FFB38723}"/>
    <cellStyle name="_Currency_Flagstar 2007-1A C AF4 3 2" xfId="23149" xr:uid="{532EFD3C-DD21-4BB1-A75D-0B3F79367738}"/>
    <cellStyle name="_Currency_Flagstar 2007-1A C AF4 4" xfId="23150" xr:uid="{13EDAB2F-2AEB-46E8-9D32-58D27C2216EC}"/>
    <cellStyle name="_Currency_Florida consensus estimates" xfId="23151" xr:uid="{3734F925-5057-4FA4-86C6-ECA992484F6A}"/>
    <cellStyle name="_Currency_Florida consensus estimates 2" xfId="23152" xr:uid="{F6FFC170-E75B-4137-B4C1-D06B9CCDB697}"/>
    <cellStyle name="_Currency_Florida consensus estimates 3" xfId="23153" xr:uid="{B950FCE9-2711-46D0-85E5-B2E6E324B69F}"/>
    <cellStyle name="_Currency_Florida consensus estimates_shadow publication 2010.12" xfId="23154" xr:uid="{B053DD96-92CD-4552-A44E-BA0522564877}"/>
    <cellStyle name="_Currency_Florida consensus estimates_shadow publication 2010.12 2" xfId="23155" xr:uid="{C65FB835-57AE-4840-859F-4B1EB8C3438E}"/>
    <cellStyle name="_Currency_Florida consensus estimates_Synthese cumul 300910" xfId="23156" xr:uid="{A588CEC7-B70A-4C82-86C0-5E7ACAB3F169}"/>
    <cellStyle name="_Currency_Florida consensus estimates_Synthese cumul 300910 2" xfId="23157" xr:uid="{0E71460A-5F58-44A7-AA72-244D842AA778}"/>
    <cellStyle name="_Currency_Gerard 1 -20 " xfId="23158" xr:uid="{6DFB673F-A674-4FC9-9E44-9865F6D9CD95}"/>
    <cellStyle name="_Currency_Gerard 1 -20  2" xfId="23159" xr:uid="{B41092F6-E3D8-43A7-9645-F2D9B9A53977}"/>
    <cellStyle name="_Currency_Gerard 1 -20  2 2" xfId="23160" xr:uid="{55CFB3CC-4F00-49F0-A161-AF3484698B7A}"/>
    <cellStyle name="_Currency_Gerard 1 -20  2 2 2" xfId="23161" xr:uid="{5DE8C060-C765-46D6-9AA9-8D95081EFC35}"/>
    <cellStyle name="_Currency_Gerard 1 -20  2 3" xfId="23162" xr:uid="{002147B0-4A8C-4A08-B0E4-2783390C2A2D}"/>
    <cellStyle name="_Currency_Gerard 1 -20  3" xfId="23163" xr:uid="{B8B13F8F-1C6D-4ECF-AF35-0E64410502E7}"/>
    <cellStyle name="_Currency_Gerard 1 -20  3 2" xfId="23164" xr:uid="{22325078-34C7-4926-87F8-63C94484D010}"/>
    <cellStyle name="_Currency_Gerard 1 -20  4" xfId="23165" xr:uid="{2D9165DE-5C37-4DE3-9F8B-5CD8747472AE}"/>
    <cellStyle name="_Currency_Gerard 1 -20 _ABS Deal Tracer - Q3 2008" xfId="23166" xr:uid="{AF3C879E-3A3C-4686-AF36-B0376EAD7030}"/>
    <cellStyle name="_Currency_Gerard 1 -20 _ABS Deal Tracer - Q3 2008 2" xfId="23167" xr:uid="{3279F2B4-79E9-47D4-AC83-EC8FB38F4D1F}"/>
    <cellStyle name="_Currency_Gerard 1 -20 _ABS Deal Tracer - Q3 2008 2 2" xfId="23168" xr:uid="{E0BFE6D8-969E-4568-AEA1-F13EE6956E37}"/>
    <cellStyle name="_Currency_Gerard 1 -20 _ABS Deal Tracer - Q3 2008 2 2 2" xfId="23169" xr:uid="{AD45380C-F195-4764-A0F9-D9DE09FF9B2D}"/>
    <cellStyle name="_Currency_Gerard 1 -20 _ABS Deal Tracer - Q3 2008 2 3" xfId="23170" xr:uid="{0788318F-F864-4557-8234-847FCB2F3465}"/>
    <cellStyle name="_Currency_Gerard 1 -20 _ABS Deal Tracer - Q3 2008 3" xfId="23171" xr:uid="{BE0B72CB-7FEA-4196-89B0-D0687719A0BD}"/>
    <cellStyle name="_Currency_Gerard 1 -20 _ABS Deal Tracer - Q3 2008 3 2" xfId="23172" xr:uid="{B471A1CA-1D5C-47B6-91E8-0DAF85E3268F}"/>
    <cellStyle name="_Currency_Gerard 1 -20 _ABS Deal Tracer - Q3 2008 4" xfId="23173" xr:uid="{23E74BE9-CBD9-4EEB-AA3D-23B2B9559935}"/>
    <cellStyle name="_Currency_Gerard 1 -20 _Aerium - Chester" xfId="23174" xr:uid="{61C61729-8982-427C-A2BA-C1B001A88FF7}"/>
    <cellStyle name="_Currency_Gerard 1 -20 _Aerium - Chester 2" xfId="23175" xr:uid="{30EC01F3-A201-4242-BF47-17E58724C208}"/>
    <cellStyle name="_Currency_Gerard 1 -20 _Aerium - Chester 2 2" xfId="23176" xr:uid="{A62FEDAE-0BD5-432A-AB2F-A8D33E168127}"/>
    <cellStyle name="_Currency_Gerard 1 -20 _Aerium - Chester 2 2 2" xfId="23177" xr:uid="{B9755F76-C499-4663-8F98-4E369DF1E33E}"/>
    <cellStyle name="_Currency_Gerard 1 -20 _Aerium - Chester 2 3" xfId="23178" xr:uid="{67FC0D4A-CBDD-417A-AA32-62DB17BB187E}"/>
    <cellStyle name="_Currency_Gerard 1 -20 _Aerium - Chester 3" xfId="23179" xr:uid="{DF221032-BFF6-4C30-BCB6-CD0FFC87FDF6}"/>
    <cellStyle name="_Currency_Gerard 1 -20 _Aerium - Chester 3 2" xfId="23180" xr:uid="{748EB7FD-3BC6-414C-B647-12FB73A8EAB9}"/>
    <cellStyle name="_Currency_Gerard 1 -20 _Aerium - Chester 4" xfId="23181" xr:uid="{07A1E137-23CB-44C2-BCB9-854C5F090351}"/>
    <cellStyle name="_Currency_Gerard 1 -20 _Aerium - Mercoeur" xfId="23182" xr:uid="{B4F74E87-58A3-4579-A33C-BE6596412D20}"/>
    <cellStyle name="_Currency_Gerard 1 -20 _Aerium - Mercoeur 2" xfId="23183" xr:uid="{F2DFA5CF-03AE-4DA8-AD7D-EB40C665FF93}"/>
    <cellStyle name="_Currency_Gerard 1 -20 _Aerium - Mercoeur 2 2" xfId="23184" xr:uid="{633DBA9B-E0B1-4AF5-9B70-4E9F611280D1}"/>
    <cellStyle name="_Currency_Gerard 1 -20 _Aerium - Mercoeur 2 2 2" xfId="23185" xr:uid="{3DD35759-DD53-4864-AB36-5E410D7FA569}"/>
    <cellStyle name="_Currency_Gerard 1 -20 _Aerium - Mercoeur 2 3" xfId="23186" xr:uid="{CDDDABBF-8E16-4AD1-8136-FE661B26BD1C}"/>
    <cellStyle name="_Currency_Gerard 1 -20 _Aerium - Mercoeur 3" xfId="23187" xr:uid="{EC6D00D8-1E9B-401B-94D2-E9A43F4F705D}"/>
    <cellStyle name="_Currency_Gerard 1 -20 _Aerium - Mercoeur 3 2" xfId="23188" xr:uid="{4FBA47C4-04FC-433C-ADCB-DC93E63B0FD7}"/>
    <cellStyle name="_Currency_Gerard 1 -20 _Aerium - Mercoeur 4" xfId="23189" xr:uid="{72CE41C7-7663-4E88-A74F-24A134C6F4A0}"/>
    <cellStyle name="_Currency_Gerard 1 -20 _Babcock &amp; Brown Air Funding I" xfId="23190" xr:uid="{0328D072-5F7F-4198-AB16-B66C71993AE2}"/>
    <cellStyle name="_Currency_Gerard 1 -20 _Babcock &amp; Brown Air Funding I 2" xfId="23191" xr:uid="{144D92E4-54FB-4E3B-83E0-3692EEC52EF2}"/>
    <cellStyle name="_Currency_Gerard 1 -20 _Babcock &amp; Brown Air Funding I 2 2" xfId="23192" xr:uid="{688A44E2-50FB-4ED4-AE17-F28535F3960F}"/>
    <cellStyle name="_Currency_Gerard 1 -20 _Babcock &amp; Brown Air Funding I 2 2 2" xfId="23193" xr:uid="{0FE1469C-3B84-4CC2-9C80-CDDD07AFE93B}"/>
    <cellStyle name="_Currency_Gerard 1 -20 _Babcock &amp; Brown Air Funding I 2 3" xfId="23194" xr:uid="{3F149DD0-0335-49DE-85A8-6E3D4B475384}"/>
    <cellStyle name="_Currency_Gerard 1 -20 _Babcock &amp; Brown Air Funding I 3" xfId="23195" xr:uid="{6E767D44-6ED3-4991-BD8A-AE788949B273}"/>
    <cellStyle name="_Currency_Gerard 1 -20 _Babcock &amp; Brown Air Funding I 3 2" xfId="23196" xr:uid="{3F0B8BDD-F4C4-4B04-8821-F810A1E84A5D}"/>
    <cellStyle name="_Currency_Gerard 1 -20 _Babcock &amp; Brown Air Funding I 4" xfId="23197" xr:uid="{9A71CB8A-7BC5-4BC2-911B-B38D5096059C}"/>
    <cellStyle name="_Currency_Gerard 1 -20 _FCAR 364-day" xfId="23198" xr:uid="{0568C978-4468-4C6F-9F93-9A7C422D2270}"/>
    <cellStyle name="_Currency_Gerard 1 -20 _FCAR 364-day 2" xfId="23199" xr:uid="{D6F359F3-9D2A-4385-91DB-7C5D87FE3741}"/>
    <cellStyle name="_Currency_Gerard 1 -20 _FCAR 364-day 2 2" xfId="23200" xr:uid="{E94C2686-BBB7-432B-BFE0-43C20CFA0E48}"/>
    <cellStyle name="_Currency_Gerard 1 -20 _FCAR 364-day 2 2 2" xfId="23201" xr:uid="{5354AF01-313B-4D65-A952-277715174A4D}"/>
    <cellStyle name="_Currency_Gerard 1 -20 _FCAR 364-day 2 3" xfId="23202" xr:uid="{02A12ADC-C29D-495D-A970-0D4EB647C189}"/>
    <cellStyle name="_Currency_Gerard 1 -20 _FCAR 364-day 3" xfId="23203" xr:uid="{56E666C7-4ED0-4853-B784-D77589733779}"/>
    <cellStyle name="_Currency_Gerard 1 -20 _FCAR 364-day 3 2" xfId="23204" xr:uid="{A5AFD165-DBA4-4615-8BC7-42AF8B0E8DF5}"/>
    <cellStyle name="_Currency_Gerard 1 -20 _FCAR 364-day 4" xfId="23205" xr:uid="{309622F3-B532-4025-9611-4524A52FA645}"/>
    <cellStyle name="_Currency_Gerard 1 -20 _FCAR 5-year" xfId="23206" xr:uid="{B3783F79-9678-445B-8327-4FFCAC45D207}"/>
    <cellStyle name="_Currency_Gerard 1 -20 _FCAR 5-year 2" xfId="23207" xr:uid="{EFE49865-4C50-4FE2-BA8D-44D05432198C}"/>
    <cellStyle name="_Currency_Gerard 1 -20 _FCAR 5-year 2 2" xfId="23208" xr:uid="{8312F918-7CB3-4EE8-ABA3-91F18119C04B}"/>
    <cellStyle name="_Currency_Gerard 1 -20 _FCAR 5-year 2 2 2" xfId="23209" xr:uid="{7D54D265-AF61-46A5-B319-D867DFEA3C92}"/>
    <cellStyle name="_Currency_Gerard 1 -20 _FCAR 5-year 2 3" xfId="23210" xr:uid="{755882AE-F3E0-465D-9805-C8E886D61FF3}"/>
    <cellStyle name="_Currency_Gerard 1 -20 _FCAR 5-year 3" xfId="23211" xr:uid="{166D24FB-8ECD-4763-9F11-BD529B9BFCB7}"/>
    <cellStyle name="_Currency_Gerard 1 -20 _FCAR 5-year 3 2" xfId="23212" xr:uid="{62920367-0D39-4904-906E-27E1B5A637AD}"/>
    <cellStyle name="_Currency_Gerard 1 -20 _FCAR 5-year 4" xfId="23213" xr:uid="{52992EEC-E412-48BA-890B-F2AF21D9410B}"/>
    <cellStyle name="_Currency_Gerard 1 -20 _FCC Zeus" xfId="23214" xr:uid="{7B9F0D01-FBBB-4257-833D-8904CDB89B88}"/>
    <cellStyle name="_Currency_Gerard 1 -20 _FCC Zeus 2" xfId="23215" xr:uid="{91D05929-9EBB-461F-AF16-AB521BB1C64A}"/>
    <cellStyle name="_Currency_Gerard 1 -20 _FCC Zeus 2 2" xfId="23216" xr:uid="{4EECEA01-9F29-48E0-BD61-11349E95FC71}"/>
    <cellStyle name="_Currency_Gerard 1 -20 _FCC Zeus 2 2 2" xfId="23217" xr:uid="{28724CF9-AE13-46DE-A4B1-C3F1C42621E5}"/>
    <cellStyle name="_Currency_Gerard 1 -20 _FCC Zeus 2 3" xfId="23218" xr:uid="{56644504-374C-462A-B7DF-EB784B5C2B7E}"/>
    <cellStyle name="_Currency_Gerard 1 -20 _FCC Zeus 3" xfId="23219" xr:uid="{3F09F06D-B9B1-4CE0-8E94-3779B73C3533}"/>
    <cellStyle name="_Currency_Gerard 1 -20 _FCC Zeus 3 2" xfId="23220" xr:uid="{C70CC96F-3528-4A48-AB47-2A6CBC3CCBCD}"/>
    <cellStyle name="_Currency_Gerard 1 -20 _FCC Zeus 4" xfId="23221" xr:uid="{272659E4-1EA4-4887-BD9A-870961E96249}"/>
    <cellStyle name="_Currency_Gerard 1 -20 _Flagstar 2007-1A C AF4" xfId="23222" xr:uid="{A68591CB-92CE-4684-B968-D715FF3298CC}"/>
    <cellStyle name="_Currency_Gerard 1 -20 _Flagstar 2007-1A C AF4 2" xfId="23223" xr:uid="{93EC45D7-C5DF-439D-A9C8-2F9DD90CDD99}"/>
    <cellStyle name="_Currency_Gerard 1 -20 _Flagstar 2007-1A C AF4 2 2" xfId="23224" xr:uid="{B8AB8FE5-744B-485F-B715-AB13EB835706}"/>
    <cellStyle name="_Currency_Gerard 1 -20 _Flagstar 2007-1A C AF4 2 2 2" xfId="23225" xr:uid="{86623D7F-CD9F-4170-8890-5376E28CB498}"/>
    <cellStyle name="_Currency_Gerard 1 -20 _Flagstar 2007-1A C AF4 2 3" xfId="23226" xr:uid="{DAB5C67D-0AC7-4FDD-AF48-1DDAAE13AFA7}"/>
    <cellStyle name="_Currency_Gerard 1 -20 _Flagstar 2007-1A C AF4 3" xfId="23227" xr:uid="{A25F21C8-5A68-404E-B47B-31311E8800CC}"/>
    <cellStyle name="_Currency_Gerard 1 -20 _Flagstar 2007-1A C AF4 3 2" xfId="23228" xr:uid="{7BD56D6D-04E1-4220-984C-20195406AB26}"/>
    <cellStyle name="_Currency_Gerard 1 -20 _Flagstar 2007-1A C AF4 4" xfId="23229" xr:uid="{DF19359B-B528-41AA-9B8D-2B5EBC0ED86C}"/>
    <cellStyle name="_Currency_Gerard 1 -20 _ItalFinance SV2" xfId="23230" xr:uid="{FB63DA4F-0919-49ED-BCAC-BF5C2628EFDD}"/>
    <cellStyle name="_Currency_Gerard 1 -20 _ItalFinance SV2 2" xfId="23231" xr:uid="{D5EC53A5-845C-4F75-8ED2-AC9BD59A4C67}"/>
    <cellStyle name="_Currency_Gerard 1 -20 _ItalFinance SV2 2 2" xfId="23232" xr:uid="{5D7F4807-51FD-4EAE-8376-E380E689BE50}"/>
    <cellStyle name="_Currency_Gerard 1 -20 _ItalFinance SV2 2 2 2" xfId="23233" xr:uid="{40C51D5F-C297-4E1B-A2D7-77E1E40CBD0A}"/>
    <cellStyle name="_Currency_Gerard 1 -20 _ItalFinance SV2 2 3" xfId="23234" xr:uid="{636469AD-3139-4ABA-A82C-83B1AA8C196F}"/>
    <cellStyle name="_Currency_Gerard 1 -20 _ItalFinance SV2 3" xfId="23235" xr:uid="{A62EDBB8-BF1F-441F-BF66-FDFA449E6074}"/>
    <cellStyle name="_Currency_Gerard 1 -20 _ItalFinance SV2 3 2" xfId="23236" xr:uid="{5FDD7169-1EAD-4E2A-BA29-BF1F0D47BFFA}"/>
    <cellStyle name="_Currency_Gerard 1 -20 _ItalFinance SV2 4" xfId="23237" xr:uid="{820D8523-1F5B-49D5-BF06-6973715D38B1}"/>
    <cellStyle name="_Currency_Gerard 1 -20 _Meliadi SaRL" xfId="23238" xr:uid="{B6DEF844-558A-49F4-AF42-C3C663F47D2D}"/>
    <cellStyle name="_Currency_Gerard 1 -20 _Meliadi SaRL 2" xfId="23239" xr:uid="{D7C1CAB7-3F7C-4E1E-BE90-9FC93C59BB84}"/>
    <cellStyle name="_Currency_Gerard 1 -20 _Meliadi SaRL 2 2" xfId="23240" xr:uid="{9CE095D8-8F2E-410B-8DF9-B0E7B3B41037}"/>
    <cellStyle name="_Currency_Gerard 1 -20 _Meliadi SaRL 2 2 2" xfId="23241" xr:uid="{4EB72146-C6F2-475D-BFA7-015FD64CA25F}"/>
    <cellStyle name="_Currency_Gerard 1 -20 _Meliadi SaRL 2 3" xfId="23242" xr:uid="{4FB61AC7-2362-4CD2-89FC-266E7EBA213B}"/>
    <cellStyle name="_Currency_Gerard 1 -20 _Meliadi SaRL 3" xfId="23243" xr:uid="{80802FB9-6FA7-42AA-A564-B05CCFDAA9ED}"/>
    <cellStyle name="_Currency_Gerard 1 -20 _Meliadi SaRL 3 2" xfId="23244" xr:uid="{10391DD5-F7CC-4A7F-A7EC-10F5BCDD4DA0}"/>
    <cellStyle name="_Currency_Gerard 1 -20 _Meliadi SaRL 4" xfId="23245" xr:uid="{F93F082F-CE31-44FA-BF3C-C0CB04F119CA}"/>
    <cellStyle name="_Currency_Gerard 1 -20 _Sheet1" xfId="23246" xr:uid="{8C5F6E19-7D38-4A04-8A42-1B97B32FAE79}"/>
    <cellStyle name="_Currency_Gerard 1 -20 _Sheet1 2" xfId="23247" xr:uid="{D8E3FCAC-C262-4114-9E3F-112044F14D4A}"/>
    <cellStyle name="_Currency_Gerard 1 -20 _Sheet1 2 2" xfId="23248" xr:uid="{3351F264-4F27-4EFF-ACC8-CC893F7B3647}"/>
    <cellStyle name="_Currency_Gerard 1 -20 _Sheet1 2 2 2" xfId="23249" xr:uid="{C5C516F8-C0E9-481D-BF8A-796584157847}"/>
    <cellStyle name="_Currency_Gerard 1 -20 _Sheet1 2 3" xfId="23250" xr:uid="{CE13E9AA-6F43-41E6-B173-B5300073C493}"/>
    <cellStyle name="_Currency_Gerard 1 -20 _Sheet1 3" xfId="23251" xr:uid="{BD95C0FF-3FC0-4650-BB7F-6325E4F9F387}"/>
    <cellStyle name="_Currency_Gerard 1 -20 _Sheet1 3 2" xfId="23252" xr:uid="{D11B9EC2-991F-4448-9019-04FE502E35E1}"/>
    <cellStyle name="_Currency_Gerard 1 -20 _Sheet1 4" xfId="23253" xr:uid="{028E715E-400B-46B8-95B2-6AC51B3813AF}"/>
    <cellStyle name="_Currency_Gerard 1 -20 _Template" xfId="23254" xr:uid="{DAADF26A-AC16-4954-9A55-7B5FEC0DF03E}"/>
    <cellStyle name="_Currency_Gerard 1 -20 _Template 2" xfId="23255" xr:uid="{6CA0F172-DD1B-4187-901B-68BE3CD86D9D}"/>
    <cellStyle name="_Currency_Gerard 1 -20 _Template 2 2" xfId="23256" xr:uid="{F0405A53-A1F0-4D81-94F8-F214FA52EF5A}"/>
    <cellStyle name="_Currency_Gerard 1 -20 _Template 2 2 2" xfId="23257" xr:uid="{C219D311-9CB0-46B8-AC9C-ECB15B514F97}"/>
    <cellStyle name="_Currency_Gerard 1 -20 _Template 2 3" xfId="23258" xr:uid="{7F0BA670-E216-4E03-9AB7-94C257DB8A5A}"/>
    <cellStyle name="_Currency_Gerard 1 -20 _Template 3" xfId="23259" xr:uid="{5E59EAF1-252F-4C41-B9AC-F1C68E7C458B}"/>
    <cellStyle name="_Currency_Gerard 1 -20 _Template 3 2" xfId="23260" xr:uid="{18078347-5591-4168-A380-9B23ED3D5412}"/>
    <cellStyle name="_Currency_Gerard 1 -20 _Template 4" xfId="23261" xr:uid="{851C9BE5-72BD-4248-ADAB-71BFDB34A770}"/>
    <cellStyle name="_Currency_ItalFinance SV2" xfId="23262" xr:uid="{E779DC5E-35FC-4D89-8F5A-4B1FC1279C3E}"/>
    <cellStyle name="_Currency_ItalFinance SV2 2" xfId="23263" xr:uid="{4DB7D9FB-F849-4726-B2EB-7DBFF7EA86F2}"/>
    <cellStyle name="_Currency_ItalFinance SV2 2 2" xfId="23264" xr:uid="{75B0DF6F-D4CA-48B4-B03F-A5C2C5A727AF}"/>
    <cellStyle name="_Currency_ItalFinance SV2 2 2 2" xfId="23265" xr:uid="{7C3FF419-34B7-4196-BCC3-71E71BB21D4D}"/>
    <cellStyle name="_Currency_ItalFinance SV2 2 3" xfId="23266" xr:uid="{2E8F0B67-B9B1-4F57-819D-7794980AB8CD}"/>
    <cellStyle name="_Currency_ItalFinance SV2 3" xfId="23267" xr:uid="{8AB5CAFA-89B1-4BEF-BA21-A08DD8EE7855}"/>
    <cellStyle name="_Currency_ItalFinance SV2 3 2" xfId="23268" xr:uid="{B0854E6A-7538-4281-83D6-20155AC96A9A}"/>
    <cellStyle name="_Currency_ItalFinance SV2 4" xfId="23269" xr:uid="{BABF4ABD-F560-4E60-AB36-419705311D66}"/>
    <cellStyle name="_Currency_LBO (Post IM)" xfId="23270" xr:uid="{76AA2993-0542-4CCB-BDD5-68141B601A99}"/>
    <cellStyle name="_Currency_LBO (Post IM) 2" xfId="23271" xr:uid="{3F082D16-4AE1-4D24-B24A-85CACF881ACC}"/>
    <cellStyle name="_Currency_LBO (Post IM) 3" xfId="23272" xr:uid="{9B348CC5-7D85-47BD-9417-33AB222CC844}"/>
    <cellStyle name="_Currency_LBO (Post IM)_shadow publication 2010.12" xfId="23273" xr:uid="{2C2DB385-D2D5-4F2E-8F06-BC6C26D5B97E}"/>
    <cellStyle name="_Currency_LBO (Post IM)_shadow publication 2010.12 2" xfId="23274" xr:uid="{4D9026C4-09BA-4FEB-8C9D-090FA2040A5C}"/>
    <cellStyle name="_Currency_LBO (Post IM)_Synthese cumul 300910" xfId="23275" xr:uid="{07380DB2-6DFF-4CF7-ACC9-5FF28D0FA1BD}"/>
    <cellStyle name="_Currency_LBO (Post IM)_Synthese cumul 300910 2" xfId="23276" xr:uid="{0CC5A36C-A48D-41BE-B1CD-0FEC7691915E}"/>
    <cellStyle name="_Currency_lbo_short_form" xfId="23277" xr:uid="{E9F69C46-4D99-4AB6-B43D-5670133C0C0C}"/>
    <cellStyle name="_Currency_lbo_short_form 2" xfId="23278" xr:uid="{5378A2F6-6923-47ED-AD7C-6B6EE262DA94}"/>
    <cellStyle name="_Currency_lbo_short_form 3" xfId="23279" xr:uid="{138FAE36-98EE-413D-915D-60CC3962F22A}"/>
    <cellStyle name="_Currency_lbo_short_form_shadow publication 2010.12" xfId="23280" xr:uid="{656C3618-9976-40CF-95BB-A87539B6D625}"/>
    <cellStyle name="_Currency_lbo_short_form_shadow publication 2010.12 2" xfId="23281" xr:uid="{30F11607-A192-4CA0-9E16-92D910F67831}"/>
    <cellStyle name="_Currency_lbo_short_form_Synthese cumul 300910" xfId="23282" xr:uid="{40885755-0B79-4B5D-9837-6FB113A570B0}"/>
    <cellStyle name="_Currency_lbo_short_form_Synthese cumul 300910 2" xfId="23283" xr:uid="{D16B2F53-7C55-4054-8558-B5982E005342}"/>
    <cellStyle name="_Currency_Meliadi SaRL" xfId="23284" xr:uid="{1E771FCB-5BCD-4991-B628-4F44C1D2DD93}"/>
    <cellStyle name="_Currency_Meliadi SaRL 2" xfId="23285" xr:uid="{D60B6E71-3F9D-4B3B-A76F-2E158726B50C}"/>
    <cellStyle name="_Currency_Meliadi SaRL 2 2" xfId="23286" xr:uid="{9ACEFA57-9609-423A-9714-D7D22C568D33}"/>
    <cellStyle name="_Currency_Meliadi SaRL 2 2 2" xfId="23287" xr:uid="{752CB8E7-B8E5-445A-9AE2-09B924A4C365}"/>
    <cellStyle name="_Currency_Meliadi SaRL 2 3" xfId="23288" xr:uid="{A3FF4A3F-A222-4B51-960F-30DC6404A6C5}"/>
    <cellStyle name="_Currency_Meliadi SaRL 3" xfId="23289" xr:uid="{D12E35CA-3BB6-40FC-9360-B11A922B6E2A}"/>
    <cellStyle name="_Currency_Meliadi SaRL 3 2" xfId="23290" xr:uid="{B13DA749-8DF1-49C5-9021-B32A1B34E191}"/>
    <cellStyle name="_Currency_Meliadi SaRL 4" xfId="23291" xr:uid="{EE283B25-E4F2-4C09-A991-4B673834CF18}"/>
    <cellStyle name="_Currency_Prepayment-WAL Assumptions" xfId="23292" xr:uid="{123F2782-DE81-4968-9466-606C5D83BD1A}"/>
    <cellStyle name="_Currency_RApres 4.02.02" xfId="23293" xr:uid="{5E36A675-C9E2-4733-9C70-D6925C6D7A1B}"/>
    <cellStyle name="_Currency_Relative Contribution Analysis 04" xfId="23294" xr:uid="{34D04DF9-1F0B-441B-B1AA-4FA07EEC1171}"/>
    <cellStyle name="_Currency_Relative Contribution Analysis 04 2" xfId="23295" xr:uid="{0E5F4EC1-11C4-4337-A0E0-68F7EE94230D}"/>
    <cellStyle name="_Currency_Relative Contribution Analysis 04 3" xfId="23296" xr:uid="{A0631B01-C4B9-4682-BDED-7612D570B06C}"/>
    <cellStyle name="_Currency_Relative Contribution Analysis 04_shadow publication 2010.12" xfId="23297" xr:uid="{D2161B86-72AF-43AF-9E8B-32AB172726C6}"/>
    <cellStyle name="_Currency_Relative Contribution Analysis 04_shadow publication 2010.12 2" xfId="23298" xr:uid="{5A7364D7-27D0-4D23-B695-36B6D62B9EDA}"/>
    <cellStyle name="_Currency_Relative Contribution Analysis 04_Synthese cumul 300910" xfId="23299" xr:uid="{C2226B71-AE62-4677-B675-385EBBBBDE75}"/>
    <cellStyle name="_Currency_Relative Contribution Analysis 04_Synthese cumul 300910 2" xfId="23300" xr:uid="{E90A164F-4D95-4970-8D4D-ECFBA31C3F88}"/>
    <cellStyle name="_Currency_Royal Kansas  DCF2" xfId="23301" xr:uid="{654B5892-4107-4859-83E8-48762A20F545}"/>
    <cellStyle name="_Currency_Royal Kansas  DCF2 2" xfId="23302" xr:uid="{4074C428-C88D-469E-9C5A-D655112C885A}"/>
    <cellStyle name="_Currency_Royal Kansas  DCF2 3" xfId="23303" xr:uid="{45D0F042-552D-4ADB-AE18-D5A383B700F4}"/>
    <cellStyle name="_Currency_Royal Kansas  DCF2_shadow publication 2010.12" xfId="23304" xr:uid="{416B54FA-05AD-4591-8E99-FD54CFE55715}"/>
    <cellStyle name="_Currency_Royal Kansas  DCF2_shadow publication 2010.12 2" xfId="23305" xr:uid="{DFDF5540-534C-43B0-9B25-6FD5DD5FEA14}"/>
    <cellStyle name="_Currency_Royal Kansas  DCF2_Synthese cumul 300910" xfId="23306" xr:uid="{2A71F121-F9C2-4867-AB75-F37280330B97}"/>
    <cellStyle name="_Currency_Royal Kansas  DCF2_Synthese cumul 300910 2" xfId="23307" xr:uid="{BC7C7D46-0185-402B-BDB3-0AFF265466ED}"/>
    <cellStyle name="_Currency_shadow publication 2010.12" xfId="23308" xr:uid="{8B91E6B7-E3A1-457E-9249-6F54F0A215D7}"/>
    <cellStyle name="_Currency_shadow publication 2010.12 2" xfId="23309" xr:uid="{41A09027-4565-4297-BB22-83209E21A782}"/>
    <cellStyle name="_Currency_Sheet1" xfId="23310" xr:uid="{54D9C4BA-5A49-404D-8326-285E1C11E803}"/>
    <cellStyle name="_Currency_Sheet1 2" xfId="23311" xr:uid="{6493180B-274E-4D4D-A632-EBD9CC3AEDBF}"/>
    <cellStyle name="_Currency_Sheet1 2 2" xfId="23312" xr:uid="{E66BBF18-48FD-47E3-9F5E-7F7CDE0B9C7C}"/>
    <cellStyle name="_Currency_Sheet1 2 2 2" xfId="23313" xr:uid="{FE6F7CDF-C1F3-4CF8-BA47-69284282E922}"/>
    <cellStyle name="_Currency_Sheet1 2 3" xfId="23314" xr:uid="{E19084C6-1B86-4444-AA5E-EEA6120CE8E6}"/>
    <cellStyle name="_Currency_Sheet1 3" xfId="23315" xr:uid="{1EB2058E-F205-4FCA-9B8B-2D9B7162F222}"/>
    <cellStyle name="_Currency_Sheet1 3 2" xfId="23316" xr:uid="{E4BCBBF9-63A5-4F0D-8884-DA5B009B3AC7}"/>
    <cellStyle name="_Currency_Sheet1 4" xfId="23317" xr:uid="{ED766B7B-1DE0-4AA0-BC82-B09ADA840366}"/>
    <cellStyle name="_Currency_Sketch5 - Montana Impact" xfId="23318" xr:uid="{F045CCFB-3C23-4806-80B9-3EF580128B71}"/>
    <cellStyle name="_Currency_Sketch5 - Montana Impact 2" xfId="23319" xr:uid="{F9A38463-A4B9-483D-AA3F-925E9395DBC0}"/>
    <cellStyle name="_Currency_Sketch5 - Montana Impact 3" xfId="23320" xr:uid="{B03261D0-5432-4553-B32D-D9BED7884A55}"/>
    <cellStyle name="_Currency_Sketch5 - Montana Impact_shadow publication 2010.12" xfId="23321" xr:uid="{0310CBE0-585B-4AFD-BDB9-B81A0292E27E}"/>
    <cellStyle name="_Currency_Sketch5 - Montana Impact_shadow publication 2010.12 2" xfId="23322" xr:uid="{A584D8FD-6D6A-4463-8E1A-4F51D1DE440A}"/>
    <cellStyle name="_Currency_Sketch5 - Montana Impact_Synthese cumul 300910" xfId="23323" xr:uid="{F158C449-FE8E-479E-B3B7-9C77D2A7D1F1}"/>
    <cellStyle name="_Currency_Sketch5 - Montana Impact_Synthese cumul 300910 2" xfId="23324" xr:uid="{CC909256-7F51-414E-B596-219443484693}"/>
    <cellStyle name="_Currency_Synthese cumul 300910" xfId="23325" xr:uid="{BBE26546-470E-404A-9EBB-1880F65DF0BF}"/>
    <cellStyle name="_Currency_Synthese cumul 300910 2" xfId="23326" xr:uid="{3D1D565E-D9A3-4B9E-979A-AE05E095E655}"/>
    <cellStyle name="_Currency_Template" xfId="23327" xr:uid="{0281AD65-ABC0-489B-87EF-F521FF364427}"/>
    <cellStyle name="_Currency_Template 2" xfId="23328" xr:uid="{6E87EA5C-B983-4D62-84D3-4FB4A04C6ACC}"/>
    <cellStyle name="_Currency_Template 2 2" xfId="23329" xr:uid="{B360B73F-5FD0-4451-BBF8-4AC13488AD16}"/>
    <cellStyle name="_Currency_Template 2 2 2" xfId="23330" xr:uid="{24336462-A89D-42AD-906B-D17FB9A41E6B}"/>
    <cellStyle name="_Currency_Template 2 3" xfId="23331" xr:uid="{E054EC50-2973-49EB-941E-427CB33DEE49}"/>
    <cellStyle name="_Currency_Template 3" xfId="23332" xr:uid="{B99E53A2-AD42-498A-AE66-84EFF9C9B9AB}"/>
    <cellStyle name="_Currency_Template 3 2" xfId="23333" xr:uid="{A9A84492-89D2-4903-85ED-604DB66F5C1A}"/>
    <cellStyle name="_Currency_Template 4" xfId="23334" xr:uid="{7C3B604C-EAEA-4F04-96F5-52BAEB37D907}"/>
    <cellStyle name="_Currency_Tenants &amp; Costs" xfId="23335" xr:uid="{1667EDC1-F8C1-4913-B35F-E28EE53149A7}"/>
    <cellStyle name="_Currency_Tenants &amp; Costs 2" xfId="23336" xr:uid="{E3CCB758-D63B-4772-8D92-B789AFDB164D}"/>
    <cellStyle name="_Currency_Tenants &amp; Costs 2 2" xfId="23337" xr:uid="{8910296F-0C2F-459E-B283-502681CC61AD}"/>
    <cellStyle name="_Currency_Tenants &amp; Costs 2 2 2" xfId="23338" xr:uid="{63DBE6E4-E591-4937-A50C-781FAF6749E8}"/>
    <cellStyle name="_Currency_Tenants &amp; Costs 2 3" xfId="23339" xr:uid="{670AB603-EBB2-4CC7-8032-49DDAE0152AC}"/>
    <cellStyle name="_Currency_Tenants &amp; Costs 3" xfId="23340" xr:uid="{6C9A53E9-3C7F-446A-8FFA-EFB81A353466}"/>
    <cellStyle name="_Currency_Tenants &amp; Costs 3 2" xfId="23341" xr:uid="{7C11A42B-2C7D-49CC-8F2B-0D98E4D74B1E}"/>
    <cellStyle name="_Currency_Tenants &amp; Costs 4" xfId="23342" xr:uid="{8B67189F-005B-438E-B71A-84A7C27A7A84}"/>
    <cellStyle name="_Currency_Tenants &amp; Costs_ABS Deal Tracer - Q3 2008" xfId="23343" xr:uid="{E533B07D-95E8-4257-8A0B-83FDABBD36CC}"/>
    <cellStyle name="_Currency_Tenants &amp; Costs_ABS Deal Tracer - Q3 2008 2" xfId="23344" xr:uid="{CE0AA9EA-A860-4824-8033-454DDB046388}"/>
    <cellStyle name="_Currency_Tenants &amp; Costs_ABS Deal Tracer - Q3 2008 2 2" xfId="23345" xr:uid="{5FCFB4FF-3EC6-4066-B11F-65619E25855F}"/>
    <cellStyle name="_Currency_Tenants &amp; Costs_ABS Deal Tracer - Q3 2008 2 2 2" xfId="23346" xr:uid="{D402DC68-F5B7-4B5A-9A26-8AC5487602F6}"/>
    <cellStyle name="_Currency_Tenants &amp; Costs_ABS Deal Tracer - Q3 2008 2 3" xfId="23347" xr:uid="{8926D965-60AF-477C-AE49-F94E79521595}"/>
    <cellStyle name="_Currency_Tenants &amp; Costs_ABS Deal Tracer - Q3 2008 3" xfId="23348" xr:uid="{993FFE65-E619-451C-8CC9-26C58C1148E2}"/>
    <cellStyle name="_Currency_Tenants &amp; Costs_ABS Deal Tracer - Q3 2008 3 2" xfId="23349" xr:uid="{AF8884E1-D37A-43D0-883C-5249DF09FB04}"/>
    <cellStyle name="_Currency_Tenants &amp; Costs_ABS Deal Tracer - Q3 2008 4" xfId="23350" xr:uid="{C17A2D39-5B6A-486E-BECE-36DE0F69456E}"/>
    <cellStyle name="_Currency_Tenants &amp; Costs_Aerium - Chester" xfId="23351" xr:uid="{6C0B7A0B-B235-4C28-9A78-E82D3E536B6D}"/>
    <cellStyle name="_Currency_Tenants &amp; Costs_Aerium - Chester 2" xfId="23352" xr:uid="{DDEF2C90-0A60-44B7-999B-22B3A23D924E}"/>
    <cellStyle name="_Currency_Tenants &amp; Costs_Aerium - Chester 2 2" xfId="23353" xr:uid="{5A757C9A-2CF9-4483-8C65-767377B471BF}"/>
    <cellStyle name="_Currency_Tenants &amp; Costs_Aerium - Chester 2 2 2" xfId="23354" xr:uid="{4457A704-9889-4A4B-A4F9-CC248BE0C4DE}"/>
    <cellStyle name="_Currency_Tenants &amp; Costs_Aerium - Chester 2 3" xfId="23355" xr:uid="{1ED27EE7-2F87-4C42-9BDC-AB8708F37FA8}"/>
    <cellStyle name="_Currency_Tenants &amp; Costs_Aerium - Chester 3" xfId="23356" xr:uid="{64C8D7BF-EBD2-40C9-B3D9-AC3794FA0D3B}"/>
    <cellStyle name="_Currency_Tenants &amp; Costs_Aerium - Chester 3 2" xfId="23357" xr:uid="{CBA04813-E7E7-4DC1-8258-1D698E685087}"/>
    <cellStyle name="_Currency_Tenants &amp; Costs_Aerium - Chester 4" xfId="23358" xr:uid="{C1F1A0B1-672E-4B44-9F73-DB065C4704DF}"/>
    <cellStyle name="_Currency_Tenants &amp; Costs_Aerium - Mercoeur" xfId="23359" xr:uid="{AC645B35-0905-4462-8A17-583CE30D6B51}"/>
    <cellStyle name="_Currency_Tenants &amp; Costs_Aerium - Mercoeur 2" xfId="23360" xr:uid="{4C6AA062-6B3A-44BD-8AC4-F6896536AE0B}"/>
    <cellStyle name="_Currency_Tenants &amp; Costs_Aerium - Mercoeur 2 2" xfId="23361" xr:uid="{94CACFA6-4255-4EF8-B78B-86EF59FD7171}"/>
    <cellStyle name="_Currency_Tenants &amp; Costs_Aerium - Mercoeur 2 2 2" xfId="23362" xr:uid="{B0A60098-6903-4517-BBFC-75973BD0BF08}"/>
    <cellStyle name="_Currency_Tenants &amp; Costs_Aerium - Mercoeur 2 3" xfId="23363" xr:uid="{7F451F5B-1D28-494D-AAFF-48CD587F35B1}"/>
    <cellStyle name="_Currency_Tenants &amp; Costs_Aerium - Mercoeur 3" xfId="23364" xr:uid="{0A2A279A-8319-4A15-99EB-B58379882585}"/>
    <cellStyle name="_Currency_Tenants &amp; Costs_Aerium - Mercoeur 3 2" xfId="23365" xr:uid="{ED1B9041-D962-4043-B856-DAADD12C7460}"/>
    <cellStyle name="_Currency_Tenants &amp; Costs_Aerium - Mercoeur 4" xfId="23366" xr:uid="{F4DCE5F2-1301-4D94-82AE-A6384E1A0D85}"/>
    <cellStyle name="_Currency_Tenants &amp; Costs_Babcock &amp; Brown Air Funding I" xfId="23367" xr:uid="{DFB0C4E8-8279-42DE-985B-4C02EA7A3849}"/>
    <cellStyle name="_Currency_Tenants &amp; Costs_Babcock &amp; Brown Air Funding I 2" xfId="23368" xr:uid="{A6C94D69-F937-4773-A09A-BED24737C640}"/>
    <cellStyle name="_Currency_Tenants &amp; Costs_Babcock &amp; Brown Air Funding I 2 2" xfId="23369" xr:uid="{CCC4BA9E-EF08-4C37-A7B9-28AB4FBA9998}"/>
    <cellStyle name="_Currency_Tenants &amp; Costs_Babcock &amp; Brown Air Funding I 2 2 2" xfId="23370" xr:uid="{0A00AE47-194B-441E-8319-39D31E4B814F}"/>
    <cellStyle name="_Currency_Tenants &amp; Costs_Babcock &amp; Brown Air Funding I 2 3" xfId="23371" xr:uid="{64F26482-6C9C-425C-A2E1-6E0A16842ECC}"/>
    <cellStyle name="_Currency_Tenants &amp; Costs_Babcock &amp; Brown Air Funding I 3" xfId="23372" xr:uid="{5D902141-6A6E-4136-B3A3-5700B9580625}"/>
    <cellStyle name="_Currency_Tenants &amp; Costs_Babcock &amp; Brown Air Funding I 3 2" xfId="23373" xr:uid="{440E762A-FA6F-4D12-965C-47F282697A26}"/>
    <cellStyle name="_Currency_Tenants &amp; Costs_Babcock &amp; Brown Air Funding I 4" xfId="23374" xr:uid="{969471E9-28B8-4F43-9764-41CABCADEB4B}"/>
    <cellStyle name="_Currency_Tenants &amp; Costs_FCAR 364-day" xfId="23375" xr:uid="{2A3AD63F-A1F4-42CD-897C-BDE50FA834DC}"/>
    <cellStyle name="_Currency_Tenants &amp; Costs_FCAR 364-day 2" xfId="23376" xr:uid="{5CD0200D-65DC-4D54-ADDC-928AF1FCD618}"/>
    <cellStyle name="_Currency_Tenants &amp; Costs_FCAR 364-day 2 2" xfId="23377" xr:uid="{C80CD78A-438D-4FBE-991C-40EFE028A4ED}"/>
    <cellStyle name="_Currency_Tenants &amp; Costs_FCAR 364-day 2 2 2" xfId="23378" xr:uid="{34CBB656-A049-4768-9EC3-57177A4440A3}"/>
    <cellStyle name="_Currency_Tenants &amp; Costs_FCAR 364-day 2 3" xfId="23379" xr:uid="{515C1D0F-25CF-4BFC-9E02-B978B87E7644}"/>
    <cellStyle name="_Currency_Tenants &amp; Costs_FCAR 364-day 3" xfId="23380" xr:uid="{7EA29318-3712-4C2A-B686-E2C843FF2964}"/>
    <cellStyle name="_Currency_Tenants &amp; Costs_FCAR 364-day 3 2" xfId="23381" xr:uid="{D1BBB716-689C-46F4-BE53-DD898340CBA7}"/>
    <cellStyle name="_Currency_Tenants &amp; Costs_FCAR 364-day 4" xfId="23382" xr:uid="{2BCD6926-6A96-4832-AF14-8A2E6BCA17EA}"/>
    <cellStyle name="_Currency_Tenants &amp; Costs_FCAR 5-year" xfId="23383" xr:uid="{85DDD4FD-B891-4B82-A603-6FA30590C972}"/>
    <cellStyle name="_Currency_Tenants &amp; Costs_FCAR 5-year 2" xfId="23384" xr:uid="{ACB557EF-2960-4984-9268-A464DDBBF94A}"/>
    <cellStyle name="_Currency_Tenants &amp; Costs_FCAR 5-year 2 2" xfId="23385" xr:uid="{8B009478-8F36-43C6-8629-39DEAE6C0D92}"/>
    <cellStyle name="_Currency_Tenants &amp; Costs_FCAR 5-year 2 2 2" xfId="23386" xr:uid="{CE5384DA-AFC6-4D9E-AF7E-4CD08E4EBBD6}"/>
    <cellStyle name="_Currency_Tenants &amp; Costs_FCAR 5-year 2 3" xfId="23387" xr:uid="{5718B311-1170-4A7F-A6DE-3754EAF60D75}"/>
    <cellStyle name="_Currency_Tenants &amp; Costs_FCAR 5-year 3" xfId="23388" xr:uid="{6511A156-4B05-4F5A-84B1-0EB48DD5E2BD}"/>
    <cellStyle name="_Currency_Tenants &amp; Costs_FCAR 5-year 3 2" xfId="23389" xr:uid="{9E31A366-BF43-4E4B-ADDC-D1DD3A1C5528}"/>
    <cellStyle name="_Currency_Tenants &amp; Costs_FCAR 5-year 4" xfId="23390" xr:uid="{392F5051-D103-4B26-A9AC-2FB7F61351F3}"/>
    <cellStyle name="_Currency_Tenants &amp; Costs_FCC Zeus" xfId="23391" xr:uid="{3821567D-47D3-4715-B916-BDEBE0D4B827}"/>
    <cellStyle name="_Currency_Tenants &amp; Costs_FCC Zeus 2" xfId="23392" xr:uid="{21530834-CD96-49E2-BD0A-88021B0B5C43}"/>
    <cellStyle name="_Currency_Tenants &amp; Costs_FCC Zeus 2 2" xfId="23393" xr:uid="{1590CD01-FD55-49C8-9AFF-88A3C41E5D5A}"/>
    <cellStyle name="_Currency_Tenants &amp; Costs_FCC Zeus 2 2 2" xfId="23394" xr:uid="{82BC7C65-19DB-4F8A-B1ED-81B483D5805D}"/>
    <cellStyle name="_Currency_Tenants &amp; Costs_FCC Zeus 2 3" xfId="23395" xr:uid="{6772ACD7-F029-4E6E-8AD8-940E306270DE}"/>
    <cellStyle name="_Currency_Tenants &amp; Costs_FCC Zeus 3" xfId="23396" xr:uid="{4C741B84-4E28-4FD7-A3F4-EDF5A8C5AE43}"/>
    <cellStyle name="_Currency_Tenants &amp; Costs_FCC Zeus 3 2" xfId="23397" xr:uid="{1F3A66E5-CE5E-46EF-9180-CF62DEA826BA}"/>
    <cellStyle name="_Currency_Tenants &amp; Costs_FCC Zeus 4" xfId="23398" xr:uid="{4B386E34-0C45-4297-BDA3-B68B9286920F}"/>
    <cellStyle name="_Currency_Tenants &amp; Costs_Flagstar 2007-1A C AF4" xfId="23399" xr:uid="{FA20BA86-67A9-4B2C-8ED6-E2ED39CFE192}"/>
    <cellStyle name="_Currency_Tenants &amp; Costs_Flagstar 2007-1A C AF4 2" xfId="23400" xr:uid="{411841E7-814E-4FB8-92AF-530E34CD14D1}"/>
    <cellStyle name="_Currency_Tenants &amp; Costs_Flagstar 2007-1A C AF4 2 2" xfId="23401" xr:uid="{136F145E-8A06-4B87-97A5-3A14DE7C0893}"/>
    <cellStyle name="_Currency_Tenants &amp; Costs_Flagstar 2007-1A C AF4 2 2 2" xfId="23402" xr:uid="{2360C830-7857-42F2-BD4A-791206919233}"/>
    <cellStyle name="_Currency_Tenants &amp; Costs_Flagstar 2007-1A C AF4 2 3" xfId="23403" xr:uid="{0FF54E01-CDBD-4678-B2E1-C23DD3531D52}"/>
    <cellStyle name="_Currency_Tenants &amp; Costs_Flagstar 2007-1A C AF4 3" xfId="23404" xr:uid="{D5CB5BD6-6068-40B4-9A7F-708C6D315DAD}"/>
    <cellStyle name="_Currency_Tenants &amp; Costs_Flagstar 2007-1A C AF4 3 2" xfId="23405" xr:uid="{A03F69E2-2344-4359-9F70-3B3F52EC8EDF}"/>
    <cellStyle name="_Currency_Tenants &amp; Costs_Flagstar 2007-1A C AF4 4" xfId="23406" xr:uid="{882D2DF3-3E36-4BD5-994A-7BE2F4990BA0}"/>
    <cellStyle name="_Currency_Tenants &amp; Costs_ItalFinance SV2" xfId="23407" xr:uid="{D854782F-6089-408E-BA44-425574CA873F}"/>
    <cellStyle name="_Currency_Tenants &amp; Costs_ItalFinance SV2 2" xfId="23408" xr:uid="{881D9977-5546-4BE7-B2F8-D10C8DC1F0B2}"/>
    <cellStyle name="_Currency_Tenants &amp; Costs_ItalFinance SV2 2 2" xfId="23409" xr:uid="{17D3DBE8-2CA5-4344-81C6-B8D527E95F12}"/>
    <cellStyle name="_Currency_Tenants &amp; Costs_ItalFinance SV2 2 2 2" xfId="23410" xr:uid="{E79A56A1-AD2D-42BE-8A87-B62BA2F99576}"/>
    <cellStyle name="_Currency_Tenants &amp; Costs_ItalFinance SV2 2 3" xfId="23411" xr:uid="{8A799339-D1FB-403E-8039-D51BCB98306A}"/>
    <cellStyle name="_Currency_Tenants &amp; Costs_ItalFinance SV2 3" xfId="23412" xr:uid="{7F22BD2A-1B31-4AF6-8B45-6F6E97573EFF}"/>
    <cellStyle name="_Currency_Tenants &amp; Costs_ItalFinance SV2 3 2" xfId="23413" xr:uid="{A9110B88-31B5-4283-8C5A-DF55668BF9D6}"/>
    <cellStyle name="_Currency_Tenants &amp; Costs_ItalFinance SV2 4" xfId="23414" xr:uid="{7180A273-BE4A-4198-9E5E-43AEE59D1AEB}"/>
    <cellStyle name="_Currency_Tenants &amp; Costs_Meliadi SaRL" xfId="23415" xr:uid="{42AB6684-CA89-4926-A1CC-A7CDF6AA7521}"/>
    <cellStyle name="_Currency_Tenants &amp; Costs_Meliadi SaRL 2" xfId="23416" xr:uid="{77F4FBD8-7B6C-4648-9A54-CFD9CC0560EC}"/>
    <cellStyle name="_Currency_Tenants &amp; Costs_Meliadi SaRL 2 2" xfId="23417" xr:uid="{750D0DED-FAC1-4824-9ED3-66DB798789A4}"/>
    <cellStyle name="_Currency_Tenants &amp; Costs_Meliadi SaRL 2 2 2" xfId="23418" xr:uid="{FF48F1EA-779B-4151-8EB5-C8FF7DAD19ED}"/>
    <cellStyle name="_Currency_Tenants &amp; Costs_Meliadi SaRL 2 3" xfId="23419" xr:uid="{507DC031-C59A-42B7-949B-333E0F4EF243}"/>
    <cellStyle name="_Currency_Tenants &amp; Costs_Meliadi SaRL 3" xfId="23420" xr:uid="{A72CB961-BEA9-4831-842C-D585F1CD21DA}"/>
    <cellStyle name="_Currency_Tenants &amp; Costs_Meliadi SaRL 3 2" xfId="23421" xr:uid="{78010DF2-D623-4B7B-A5EF-94EBC35BB519}"/>
    <cellStyle name="_Currency_Tenants &amp; Costs_Meliadi SaRL 4" xfId="23422" xr:uid="{AF282B9A-F9C3-49B9-B9DB-B48F1F053AE5}"/>
    <cellStyle name="_Currency_Tenants &amp; Costs_Sheet1" xfId="23423" xr:uid="{5FE6C65B-2DB2-40B2-AB0E-AA49B4EA7A31}"/>
    <cellStyle name="_Currency_Tenants &amp; Costs_Sheet1 2" xfId="23424" xr:uid="{66D16C52-604F-414E-B2B6-D5E1AB1E4053}"/>
    <cellStyle name="_Currency_Tenants &amp; Costs_Sheet1 2 2" xfId="23425" xr:uid="{BF04E98F-D121-4F8B-AA62-27FB5BDB2DE5}"/>
    <cellStyle name="_Currency_Tenants &amp; Costs_Sheet1 2 2 2" xfId="23426" xr:uid="{DEF82DA3-0F41-48BC-802A-2D6BE2479D38}"/>
    <cellStyle name="_Currency_Tenants &amp; Costs_Sheet1 2 3" xfId="23427" xr:uid="{9FE452AC-2D77-4BA0-A7CA-71AF25B2AF3F}"/>
    <cellStyle name="_Currency_Tenants &amp; Costs_Sheet1 3" xfId="23428" xr:uid="{6D334FA6-368B-4454-8513-310442F49461}"/>
    <cellStyle name="_Currency_Tenants &amp; Costs_Sheet1 3 2" xfId="23429" xr:uid="{53A9A611-3667-4F18-BE2C-EB3DC67A2976}"/>
    <cellStyle name="_Currency_Tenants &amp; Costs_Sheet1 4" xfId="23430" xr:uid="{C2A1691C-E280-44DD-B5C2-13D0E66717DD}"/>
    <cellStyle name="_Currency_Tenants &amp; Costs_Template" xfId="23431" xr:uid="{E653F409-A8AE-4322-A284-30013B573A4A}"/>
    <cellStyle name="_Currency_Tenants &amp; Costs_Template 2" xfId="23432" xr:uid="{92404E24-673D-47DB-8CC8-2C146E8493BB}"/>
    <cellStyle name="_Currency_Tenants &amp; Costs_Template 2 2" xfId="23433" xr:uid="{61FA14D3-5918-4288-A90E-D6ACCA22DE3A}"/>
    <cellStyle name="_Currency_Tenants &amp; Costs_Template 2 2 2" xfId="23434" xr:uid="{D83BBFA5-A34C-45D8-8AFC-6FB103C55E77}"/>
    <cellStyle name="_Currency_Tenants &amp; Costs_Template 2 3" xfId="23435" xr:uid="{1EC338BF-16E7-4A0E-AC0F-90413424CC56}"/>
    <cellStyle name="_Currency_Tenants &amp; Costs_Template 3" xfId="23436" xr:uid="{AE87F538-419D-479C-828E-0E3CBE7D5B3B}"/>
    <cellStyle name="_Currency_Tenants &amp; Costs_Template 3 2" xfId="23437" xr:uid="{684CBF2D-862E-4777-8B2D-98E6E0BE3EC4}"/>
    <cellStyle name="_Currency_Tenants &amp; Costs_Template 4" xfId="23438" xr:uid="{975B2DC8-627F-437A-8614-AF86BCBEF758}"/>
    <cellStyle name="_Currency_Yield calculation worksheet 1a" xfId="23439" xr:uid="{9E7E0670-FA85-42CB-9833-6ED67C7EB221}"/>
    <cellStyle name="_CurrencySpace" xfId="23440" xr:uid="{EA392B00-FCA3-4E7F-869B-41271BD967FF}"/>
    <cellStyle name="_CurrencySpace 2" xfId="23441" xr:uid="{B7E7ED55-24CB-454D-9707-1BFB8E679D48}"/>
    <cellStyle name="_CurrencySpace 2 2" xfId="23442" xr:uid="{AC7E7266-FA20-4C3F-AEC3-B463C49E52F8}"/>
    <cellStyle name="_CurrencySpace 2 2 2" xfId="23443" xr:uid="{F8E4D251-3217-42E8-9CA1-190D594E89F5}"/>
    <cellStyle name="_CurrencySpace 2 3" xfId="23444" xr:uid="{383344A9-27ED-4A9D-BE12-FE6613677F74}"/>
    <cellStyle name="_CurrencySpace 2 4" xfId="23445" xr:uid="{0E4F979C-8767-4658-95ED-3B2A6344A1EF}"/>
    <cellStyle name="_CurrencySpace 3" xfId="23446" xr:uid="{01075D86-DF04-42F1-AB06-A6F3B56F38B1}"/>
    <cellStyle name="_CurrencySpace 3 2" xfId="23447" xr:uid="{771A3FBB-85F1-4B2E-A5F0-477F2D43F8D6}"/>
    <cellStyle name="_CurrencySpace 3 3" xfId="23448" xr:uid="{BD50E488-370E-4C85-86F7-E350525F027C}"/>
    <cellStyle name="_CurrencySpace 3 4" xfId="23449" xr:uid="{F93BB814-A5BE-4660-BECA-E257806E5C11}"/>
    <cellStyle name="_CurrencySpace 4" xfId="23450" xr:uid="{E096ACBB-509E-4ADF-8D73-66034EADE830}"/>
    <cellStyle name="_CurrencySpace 5" xfId="23451" xr:uid="{1FDC195E-6492-4FC7-873E-5C3B243E5E20}"/>
    <cellStyle name="_CurrencySpace_45647 - Annexe 6a au 31 03 2011 v2" xfId="23452" xr:uid="{25FAD1B6-CA5D-454A-AF40-64636D2FF7B6}"/>
    <cellStyle name="_CurrencySpace_45647 - Annexe 6a au 31 03 2011 v2 2" xfId="23453" xr:uid="{DD5D799F-265E-49FD-837C-34B1D0748207}"/>
    <cellStyle name="_CurrencySpace_Agregate schedules" xfId="23454" xr:uid="{DCC48810-8833-479D-8B2F-4B9147B1277F}"/>
    <cellStyle name="_CurrencySpace_Annexe 6 Détail comptes" xfId="23455" xr:uid="{5AF2AD6A-CC29-4457-A8C3-A1844047D13E}"/>
    <cellStyle name="_CurrencySpace_Annexe 6 Détail comptes 2" xfId="23456" xr:uid="{948C8D9A-2605-4AE9-831F-634B0E77E168}"/>
    <cellStyle name="_CurrencySpace_CC Tracking Model 10-feb (nov results)" xfId="23457" xr:uid="{7D3F47F0-88E7-4C96-BD59-09E59B69B645}"/>
    <cellStyle name="_CurrencySpace_CC Tracking Model 10-feb (nov results) 2" xfId="23458" xr:uid="{3982E2E1-F040-426D-9961-2B47B4295C83}"/>
    <cellStyle name="_CurrencySpace_CC Tracking Model 10-feb (nov results) 2 2" xfId="23459" xr:uid="{FBD6C794-E3EB-45A6-831F-2D798514ABB6}"/>
    <cellStyle name="_CurrencySpace_CC Tracking Model 10-feb (nov results) 2_CONFIGURATION" xfId="23460" xr:uid="{862C775D-E2CC-424B-B484-1728618058B0}"/>
    <cellStyle name="_CurrencySpace_CC Tracking Model 10-feb (nov results) 2_CONTROLES" xfId="23461" xr:uid="{BD2C253B-4350-4848-924D-B5CF6088BB58}"/>
    <cellStyle name="_CurrencySpace_CC Tracking Model 10-feb (nov results) 2_Degas HFTO" xfId="23462" xr:uid="{6B92A657-C354-44CF-AFB7-6FD64F601FA1}"/>
    <cellStyle name="_CurrencySpace_CC Tracking Model 10-feb (nov results) 2_Sheet2" xfId="23463" xr:uid="{EE9D2839-4329-4C3E-A662-428D9FA90C15}"/>
    <cellStyle name="_CurrencySpace_CC Tracking Model 10-feb (nov results) 3" xfId="23464" xr:uid="{BA0515DC-2B0F-4501-A2B9-B7377E596156}"/>
    <cellStyle name="_CurrencySpace_CC Tracking Model 10-feb (nov results) 4" xfId="23465" xr:uid="{BFF6BE07-90A2-485E-AD25-C462FB165193}"/>
    <cellStyle name="_CurrencySpace_CC Tracking Model 10-feb (nov results) 5" xfId="23466" xr:uid="{ED78F8E9-0C6A-4C46-8FDB-D3DF45229ECF}"/>
    <cellStyle name="_CurrencySpace_CC Tracking Model 13-feb (dec results)" xfId="23467" xr:uid="{8ED0B93E-E331-48EF-A958-8C3317AA1848}"/>
    <cellStyle name="_CurrencySpace_CC Tracking Model 13-feb (dec results) 2" xfId="23468" xr:uid="{958C394E-4883-4C55-B16B-279524E311EE}"/>
    <cellStyle name="_CurrencySpace_CC Tracking Model 13-feb (dec results) 2 2" xfId="23469" xr:uid="{51CFFB9A-7DE2-403A-A0D3-B8B71CA26496}"/>
    <cellStyle name="_CurrencySpace_CC Tracking Model 13-feb (dec results) 2_CONFIGURATION" xfId="23470" xr:uid="{E8A30632-5462-493A-A3C9-A57327E12627}"/>
    <cellStyle name="_CurrencySpace_CC Tracking Model 13-feb (dec results) 2_CONTROLES" xfId="23471" xr:uid="{244B3EDC-F4E4-48AC-8690-D87F30E117E2}"/>
    <cellStyle name="_CurrencySpace_CC Tracking Model 13-feb (dec results) 2_Degas HFTO" xfId="23472" xr:uid="{DE987A3B-4666-41FF-8945-767CBDFA1317}"/>
    <cellStyle name="_CurrencySpace_CC Tracking Model 13-feb (dec results) 2_Sheet2" xfId="23473" xr:uid="{F5951F1A-BF6B-4EDD-9C1F-F58A301B5633}"/>
    <cellStyle name="_CurrencySpace_CC Tracking Model 13-feb (dec results) 3" xfId="23474" xr:uid="{3479D985-D583-49CE-8D56-C5064A4B0DF8}"/>
    <cellStyle name="_CurrencySpace_CC Tracking Model 13-feb (dec results) 4" xfId="23475" xr:uid="{4D9A1EC0-CD6F-48B2-81A4-19B55AA6DC04}"/>
    <cellStyle name="_CurrencySpace_CC Tracking Model 13-feb (dec results) 5" xfId="23476" xr:uid="{9C0467C2-C97E-4F78-B94E-969A317EC065}"/>
    <cellStyle name="_CurrencySpace_Cost Calc" xfId="23477" xr:uid="{C7E55ED5-94FC-455D-BC6E-D47019BD9FE1}"/>
    <cellStyle name="_CurrencySpace_Cost Calc 2" xfId="23478" xr:uid="{ECC76FD4-2BC9-4995-BEDF-E5F564BE83CE}"/>
    <cellStyle name="_CurrencySpace_Cost Calc 2 2" xfId="23479" xr:uid="{D007279D-717D-4FD1-9219-6F77459F6780}"/>
    <cellStyle name="_CurrencySpace_Cost Calc 2 2 2" xfId="23480" xr:uid="{1488FB9E-EB9E-4447-93E3-604B7C344579}"/>
    <cellStyle name="_CurrencySpace_Cost Calc 2 3" xfId="23481" xr:uid="{3BE1EBFA-3EB1-4996-B08D-EA996A4AAB7C}"/>
    <cellStyle name="_CurrencySpace_Cost Calc 3" xfId="23482" xr:uid="{5D1C2553-8644-40B7-BC92-2DE88AD775DE}"/>
    <cellStyle name="_CurrencySpace_Cost Calc 3 2" xfId="23483" xr:uid="{6FC87E0F-4F2C-42D3-B324-5B0711C354DD}"/>
    <cellStyle name="_CurrencySpace_Cost Calc 4" xfId="23484" xr:uid="{7F0D4863-BD7A-4817-A0D9-DACA516F3EFE}"/>
    <cellStyle name="_CurrencySpace_Cost Calc_ABS Deal Tracer - Q3 2008" xfId="23485" xr:uid="{27A3E829-3B29-498D-8608-6483330CF802}"/>
    <cellStyle name="_CurrencySpace_Cost Calc_ABS Deal Tracer - Q3 2008 2" xfId="23486" xr:uid="{D24BFD2D-EB4A-48BA-9250-2F34E05C63CB}"/>
    <cellStyle name="_CurrencySpace_Cost Calc_ABS Deal Tracer - Q3 2008 2 2" xfId="23487" xr:uid="{DE092554-2295-4955-A9A0-CA868553B015}"/>
    <cellStyle name="_CurrencySpace_Cost Calc_ABS Deal Tracer - Q3 2008 2 2 2" xfId="23488" xr:uid="{F8AB16CC-FC37-4ADF-90BE-C43FF74FF059}"/>
    <cellStyle name="_CurrencySpace_Cost Calc_ABS Deal Tracer - Q3 2008 2 3" xfId="23489" xr:uid="{B29687C0-B84A-4C23-86B2-881477890D9A}"/>
    <cellStyle name="_CurrencySpace_Cost Calc_ABS Deal Tracer - Q3 2008 3" xfId="23490" xr:uid="{CD61A522-98B7-44F0-AF8E-8C370FB9668F}"/>
    <cellStyle name="_CurrencySpace_Cost Calc_ABS Deal Tracer - Q3 2008 3 2" xfId="23491" xr:uid="{BD1F5440-0BAE-4A22-9A5B-0E8DCD7D8A63}"/>
    <cellStyle name="_CurrencySpace_Cost Calc_ABS Deal Tracer - Q3 2008 4" xfId="23492" xr:uid="{7F2A30A8-0F4E-4139-8590-E4DA934DDDC4}"/>
    <cellStyle name="_CurrencySpace_Cost Calc_Aerium - Chester" xfId="23493" xr:uid="{68732FB0-5717-40F4-B2A1-DAEDBF7743F5}"/>
    <cellStyle name="_CurrencySpace_Cost Calc_Aerium - Chester 2" xfId="23494" xr:uid="{A33C9C23-DEC7-4C39-A4B2-917DB6EE74DC}"/>
    <cellStyle name="_CurrencySpace_Cost Calc_Aerium - Chester 2 2" xfId="23495" xr:uid="{DCFB1E5B-53D2-4D1B-B546-EE7C3549DCC8}"/>
    <cellStyle name="_CurrencySpace_Cost Calc_Aerium - Chester 2 2 2" xfId="23496" xr:uid="{4F90BE72-177E-4628-80AE-B411298A4519}"/>
    <cellStyle name="_CurrencySpace_Cost Calc_Aerium - Chester 2 3" xfId="23497" xr:uid="{DDCB768F-B859-4BB1-AF56-4778E49B32FD}"/>
    <cellStyle name="_CurrencySpace_Cost Calc_Aerium - Chester 3" xfId="23498" xr:uid="{87FACE7A-FC37-47B3-9512-AB9118487CBF}"/>
    <cellStyle name="_CurrencySpace_Cost Calc_Aerium - Chester 3 2" xfId="23499" xr:uid="{C21B63EF-529D-4ACC-8BC2-08E012944081}"/>
    <cellStyle name="_CurrencySpace_Cost Calc_Aerium - Chester 4" xfId="23500" xr:uid="{7609EFD2-F293-4AF7-8B41-D807775AFDD4}"/>
    <cellStyle name="_CurrencySpace_Cost Calc_Aerium - Mercoeur" xfId="23501" xr:uid="{86F26910-E451-4B68-A8FA-98A2A8928866}"/>
    <cellStyle name="_CurrencySpace_Cost Calc_Aerium - Mercoeur 2" xfId="23502" xr:uid="{C1336945-42EE-4CF6-8901-A5DE89BA4D30}"/>
    <cellStyle name="_CurrencySpace_Cost Calc_Aerium - Mercoeur 2 2" xfId="23503" xr:uid="{DE935B74-4ACA-4A4D-BF7C-D31D9E396754}"/>
    <cellStyle name="_CurrencySpace_Cost Calc_Aerium - Mercoeur 2 2 2" xfId="23504" xr:uid="{D16FBCAC-2B8C-4531-8FD4-536872E6DE36}"/>
    <cellStyle name="_CurrencySpace_Cost Calc_Aerium - Mercoeur 2 3" xfId="23505" xr:uid="{50EFA73F-7127-49F6-A50E-289B1B82EA22}"/>
    <cellStyle name="_CurrencySpace_Cost Calc_Aerium - Mercoeur 3" xfId="23506" xr:uid="{4F6B9A14-F974-42D4-A8E8-2637E5A84C99}"/>
    <cellStyle name="_CurrencySpace_Cost Calc_Aerium - Mercoeur 3 2" xfId="23507" xr:uid="{AB5CCA01-750D-412B-AB65-F59932B0B31E}"/>
    <cellStyle name="_CurrencySpace_Cost Calc_Aerium - Mercoeur 4" xfId="23508" xr:uid="{C9A3CBBE-99AD-414C-A96F-5CAF7AF5FDC2}"/>
    <cellStyle name="_CurrencySpace_Cost Calc_Babcock &amp; Brown Air Funding I" xfId="23509" xr:uid="{ED0073DA-705C-45E3-9768-E3A0ADBEDB3E}"/>
    <cellStyle name="_CurrencySpace_Cost Calc_Babcock &amp; Brown Air Funding I 2" xfId="23510" xr:uid="{A13B3D49-A6D6-4568-998C-2CD2172FCCB4}"/>
    <cellStyle name="_CurrencySpace_Cost Calc_Babcock &amp; Brown Air Funding I 2 2" xfId="23511" xr:uid="{95963BF8-8616-4943-9FD0-A8D6250BBF1C}"/>
    <cellStyle name="_CurrencySpace_Cost Calc_Babcock &amp; Brown Air Funding I 2 2 2" xfId="23512" xr:uid="{FBF65520-4FCA-4AE2-99A8-8BFAB68DCCD0}"/>
    <cellStyle name="_CurrencySpace_Cost Calc_Babcock &amp; Brown Air Funding I 2 3" xfId="23513" xr:uid="{C685329A-7D3F-4E40-AFBD-0DE4C71FBA0F}"/>
    <cellStyle name="_CurrencySpace_Cost Calc_Babcock &amp; Brown Air Funding I 3" xfId="23514" xr:uid="{68503ACD-46B8-4450-89E3-E83A9AAFAF3E}"/>
    <cellStyle name="_CurrencySpace_Cost Calc_Babcock &amp; Brown Air Funding I 3 2" xfId="23515" xr:uid="{5374E01E-2C88-417C-AABF-A8D93BD57ACB}"/>
    <cellStyle name="_CurrencySpace_Cost Calc_Babcock &amp; Brown Air Funding I 4" xfId="23516" xr:uid="{58BD6265-C1F0-42D0-9422-8261007D2BE1}"/>
    <cellStyle name="_CurrencySpace_Cost Calc_FCAR 364-day" xfId="23517" xr:uid="{B488E4F4-00F8-410C-918B-E9819FBF3E9A}"/>
    <cellStyle name="_CurrencySpace_Cost Calc_FCAR 364-day 2" xfId="23518" xr:uid="{69FA29CD-56CA-498F-A796-EF0785E3A03E}"/>
    <cellStyle name="_CurrencySpace_Cost Calc_FCAR 364-day 2 2" xfId="23519" xr:uid="{C8334D25-4205-41B6-930C-EFCF7C52D05B}"/>
    <cellStyle name="_CurrencySpace_Cost Calc_FCAR 364-day 2 2 2" xfId="23520" xr:uid="{5B537638-5A53-4C9E-B913-BDC06EE130A0}"/>
    <cellStyle name="_CurrencySpace_Cost Calc_FCAR 364-day 2 3" xfId="23521" xr:uid="{7C9494AB-7D65-4B3C-A92F-59BC6F1169A2}"/>
    <cellStyle name="_CurrencySpace_Cost Calc_FCAR 364-day 3" xfId="23522" xr:uid="{ADDDA3A5-8812-4CA6-96B5-7635165B5BEE}"/>
    <cellStyle name="_CurrencySpace_Cost Calc_FCAR 364-day 3 2" xfId="23523" xr:uid="{2497B388-25E7-41E7-BED7-F85A0E4386BD}"/>
    <cellStyle name="_CurrencySpace_Cost Calc_FCAR 364-day 4" xfId="23524" xr:uid="{8E1BA480-27D9-462D-BF5A-C41D09AAD459}"/>
    <cellStyle name="_CurrencySpace_Cost Calc_FCAR 5-year" xfId="23525" xr:uid="{BB5D28B4-16A6-4AF6-A1AB-9D52F54BAFB7}"/>
    <cellStyle name="_CurrencySpace_Cost Calc_FCAR 5-year 2" xfId="23526" xr:uid="{7BE6442A-0418-4956-A5B5-B847A9B0B145}"/>
    <cellStyle name="_CurrencySpace_Cost Calc_FCAR 5-year 2 2" xfId="23527" xr:uid="{E8B4B9D0-82D0-4579-B71D-BE2A237B1635}"/>
    <cellStyle name="_CurrencySpace_Cost Calc_FCAR 5-year 2 2 2" xfId="23528" xr:uid="{DE7CA2AB-606F-4E76-B65A-93AFAF87130C}"/>
    <cellStyle name="_CurrencySpace_Cost Calc_FCAR 5-year 2 3" xfId="23529" xr:uid="{4EEE444E-A2C6-4F87-857B-C162E523C1DE}"/>
    <cellStyle name="_CurrencySpace_Cost Calc_FCAR 5-year 3" xfId="23530" xr:uid="{E00554C7-984D-4D96-9BF1-028D8E4D2B30}"/>
    <cellStyle name="_CurrencySpace_Cost Calc_FCAR 5-year 3 2" xfId="23531" xr:uid="{F0357C06-BE1C-4C11-9E07-FDC67BF1C1E8}"/>
    <cellStyle name="_CurrencySpace_Cost Calc_FCAR 5-year 4" xfId="23532" xr:uid="{03BEB13D-A526-47B5-AA81-DD74162BD394}"/>
    <cellStyle name="_CurrencySpace_Cost Calc_FCC Zeus" xfId="23533" xr:uid="{47C9D840-DDAC-4D74-827A-3FFBF1B7067B}"/>
    <cellStyle name="_CurrencySpace_Cost Calc_FCC Zeus 2" xfId="23534" xr:uid="{21EF23AF-8E9F-4378-859A-C45726278D70}"/>
    <cellStyle name="_CurrencySpace_Cost Calc_FCC Zeus 2 2" xfId="23535" xr:uid="{826C4382-F943-43B9-A730-821CB4552225}"/>
    <cellStyle name="_CurrencySpace_Cost Calc_FCC Zeus 2 2 2" xfId="23536" xr:uid="{5119928C-446D-48CC-92EC-9A4B0378F087}"/>
    <cellStyle name="_CurrencySpace_Cost Calc_FCC Zeus 2 3" xfId="23537" xr:uid="{7E56BEB8-5070-4507-AF6D-7F8D30E85271}"/>
    <cellStyle name="_CurrencySpace_Cost Calc_FCC Zeus 3" xfId="23538" xr:uid="{63DC2DFC-B399-4851-8C8A-5B954E49B5BF}"/>
    <cellStyle name="_CurrencySpace_Cost Calc_FCC Zeus 3 2" xfId="23539" xr:uid="{0C091697-3521-4998-B862-3AC914D8EB62}"/>
    <cellStyle name="_CurrencySpace_Cost Calc_FCC Zeus 4" xfId="23540" xr:uid="{2EC95919-4215-4EBD-BF0E-090196D3B8C2}"/>
    <cellStyle name="_CurrencySpace_Cost Calc_Flagstar 2007-1A C AF4" xfId="23541" xr:uid="{C75E818A-E1C1-40A1-BDBF-A109BE7DC794}"/>
    <cellStyle name="_CurrencySpace_Cost Calc_Flagstar 2007-1A C AF4 2" xfId="23542" xr:uid="{402F84DD-B4F4-4BD2-B33B-79D8D27C9C4D}"/>
    <cellStyle name="_CurrencySpace_Cost Calc_Flagstar 2007-1A C AF4 2 2" xfId="23543" xr:uid="{6D768905-68F6-40E3-A6AB-8FF91382F4EF}"/>
    <cellStyle name="_CurrencySpace_Cost Calc_Flagstar 2007-1A C AF4 2 2 2" xfId="23544" xr:uid="{BA6E1F14-7310-449A-8EA6-001ED9DB5635}"/>
    <cellStyle name="_CurrencySpace_Cost Calc_Flagstar 2007-1A C AF4 2 3" xfId="23545" xr:uid="{6624C0D5-F8E9-4E1A-A549-D6006D9C9EC6}"/>
    <cellStyle name="_CurrencySpace_Cost Calc_Flagstar 2007-1A C AF4 3" xfId="23546" xr:uid="{D9C4B784-681E-4C3B-89EF-79D8666CF6B7}"/>
    <cellStyle name="_CurrencySpace_Cost Calc_Flagstar 2007-1A C AF4 3 2" xfId="23547" xr:uid="{A4C13309-30E4-427E-A1A3-CFDDE2A50C86}"/>
    <cellStyle name="_CurrencySpace_Cost Calc_Flagstar 2007-1A C AF4 4" xfId="23548" xr:uid="{14D83069-0A10-46E2-9927-7A130FC19A86}"/>
    <cellStyle name="_CurrencySpace_Cost Calc_ItalFinance SV2" xfId="23549" xr:uid="{D2F2BEC9-77AD-4612-803F-BEEB334312C4}"/>
    <cellStyle name="_CurrencySpace_Cost Calc_ItalFinance SV2 2" xfId="23550" xr:uid="{D31FD696-F2EA-434A-9764-4A6687630AD8}"/>
    <cellStyle name="_CurrencySpace_Cost Calc_ItalFinance SV2 2 2" xfId="23551" xr:uid="{BF546206-FF9D-4ED7-95C9-3635CD51CD67}"/>
    <cellStyle name="_CurrencySpace_Cost Calc_ItalFinance SV2 2 2 2" xfId="23552" xr:uid="{50F0EA88-EC17-4F94-A2E1-AED06F660914}"/>
    <cellStyle name="_CurrencySpace_Cost Calc_ItalFinance SV2 2 3" xfId="23553" xr:uid="{64C9B926-5CAA-4368-BEDB-F3BD78BA949E}"/>
    <cellStyle name="_CurrencySpace_Cost Calc_ItalFinance SV2 3" xfId="23554" xr:uid="{A42B9AA0-479F-4D7D-8019-88C06138C2D4}"/>
    <cellStyle name="_CurrencySpace_Cost Calc_ItalFinance SV2 3 2" xfId="23555" xr:uid="{F76EB9CD-0E6F-4B15-BC54-99B70430D966}"/>
    <cellStyle name="_CurrencySpace_Cost Calc_ItalFinance SV2 4" xfId="23556" xr:uid="{6B16394C-2264-4F43-8F90-070A944C7E31}"/>
    <cellStyle name="_CurrencySpace_Cost Calc_Meliadi SaRL" xfId="23557" xr:uid="{42F94F52-4D3E-41E3-9452-23539B57ACF1}"/>
    <cellStyle name="_CurrencySpace_Cost Calc_Meliadi SaRL 2" xfId="23558" xr:uid="{04874FA0-C9E7-4DE0-BE26-7F16B830D8D0}"/>
    <cellStyle name="_CurrencySpace_Cost Calc_Meliadi SaRL 2 2" xfId="23559" xr:uid="{19D80B20-3F09-4717-A29C-DB7780FEA3F7}"/>
    <cellStyle name="_CurrencySpace_Cost Calc_Meliadi SaRL 2 2 2" xfId="23560" xr:uid="{00691040-3946-4C3A-8872-E97AA515CE65}"/>
    <cellStyle name="_CurrencySpace_Cost Calc_Meliadi SaRL 2 3" xfId="23561" xr:uid="{F8D3DCF8-4E85-4A28-A872-B47F69C70677}"/>
    <cellStyle name="_CurrencySpace_Cost Calc_Meliadi SaRL 3" xfId="23562" xr:uid="{57D3A0DE-A547-4017-B51E-C95FD0E4BD3D}"/>
    <cellStyle name="_CurrencySpace_Cost Calc_Meliadi SaRL 3 2" xfId="23563" xr:uid="{B58062B2-955D-4AEE-80CD-7B47155A3488}"/>
    <cellStyle name="_CurrencySpace_Cost Calc_Meliadi SaRL 4" xfId="23564" xr:uid="{13C4E276-B1E6-4654-9A1D-0974F81B6731}"/>
    <cellStyle name="_CurrencySpace_Cost Calc_Sheet1" xfId="23565" xr:uid="{21527F5A-463A-4EB8-BEE5-08C1F8916EDA}"/>
    <cellStyle name="_CurrencySpace_Cost Calc_Sheet1 2" xfId="23566" xr:uid="{170D5052-5863-4C50-9D31-8BC84C2A5054}"/>
    <cellStyle name="_CurrencySpace_Cost Calc_Sheet1 2 2" xfId="23567" xr:uid="{A20F6402-18AD-4D17-8A6D-1CFEE8A49F9C}"/>
    <cellStyle name="_CurrencySpace_Cost Calc_Sheet1 2 2 2" xfId="23568" xr:uid="{E9041861-FD09-4562-9715-4BC38BF5F0B7}"/>
    <cellStyle name="_CurrencySpace_Cost Calc_Sheet1 2 3" xfId="23569" xr:uid="{5368B0F3-AEE6-45D7-8F14-BE273C4E4A2B}"/>
    <cellStyle name="_CurrencySpace_Cost Calc_Sheet1 3" xfId="23570" xr:uid="{76FD4AC5-00B5-4CB1-8546-341024F26AE7}"/>
    <cellStyle name="_CurrencySpace_Cost Calc_Sheet1 3 2" xfId="23571" xr:uid="{9821211D-89A0-46D2-A1EA-02C7150EF646}"/>
    <cellStyle name="_CurrencySpace_Cost Calc_Sheet1 4" xfId="23572" xr:uid="{168B317D-D60D-4ACF-870D-A05C55D53378}"/>
    <cellStyle name="_CurrencySpace_Cost Calc_Template" xfId="23573" xr:uid="{7C39487F-EF54-44FD-88F6-4698D0648FBA}"/>
    <cellStyle name="_CurrencySpace_Cost Calc_Template 2" xfId="23574" xr:uid="{5D5EC6A2-67BD-47B8-A802-0DA06B7001CA}"/>
    <cellStyle name="_CurrencySpace_Cost Calc_Template 2 2" xfId="23575" xr:uid="{4B0C6E83-8364-4107-A746-1A501370C68F}"/>
    <cellStyle name="_CurrencySpace_Cost Calc_Template 2 2 2" xfId="23576" xr:uid="{519C0BFD-6FA8-4175-82E6-8FACDAE10545}"/>
    <cellStyle name="_CurrencySpace_Cost Calc_Template 2 3" xfId="23577" xr:uid="{C495B00E-4952-4734-A0EF-65AE590489FE}"/>
    <cellStyle name="_CurrencySpace_Cost Calc_Template 3" xfId="23578" xr:uid="{350A2D69-573C-4D59-9CBB-9987F5D7C5F5}"/>
    <cellStyle name="_CurrencySpace_Cost Calc_Template 3 2" xfId="23579" xr:uid="{58BF9625-33D5-40B7-99CF-261007B41BFE}"/>
    <cellStyle name="_CurrencySpace_Cost Calc_Template 4" xfId="23580" xr:uid="{F999940C-171E-49E0-978E-DA09CDE37929}"/>
    <cellStyle name="_CurrencySpace_dcf" xfId="23581" xr:uid="{8FC654BA-0577-4029-9866-5C823E2E88A0}"/>
    <cellStyle name="_CurrencySpace_dcf 2" xfId="23582" xr:uid="{5BFCC1D4-01EA-4E8E-B9DC-8E802C912C5B}"/>
    <cellStyle name="_CurrencySpace_dcf 2 2" xfId="23583" xr:uid="{2B9CCDBB-DD7A-468E-AFB9-D94D9BCFA164}"/>
    <cellStyle name="_CurrencySpace_dcf 2_CONFIGURATION" xfId="23584" xr:uid="{BB9008B9-213E-4B95-845C-CE719CD0C08C}"/>
    <cellStyle name="_CurrencySpace_dcf 2_CONTROLES" xfId="23585" xr:uid="{F108DD8A-B246-4131-BAFF-C6286955F8EC}"/>
    <cellStyle name="_CurrencySpace_dcf 2_Degas HFTO" xfId="23586" xr:uid="{77736648-7F7B-4300-83E8-744D02159AED}"/>
    <cellStyle name="_CurrencySpace_dcf 2_Sheet2" xfId="23587" xr:uid="{10A62D13-7D84-4740-ABF8-48F5D4482E2B}"/>
    <cellStyle name="_CurrencySpace_dcf 3" xfId="23588" xr:uid="{FBEC70A4-FDBA-47C5-AF03-E3A4022CCDA4}"/>
    <cellStyle name="_CurrencySpace_dcf 4" xfId="23589" xr:uid="{3B939212-A6B2-4A63-92B4-98A7D0811C41}"/>
    <cellStyle name="_CurrencySpace_dcf 5" xfId="23590" xr:uid="{93FE4395-0BF5-4683-AD17-227F1EBF7C1B}"/>
    <cellStyle name="_CurrencySpace_Exclusion Karma" xfId="23591" xr:uid="{B3628563-33F8-4A0F-9DCB-E48AAC12C3CC}"/>
    <cellStyle name="_CurrencySpace_Exposition des titres souverains (zone euro) au 31.12.2011 V4" xfId="23592" xr:uid="{4A228F4B-6290-461A-BF6A-C8B0A9165690}"/>
    <cellStyle name="_CurrencySpace_Exposition des titres souverains (zone euro) au 31.12.2011 V4 2" xfId="23593" xr:uid="{BE73EDAC-8530-4308-8BD3-1C7C0C9D2ABB}"/>
    <cellStyle name="_CurrencySpace_Gerard 1 -20 " xfId="23594" xr:uid="{10496E6A-818A-4C7F-B000-901AB20D4986}"/>
    <cellStyle name="_CurrencySpace_Gerard 1 -20  2" xfId="23595" xr:uid="{87BCF11E-8C81-4082-94B1-73FCDD0CA023}"/>
    <cellStyle name="_CurrencySpace_Gerard 1 -20  2 2" xfId="23596" xr:uid="{A49EB308-6E87-47A1-84EC-A5160C2398BD}"/>
    <cellStyle name="_CurrencySpace_Gerard 1 -20  2 2 2" xfId="23597" xr:uid="{CDBD3B69-4960-4C02-83C3-B8B9BBFB9F13}"/>
    <cellStyle name="_CurrencySpace_Gerard 1 -20  2 3" xfId="23598" xr:uid="{F2203DBB-96D1-4E60-9822-8E72ED2F7171}"/>
    <cellStyle name="_CurrencySpace_Gerard 1 -20  3" xfId="23599" xr:uid="{549966FD-0DAC-4AF7-909E-8DAC14DBF113}"/>
    <cellStyle name="_CurrencySpace_Gerard 1 -20  3 2" xfId="23600" xr:uid="{6F53251D-D221-44A2-9D40-2837935EF77D}"/>
    <cellStyle name="_CurrencySpace_Gerard 1 -20  4" xfId="23601" xr:uid="{A230579C-C8E4-48E4-B038-6EC269482D14}"/>
    <cellStyle name="_CurrencySpace_Gerard 1 -20 _Degas HFTO" xfId="23602" xr:uid="{DB0604EA-A4DD-4299-A4A8-1FECDA5DC76C}"/>
    <cellStyle name="_CurrencySpace_LBO (Post IM)" xfId="23603" xr:uid="{F4FDA8ED-A51D-43B9-BCAD-9E1F85AB6E4D}"/>
    <cellStyle name="_CurrencySpace_LBO (Post IM) 2" xfId="23604" xr:uid="{35D5185E-E666-49EC-868B-7B49ADF3FB52}"/>
    <cellStyle name="_CurrencySpace_LBO (Post IM) 2 2" xfId="23605" xr:uid="{4A4ABA22-5A15-46B0-900D-28CAE0CF925D}"/>
    <cellStyle name="_CurrencySpace_LBO (Post IM) 2_CONFIGURATION" xfId="23606" xr:uid="{B6BE276C-9FE8-496C-AE8A-CFDC3CD583E6}"/>
    <cellStyle name="_CurrencySpace_LBO (Post IM) 2_CONTROLES" xfId="23607" xr:uid="{3CDD8B4A-70D8-4085-94AF-EE5E37526130}"/>
    <cellStyle name="_CurrencySpace_LBO (Post IM) 2_Degas HFTO" xfId="23608" xr:uid="{AFC44973-FD90-44D1-9995-CE019B925CB2}"/>
    <cellStyle name="_CurrencySpace_LBO (Post IM) 2_Sheet2" xfId="23609" xr:uid="{7F60E18C-1859-4ACF-B3C7-ED2BCB3AE8D5}"/>
    <cellStyle name="_CurrencySpace_LBO (Post IM) 3" xfId="23610" xr:uid="{8F43E919-861C-4410-AE46-991328757C93}"/>
    <cellStyle name="_CurrencySpace_LBO (Post IM) 4" xfId="23611" xr:uid="{EA228FAB-4936-4CC3-8EC4-9B06859AB4F9}"/>
    <cellStyle name="_CurrencySpace_LBO (Post IM) 5" xfId="23612" xr:uid="{A6FFB979-96F0-4AEC-97F0-FFD2E15FA83F}"/>
    <cellStyle name="_CurrencySpace_Prepayment-WAL Assumptions" xfId="23613" xr:uid="{2BC2D61B-CFB1-420D-917E-739A97A3A70B}"/>
    <cellStyle name="_CurrencySpace_RApres 4.02.02" xfId="23614" xr:uid="{C61F7C59-A087-4A53-BD2A-78E12E520167}"/>
    <cellStyle name="_CurrencySpace_shadow publication 2010.12" xfId="23615" xr:uid="{40C089BE-DE75-4895-99CF-768E0678DD2F}"/>
    <cellStyle name="_CurrencySpace_shadow publication 2010.12 2" xfId="23616" xr:uid="{73446B98-28C8-4A02-8020-A0487A268BE5}"/>
    <cellStyle name="_CurrencySpace_Synthese cumul 300910" xfId="23617" xr:uid="{587EE87E-2B99-4EAF-B168-91E81CFCB12A}"/>
    <cellStyle name="_CurrencySpace_Synthese cumul 300910 2" xfId="23618" xr:uid="{A11084BF-82BD-4F41-BD69-377532541A32}"/>
    <cellStyle name="_CurrencySpace_Tenants &amp; Costs" xfId="23619" xr:uid="{C457B7A5-E44E-407D-AD61-F0BDE0371EC1}"/>
    <cellStyle name="_CurrencySpace_Tenants &amp; Costs 2" xfId="23620" xr:uid="{FA0AD75B-E8F8-4FB1-A9A4-0512A54B40AB}"/>
    <cellStyle name="_CurrencySpace_Tenants &amp; Costs 2 2" xfId="23621" xr:uid="{AED33180-3A5A-49AC-ACB8-795FD0DEF91B}"/>
    <cellStyle name="_CurrencySpace_Tenants &amp; Costs 2 2 2" xfId="23622" xr:uid="{F0AA54B2-64BC-49CD-89AD-540B6DCDE033}"/>
    <cellStyle name="_CurrencySpace_Tenants &amp; Costs 2 3" xfId="23623" xr:uid="{2E7D380A-3969-48B2-880D-1EA5893D908A}"/>
    <cellStyle name="_CurrencySpace_Tenants &amp; Costs 3" xfId="23624" xr:uid="{25207D11-12CF-49C3-9E06-24389FC78F18}"/>
    <cellStyle name="_CurrencySpace_Tenants &amp; Costs 3 2" xfId="23625" xr:uid="{D4C96ACA-1668-45F5-950A-1218A5D891E4}"/>
    <cellStyle name="_CurrencySpace_Tenants &amp; Costs 4" xfId="23626" xr:uid="{B050F622-4B60-409F-9192-1717FDE3C4B4}"/>
    <cellStyle name="_CurrencySpace_Tenants &amp; Costs_ABS Deal Tracer - Q3 2008" xfId="23627" xr:uid="{4677D80F-79F4-43B0-8CDE-D53CFD517024}"/>
    <cellStyle name="_CurrencySpace_Tenants &amp; Costs_ABS Deal Tracer - Q3 2008 2" xfId="23628" xr:uid="{420FBFBA-9801-4D21-9A93-6093D9DF063F}"/>
    <cellStyle name="_CurrencySpace_Tenants &amp; Costs_ABS Deal Tracer - Q3 2008 2 2" xfId="23629" xr:uid="{68D95C70-E84F-4977-8B31-EAA8E48DE809}"/>
    <cellStyle name="_CurrencySpace_Tenants &amp; Costs_ABS Deal Tracer - Q3 2008 2 2 2" xfId="23630" xr:uid="{D9694AA9-5385-47DD-B9C5-809FE608C09D}"/>
    <cellStyle name="_CurrencySpace_Tenants &amp; Costs_ABS Deal Tracer - Q3 2008 2 3" xfId="23631" xr:uid="{A54DA1DA-7613-4375-967F-A6EAB55BFCD5}"/>
    <cellStyle name="_CurrencySpace_Tenants &amp; Costs_ABS Deal Tracer - Q3 2008 3" xfId="23632" xr:uid="{F7F6431F-9D2F-4227-884B-68F255C03450}"/>
    <cellStyle name="_CurrencySpace_Tenants &amp; Costs_ABS Deal Tracer - Q3 2008 3 2" xfId="23633" xr:uid="{44D53771-4F44-4E1D-919D-9552B639FEAF}"/>
    <cellStyle name="_CurrencySpace_Tenants &amp; Costs_ABS Deal Tracer - Q3 2008 4" xfId="23634" xr:uid="{E05CE612-27A7-4937-BE93-960F87A48116}"/>
    <cellStyle name="_CurrencySpace_Tenants &amp; Costs_Aerium - Chester" xfId="23635" xr:uid="{15E2B5EE-C457-44DE-B875-F07BE139768F}"/>
    <cellStyle name="_CurrencySpace_Tenants &amp; Costs_Aerium - Chester 2" xfId="23636" xr:uid="{3FE483D2-0FE8-42FA-82CF-600ED32D7B75}"/>
    <cellStyle name="_CurrencySpace_Tenants &amp; Costs_Aerium - Chester 2 2" xfId="23637" xr:uid="{669FCD34-3FBD-4C06-9874-5D7362C119A5}"/>
    <cellStyle name="_CurrencySpace_Tenants &amp; Costs_Aerium - Chester 2 2 2" xfId="23638" xr:uid="{1E0A216E-29BE-4401-8455-825B52F86931}"/>
    <cellStyle name="_CurrencySpace_Tenants &amp; Costs_Aerium - Chester 2 3" xfId="23639" xr:uid="{7F52FBC7-5A37-4558-8264-668423889F4A}"/>
    <cellStyle name="_CurrencySpace_Tenants &amp; Costs_Aerium - Chester 3" xfId="23640" xr:uid="{8BEACA87-2E6E-46B8-9BF3-4AE4CF38FB93}"/>
    <cellStyle name="_CurrencySpace_Tenants &amp; Costs_Aerium - Chester 3 2" xfId="23641" xr:uid="{721FE27B-2CBD-464B-80EC-D94035759F23}"/>
    <cellStyle name="_CurrencySpace_Tenants &amp; Costs_Aerium - Chester 4" xfId="23642" xr:uid="{4BBC7AEF-6F9B-4457-B8A0-BB4BBD1E2A04}"/>
    <cellStyle name="_CurrencySpace_Tenants &amp; Costs_Aerium - Mercoeur" xfId="23643" xr:uid="{EF6A7C49-06B6-4EF3-8B1B-2AF85F324A65}"/>
    <cellStyle name="_CurrencySpace_Tenants &amp; Costs_Aerium - Mercoeur 2" xfId="23644" xr:uid="{78EEA4DC-D897-47E5-884C-334CE1EB21F8}"/>
    <cellStyle name="_CurrencySpace_Tenants &amp; Costs_Aerium - Mercoeur 2 2" xfId="23645" xr:uid="{87073B69-FAD6-4939-91CE-12DC17EC50D2}"/>
    <cellStyle name="_CurrencySpace_Tenants &amp; Costs_Aerium - Mercoeur 2 2 2" xfId="23646" xr:uid="{0E5BF95D-D0C9-40C9-9E2F-7935B63274D3}"/>
    <cellStyle name="_CurrencySpace_Tenants &amp; Costs_Aerium - Mercoeur 2 3" xfId="23647" xr:uid="{2EFA9A4B-8BD0-4B04-9D08-6277C3E497D7}"/>
    <cellStyle name="_CurrencySpace_Tenants &amp; Costs_Aerium - Mercoeur 3" xfId="23648" xr:uid="{331996D0-FC7A-427D-9873-A2F0E05E87CD}"/>
    <cellStyle name="_CurrencySpace_Tenants &amp; Costs_Aerium - Mercoeur 3 2" xfId="23649" xr:uid="{D3F9096F-89BC-4488-8F5F-A9C121E321BC}"/>
    <cellStyle name="_CurrencySpace_Tenants &amp; Costs_Aerium - Mercoeur 4" xfId="23650" xr:uid="{DEE1C1D4-209A-4E7F-A684-0CC6AE93BD21}"/>
    <cellStyle name="_CurrencySpace_Tenants &amp; Costs_Babcock &amp; Brown Air Funding I" xfId="23651" xr:uid="{AF1693D7-2D1F-4B11-87BD-A245DAE0E20D}"/>
    <cellStyle name="_CurrencySpace_Tenants &amp; Costs_Babcock &amp; Brown Air Funding I 2" xfId="23652" xr:uid="{B31C8638-2D2A-4E6E-BD45-D58514C74FBC}"/>
    <cellStyle name="_CurrencySpace_Tenants &amp; Costs_Babcock &amp; Brown Air Funding I 2 2" xfId="23653" xr:uid="{95E35DA5-910B-4BE7-B0A1-D8DB251C76BC}"/>
    <cellStyle name="_CurrencySpace_Tenants &amp; Costs_Babcock &amp; Brown Air Funding I 2 2 2" xfId="23654" xr:uid="{08F622F0-2EB3-4157-ABAB-4443F1927080}"/>
    <cellStyle name="_CurrencySpace_Tenants &amp; Costs_Babcock &amp; Brown Air Funding I 2 3" xfId="23655" xr:uid="{91C88306-0A59-4656-A9BA-DB8850B2E14C}"/>
    <cellStyle name="_CurrencySpace_Tenants &amp; Costs_Babcock &amp; Brown Air Funding I 3" xfId="23656" xr:uid="{AD99101C-4242-467F-90BF-56AEFF1CA37C}"/>
    <cellStyle name="_CurrencySpace_Tenants &amp; Costs_Babcock &amp; Brown Air Funding I 3 2" xfId="23657" xr:uid="{A2772C59-8285-4601-8C08-3FC148E0011C}"/>
    <cellStyle name="_CurrencySpace_Tenants &amp; Costs_Babcock &amp; Brown Air Funding I 4" xfId="23658" xr:uid="{503E07B6-8190-49F2-8760-F2967D11B0DD}"/>
    <cellStyle name="_CurrencySpace_Tenants &amp; Costs_FCAR 364-day" xfId="23659" xr:uid="{DB13692F-028B-4B46-816E-301FC692CA95}"/>
    <cellStyle name="_CurrencySpace_Tenants &amp; Costs_FCAR 364-day 2" xfId="23660" xr:uid="{76B2A745-D11D-4C3B-8746-B5BD97A30D0C}"/>
    <cellStyle name="_CurrencySpace_Tenants &amp; Costs_FCAR 364-day 2 2" xfId="23661" xr:uid="{F1FA5328-B497-42CE-80D8-079E0316C858}"/>
    <cellStyle name="_CurrencySpace_Tenants &amp; Costs_FCAR 364-day 2 2 2" xfId="23662" xr:uid="{BF18D0AB-F26F-4B06-9EEB-3842F96E59DD}"/>
    <cellStyle name="_CurrencySpace_Tenants &amp; Costs_FCAR 364-day 2 3" xfId="23663" xr:uid="{79B54EEE-B119-43DC-AF0B-EDC92F40D020}"/>
    <cellStyle name="_CurrencySpace_Tenants &amp; Costs_FCAR 364-day 3" xfId="23664" xr:uid="{039D9AC2-E251-470A-8E53-50A9174AE5D9}"/>
    <cellStyle name="_CurrencySpace_Tenants &amp; Costs_FCAR 364-day 3 2" xfId="23665" xr:uid="{04FCCF92-B311-4BD0-8E73-4C615A88FF6C}"/>
    <cellStyle name="_CurrencySpace_Tenants &amp; Costs_FCAR 364-day 4" xfId="23666" xr:uid="{9615EFAB-3411-4BAB-B468-69C9C0E56644}"/>
    <cellStyle name="_CurrencySpace_Tenants &amp; Costs_FCAR 5-year" xfId="23667" xr:uid="{2E57F361-0C80-437D-938E-4029002A6C53}"/>
    <cellStyle name="_CurrencySpace_Tenants &amp; Costs_FCAR 5-year 2" xfId="23668" xr:uid="{05F0BA90-C228-4CC4-969C-3C93E4CFB5BC}"/>
    <cellStyle name="_CurrencySpace_Tenants &amp; Costs_FCAR 5-year 2 2" xfId="23669" xr:uid="{88040471-A93B-4636-A257-FBBEA7A3F2A6}"/>
    <cellStyle name="_CurrencySpace_Tenants &amp; Costs_FCAR 5-year 2 2 2" xfId="23670" xr:uid="{C5A33120-BBC5-4E85-AB9A-2F174FE96F9E}"/>
    <cellStyle name="_CurrencySpace_Tenants &amp; Costs_FCAR 5-year 2 3" xfId="23671" xr:uid="{8D35FA66-5B15-40A1-A152-D42F203FA975}"/>
    <cellStyle name="_CurrencySpace_Tenants &amp; Costs_FCAR 5-year 3" xfId="23672" xr:uid="{1D004DE1-4117-4086-AD42-FD3BC9996BCF}"/>
    <cellStyle name="_CurrencySpace_Tenants &amp; Costs_FCAR 5-year 3 2" xfId="23673" xr:uid="{9282310D-78D4-4E05-B68F-AEE5077CAA16}"/>
    <cellStyle name="_CurrencySpace_Tenants &amp; Costs_FCAR 5-year 4" xfId="23674" xr:uid="{DC5B3B48-5469-4850-BE10-30F2C834BFD1}"/>
    <cellStyle name="_CurrencySpace_Tenants &amp; Costs_FCC Zeus" xfId="23675" xr:uid="{2AE8AB82-A8B9-4ABF-911B-B560DE52B4BB}"/>
    <cellStyle name="_CurrencySpace_Tenants &amp; Costs_FCC Zeus 2" xfId="23676" xr:uid="{C0A80684-EFFD-4A19-A481-A8C567CA75C7}"/>
    <cellStyle name="_CurrencySpace_Tenants &amp; Costs_FCC Zeus 2 2" xfId="23677" xr:uid="{7BE02D8B-ADF0-4127-9AEF-AB176FFA2CAB}"/>
    <cellStyle name="_CurrencySpace_Tenants &amp; Costs_FCC Zeus 2 2 2" xfId="23678" xr:uid="{BF8884D8-CF60-41A0-84D1-B20CE9E743F8}"/>
    <cellStyle name="_CurrencySpace_Tenants &amp; Costs_FCC Zeus 2 3" xfId="23679" xr:uid="{37C951DE-1B99-4F6F-8AF6-D64E3E58C86B}"/>
    <cellStyle name="_CurrencySpace_Tenants &amp; Costs_FCC Zeus 3" xfId="23680" xr:uid="{61062C86-6F61-4BEE-8BA6-0B8E08CB4CC4}"/>
    <cellStyle name="_CurrencySpace_Tenants &amp; Costs_FCC Zeus 3 2" xfId="23681" xr:uid="{07CC69C7-0B85-47AA-883E-0AEBB7AD480A}"/>
    <cellStyle name="_CurrencySpace_Tenants &amp; Costs_FCC Zeus 4" xfId="23682" xr:uid="{A77C6EF3-48EA-4E1E-A017-33E10C98FBA0}"/>
    <cellStyle name="_CurrencySpace_Tenants &amp; Costs_Flagstar 2007-1A C AF4" xfId="23683" xr:uid="{27B2E0C8-3887-47F5-8052-A0E3BB7D3412}"/>
    <cellStyle name="_CurrencySpace_Tenants &amp; Costs_Flagstar 2007-1A C AF4 2" xfId="23684" xr:uid="{48ECAFB3-A3AF-4CF7-B4A4-2B105C127028}"/>
    <cellStyle name="_CurrencySpace_Tenants &amp; Costs_Flagstar 2007-1A C AF4 2 2" xfId="23685" xr:uid="{22A4F4D5-AD82-45BD-8F41-FB6424BC3475}"/>
    <cellStyle name="_CurrencySpace_Tenants &amp; Costs_Flagstar 2007-1A C AF4 2 2 2" xfId="23686" xr:uid="{97CF7FD7-1F73-49A2-8E82-1B5A474826AA}"/>
    <cellStyle name="_CurrencySpace_Tenants &amp; Costs_Flagstar 2007-1A C AF4 2 3" xfId="23687" xr:uid="{C493C756-B91B-47A6-8031-87CD144CB50F}"/>
    <cellStyle name="_CurrencySpace_Tenants &amp; Costs_Flagstar 2007-1A C AF4 3" xfId="23688" xr:uid="{F51116D3-B38C-4DEB-8FCB-3A0257059CE7}"/>
    <cellStyle name="_CurrencySpace_Tenants &amp; Costs_Flagstar 2007-1A C AF4 3 2" xfId="23689" xr:uid="{25E5F3D0-4D7F-404B-B757-5349EC156072}"/>
    <cellStyle name="_CurrencySpace_Tenants &amp; Costs_Flagstar 2007-1A C AF4 4" xfId="23690" xr:uid="{269D900A-2193-49E6-9617-4E95BAA87126}"/>
    <cellStyle name="_CurrencySpace_Tenants &amp; Costs_ItalFinance SV2" xfId="23691" xr:uid="{042688F0-15F4-4B92-9855-EDD006D38F07}"/>
    <cellStyle name="_CurrencySpace_Tenants &amp; Costs_ItalFinance SV2 2" xfId="23692" xr:uid="{9E94933F-4B31-4FE2-8FF4-BDB30F1D337D}"/>
    <cellStyle name="_CurrencySpace_Tenants &amp; Costs_ItalFinance SV2 2 2" xfId="23693" xr:uid="{25F032FE-15F0-4255-9682-0E871133D81B}"/>
    <cellStyle name="_CurrencySpace_Tenants &amp; Costs_ItalFinance SV2 2 2 2" xfId="23694" xr:uid="{90996AF9-6E25-4AEA-BA3D-8EA0A234279B}"/>
    <cellStyle name="_CurrencySpace_Tenants &amp; Costs_ItalFinance SV2 2 3" xfId="23695" xr:uid="{5D5DCC3F-FCDD-4DCE-A6C3-55407E8DBB89}"/>
    <cellStyle name="_CurrencySpace_Tenants &amp; Costs_ItalFinance SV2 3" xfId="23696" xr:uid="{FB52807D-5ABD-42A8-B988-4C5C521AA95B}"/>
    <cellStyle name="_CurrencySpace_Tenants &amp; Costs_ItalFinance SV2 3 2" xfId="23697" xr:uid="{CCA85E46-A093-4040-B52C-0A043EE935AC}"/>
    <cellStyle name="_CurrencySpace_Tenants &amp; Costs_ItalFinance SV2 4" xfId="23698" xr:uid="{321F95A3-F067-4A8C-AF7E-69FD29E758CF}"/>
    <cellStyle name="_CurrencySpace_Tenants &amp; Costs_Meliadi SaRL" xfId="23699" xr:uid="{067132E1-8CCB-499D-8FE9-D13ED0EABED9}"/>
    <cellStyle name="_CurrencySpace_Tenants &amp; Costs_Meliadi SaRL 2" xfId="23700" xr:uid="{2A7672ED-5DFA-4BF7-85A0-3CD859A0A05D}"/>
    <cellStyle name="_CurrencySpace_Tenants &amp; Costs_Meliadi SaRL 2 2" xfId="23701" xr:uid="{E936C685-F2C7-48D2-9488-7689B7B57CB9}"/>
    <cellStyle name="_CurrencySpace_Tenants &amp; Costs_Meliadi SaRL 2 2 2" xfId="23702" xr:uid="{A8CC31CF-587A-4661-88BE-B96D9B062F09}"/>
    <cellStyle name="_CurrencySpace_Tenants &amp; Costs_Meliadi SaRL 2 3" xfId="23703" xr:uid="{FFA53F71-F3E4-4CD1-A904-6ABC4288B01F}"/>
    <cellStyle name="_CurrencySpace_Tenants &amp; Costs_Meliadi SaRL 3" xfId="23704" xr:uid="{98DF8D29-3EE5-4AF8-8806-B2AE541A750A}"/>
    <cellStyle name="_CurrencySpace_Tenants &amp; Costs_Meliadi SaRL 3 2" xfId="23705" xr:uid="{18505B54-A86A-4C39-B0E5-A616CFB7A085}"/>
    <cellStyle name="_CurrencySpace_Tenants &amp; Costs_Meliadi SaRL 4" xfId="23706" xr:uid="{74C861F7-5BBF-449D-81DC-150FDD415E25}"/>
    <cellStyle name="_CurrencySpace_Tenants &amp; Costs_Sheet1" xfId="23707" xr:uid="{36260383-8598-46CD-B8D3-3CAF20CD1AE6}"/>
    <cellStyle name="_CurrencySpace_Tenants &amp; Costs_Sheet1 2" xfId="23708" xr:uid="{0CAFAB48-3BA6-493C-BA55-71C58623C5B4}"/>
    <cellStyle name="_CurrencySpace_Tenants &amp; Costs_Sheet1 2 2" xfId="23709" xr:uid="{9C7A9E4F-B5BE-4F71-A7AA-A954190DE445}"/>
    <cellStyle name="_CurrencySpace_Tenants &amp; Costs_Sheet1 2 2 2" xfId="23710" xr:uid="{28D05C0E-6485-4AE3-BCBA-9D01B1974534}"/>
    <cellStyle name="_CurrencySpace_Tenants &amp; Costs_Sheet1 2 3" xfId="23711" xr:uid="{C83FF896-F70A-42D6-A674-778D7ECFE190}"/>
    <cellStyle name="_CurrencySpace_Tenants &amp; Costs_Sheet1 3" xfId="23712" xr:uid="{BA607A00-4008-49B0-BBE6-456840533031}"/>
    <cellStyle name="_CurrencySpace_Tenants &amp; Costs_Sheet1 3 2" xfId="23713" xr:uid="{74EA297A-0261-4161-8629-4316CA0C7C1A}"/>
    <cellStyle name="_CurrencySpace_Tenants &amp; Costs_Sheet1 4" xfId="23714" xr:uid="{4F43E7CD-551D-4344-93EA-3E6062458E08}"/>
    <cellStyle name="_CurrencySpace_Tenants &amp; Costs_Template" xfId="23715" xr:uid="{D9B142C7-95C2-41AA-98BA-2CBEBC823FA9}"/>
    <cellStyle name="_CurrencySpace_Tenants &amp; Costs_Template 2" xfId="23716" xr:uid="{C7463294-E729-4D99-94F9-98E2945E8D64}"/>
    <cellStyle name="_CurrencySpace_Tenants &amp; Costs_Template 2 2" xfId="23717" xr:uid="{C762A4C9-170B-4FA8-B9A3-CE80CA415210}"/>
    <cellStyle name="_CurrencySpace_Tenants &amp; Costs_Template 2 2 2" xfId="23718" xr:uid="{5D26390A-1ECD-4EF1-8F9A-417B10FF7FA1}"/>
    <cellStyle name="_CurrencySpace_Tenants &amp; Costs_Template 2 3" xfId="23719" xr:uid="{2EAD5AC9-67DD-4D7D-B143-559A52A6258A}"/>
    <cellStyle name="_CurrencySpace_Tenants &amp; Costs_Template 3" xfId="23720" xr:uid="{BB2C70BA-6653-40BA-AD55-36F1B015E100}"/>
    <cellStyle name="_CurrencySpace_Tenants &amp; Costs_Template 3 2" xfId="23721" xr:uid="{0BFE7423-0203-4B58-B4A0-A8A945CF3425}"/>
    <cellStyle name="_CurrencySpace_Tenants &amp; Costs_Template 4" xfId="23722" xr:uid="{FA1C0DDA-B12A-4A8F-8A44-DE59E3F7BCDF}"/>
    <cellStyle name="_CurrencySpace_Yield calculation worksheet 1a" xfId="23723" xr:uid="{9E888A55-B728-4027-ABBD-4680ACEF4238}"/>
    <cellStyle name="_Data" xfId="23724" xr:uid="{0429C5E4-7F00-4946-9E3B-599AE38E957D}"/>
    <cellStyle name="_Data 2" xfId="23725" xr:uid="{296EED1A-D8EC-4BF1-97F5-580E34449226}"/>
    <cellStyle name="_Data 2 2" xfId="23726" xr:uid="{87153C0C-EA90-4CCC-868E-D56916C00E2F}"/>
    <cellStyle name="_Data 3" xfId="23727" xr:uid="{1FA863DB-19D4-4D26-A55E-9B1FE67F4A60}"/>
    <cellStyle name="_Data Control" xfId="23728" xr:uid="{19B6CD31-FFD4-44A2-98FF-61D474556B3B}"/>
    <cellStyle name="_Data Control 2" xfId="23729" xr:uid="{138EAD7A-9755-4C59-B3CE-A8E9FF15D8E7}"/>
    <cellStyle name="_Data Control_17-Juste valeur en annexe" xfId="23730" xr:uid="{F84F3744-EB6E-483A-86E4-9D99068CF89A}"/>
    <cellStyle name="_Data Control_2 - Appendices to be completed by the entities" xfId="23731" xr:uid="{4B5CFB62-C35C-4E3D-8002-971F2EF95FCC}"/>
    <cellStyle name="_Data Control_2 - Appendix 11 Dérivés crédit  300611 V2 UK" xfId="23732" xr:uid="{29F29F31-3E72-49A3-AC75-44E9A28ED169}"/>
    <cellStyle name="_Data Control_2 - Appendix 7d  envoi 200911 GB" xfId="23733" xr:uid="{FAAA8C01-8206-4854-9B4E-B7917E43BD75}"/>
    <cellStyle name="_Data Control_2 - Appendix 7e envoi160911" xfId="23734" xr:uid="{9508BBDC-C458-4B21-B37A-074DE2775C9C}"/>
    <cellStyle name="_Data Control_3 - Annexes d'information et notices" xfId="23735" xr:uid="{516A9210-C83D-4453-BAD5-B7980D170A76}"/>
    <cellStyle name="_Data Control_Annexe 16 - Titre classé en L&amp;R" xfId="23736" xr:uid="{B4538C42-4524-48DA-9531-8C38C4FF7CE7}"/>
    <cellStyle name="_Data Control_Annexe 1c" xfId="23737" xr:uid="{A4801F7C-9925-4635-BB2D-BF817118F25C}"/>
    <cellStyle name="_Data Control_Annexe 7c (2)" xfId="23738" xr:uid="{F2045FEF-50FE-4C31-BF33-08A80192EE0E}"/>
    <cellStyle name="_Data Control_annexe 7c mise à jour uk" xfId="23739" xr:uid="{BC4693C2-B2E3-485D-91FC-0AB711231A57}"/>
    <cellStyle name="_Data Control_Annexes FR" xfId="23740" xr:uid="{2FBBC5BF-DB85-433F-B96A-5DBA18C6E75A}"/>
    <cellStyle name="_Data Control_Appendix 7d" xfId="23741" xr:uid="{1C2C057B-78D2-467D-8D1E-56919D24EDF2}"/>
    <cellStyle name="_Data Control_Cadrage conso" xfId="23742" xr:uid="{30F84947-2C2C-4259-B0E4-7D42E6AD181C}"/>
    <cellStyle name="_Data Control_Instructions appendix 7c" xfId="23743" xr:uid="{B825903E-ACDD-4ABB-AD35-1A16BBAB5BB7}"/>
    <cellStyle name="_data starbird_200803_v1404 adj" xfId="23744" xr:uid="{CBFC73B9-295F-4103-B6FD-9F4E715283D8}"/>
    <cellStyle name="_data starbird_200803_v1404 adj 2" xfId="23745" xr:uid="{36F2D2FF-5E99-4760-AC00-9AF0C6DCC518}"/>
    <cellStyle name="_data starbird_200803_v1404 adj 2 2" xfId="23746" xr:uid="{57FC89EF-CF09-4072-9F9B-DBC795F11A51}"/>
    <cellStyle name="_data starbird_200803_v1404 adj 2 2 2" xfId="23747" xr:uid="{00C40F92-D9F9-4498-997B-07C0FE086D53}"/>
    <cellStyle name="_data starbird_200803_v1404 adj 2 3" xfId="23748" xr:uid="{DB74B3EE-6E28-4D41-89C6-326036BEEE02}"/>
    <cellStyle name="_data starbird_200803_v1404 adj 3" xfId="23749" xr:uid="{DACF2697-0C76-4276-BEE7-53C04362ED26}"/>
    <cellStyle name="_data starbird_200803_v1404 adj 3 2" xfId="23750" xr:uid="{902691EC-4C6A-4509-82C6-A405F1C4047E}"/>
    <cellStyle name="_data starbird_200803_v1404 adj 4" xfId="23751" xr:uid="{0A108190-9F61-4F54-AB08-7A478905F8D0}"/>
    <cellStyle name="_data starbird_200803_v1404 adj_Annexe 7c (2)" xfId="23752" xr:uid="{D22BCB87-BDB0-46D7-9E70-CE1EC4BFCC8E}"/>
    <cellStyle name="_data starbird_200803_v1404 adj_annexe 7c mise à jour uk" xfId="23753" xr:uid="{13F670C5-89C9-44C6-9D74-F5F4CB0079E2}"/>
    <cellStyle name="_Data_Annexe 7c (2)" xfId="23754" xr:uid="{484442BB-5DD3-4150-B3CA-AD4011A8E645}"/>
    <cellStyle name="_Data_annexe 7c mise à jour uk" xfId="23755" xr:uid="{D5434AB2-584F-43EF-8C44-D4ED81966E09}"/>
    <cellStyle name="_Data_Cadrage conso" xfId="23756" xr:uid="{4B4A80FF-F248-46F0-8C4C-5813DBC0B7A5}"/>
    <cellStyle name="_Deal Analysis - Main" xfId="23757" xr:uid="{D91631C0-4711-483E-A726-EA8BFB37C59E}"/>
    <cellStyle name="_Diversey Harbor - AMBAC request old complete" xfId="23758" xr:uid="{42F4462D-2415-477E-958D-F80DDF8B3CF9}"/>
    <cellStyle name="_Diversey Harbor - Ischus request - S&amp;U" xfId="23759" xr:uid="{7773E562-9CD7-43EA-936A-04B7A370FCA3}"/>
    <cellStyle name="_dobrasil 09-2006 reçu" xfId="23760" xr:uid="{7C2176A0-BF4C-4445-BD53-DEB06B84F5F9}"/>
    <cellStyle name="_dobrasil 09-2006 reçu_Annexe AFS_ Taiwan vie_BNPP Q12010" xfId="23761" xr:uid="{CA1C1E38-810A-4C08-8EEE-10D9CF369AE0}"/>
    <cellStyle name="_dobrasil 12-2006 reçu" xfId="23762" xr:uid="{51E5E3EF-7FE2-4EA2-BEC2-8934378DD9A1}"/>
    <cellStyle name="_dobrasil 12-2006 reçu_Annexe AFS_ Taiwan vie_BNPP Q12010" xfId="23763" xr:uid="{8A1AE690-9437-4C9B-A084-39E42E5CF9E9}"/>
    <cellStyle name="_Duke data" xfId="23764" xr:uid="{973A40D5-5B60-4E8E-98B6-FBE2301F9A1A}"/>
    <cellStyle name="_Duke data_Degas HFTO" xfId="23765" xr:uid="{286B3B2E-6F74-4BAE-AB7B-65B6E9C669EF}"/>
    <cellStyle name="_Ea" xfId="23766" xr:uid="{97B89A3D-6926-4339-A8DE-0C616612D8E4}"/>
    <cellStyle name="_ec Taird" xfId="23767" xr:uid="{E94314DF-11FD-4447-BAEE-A414934E73FD}"/>
    <cellStyle name="_ec Taird RD Transco Coda-XL" xfId="23768" xr:uid="{8082AE93-459F-4812-AA5E-9CA09C808BC2}"/>
    <cellStyle name="_ec Taivie" xfId="23769" xr:uid="{5EB81D15-DAD6-4D33-A829-BC44F31C02A8}"/>
    <cellStyle name="_ec Taivie Coda-XL" xfId="23770" xr:uid="{0F852E82-4DEB-48EA-95EC-D017522534FC}"/>
    <cellStyle name="_ec Taivie Coda-XL2" xfId="23771" xr:uid="{3650D1A4-068A-4B90-80E0-8B16A2FFC647}"/>
    <cellStyle name="_ec Taivie Coda-XL2 sans macro" xfId="23772" xr:uid="{6858B166-0E37-4CBF-B1DB-373E48FE334D}"/>
    <cellStyle name="_Effective Interest Rate" xfId="23773" xr:uid="{35F0B4D3-BEEF-4B5B-A850-89B4C28E3286}"/>
    <cellStyle name="_Effective Interest Rate 2" xfId="23774" xr:uid="{12440617-3300-46C4-AE83-7E121FE6A8B9}"/>
    <cellStyle name="_Effective Interest Rate 2 2" xfId="23775" xr:uid="{422DD981-C498-4A82-B7B7-330B433CC31B}"/>
    <cellStyle name="_Effective Interest Rate 3" xfId="23776" xr:uid="{5AE1B1A2-E95E-4C3B-A27A-5929B2123DC6}"/>
    <cellStyle name="_Effective Interest Rate_Annexe 7c (2)" xfId="23777" xr:uid="{F0EF7786-B250-4BA8-AB5D-FF84B2F3696B}"/>
    <cellStyle name="_Effective Interest Rate_annexe 7c mise à jour uk" xfId="23778" xr:uid="{BD31BB8D-450A-406C-B332-8A52026202BD}"/>
    <cellStyle name="_Effective Interest Rate_Cadrage conso" xfId="23779" xr:uid="{352ED32E-C366-4DD9-9BE3-8FDCB2EC2090}"/>
    <cellStyle name="_Elliott Model 07-05-06 Flip Book" xfId="23780" xr:uid="{FCFFF5B1-F9D9-4B4A-A27C-DD198AE16965}"/>
    <cellStyle name="_ems10223_my" xfId="23781" xr:uid="{A5B2A2DA-2DF3-4480-9984-5F4FDEA83BB1}"/>
    <cellStyle name="_Epic (Industrious) Plc" xfId="23782" xr:uid="{AF4BCC8E-2E53-416A-8219-D330804D5C03}"/>
    <cellStyle name="_Epic (Industrious) Plc 2" xfId="23783" xr:uid="{05851435-335C-4A4D-A288-8D128F47D5CD}"/>
    <cellStyle name="_Epic (Industrious) Plc 2 2" xfId="23784" xr:uid="{C2C67E63-4934-4082-85CF-525AD9FCBA80}"/>
    <cellStyle name="_Epic (Industrious) Plc 2 2 2" xfId="23785" xr:uid="{6AFE66F4-2544-4777-9494-310EC601CCBA}"/>
    <cellStyle name="_Epic (Industrious) Plc 2 3" xfId="23786" xr:uid="{B2B41396-3C6B-4B45-B778-27115E734545}"/>
    <cellStyle name="_Epic (Industrious) Plc 3" xfId="23787" xr:uid="{A11258F7-DC33-47CB-A563-D5CD0F2DF1A4}"/>
    <cellStyle name="_Epic (Industrious) Plc 3 2" xfId="23788" xr:uid="{49499CDD-CE87-4BA4-824C-E709486EBA34}"/>
    <cellStyle name="_Epic (Industrious) Plc 4" xfId="23789" xr:uid="{AE906310-C930-4F56-BA8B-BB4366591D8C}"/>
    <cellStyle name="_Epic (Industrious) Plc_Annexe 7c (2)" xfId="23790" xr:uid="{52A2E1A1-DA2A-4874-B25E-43910C51FC3A}"/>
    <cellStyle name="_Epic (Industrious) Plc_annexe 7c mise à jour uk" xfId="23791" xr:uid="{73D4F0A6-8919-42D4-ACE8-186AC8736776}"/>
    <cellStyle name="_e-plus debt - Machado1" xfId="23792" xr:uid="{F44DC505-7DD7-42AF-A01C-5D9BCD0D1897}"/>
    <cellStyle name="_e-plus debt - Machado1 2" xfId="23793" xr:uid="{6EBFB4DC-C9E4-43CC-9F5E-0EC64134E5B1}"/>
    <cellStyle name="_e-plus debt - Machado1 3" xfId="23794" xr:uid="{F52D841D-A531-4C0D-B12E-4036F21917A3}"/>
    <cellStyle name="_e-plus debt - Machado1_AFS" xfId="23795" xr:uid="{85FC4F36-9D27-4FBB-AA5C-3B41921988E6}"/>
    <cellStyle name="_e-plus debt - Machado1_Cadrage conso" xfId="23796" xr:uid="{21F7FE2D-143F-499E-80B0-78BEF9F1D390}"/>
    <cellStyle name="_e-plus debt - Machado1_Master états financiers de synthèse IFRS_201112 V0" xfId="23797" xr:uid="{1F29635E-21E2-43CC-81CB-2005C57D60CA}"/>
    <cellStyle name="_e-plus debt - Machado1_Q1_Fortis participations" xfId="23798" xr:uid="{4256F327-D5F8-48E1-A74E-D68EB0FA9082}"/>
    <cellStyle name="_e-plus debt - Machado1_Q3 2011 Fortis - Minoritaires" xfId="23799" xr:uid="{C2F37FF9-83BE-408C-B9D5-8D41992D65B3}"/>
    <cellStyle name="_e-plus debt - Machado1_Var Immo incorp Q2" xfId="23800" xr:uid="{5892E5D0-1A31-4FEA-9595-B9F0CFE4BA09}"/>
    <cellStyle name="_ESP Funding I - Cashflows for UBS 07-06-2006" xfId="23801" xr:uid="{524A739C-6ED2-4CB5-84A9-176D5E06DD4D}"/>
    <cellStyle name="_Espagne_Dir_2005T4vFinal" xfId="23802" xr:uid="{DE715F0E-37DB-4E22-9E9A-FA0F441B60C7}"/>
    <cellStyle name="_Espagne_Dir_2005T4vFinalsymbad" xfId="23803" xr:uid="{131EAC77-38CA-484F-93F9-5050E11294ED}"/>
    <cellStyle name="_ESTIM_Italie_CENTROVITA" xfId="23804" xr:uid="{2314E4C3-B6BC-455F-B259-3BDFA8E254DB}"/>
    <cellStyle name="_Estimé Ratio Fin 2007" xfId="23805" xr:uid="{BE2C4426-E5B3-44B8-B484-6AEDE6673A16}"/>
    <cellStyle name="_Estimé Ratio Fin 2007 2" xfId="23806" xr:uid="{EA47CD31-4C61-4AF9-8AD8-AA2EF925BDC7}"/>
    <cellStyle name="_Estimé Ratio Fin 2007_AFS" xfId="23807" xr:uid="{13791868-235E-4468-8E5B-9B59F3330F6C}"/>
    <cellStyle name="_Estimé Ratio Fin 2007_Etat CA FPBII Fortis - 2011 Q1" xfId="23808" xr:uid="{CEA2950A-FD72-4F66-B2B4-070F32279293}"/>
    <cellStyle name="_Estimé Ratio Fin 2007_Etat CA FPBII Fortis - 2011 Q1_Q1_Fortis participations" xfId="23809" xr:uid="{8C6AFA93-1591-405C-B286-C9E997AAA9E6}"/>
    <cellStyle name="_Estimé Ratio Fin 2007_Etat CA FPBII Fortis - 2011 Q1_Var Immo incorp Q2" xfId="23810" xr:uid="{F8B2D5FF-85F7-4A39-83FF-ACC54F6D7790}"/>
    <cellStyle name="_Estimé Ratio Fin 2007_Feuil1" xfId="23811" xr:uid="{B8FE9800-9A3F-4652-A0B3-976C9A5A55EF}"/>
    <cellStyle name="_Estimé Ratio Fin 2007_Justificatifs -2011 Q1" xfId="23812" xr:uid="{BFF16B61-60B0-4CF9-8ABF-50DA2956E972}"/>
    <cellStyle name="_Estimé Ratio Fin 2007_Q1_Fortis participations" xfId="23813" xr:uid="{2B0FE585-8DDB-4283-A7BF-964C2A194D68}"/>
    <cellStyle name="_Estimé Ratio Fin 2007_Q1_Fortis participations_Var Immo incorp Q2" xfId="23814" xr:uid="{52763A6E-5BA7-475C-86AE-F71AB0BC7315}"/>
    <cellStyle name="_Estimé Ratio Fin 2007_Var Immo incorp Q2" xfId="23815" xr:uid="{E7A8AC9D-B921-42E4-B048-77C1B9E81738}"/>
    <cellStyle name="_Etat CA FPBII Fortis - 2010 Q4" xfId="23816" xr:uid="{119A9D5C-4D6B-46D3-9704-C66E5C47E37E}"/>
    <cellStyle name="_Euro" xfId="23817" xr:uid="{BE64FB14-DC91-41DA-9D6C-2D44CD35DB8A}"/>
    <cellStyle name="_Euro 2" xfId="23818" xr:uid="{23215DBF-0A55-4D32-8A30-B7F5FAD4696E}"/>
    <cellStyle name="_Euro 2 2" xfId="23819" xr:uid="{A0528C78-D077-4740-B37E-6EDF9D2C57F7}"/>
    <cellStyle name="_Euro 2 2 2" xfId="23820" xr:uid="{0CF4A64B-5143-4DBB-BBE6-749FAAEFADBA}"/>
    <cellStyle name="_Euro 2 3" xfId="23821" xr:uid="{AE57FE2E-5EB9-4B24-B19A-5F6FECDF792A}"/>
    <cellStyle name="_Euro 2 4" xfId="23822" xr:uid="{A0ECB76B-5523-4F55-A964-B80416CC7479}"/>
    <cellStyle name="_Euro 3" xfId="23823" xr:uid="{7060D81E-61D2-46F9-808A-45EE4ACFF32E}"/>
    <cellStyle name="_Euro 3 2" xfId="23824" xr:uid="{B40B3933-732D-464B-8313-62B2FCB53899}"/>
    <cellStyle name="_Euro 3 3" xfId="23825" xr:uid="{2FE6F9E6-50CB-4EEF-92CB-2F069C0FE197}"/>
    <cellStyle name="_Euro 3 4" xfId="23826" xr:uid="{3C256074-9527-4231-8EA3-8897995197F7}"/>
    <cellStyle name="_Euro 4" xfId="23827" xr:uid="{57DA9670-31BD-46FA-AE2E-13658A61CC9B}"/>
    <cellStyle name="_Euro 5" xfId="23828" xr:uid="{4DDCCAE7-9A00-4643-87AC-E891F475B7C8}"/>
    <cellStyle name="_Euro_45647 - Annexe 6a au 31 03 2011 v2" xfId="23829" xr:uid="{A65B7E2A-03E3-4005-8256-E5EE3ACC90B0}"/>
    <cellStyle name="_Euro_ABS Deal Tracer - Q3 2008" xfId="23830" xr:uid="{050A7B97-5CDE-45CD-A0AC-35F4168AF19A}"/>
    <cellStyle name="_Euro_ABS Deal Tracer - Q3 2008 2" xfId="23831" xr:uid="{D83D0E51-ABDA-4F21-8128-D727E58AE2FD}"/>
    <cellStyle name="_Euro_ABS Deal Tracer - Q3 2008 2 2" xfId="23832" xr:uid="{22EA9505-55E7-454C-81F3-D352F27544EC}"/>
    <cellStyle name="_Euro_ABS Deal Tracer - Q3 2008 2 2 2" xfId="23833" xr:uid="{1EE858DD-4B80-4D0C-BC1F-47B8DC424073}"/>
    <cellStyle name="_Euro_ABS Deal Tracer - Q3 2008 2 3" xfId="23834" xr:uid="{F92DACB9-23D4-4F7E-9FD3-DF0469BA5758}"/>
    <cellStyle name="_Euro_ABS Deal Tracer - Q3 2008 3" xfId="23835" xr:uid="{6851165A-0B31-4DC7-912A-8C2453C528EF}"/>
    <cellStyle name="_Euro_ABS Deal Tracer - Q3 2008 3 2" xfId="23836" xr:uid="{9C0A7984-6412-4385-AF5A-314AF2DE7B55}"/>
    <cellStyle name="_Euro_ABS Deal Tracer - Q3 2008 4" xfId="23837" xr:uid="{6EB613C2-1A95-4E9C-B397-221EA609DAC0}"/>
    <cellStyle name="_Euro_Aerium - Chester" xfId="23838" xr:uid="{74D494FD-0FEA-40B8-9827-08CD86E4C1EF}"/>
    <cellStyle name="_Euro_Aerium - Chester 2" xfId="23839" xr:uid="{F1F96993-7C84-43A2-82C4-D045EBF958CF}"/>
    <cellStyle name="_Euro_Aerium - Chester 2 2" xfId="23840" xr:uid="{CCF6476A-F216-45A9-9267-A964A0010101}"/>
    <cellStyle name="_Euro_Aerium - Chester 2 2 2" xfId="23841" xr:uid="{2D562792-1974-4610-A868-4F1202AC6548}"/>
    <cellStyle name="_Euro_Aerium - Chester 2 3" xfId="23842" xr:uid="{9E65BD7E-F340-40D9-8E08-41A003AF2801}"/>
    <cellStyle name="_Euro_Aerium - Chester 3" xfId="23843" xr:uid="{1340CC64-7B38-4EDA-8982-74D0E5B25614}"/>
    <cellStyle name="_Euro_Aerium - Chester 3 2" xfId="23844" xr:uid="{52770817-2F3D-4999-9D08-45CE453FD222}"/>
    <cellStyle name="_Euro_Aerium - Chester 4" xfId="23845" xr:uid="{D5BD9BCC-CF74-4615-A055-F0693C119F29}"/>
    <cellStyle name="_Euro_Aerium - Mercoeur" xfId="23846" xr:uid="{7ADB0DA1-03DB-4AE3-BDEA-6814B1E110CE}"/>
    <cellStyle name="_Euro_Aerium - Mercoeur 2" xfId="23847" xr:uid="{E25DEF2D-6806-42D4-854A-202A0F21A327}"/>
    <cellStyle name="_Euro_Aerium - Mercoeur 2 2" xfId="23848" xr:uid="{5F8F4206-57F4-42F9-A70F-9ED634EA583A}"/>
    <cellStyle name="_Euro_Aerium - Mercoeur 2 2 2" xfId="23849" xr:uid="{0110889F-6EBE-418B-9537-A5FD42D8F4E0}"/>
    <cellStyle name="_Euro_Aerium - Mercoeur 2 3" xfId="23850" xr:uid="{53E0792A-D71D-42EA-9ABD-CD80B3BFD7A2}"/>
    <cellStyle name="_Euro_Aerium - Mercoeur 3" xfId="23851" xr:uid="{39A425BB-2DEA-480D-9EA6-448063626BB4}"/>
    <cellStyle name="_Euro_Aerium - Mercoeur 3 2" xfId="23852" xr:uid="{19900FB3-7C9F-4F99-88DD-D937A92B03F9}"/>
    <cellStyle name="_Euro_Aerium - Mercoeur 4" xfId="23853" xr:uid="{B29C3AC5-D5D9-41BE-B85C-A0B82FE12BD8}"/>
    <cellStyle name="_Euro_Annexe 6 Détail comptes" xfId="23854" xr:uid="{1FD496F4-1E48-4D01-8556-541D20FC423F}"/>
    <cellStyle name="_Euro_Babcock &amp; Brown Air Funding I" xfId="23855" xr:uid="{3E532679-F360-4402-A56C-17CBBC5D6839}"/>
    <cellStyle name="_Euro_Babcock &amp; Brown Air Funding I 2" xfId="23856" xr:uid="{1E4551C4-DE64-4987-A8E8-2F09EA69440D}"/>
    <cellStyle name="_Euro_Babcock &amp; Brown Air Funding I 2 2" xfId="23857" xr:uid="{10A3C2AE-1FBD-411C-B5D8-DE4629A7BDD5}"/>
    <cellStyle name="_Euro_Babcock &amp; Brown Air Funding I 2 2 2" xfId="23858" xr:uid="{1A9BAD56-2853-408E-A4FB-AFCAFE7FA0FC}"/>
    <cellStyle name="_Euro_Babcock &amp; Brown Air Funding I 2 3" xfId="23859" xr:uid="{EAE1612C-1C66-4410-AF91-9178418E26CB}"/>
    <cellStyle name="_Euro_Babcock &amp; Brown Air Funding I 3" xfId="23860" xr:uid="{8B9B0E35-9770-474D-8F46-7F164183CA8A}"/>
    <cellStyle name="_Euro_Babcock &amp; Brown Air Funding I 3 2" xfId="23861" xr:uid="{5E28580C-2766-4BBB-B3F3-F819ACAB6C4F}"/>
    <cellStyle name="_Euro_Babcock &amp; Brown Air Funding I 4" xfId="23862" xr:uid="{14E5D0C5-8A1B-403D-856F-1E85D2893D1C}"/>
    <cellStyle name="_Euro_Exclusion Karma" xfId="23863" xr:uid="{31A31CDB-C86F-4BC7-84D2-3046D40273FF}"/>
    <cellStyle name="_Euro_Exposition des titres souverains (zone euro) au 31.12.2011 V4" xfId="23864" xr:uid="{5AAC938E-18C0-4F24-A637-4E9F11946FF8}"/>
    <cellStyle name="_Euro_FCAR 364-day" xfId="23865" xr:uid="{7C718643-F1D2-42A7-8B95-D1434DD8EA0B}"/>
    <cellStyle name="_Euro_FCAR 364-day 2" xfId="23866" xr:uid="{B073BE87-5217-477D-BEE5-57D47D7C5C95}"/>
    <cellStyle name="_Euro_FCAR 364-day 2 2" xfId="23867" xr:uid="{53961431-1683-4021-8C2E-631CCA6A2181}"/>
    <cellStyle name="_Euro_FCAR 364-day 2 2 2" xfId="23868" xr:uid="{4B693CB4-EC77-4D81-9BDC-0F6396A1106D}"/>
    <cellStyle name="_Euro_FCAR 364-day 2 3" xfId="23869" xr:uid="{D488042A-75A3-4ED1-A193-F8EE3E745B9E}"/>
    <cellStyle name="_Euro_FCAR 364-day 3" xfId="23870" xr:uid="{B88DC272-97ED-4095-8E02-4858AF87D3DC}"/>
    <cellStyle name="_Euro_FCAR 364-day 3 2" xfId="23871" xr:uid="{A1F5D76C-774E-43CB-9811-9DD0DC2B5D8E}"/>
    <cellStyle name="_Euro_FCAR 364-day 4" xfId="23872" xr:uid="{E98B7A5A-26AD-41FD-82D5-7E90BCA4F830}"/>
    <cellStyle name="_Euro_FCAR 5-year" xfId="23873" xr:uid="{41F06DD7-D38E-40AD-B024-C6D7DC7EF1B8}"/>
    <cellStyle name="_Euro_FCAR 5-year 2" xfId="23874" xr:uid="{1DE1ED25-685A-43B3-9C65-74EB5DAA8253}"/>
    <cellStyle name="_Euro_FCAR 5-year 2 2" xfId="23875" xr:uid="{8EC19CC9-AFB3-42ED-9D8E-04A027BB23DD}"/>
    <cellStyle name="_Euro_FCAR 5-year 2 2 2" xfId="23876" xr:uid="{49744331-9F6E-4330-BC79-0F64CB809851}"/>
    <cellStyle name="_Euro_FCAR 5-year 2 3" xfId="23877" xr:uid="{4CEB2B9B-EDD2-4E8A-9B9A-8E5E4BBEC228}"/>
    <cellStyle name="_Euro_FCAR 5-year 3" xfId="23878" xr:uid="{249D34DB-AEE8-43EF-B549-0C91FCD82D74}"/>
    <cellStyle name="_Euro_FCAR 5-year 3 2" xfId="23879" xr:uid="{61FE843B-F42E-485F-AA8D-B9E824925C7C}"/>
    <cellStyle name="_Euro_FCAR 5-year 4" xfId="23880" xr:uid="{5EF9C0AD-C23B-4317-9B74-F6CA441C5BAC}"/>
    <cellStyle name="_Euro_FCC Zeus" xfId="23881" xr:uid="{71F33E3F-D7E6-4BDA-BB53-534DB02C170E}"/>
    <cellStyle name="_Euro_FCC Zeus 2" xfId="23882" xr:uid="{2762B92C-2136-46DC-A7FF-F85D6540A010}"/>
    <cellStyle name="_Euro_FCC Zeus 2 2" xfId="23883" xr:uid="{58BB476C-6D88-421C-AF37-A8C5B4BF6482}"/>
    <cellStyle name="_Euro_FCC Zeus 2 2 2" xfId="23884" xr:uid="{0B8F5FDE-3C94-4FBC-BC3B-E140DD792BF9}"/>
    <cellStyle name="_Euro_FCC Zeus 2 3" xfId="23885" xr:uid="{EC04BD80-D86A-4DC5-ABF4-CFF7160A17BC}"/>
    <cellStyle name="_Euro_FCC Zeus 3" xfId="23886" xr:uid="{54441B65-6D09-4B3B-98B0-732660C713DE}"/>
    <cellStyle name="_Euro_FCC Zeus 3 2" xfId="23887" xr:uid="{ABCB0343-8C57-43A5-9173-06AEB1E5828A}"/>
    <cellStyle name="_Euro_FCC Zeus 4" xfId="23888" xr:uid="{659C4B1A-077D-43E9-A4BA-FFB02CBD1B96}"/>
    <cellStyle name="_Euro_Flagstar 2007-1A C AF4" xfId="23889" xr:uid="{679226C6-E1A5-421D-86EE-460CD9C73F73}"/>
    <cellStyle name="_Euro_Flagstar 2007-1A C AF4 2" xfId="23890" xr:uid="{EA7B694B-CBCD-4D76-976C-DC82EE7D7D0F}"/>
    <cellStyle name="_Euro_Flagstar 2007-1A C AF4 2 2" xfId="23891" xr:uid="{87BCCBE1-A7A4-46E1-8789-67AFABACA24C}"/>
    <cellStyle name="_Euro_Flagstar 2007-1A C AF4 2 2 2" xfId="23892" xr:uid="{C7475ADF-2621-4F5A-B07F-5364CC7972CE}"/>
    <cellStyle name="_Euro_Flagstar 2007-1A C AF4 2 3" xfId="23893" xr:uid="{1D121862-7259-44D6-B3AC-1DC3C735411E}"/>
    <cellStyle name="_Euro_Flagstar 2007-1A C AF4 3" xfId="23894" xr:uid="{9AAE3911-79F9-404A-B6D6-479078808B87}"/>
    <cellStyle name="_Euro_Flagstar 2007-1A C AF4 3 2" xfId="23895" xr:uid="{C6660266-16EB-44EC-8C01-48E4F16FD877}"/>
    <cellStyle name="_Euro_Flagstar 2007-1A C AF4 4" xfId="23896" xr:uid="{1E73FB39-326D-435C-AF8E-CF4D2D3436E7}"/>
    <cellStyle name="_Euro_ItalFinance SV2" xfId="23897" xr:uid="{B0B1C82A-468B-40EF-8F29-1081F0787DC8}"/>
    <cellStyle name="_Euro_ItalFinance SV2 2" xfId="23898" xr:uid="{200187B4-00BB-409E-AEE7-836B21070FF5}"/>
    <cellStyle name="_Euro_ItalFinance SV2 2 2" xfId="23899" xr:uid="{41B7442B-2D99-4171-B625-B81EA36DE9F4}"/>
    <cellStyle name="_Euro_ItalFinance SV2 2 2 2" xfId="23900" xr:uid="{CCFB4257-501F-4032-933F-A8CB5C8F5150}"/>
    <cellStyle name="_Euro_ItalFinance SV2 2 3" xfId="23901" xr:uid="{24253C65-FF15-4433-BA3E-85F0CA962CC0}"/>
    <cellStyle name="_Euro_ItalFinance SV2 3" xfId="23902" xr:uid="{17E0A1CF-E6AE-47CF-B36E-CC220C5B4E4F}"/>
    <cellStyle name="_Euro_ItalFinance SV2 3 2" xfId="23903" xr:uid="{4DDDEE38-1369-4EF2-8626-362761F15DD6}"/>
    <cellStyle name="_Euro_ItalFinance SV2 4" xfId="23904" xr:uid="{66175DD8-DDFF-4988-9F82-D61472FD4A43}"/>
    <cellStyle name="_Euro_Meliadi SaRL" xfId="23905" xr:uid="{0586776A-812E-4EA6-A2F6-336DD09A4007}"/>
    <cellStyle name="_Euro_Meliadi SaRL 2" xfId="23906" xr:uid="{7E1AB85E-860D-4D26-BE91-2DB9CD12A481}"/>
    <cellStyle name="_Euro_Meliadi SaRL 2 2" xfId="23907" xr:uid="{C0165573-4EF2-4AFA-859C-A99696DDDB5B}"/>
    <cellStyle name="_Euro_Meliadi SaRL 2 2 2" xfId="23908" xr:uid="{6C7D601E-55BA-4559-A714-3D5342D1C890}"/>
    <cellStyle name="_Euro_Meliadi SaRL 2 3" xfId="23909" xr:uid="{2EFD6CDC-DC40-408E-B794-F4CA4C0D89DD}"/>
    <cellStyle name="_Euro_Meliadi SaRL 3" xfId="23910" xr:uid="{0D8F2398-8EC1-4CD4-B859-F6028C046D23}"/>
    <cellStyle name="_Euro_Meliadi SaRL 3 2" xfId="23911" xr:uid="{D382B063-E4FE-4F5A-B430-7C2D027DDFBA}"/>
    <cellStyle name="_Euro_Meliadi SaRL 4" xfId="23912" xr:uid="{EC47A274-D7E5-4F76-9BE8-5B4DA8CDE494}"/>
    <cellStyle name="_Euro_shadow publication 2010.12" xfId="23913" xr:uid="{655857E2-92F2-4D45-9E4F-ABC9C1CDE48B}"/>
    <cellStyle name="_Euro_shadow publication 2010.12 2" xfId="23914" xr:uid="{62E346B7-DD1A-4ACB-A125-AE55D999D8FD}"/>
    <cellStyle name="_Euro_Sheet1" xfId="23915" xr:uid="{A2EE1831-A39F-42DD-8076-F801149B5E87}"/>
    <cellStyle name="_Euro_Sheet1 2" xfId="23916" xr:uid="{1B0BF595-1B25-42A4-BF05-24DBEF15C50B}"/>
    <cellStyle name="_Euro_Sheet1 2 2" xfId="23917" xr:uid="{B79A8B74-79E8-4093-B79D-7F517BCA5019}"/>
    <cellStyle name="_Euro_Sheet1 2 2 2" xfId="23918" xr:uid="{63EC7B16-8117-4505-946C-289C5F888441}"/>
    <cellStyle name="_Euro_Sheet1 2 3" xfId="23919" xr:uid="{4FA8C43F-A4F8-40AF-A964-0B40A3A1A7EB}"/>
    <cellStyle name="_Euro_Sheet1 3" xfId="23920" xr:uid="{67BF0138-A73B-46C9-A1C9-F5327E5D86D0}"/>
    <cellStyle name="_Euro_Sheet1 3 2" xfId="23921" xr:uid="{ED39A70E-8A64-4400-976F-9D37CD4867C2}"/>
    <cellStyle name="_Euro_Sheet1 4" xfId="23922" xr:uid="{4AE52F7B-7D17-4C09-AFC2-064FD8C6BB2F}"/>
    <cellStyle name="_Euro_Synthese cumul 300910" xfId="23923" xr:uid="{FB24CBB8-00F1-477B-9646-99781298C43E}"/>
    <cellStyle name="_Euro_Synthese cumul 300910 2" xfId="23924" xr:uid="{D59CD5DD-AD0C-4E15-A7DD-ECB68709DC65}"/>
    <cellStyle name="_Euro_Template" xfId="23925" xr:uid="{391B8C4A-AE2F-450D-8075-1403DBACDE25}"/>
    <cellStyle name="_Euro_Template 2" xfId="23926" xr:uid="{81D6A2AF-0373-4872-8536-4783B5488570}"/>
    <cellStyle name="_Euro_Template 2 2" xfId="23927" xr:uid="{883848B3-2C1D-4DC0-8ADD-A04A46A3F66E}"/>
    <cellStyle name="_Euro_Template 2 2 2" xfId="23928" xr:uid="{2439A877-B69A-4FF6-AFA3-472926696A05}"/>
    <cellStyle name="_Euro_Template 2 3" xfId="23929" xr:uid="{33E1054B-BE27-4821-98B9-9E43A1216E89}"/>
    <cellStyle name="_Euro_Template 3" xfId="23930" xr:uid="{4AEF1152-61A2-476B-85CE-42426CB2784D}"/>
    <cellStyle name="_Euro_Template 3 2" xfId="23931" xr:uid="{8B536D54-962B-4D5F-8B29-BE0739947D96}"/>
    <cellStyle name="_Euro_Template 4" xfId="23932" xr:uid="{4EB88909-4647-433E-988A-FE62E017004E}"/>
    <cellStyle name="_Example 1" xfId="23933" xr:uid="{4E9123F9-33CD-4F87-932D-90EAB45DBAC1}"/>
    <cellStyle name="_Extracted_Stuff" xfId="23934" xr:uid="{82781BC3-2E88-43DE-935C-4C26CD9B94E6}"/>
    <cellStyle name="_F" xfId="23935" xr:uid="{BAC36798-3373-4212-8F41-57476F872E9C}"/>
    <cellStyle name="_Factor Exposure" xfId="23936" xr:uid="{E81B422C-F238-4118-9B79-151D3D94AABC}"/>
    <cellStyle name="_Feuil1" xfId="23937" xr:uid="{F1DDACBB-293F-40B1-96C9-64D953FFEED8}"/>
    <cellStyle name="_Feuil1_Annexe AFS_ Taiwan vie_BNPP Q12010" xfId="23938" xr:uid="{6F9B7B05-8F70-4D1C-91CF-CE3D2EA6588F}"/>
    <cellStyle name="_fichier de travail" xfId="23939" xr:uid="{1A7E9035-571B-4176-BFFB-9280288AA467}"/>
    <cellStyle name="_fichier de travail_Annexe AFS_ Taiwan vie_BNPP Q12010" xfId="23940" xr:uid="{D794F4BF-D2D9-4F51-B9BD-BFE998891494}"/>
    <cellStyle name="_findomestic SpA Unieuro 06T3" xfId="23941" xr:uid="{56290C0E-3CA5-4B3F-AA1A-33F34F307DA6}"/>
    <cellStyle name="_FITCH Conversion " xfId="23942" xr:uid="{59FD7996-FFD4-4A25-9A6A-9EB7A37AAD41}"/>
    <cellStyle name="_FITCH Conversion  2" xfId="23943" xr:uid="{EB01AD3C-D3CF-4A5D-BA39-E1EB1CE64BBB}"/>
    <cellStyle name="_FITCH Conversion  2 2" xfId="23944" xr:uid="{60FC327E-A317-4F9C-99EF-C93A71F2E02E}"/>
    <cellStyle name="_FITCH Conversion  3" xfId="23945" xr:uid="{DE1AE529-0236-4CCA-92FD-D6956B767AC3}"/>
    <cellStyle name="_FITCH Conversion _Annexe 7c (2)" xfId="23946" xr:uid="{A88EDE6A-76DA-43F3-9616-89EE9800FC38}"/>
    <cellStyle name="_FITCH Conversion _annexe 7c mise à jour uk" xfId="23947" xr:uid="{3424759C-58B3-4EAD-9582-0F10AC142EED}"/>
    <cellStyle name="_FITCH Conversion _Cadrage conso" xfId="23948" xr:uid="{43775D9D-FC24-4C58-9B67-A9540474930D}"/>
    <cellStyle name="_Fitch_MATRIX" xfId="23949" xr:uid="{02F37236-F5A0-4E0D-B2BD-AA8BBA424D69}"/>
    <cellStyle name="_Fitch_VECTOR_Model" xfId="23950" xr:uid="{5BDB1AB6-557C-49E6-A54C-65607E2EDC20}"/>
    <cellStyle name="_Fitch_VECTOR_Model_Correlation Matrix" xfId="23951" xr:uid="{B3ECD065-EA38-4A85-B334-380D15A23CBB}"/>
    <cellStyle name="_Fitch_VECTOR_Model_Factor Exposure" xfId="23952" xr:uid="{FF413669-D9F6-4798-A8CE-518C24E8FD08}"/>
    <cellStyle name="_Fitch_VECTOR_Model_Portfolio Definition" xfId="23953" xr:uid="{F3DED3D1-4BBD-4768-8E8C-611EFD76448D}"/>
    <cellStyle name="_Fitch_VECTOR_Model_Recovery Rates" xfId="23954" xr:uid="{4DC8625B-AF0A-44DB-BA08-72847E76DE31}"/>
    <cellStyle name="_Fitch_VECTOR_Model2.0" xfId="23955" xr:uid="{620287A0-0E74-48C1-95B2-648F96E007F8}"/>
    <cellStyle name="_Foglio di chiusura - Settembre 2002" xfId="23956" xr:uid="{A83134A7-689E-4F43-A0B7-523E61EA6C69}"/>
    <cellStyle name="_Friuladria 06T2" xfId="23957" xr:uid="{F644460F-8F5E-4692-9171-E7159377C0F7}"/>
    <cellStyle name="_From Lebon suivi des TSSDI en ke 200712 prudentiel" xfId="23958" xr:uid="{F4934BC8-0425-4931-BAE1-55BCB439077B}"/>
    <cellStyle name="_From Levoisin Projection NDL at local level Q4_V2" xfId="23959" xr:uid="{1B59016A-4DE4-4483-AAAA-89BB73DE8CAB}"/>
    <cellStyle name="_getdata" xfId="23960" xr:uid="{7438F701-CB3A-4F7C-8176-4D6E37E983A8}"/>
    <cellStyle name="_GMAC GAP TLMKG 06T3 CONV. 5134 ok ctrl F&amp;M" xfId="23961" xr:uid="{85125455-5D6C-4BA2-8AF0-39221A7DB533}"/>
    <cellStyle name="_H-" xfId="23962" xr:uid="{756FF139-7A7B-470D-B112-6C7AA3B3F28D}"/>
    <cellStyle name="_H - script" xfId="23963" xr:uid="{142E2843-CDA5-43DD-9452-0FC2B1CCCEF8}"/>
    <cellStyle name="_H de T Inmo Gen 03-07 (real)" xfId="23964" xr:uid="{E5CAAB30-2B02-4627-94EA-9B03A497A949}"/>
    <cellStyle name="_H de T Inmo Gen 03-07 (real)_Annexe AFS_ Taiwan vie_BNPP Q12010" xfId="23965" xr:uid="{6457EC51-C47B-4A79-84CB-4C984F685172}"/>
    <cellStyle name="_H de T Inmo Gen 06-07 (real)" xfId="23966" xr:uid="{24EBE99E-C5E3-4192-9014-4600A7A9F0A9}"/>
    <cellStyle name="_H de T Inmo Gen 06-07 (real)_Annexe AFS_ Taiwan vie_BNPP Q12010" xfId="23967" xr:uid="{A0A28560-890E-4F11-9D79-E2630FF41D93}"/>
    <cellStyle name="_Ha" xfId="23968" xr:uid="{CFD5691F-BB2B-4212-9860-BAFEEDD53080}"/>
    <cellStyle name="_Hapoalim_refresh_spreads" xfId="23969" xr:uid="{ADC84596-9697-42EE-A7D4-96BD477EFDBB}"/>
    <cellStyle name="_Hapoalim_refresh_spreads 2" xfId="23970" xr:uid="{640955BE-8346-455A-A621-005D4377A0C0}"/>
    <cellStyle name="_Hapoalim_refresh_spreads 2 2" xfId="23971" xr:uid="{7244FBC8-43AC-426C-AE09-CC1B046800EA}"/>
    <cellStyle name="_Hapoalim_refresh_spreads 2 2 2" xfId="23972" xr:uid="{56E1E1E4-645D-4006-85A8-9BA553EF6771}"/>
    <cellStyle name="_Hapoalim_refresh_spreads 2 3" xfId="23973" xr:uid="{241CAD05-6735-4F4B-B474-53FAA36422BF}"/>
    <cellStyle name="_Hapoalim_refresh_spreads 3" xfId="23974" xr:uid="{074C45D3-9199-4F73-85E3-3532DF0BE3B1}"/>
    <cellStyle name="_Hapoalim_refresh_spreads 3 2" xfId="23975" xr:uid="{62A79842-1E5B-4588-9E51-73250B272096}"/>
    <cellStyle name="_Hapoalim_refresh_spreads 4" xfId="23976" xr:uid="{D896FD35-A5B6-4A56-B8E2-C2EC0F046C02}"/>
    <cellStyle name="_Hapoalim_refresh_spreads_Annexe 7c (2)" xfId="23977" xr:uid="{09C7F5EA-E228-4370-BC52-3C4B65F79B4E}"/>
    <cellStyle name="_Hapoalim_refresh_spreads_annexe 7c mise à jour uk" xfId="23978" xr:uid="{BEE8B41A-B92F-4A1C-8205-785F0E18D103}"/>
    <cellStyle name="_Heading" xfId="23979" xr:uid="{5E09CECD-913B-4582-89F3-B3D2BF9BBE30}"/>
    <cellStyle name="_Heading 2" xfId="23980" xr:uid="{25EA5072-A8D0-4877-8A91-D5C932445872}"/>
    <cellStyle name="_Heading_~0950885" xfId="23981" xr:uid="{ED1F59EF-01B2-40B8-9B66-B081380DB9F1}"/>
    <cellStyle name="_Heading_~5830458" xfId="23982" xr:uid="{DBCE32B3-DACB-4962-B773-A9E0EB824A7D}"/>
    <cellStyle name="_Heading_~8064952" xfId="23983" xr:uid="{F0818F0D-0B57-45D8-AEDD-A1ABCB1FCA23}"/>
    <cellStyle name="_Heading_15 Wizard Operating Model" xfId="23984" xr:uid="{93479389-3461-4CB9-9EA5-45F802508D71}"/>
    <cellStyle name="_Heading_15 Wizard Operating Model 2" xfId="23985" xr:uid="{94814EC7-3D6E-4A69-AAB0-4549A2F35F58}"/>
    <cellStyle name="_Heading_15 Wizard Operating Model_Master états financiers de synthèse IFRS_201112 V0" xfId="23986" xr:uid="{66776BBA-D71F-4102-AF92-3FB9AB5F6A14}"/>
    <cellStyle name="_Heading_15 Wizard Operating Model_note 4 à insérer" xfId="23987" xr:uid="{8410CC6B-6C84-46BA-A025-5CD71FC75129}"/>
    <cellStyle name="_Heading_15 Wizard Operating Model_Queen III - PPA reversal Banking Book - 090630" xfId="23988" xr:uid="{08360680-C9B3-4D1A-8E49-0F4419858BD5}"/>
    <cellStyle name="_Heading_15 Wizard Operating Model_Queen III - PPA reversal Banking Book - 090630_21h" xfId="23989" xr:uid="{437EB154-6FD2-4870-B4E0-7E8418728901}"/>
    <cellStyle name="_Heading_15 Wizard Operating Model_Queen III - PPA reversal Banking Book - 090708h" xfId="23990" xr:uid="{7835F4FF-E7D7-4CB9-A9DC-DF08DECB8505}"/>
    <cellStyle name="_Heading_15 Wizard Operating Model_Queen III - PPA reversal Banking Book - 090709 10h08 vm" xfId="23991" xr:uid="{26BDD4BE-F872-457A-991A-31C30DF261F0}"/>
    <cellStyle name="_Heading_15 Wizard Operating Model_Queen III - PPA reversal Banking Book - 090709 12h vm" xfId="23992" xr:uid="{23B14769-CF0B-4104-A928-15DA39E60AB3}"/>
    <cellStyle name="_Heading_15 Wizard Operating Model_Queen III - PPA reversal Banking Book - 090709 vm - à répartir" xfId="23993" xr:uid="{AF24A1AD-D1CA-4264-9C3C-53057975CC10}"/>
    <cellStyle name="_Heading_15 Wizard Operating Model_Queen III - PPA reversal Banking Book - 140709 17h modifié" xfId="23994" xr:uid="{A783EACF-84B1-4563-A843-08BEF6FDC4DC}"/>
    <cellStyle name="_Heading_15 Wizard Operating Model_Queen III - PPA reversal Banking Book - 140709 18h modifié" xfId="23995" xr:uid="{80EBCE22-63B2-4223-9865-EA3C67DA358A}"/>
    <cellStyle name="_Heading_15 Wizard Operating Model_Queen III - Rationalisation des Issued Debts - 090723" xfId="23996" xr:uid="{6A3987BE-21E1-4200-824F-B3EBCDE8F207}"/>
    <cellStyle name="_Heading_CC 3 Yr Forecast to IPO Banks (1)" xfId="23997" xr:uid="{DC9134C3-F6A7-4D99-93B9-FF0D8CA80938}"/>
    <cellStyle name="_Heading_CC 3 Yr Forecast to IPO Banks (1) 2" xfId="23998" xr:uid="{754FDBDA-5510-460D-8A6F-C6B5CB34F7C1}"/>
    <cellStyle name="_Heading_CC 3 Yr Forecast to IPO Banks (1)_~0950885" xfId="23999" xr:uid="{B17EC9C2-F3D0-43CC-9E52-52B8B5784AC4}"/>
    <cellStyle name="_Heading_CC 3 Yr Forecast to IPO Banks (1)_~5830458" xfId="24000" xr:uid="{20880786-AD9E-4F96-8563-5DF939CF37D7}"/>
    <cellStyle name="_Heading_CC 3 Yr Forecast to IPO Banks (1)_~8064952" xfId="24001" xr:uid="{BBB2F0BD-424E-4FB9-98A4-946126454006}"/>
    <cellStyle name="_Heading_CC 3 Yr Forecast to IPO Banks (1)_Fichier des tableaux ENG_EF_sc590" xfId="24002" xr:uid="{825CFB10-D917-4D6F-8008-3B55E0318EA3}"/>
    <cellStyle name="_Heading_CC 3 Yr Forecast to IPO Banks (1)_Master états financiers de synthèse IFRS_201112 V0" xfId="24003" xr:uid="{1F3D35FE-1F46-4FCE-9EDB-8AB574F8FE30}"/>
    <cellStyle name="_Heading_CC 3 Yr Forecast to IPO Banks (1)_Queen III - PPA reversal Banking Book - 090630" xfId="24004" xr:uid="{9D66C1BD-CE2D-4E94-8B44-E06A6DA25A8A}"/>
    <cellStyle name="_Heading_CC 3 Yr Forecast to IPO Banks (1)_Queen III - PPA reversal Banking Book - 090630_21h" xfId="24005" xr:uid="{5AD865B6-6AAA-49A2-95FC-C1D77F25826E}"/>
    <cellStyle name="_Heading_CC 3 Yr Forecast to IPO Banks (1)_Queen III - PPA reversal Banking Book - 090708h" xfId="24006" xr:uid="{066012E1-B37F-4DB1-BBD6-1E7713C8C32D}"/>
    <cellStyle name="_Heading_CC 3 Yr Forecast to IPO Banks (1)_Queen III - PPA reversal Banking Book - 090709 12h vm pour databook" xfId="24007" xr:uid="{8BB592BA-0674-4398-848D-2A71E11804F8}"/>
    <cellStyle name="_Heading_CC 3 Yr Forecast to IPO Banks (1)_Queen III - Rationalisation des Issued Debts - 090723" xfId="24008" xr:uid="{FA22E490-A730-4D6B-9D57-16BE7190E3F7}"/>
    <cellStyle name="_Heading_CC 3 Yr Forecast to IPO Banks (1)_Tableauxà modifier dans états fin_gb_rev" xfId="24009" xr:uid="{7191DCB4-8074-414A-A75A-58D965F0F5D7}"/>
    <cellStyle name="_Heading_Comps 24May02_Final" xfId="24010" xr:uid="{29CF12A3-5169-4BFC-B7C1-B5C75B10CD8F}"/>
    <cellStyle name="_Heading_Comps 24May02_Final 2" xfId="24011" xr:uid="{6783B020-022C-49F3-B3E4-CEA96FF979CD}"/>
    <cellStyle name="_Heading_Comps 24May02_Final_~0950885" xfId="24012" xr:uid="{AC0F1438-476D-4F21-A507-F13CD14B55B7}"/>
    <cellStyle name="_Heading_Comps 24May02_Final_~5830458" xfId="24013" xr:uid="{17147C41-C963-45DD-B735-C69AE0DD0889}"/>
    <cellStyle name="_Heading_Comps 24May02_Final_~8064952" xfId="24014" xr:uid="{5421C618-03B5-47E0-9375-96E37E1614BB}"/>
    <cellStyle name="_Heading_Comps 24May02_Final_Fichier des tableaux ENG_EF_sc590" xfId="24015" xr:uid="{FB1DD94A-7486-4F6D-875A-23846104F106}"/>
    <cellStyle name="_Heading_Comps 24May02_Final_Master états financiers de synthèse IFRS_201112 V0" xfId="24016" xr:uid="{AEC9E4DE-7789-4A45-AF14-EF7BAFD0EB80}"/>
    <cellStyle name="_Heading_Comps 24May02_Final_Queen III - PPA reversal Banking Book - 090630" xfId="24017" xr:uid="{08F61ECF-6EBB-441D-BC60-50ABF42D120D}"/>
    <cellStyle name="_Heading_Comps 24May02_Final_Queen III - PPA reversal Banking Book - 090630_21h" xfId="24018" xr:uid="{A6FEBF10-4F3B-447B-B6A0-0E3F96A71C3A}"/>
    <cellStyle name="_Heading_Comps 24May02_Final_Queen III - PPA reversal Banking Book - 090708h" xfId="24019" xr:uid="{221670F5-A548-4F32-AF9F-10C337175863}"/>
    <cellStyle name="_Heading_Comps 24May02_Final_Queen III - PPA reversal Banking Book - 090709 12h vm pour databook" xfId="24020" xr:uid="{3B9AF0A3-7A53-497F-A730-8DC3862F3C7B}"/>
    <cellStyle name="_Heading_Comps 24May02_Final_Queen III - Rationalisation des Issued Debts - 090723" xfId="24021" xr:uid="{E9A2B1F8-4FE1-46E2-9D2E-D3EB1B64C001}"/>
    <cellStyle name="_Heading_Comps 24May02_Final_Tableauxà modifier dans états fin_gb_rev" xfId="24022" xr:uid="{0140303E-DA2A-471E-9BC2-7014FC16DD10}"/>
    <cellStyle name="_Heading_Exclusion Karma" xfId="24023" xr:uid="{D2430203-E9A9-4C30-80A3-638003FD77C8}"/>
    <cellStyle name="_Heading_Exposition des titres souverains (zone euro) au 31.12.2011 V4" xfId="24024" xr:uid="{60488654-0AC6-4D05-83FB-9E74F5CFEB26}"/>
    <cellStyle name="_Heading_Fichier des tableaux ENG_EF_sc590" xfId="24025" xr:uid="{2CBE7F15-4BB9-445D-BA02-064CB2A84B88}"/>
    <cellStyle name="_Heading_Master états financiers de synthèse IFRS_201112 V0" xfId="24026" xr:uid="{6B8DC4FF-FB44-4CEE-8706-FFA4F5D11690}"/>
    <cellStyle name="_Heading_Multi-Family Property Data Tape v1" xfId="24027" xr:uid="{60F233DA-EB3B-4F48-991E-EA755409F755}"/>
    <cellStyle name="_Heading_Multi-Family Property Data Tape v1 2" xfId="24028" xr:uid="{C6C8BA51-5292-4092-94CD-BF450B41C7C5}"/>
    <cellStyle name="_Heading_Multi-Family Property Data Tape v1 2 2" xfId="24029" xr:uid="{0BAC09DA-5ABA-48BB-B57B-FD2B80A6BBF7}"/>
    <cellStyle name="_Heading_Multi-Family Property Data Tape v1 2 2 2" xfId="24030" xr:uid="{8147992F-6DA8-48C2-AF8F-7E69B958646A}"/>
    <cellStyle name="_Heading_Multi-Family Property Data Tape v1 2 3" xfId="24031" xr:uid="{9E8E368E-5681-494C-8B19-8824FF5B22BF}"/>
    <cellStyle name="_Heading_Multi-Family Property Data Tape v1 3" xfId="24032" xr:uid="{348051D1-614C-461D-96D5-84C1BC1A1274}"/>
    <cellStyle name="_Heading_Multi-Family Property Data Tape v1 3 2" xfId="24033" xr:uid="{1F96471B-0B57-499E-A1A0-93E4BD6E609A}"/>
    <cellStyle name="_Heading_Multi-Family Property Data Tape v1 4" xfId="24034" xr:uid="{D7553ABC-1CC8-41E4-AD11-D61640D910AB}"/>
    <cellStyle name="_Heading_Multi-Family Property Data Tape v1_Annexe 7c (2)" xfId="24035" xr:uid="{D71494BE-7346-42B1-85F0-EBBC669E3FC1}"/>
    <cellStyle name="_Heading_Multi-Family Property Data Tape v1_annexe 7c mise à jour uk" xfId="24036" xr:uid="{809DCA9B-FD69-48D6-9A60-6202A772A207}"/>
    <cellStyle name="_Heading_prestemp" xfId="24037" xr:uid="{EE167ACA-C9CF-4E47-BA76-499503201568}"/>
    <cellStyle name="_Heading_prestemp 2" xfId="24038" xr:uid="{1C17FE10-DC85-44B9-9800-A725CEEAD236}"/>
    <cellStyle name="_Heading_prestemp_~0950885" xfId="24039" xr:uid="{650C9809-98E7-484A-AA31-A0AFDEB517AE}"/>
    <cellStyle name="_Heading_prestemp_~5830458" xfId="24040" xr:uid="{9F2D458C-EB41-4D6C-83C3-E97B16C8B384}"/>
    <cellStyle name="_Heading_prestemp_~8064952" xfId="24041" xr:uid="{51066052-54EA-4DC9-A1BC-93CE4B6495EC}"/>
    <cellStyle name="_Heading_prestemp_Fichier des tableaux ENG_EF_sc590" xfId="24042" xr:uid="{31566D28-611B-4A1A-8903-C8FBFCA88E5F}"/>
    <cellStyle name="_Heading_prestemp_Master états financiers de synthèse IFRS_201112 V0" xfId="24043" xr:uid="{790A7563-4625-4D92-BD33-433864F3FBA8}"/>
    <cellStyle name="_Heading_prestemp_Queen III - PPA reversal Banking Book - 090630" xfId="24044" xr:uid="{2244ACB6-1E93-4B2B-A04E-731A1CA4DE2D}"/>
    <cellStyle name="_Heading_prestemp_Queen III - PPA reversal Banking Book - 090630_21h" xfId="24045" xr:uid="{DDED6316-640E-4817-AA86-DB4D3105FCFC}"/>
    <cellStyle name="_Heading_prestemp_Queen III - PPA reversal Banking Book - 090708h" xfId="24046" xr:uid="{78C69C04-8610-45CE-B74C-2EAF42395D08}"/>
    <cellStyle name="_Heading_prestemp_Queen III - PPA reversal Banking Book - 090709 12h vm pour databook" xfId="24047" xr:uid="{EB64B848-20D0-42B6-8071-F94878733899}"/>
    <cellStyle name="_Heading_prestemp_Queen III - Rationalisation des Issued Debts - 090723" xfId="24048" xr:uid="{0BEE57BC-CD71-41AB-816A-0AAAE489991C}"/>
    <cellStyle name="_Heading_prestemp_Tableauxà modifier dans états fin_gb_rev" xfId="24049" xr:uid="{1226486A-8C6B-411E-91C1-FA4EA48E122C}"/>
    <cellStyle name="_Heading_Queen III - PPA reversal Banking Book - 090630" xfId="24050" xr:uid="{19E45014-F831-4506-967D-4E5C523CF1D7}"/>
    <cellStyle name="_Heading_Queen III - PPA reversal Banking Book - 090630_21h" xfId="24051" xr:uid="{B79307DE-4E83-445B-8FDA-FD0634B5DF4A}"/>
    <cellStyle name="_Heading_Queen III - PPA reversal Banking Book - 090708h" xfId="24052" xr:uid="{865D701A-78AC-463F-ACB6-E2DD7EDBAEC9}"/>
    <cellStyle name="_Heading_Queen III - PPA reversal Banking Book - 090709 12h vm pour databook" xfId="24053" xr:uid="{C999A1F3-0902-4800-8F75-F381873DE9D8}"/>
    <cellStyle name="_Heading_Queen III - Rationalisation des Issued Debts - 090723" xfId="24054" xr:uid="{4304B186-C3DC-4BAE-B945-FBF5E4E0E462}"/>
    <cellStyle name="_Heading_Revenue Increase Decrease 04-08" xfId="24055" xr:uid="{CC2BE7E5-DE77-423C-8A86-27C92EF163ED}"/>
    <cellStyle name="_Heading_Revenue Increase Decrease 04-08 2" xfId="24056" xr:uid="{9F244799-F45E-4F6E-8E0A-A3F2FAAC945C}"/>
    <cellStyle name="_Heading_Revenue Increase Decrease 04-08_~0950885" xfId="24057" xr:uid="{033C0D88-C4E3-4923-A0A5-66DDF488EDCB}"/>
    <cellStyle name="_Heading_Revenue Increase Decrease 04-08_~5830458" xfId="24058" xr:uid="{036BF987-F1B0-4A90-8174-42DE14B011B9}"/>
    <cellStyle name="_Heading_Revenue Increase Decrease 04-08_~8064952" xfId="24059" xr:uid="{D7248186-392C-47D8-A526-758AB500ACB0}"/>
    <cellStyle name="_Heading_Revenue Increase Decrease 04-08_Fichier des tableaux ENG_EF_sc590" xfId="24060" xr:uid="{B67437D2-62A5-46EB-B4EE-EC6E7A942612}"/>
    <cellStyle name="_Heading_Revenue Increase Decrease 04-08_Master états financiers de synthèse IFRS_201112 V0" xfId="24061" xr:uid="{491E149C-9C54-4F5D-8D0B-B25FAE6C2FA6}"/>
    <cellStyle name="_Heading_Revenue Increase Decrease 04-08_Queen III - PPA reversal Banking Book - 090630" xfId="24062" xr:uid="{AD97482F-DAAF-4752-AF57-BA20968AF2E8}"/>
    <cellStyle name="_Heading_Revenue Increase Decrease 04-08_Queen III - PPA reversal Banking Book - 090630_21h" xfId="24063" xr:uid="{0BD03A5E-9209-47F8-A6C8-BE1977EC41AC}"/>
    <cellStyle name="_Heading_Revenue Increase Decrease 04-08_Queen III - PPA reversal Banking Book - 090708h" xfId="24064" xr:uid="{98F28744-15AB-473E-A4A7-E0D0AF9DF935}"/>
    <cellStyle name="_Heading_Revenue Increase Decrease 04-08_Queen III - PPA reversal Banking Book - 090709 12h vm pour databook" xfId="24065" xr:uid="{05E214B5-B20F-4B44-8FCC-7C5665E401CC}"/>
    <cellStyle name="_Heading_Revenue Increase Decrease 04-08_Queen III - Rationalisation des Issued Debts - 090723" xfId="24066" xr:uid="{84A4F10E-9C38-4C67-A9D2-B43AEC0025DA}"/>
    <cellStyle name="_Heading_Revenue Increase Decrease 04-08_Tableauxà modifier dans états fin_gb_rev" xfId="24067" xr:uid="{68041950-2590-4897-AFB9-9162AC47ECEC}"/>
    <cellStyle name="_Heading_Tableauxà modifier dans états fin_gb_rev" xfId="24068" xr:uid="{AB01EEAA-2945-46B6-A58B-F10D2643BB1F}"/>
    <cellStyle name="_Hh" xfId="24069" xr:uid="{312E947A-4CDD-46D0-B01E-3847380555BD}"/>
    <cellStyle name="_Highlight" xfId="24070" xr:uid="{E0184E8D-8910-49A7-A9ED-0A10C9C51305}"/>
    <cellStyle name="_Highlight 10" xfId="24071" xr:uid="{1796008B-97EF-4A43-9AD1-69B521BF04F7}"/>
    <cellStyle name="_Highlight 11" xfId="24072" xr:uid="{851A89AD-5F2A-4EDC-AFA4-ACE82851CF50}"/>
    <cellStyle name="_Highlight 12" xfId="24073" xr:uid="{89F8C6BD-D500-4E75-9D93-CB933606BA43}"/>
    <cellStyle name="_Highlight 13" xfId="24074" xr:uid="{CEF7ED35-332E-4989-85EA-4E5ADDCF5016}"/>
    <cellStyle name="_Highlight 14" xfId="24075" xr:uid="{89146700-0245-4633-9D02-4A077CDC435F}"/>
    <cellStyle name="_Highlight 15" xfId="24076" xr:uid="{B1C969CF-5A12-4B4C-8F3C-71420252F2E0}"/>
    <cellStyle name="_Highlight 16" xfId="24077" xr:uid="{876F5E7C-1FEA-4EF4-AA4E-D4C30B80A432}"/>
    <cellStyle name="_Highlight 17" xfId="24078" xr:uid="{48387559-BC40-41F1-9031-964D83C91155}"/>
    <cellStyle name="_Highlight 2" xfId="24079" xr:uid="{53CBE428-8E25-4384-BBBE-58AAF6182821}"/>
    <cellStyle name="_Highlight 2 2" xfId="24080" xr:uid="{3E7E9EBE-E4FA-4ADF-9DB8-43C83ABD16EF}"/>
    <cellStyle name="_Highlight 2 2 2" xfId="24081" xr:uid="{55EA42A1-96BE-4D3F-A6B5-04D51FA5A0D0}"/>
    <cellStyle name="_Highlight 2 3" xfId="24082" xr:uid="{576E14A6-21CE-4F9A-98C7-C322C19A78A4}"/>
    <cellStyle name="_Highlight 2_Degas HFTO" xfId="24083" xr:uid="{019E8025-8F84-414D-8D12-25E6683F0348}"/>
    <cellStyle name="_Highlight 3" xfId="24084" xr:uid="{126D263D-8F07-4FC9-A33D-BE181B046BD9}"/>
    <cellStyle name="_Highlight 3 2" xfId="24085" xr:uid="{A29790F9-C45A-43B2-A6BE-3BA5B2BD1681}"/>
    <cellStyle name="_Highlight 4" xfId="24086" xr:uid="{88B22267-4F59-4596-904A-494D679467C7}"/>
    <cellStyle name="_Highlight 5" xfId="24087" xr:uid="{27F171FC-B8A8-4D14-958B-1CB49626665B}"/>
    <cellStyle name="_Highlight 6" xfId="24088" xr:uid="{43E97F53-E548-4994-A798-E85A9E9D5A80}"/>
    <cellStyle name="_Highlight 7" xfId="24089" xr:uid="{85CD5BAB-34A7-4BE7-8537-ACC5E1196FD9}"/>
    <cellStyle name="_Highlight 8" xfId="24090" xr:uid="{4B84D54C-C6D3-447E-89DD-4FCCB5A154E6}"/>
    <cellStyle name="_Highlight 9" xfId="24091" xr:uid="{7A552F98-A9C8-43A3-8C3E-BF8FB37938A4}"/>
    <cellStyle name="_Highlight_Caroline Model" xfId="24092" xr:uid="{4E58A75A-C7F7-412A-AAD4-FE46B845417F}"/>
    <cellStyle name="_Highlight_Caroline Model 10" xfId="24093" xr:uid="{AE846C1E-8A98-4DEE-ADAE-7FF2B92627E2}"/>
    <cellStyle name="_Highlight_Caroline Model 11" xfId="24094" xr:uid="{4FF52EAE-BB66-477A-A7B9-E67519DC828C}"/>
    <cellStyle name="_Highlight_Caroline Model 12" xfId="24095" xr:uid="{06DCAB92-79D1-4824-AB44-509B41D0257A}"/>
    <cellStyle name="_Highlight_Caroline Model 13" xfId="24096" xr:uid="{AEC5F210-A652-43D4-9BF3-879CEAAE8B23}"/>
    <cellStyle name="_Highlight_Caroline Model 14" xfId="24097" xr:uid="{953AE18A-941C-44A7-914C-E2A738F74D0B}"/>
    <cellStyle name="_Highlight_Caroline Model 15" xfId="24098" xr:uid="{13A1A6EE-7441-4668-8588-4251EC3E79FB}"/>
    <cellStyle name="_Highlight_Caroline Model 16" xfId="24099" xr:uid="{9F54844D-A678-4139-9F8C-2CF99B232F2A}"/>
    <cellStyle name="_Highlight_Caroline Model 17" xfId="24100" xr:uid="{293FAABE-1016-4C95-AD0D-2688358DD8E4}"/>
    <cellStyle name="_Highlight_Caroline Model 2" xfId="24101" xr:uid="{5D2B44E9-BFB1-4424-81D2-A697BD5C78CE}"/>
    <cellStyle name="_Highlight_Caroline Model 2_Degas HFTO" xfId="24102" xr:uid="{ADFFB658-BE01-4F4A-91D8-89CDC0160537}"/>
    <cellStyle name="_Highlight_Caroline Model 3" xfId="24103" xr:uid="{05D32713-C8C9-4D22-B393-186E5A311A6C}"/>
    <cellStyle name="_Highlight_Caroline Model 4" xfId="24104" xr:uid="{EA45CB31-B881-4BF5-9241-8E4EB511BC88}"/>
    <cellStyle name="_Highlight_Caroline Model 5" xfId="24105" xr:uid="{4104099E-4200-4C57-825C-F43099EBB307}"/>
    <cellStyle name="_Highlight_Caroline Model 6" xfId="24106" xr:uid="{60146CAE-6877-4CC9-B518-001CA47DAC12}"/>
    <cellStyle name="_Highlight_Caroline Model 7" xfId="24107" xr:uid="{55EFB684-4037-4934-93C3-4FF8A801E660}"/>
    <cellStyle name="_Highlight_Caroline Model 8" xfId="24108" xr:uid="{907F1426-0A45-40EB-A64F-23AE365B6E58}"/>
    <cellStyle name="_Highlight_Caroline Model 9" xfId="24109" xr:uid="{2FDFAA63-647A-4BA4-A962-9F881958C002}"/>
    <cellStyle name="_Highlight_Caroline Model_Degas HFTO" xfId="24110" xr:uid="{755E90C2-300D-4D80-A49D-B6FCEF36108D}"/>
    <cellStyle name="_Highlight_Caroline Model_Display" xfId="24111" xr:uid="{3620A01E-FE2D-4F7E-B1EA-16393440E7EC}"/>
    <cellStyle name="_Highlight_Caroline Model_Sheet1" xfId="24112" xr:uid="{3D3480DB-158C-41FA-9D7A-A17E7C42179A}"/>
    <cellStyle name="_Highlight_Comps 24May02_Final" xfId="24113" xr:uid="{4AADF6BC-A6E7-4554-A540-BD4FCD104F8F}"/>
    <cellStyle name="_Highlight_Comps 24May02_Final 10" xfId="24114" xr:uid="{42D26BC9-9AC7-4601-99E2-7C3E79E7588D}"/>
    <cellStyle name="_Highlight_Comps 24May02_Final 11" xfId="24115" xr:uid="{630AF02D-86A3-40A8-B008-702B42F06114}"/>
    <cellStyle name="_Highlight_Comps 24May02_Final 12" xfId="24116" xr:uid="{DDE9BEB9-C2CA-4505-AE97-43D97E0F9509}"/>
    <cellStyle name="_Highlight_Comps 24May02_Final 13" xfId="24117" xr:uid="{65452B62-EC2A-41A0-9A65-7B90ECB9AE77}"/>
    <cellStyle name="_Highlight_Comps 24May02_Final 14" xfId="24118" xr:uid="{5D70B97F-4E00-4A23-9BCF-773413E6CA1A}"/>
    <cellStyle name="_Highlight_Comps 24May02_Final 15" xfId="24119" xr:uid="{2BCFD31D-92D4-4408-9D8E-55C6A7D15906}"/>
    <cellStyle name="_Highlight_Comps 24May02_Final 16" xfId="24120" xr:uid="{C5B71B7D-D1D7-4875-844F-B05E08176D32}"/>
    <cellStyle name="_Highlight_Comps 24May02_Final 17" xfId="24121" xr:uid="{36AFB653-3724-4FC8-810C-AA80EE905CA9}"/>
    <cellStyle name="_Highlight_Comps 24May02_Final 2" xfId="24122" xr:uid="{51B1FD09-B8CD-41D2-95C3-392405F99258}"/>
    <cellStyle name="_Highlight_Comps 24May02_Final 3" xfId="24123" xr:uid="{AFB02A32-6BA2-40EF-BDCB-3D018B520646}"/>
    <cellStyle name="_Highlight_Comps 24May02_Final 4" xfId="24124" xr:uid="{B11B8CC9-A1BF-4AA3-81BA-80AB65E2AB15}"/>
    <cellStyle name="_Highlight_Comps 24May02_Final 5" xfId="24125" xr:uid="{D4F4DB1B-7ED9-4D34-8181-4DF88D350C90}"/>
    <cellStyle name="_Highlight_Comps 24May02_Final 6" xfId="24126" xr:uid="{7A7B6204-5F62-4B9B-B3F4-E7050FFA65E2}"/>
    <cellStyle name="_Highlight_Comps 24May02_Final 7" xfId="24127" xr:uid="{0A205064-0CC4-48A0-A93F-E5D95A005A88}"/>
    <cellStyle name="_Highlight_Comps 24May02_Final 8" xfId="24128" xr:uid="{83303E7E-156B-40AE-BF21-F9463DFCCBBE}"/>
    <cellStyle name="_Highlight_Comps 24May02_Final 9" xfId="24129" xr:uid="{8853A69C-66DB-46F5-A556-EB468D190CA8}"/>
    <cellStyle name="_Highlight_Comps 24May02_Final_Degas HFTO" xfId="24130" xr:uid="{EEE7B6DA-CC4B-4A6A-A467-5E2175DE0B67}"/>
    <cellStyle name="_Highlight_Comps 24May02_Final_Display" xfId="24131" xr:uid="{475DB352-2261-42DB-83C7-08261FAF269F}"/>
    <cellStyle name="_Highlight_Comps 24May02_Final_Sheet1" xfId="24132" xr:uid="{3996926C-E2F5-4C1E-8709-DF46C7290511}"/>
    <cellStyle name="_Highlight_Degas HFTO" xfId="24133" xr:uid="{1944E8DF-2E85-4723-8C9C-B43CC3B7B000}"/>
    <cellStyle name="_Highlight_Display" xfId="24134" xr:uid="{61A5401F-EBB2-4DDF-B214-DD6B12FD7CEE}"/>
    <cellStyle name="_Highlight_Financials" xfId="24135" xr:uid="{39338E5E-B0DC-4BBE-87FD-02ABD12B15B4}"/>
    <cellStyle name="_Highlight_Financials 10" xfId="24136" xr:uid="{10345C68-1D62-4BA2-B4D9-0C75E783BBE6}"/>
    <cellStyle name="_Highlight_Financials 11" xfId="24137" xr:uid="{18A1DC43-7EC2-447F-A9ED-A59B77AFA614}"/>
    <cellStyle name="_Highlight_Financials 12" xfId="24138" xr:uid="{096E28BD-9223-4765-B79E-716EC6CAEB18}"/>
    <cellStyle name="_Highlight_Financials 13" xfId="24139" xr:uid="{9637A0A1-42BA-404E-BA79-FC7AF916D8AF}"/>
    <cellStyle name="_Highlight_Financials 14" xfId="24140" xr:uid="{B5E47009-F4BE-4C18-B126-D392D0A7BF0E}"/>
    <cellStyle name="_Highlight_Financials 15" xfId="24141" xr:uid="{E2F6CA9C-3F8D-4FDE-8559-EC4744E8B3E7}"/>
    <cellStyle name="_Highlight_Financials 16" xfId="24142" xr:uid="{42FDB321-C005-44C2-B9D0-F0251E59F3EE}"/>
    <cellStyle name="_Highlight_Financials 17" xfId="24143" xr:uid="{1F3A946A-5C3C-48DD-9C9B-A5BEC0F16A23}"/>
    <cellStyle name="_Highlight_Financials 2" xfId="24144" xr:uid="{45DF1301-DE1D-476D-AC19-CF0F4DE0C6C2}"/>
    <cellStyle name="_Highlight_Financials 2_Degas HFTO" xfId="24145" xr:uid="{A31D1337-3E17-4593-A737-EB7D048E522B}"/>
    <cellStyle name="_Highlight_Financials 3" xfId="24146" xr:uid="{FA49D9D6-34E5-40D2-AB51-8F9D69F16D71}"/>
    <cellStyle name="_Highlight_Financials 4" xfId="24147" xr:uid="{0617CCCC-BD11-4128-8591-9C99F8AE1E57}"/>
    <cellStyle name="_Highlight_Financials 5" xfId="24148" xr:uid="{29236C64-BEEB-4495-8616-265E5FF1916D}"/>
    <cellStyle name="_Highlight_Financials 6" xfId="24149" xr:uid="{D3FE61D9-985B-4B08-BB03-E5F81739AFEB}"/>
    <cellStyle name="_Highlight_Financials 7" xfId="24150" xr:uid="{DB63A590-A40E-4B24-A321-207EDDC01396}"/>
    <cellStyle name="_Highlight_Financials 8" xfId="24151" xr:uid="{FD52D6A8-0370-4150-9399-5DF2B08C02D3}"/>
    <cellStyle name="_Highlight_Financials 9" xfId="24152" xr:uid="{F3FEFFFA-B79A-49E9-9564-97894385D939}"/>
    <cellStyle name="_Highlight_Financials_Degas HFTO" xfId="24153" xr:uid="{BD36029D-2A52-44B6-84E5-916913C71B5F}"/>
    <cellStyle name="_Highlight_Financials_Display" xfId="24154" xr:uid="{C9B88612-1831-4F76-AA07-5B78F6DC6C25}"/>
    <cellStyle name="_Highlight_Financials_Sheet1" xfId="24155" xr:uid="{8595628A-2FC4-47C8-B1D4-6DAFC372BDFE}"/>
    <cellStyle name="_Highlight_Management Numbers Linked" xfId="24156" xr:uid="{DE948F30-E89A-4C23-AB5D-1D43053784AB}"/>
    <cellStyle name="_Highlight_Management Numbers Linked 10" xfId="24157" xr:uid="{182CE98A-058E-4473-855B-85351D995A02}"/>
    <cellStyle name="_Highlight_Management Numbers Linked 11" xfId="24158" xr:uid="{2D0983D4-25DE-4BB1-BCFE-DC2370551C50}"/>
    <cellStyle name="_Highlight_Management Numbers Linked 12" xfId="24159" xr:uid="{4867BBC4-3093-4C83-B60C-3335D5D26319}"/>
    <cellStyle name="_Highlight_Management Numbers Linked 13" xfId="24160" xr:uid="{F52D567D-495D-484D-AB42-64EB36B4B0CC}"/>
    <cellStyle name="_Highlight_Management Numbers Linked 14" xfId="24161" xr:uid="{21A3A9C3-206F-4291-8834-E7CDDD40777F}"/>
    <cellStyle name="_Highlight_Management Numbers Linked 15" xfId="24162" xr:uid="{6AFBAD07-7C57-4180-80FE-FF6F06A45CBB}"/>
    <cellStyle name="_Highlight_Management Numbers Linked 16" xfId="24163" xr:uid="{22C5A7A1-B737-4F62-8A17-B2F811380D3C}"/>
    <cellStyle name="_Highlight_Management Numbers Linked 17" xfId="24164" xr:uid="{20E09E8D-C1AE-4BBB-865D-E08550060A38}"/>
    <cellStyle name="_Highlight_Management Numbers Linked 2" xfId="24165" xr:uid="{2F670DBA-2397-42AC-AEB6-304C0781431D}"/>
    <cellStyle name="_Highlight_Management Numbers Linked 2 2" xfId="24166" xr:uid="{EBCA0633-8460-40E0-9B1B-E87FB7DFEFB6}"/>
    <cellStyle name="_Highlight_Management Numbers Linked 2_Degas HFTO" xfId="24167" xr:uid="{9C2DFE07-2F13-4364-9165-B801DC061FCB}"/>
    <cellStyle name="_Highlight_Management Numbers Linked 3" xfId="24168" xr:uid="{E25D3C07-B36C-4133-822A-F8CA24E4C6AD}"/>
    <cellStyle name="_Highlight_Management Numbers Linked 4" xfId="24169" xr:uid="{9F2D226F-E65A-4D8B-9E89-0A7F723F28A2}"/>
    <cellStyle name="_Highlight_Management Numbers Linked 5" xfId="24170" xr:uid="{B83C6B5B-6D64-4CCB-B244-A0D9282928B1}"/>
    <cellStyle name="_Highlight_Management Numbers Linked 6" xfId="24171" xr:uid="{5110C45F-433A-435A-9B7A-A9379D0B8DE9}"/>
    <cellStyle name="_Highlight_Management Numbers Linked 7" xfId="24172" xr:uid="{7A964C4F-45D7-4F90-8428-7726FDDBD6F4}"/>
    <cellStyle name="_Highlight_Management Numbers Linked 8" xfId="24173" xr:uid="{14E37450-8930-4C82-A89C-357691225FF2}"/>
    <cellStyle name="_Highlight_Management Numbers Linked 9" xfId="24174" xr:uid="{0CDE6ED2-4F34-4974-A10C-ED4348FCE00B}"/>
    <cellStyle name="_Highlight_Management Numbers Linked_Degas HFTO" xfId="24175" xr:uid="{21750725-29A8-44DD-97CB-083672FC26D7}"/>
    <cellStyle name="_Highlight_Management Numbers Linked_Display" xfId="24176" xr:uid="{79C44ECF-DE12-4CE2-8E81-FEAE75EB585C}"/>
    <cellStyle name="_Highlight_Management Numbers Linked_Sheet1" xfId="24177" xr:uid="{E1B113F1-1097-42F1-B8BA-C07020587BF6}"/>
    <cellStyle name="_Highlight_Revenue Increase Decrease 04-08" xfId="24178" xr:uid="{A2310F3A-65B7-401C-87F6-DA27FEB9D59F}"/>
    <cellStyle name="_Highlight_Revenue Increase Decrease 04-08 10" xfId="24179" xr:uid="{DAE2EBDB-CB45-4850-8216-EA3431650AB1}"/>
    <cellStyle name="_Highlight_Revenue Increase Decrease 04-08 11" xfId="24180" xr:uid="{37A2EA47-D103-47EA-A9CB-4D6DB422E574}"/>
    <cellStyle name="_Highlight_Revenue Increase Decrease 04-08 12" xfId="24181" xr:uid="{A1A3F327-3901-4C1F-9207-6ACB91D017E7}"/>
    <cellStyle name="_Highlight_Revenue Increase Decrease 04-08 13" xfId="24182" xr:uid="{47E0D913-71B2-4A19-80CF-2A271A42F266}"/>
    <cellStyle name="_Highlight_Revenue Increase Decrease 04-08 14" xfId="24183" xr:uid="{7AA242BC-57BF-4AD5-872C-6A077C5A105A}"/>
    <cellStyle name="_Highlight_Revenue Increase Decrease 04-08 15" xfId="24184" xr:uid="{5FFB5254-B1F6-4CC7-B349-E18C976F69AD}"/>
    <cellStyle name="_Highlight_Revenue Increase Decrease 04-08 16" xfId="24185" xr:uid="{EF23DC8B-F45F-4EC2-BF82-C3211CDA1E2E}"/>
    <cellStyle name="_Highlight_Revenue Increase Decrease 04-08 17" xfId="24186" xr:uid="{207DEAFD-380A-45D4-83A0-B687FDDEF42A}"/>
    <cellStyle name="_Highlight_Revenue Increase Decrease 04-08 2" xfId="24187" xr:uid="{BE9CC0DC-0829-4126-9CB7-13AA906932C6}"/>
    <cellStyle name="_Highlight_Revenue Increase Decrease 04-08 2 2" xfId="24188" xr:uid="{3700D0B6-FBBF-4048-871F-45B2DF9F13DB}"/>
    <cellStyle name="_Highlight_Revenue Increase Decrease 04-08 2_Degas HFTO" xfId="24189" xr:uid="{AEA5BC06-F6BD-4BB4-A325-6E50FEE0B77A}"/>
    <cellStyle name="_Highlight_Revenue Increase Decrease 04-08 3" xfId="24190" xr:uid="{45BBA590-1AD3-4EE6-966B-7B81D79B07EF}"/>
    <cellStyle name="_Highlight_Revenue Increase Decrease 04-08 4" xfId="24191" xr:uid="{9D4157F1-F855-4172-A99D-9DC3B00626B4}"/>
    <cellStyle name="_Highlight_Revenue Increase Decrease 04-08 5" xfId="24192" xr:uid="{F5FBD5BF-E6E1-4F0E-A77F-C6878F258BE4}"/>
    <cellStyle name="_Highlight_Revenue Increase Decrease 04-08 6" xfId="24193" xr:uid="{530CB09D-B599-4008-A3C6-33187BD6EBD1}"/>
    <cellStyle name="_Highlight_Revenue Increase Decrease 04-08 7" xfId="24194" xr:uid="{720A4054-199B-4E12-980C-6AD413F4B802}"/>
    <cellStyle name="_Highlight_Revenue Increase Decrease 04-08 8" xfId="24195" xr:uid="{5A23048B-2D54-4890-8933-3FD36CC042C7}"/>
    <cellStyle name="_Highlight_Revenue Increase Decrease 04-08 9" xfId="24196" xr:uid="{8B3746A1-8F4D-4FE6-81D5-B0D2E0711A34}"/>
    <cellStyle name="_Highlight_Revenue Increase Decrease 04-08_Degas HFTO" xfId="24197" xr:uid="{20C1FE23-EA0C-42B9-8793-F9800D2B2D66}"/>
    <cellStyle name="_Highlight_Revenue Increase Decrease 04-08_Display" xfId="24198" xr:uid="{95CC47CD-F785-4C90-98E6-D2890AA33FA4}"/>
    <cellStyle name="_Highlight_Revenue Increase Decrease 04-08_Sheet1" xfId="24199" xr:uid="{7A143693-51A8-4C92-A36C-4717E9E69E3F}"/>
    <cellStyle name="_Highlight_Sheet1" xfId="24200" xr:uid="{3C831B8C-9305-48F7-A1C8-814EE470BC55}"/>
    <cellStyle name="_HT AFS Securities pays non BO comentado JUN (GRAL) V.1" xfId="24201" xr:uid="{93CA3C86-6BEC-4F53-ADFF-0728A450E371}"/>
    <cellStyle name="_HT AFS Securities pays non BO comentado JUN (GRAL) V.1_Annexe AFS_ Taiwan vie_BNPP Q12010" xfId="24202" xr:uid="{4CDF983D-683E-4F37-8A41-1DC458F5AE1D}"/>
    <cellStyle name="_HT diferido est. Vida 12.06. Ultima Version" xfId="24203" xr:uid="{9CC48E18-E9C5-449C-9939-C758E5ED7E14}"/>
    <cellStyle name="_HT diferido est. Vida 12.06. Ultima Version_Annexe AFS_ Taiwan vie_BNPP Q12010" xfId="24204" xr:uid="{919F9CC4-804B-4A73-92DF-228D4EEAF4BB}"/>
    <cellStyle name="_ID RISK" xfId="24205" xr:uid="{ED2DF900-1473-4FE6-B7EE-8D36E5AFF928}"/>
    <cellStyle name="_ID RISK 2" xfId="24206" xr:uid="{105A6704-BCD5-45DC-A145-E37CBC1C278E}"/>
    <cellStyle name="_ID RISK 2 2" xfId="24207" xr:uid="{8220BBF6-C950-4210-8029-C115F517D324}"/>
    <cellStyle name="_ID RISK 2 2 2" xfId="24208" xr:uid="{A368D1B0-7154-44E0-A135-8BA6A0726C34}"/>
    <cellStyle name="_ID RISK 2 3" xfId="24209" xr:uid="{90CCB4B6-A634-4D63-A741-9345E15C779D}"/>
    <cellStyle name="_ID RISK 3" xfId="24210" xr:uid="{BD22D9D0-0DE9-4C35-BDEA-517975B1524A}"/>
    <cellStyle name="_ID RISK 3 2" xfId="24211" xr:uid="{B7616C62-0D86-49FB-AD5B-96C075B8B450}"/>
    <cellStyle name="_ID RISK 4" xfId="24212" xr:uid="{7C1BEB26-3A51-4094-AA74-459589DAFEDA}"/>
    <cellStyle name="_ID RISK_Annexe 7c (2)" xfId="24213" xr:uid="{6E390C3F-D20D-49F5-91F8-B8EFC25900AE}"/>
    <cellStyle name="_ID RISK_annexe 7c mise à jour uk" xfId="24214" xr:uid="{9353B2DD-E9DF-4536-A44D-5BC8C9BFCA3F}"/>
    <cellStyle name="_ID RISK_Annexes FR" xfId="24215" xr:uid="{42C376A1-A96A-401F-BBA7-605AE06D4D1A}"/>
    <cellStyle name="_Info Sheet" xfId="24216" xr:uid="{BCBD7ECC-446F-48AA-BE12-4055A27EF82C}"/>
    <cellStyle name="_Instructions Annexe 7c" xfId="24217" xr:uid="{FCA3CA0C-145D-4BA9-A8B8-A087172DD3F0}"/>
    <cellStyle name="_Instructions appendix 7c" xfId="24218" xr:uid="{43E2766D-0F12-4548-8E8D-1C1CFB08D9AF}"/>
    <cellStyle name="_Italie_AdE_01T4" xfId="24219" xr:uid="{3E44452D-3E55-4D60-AE5F-D8778DFC483D}"/>
    <cellStyle name="_Italie_AdE_02T1" xfId="24220" xr:uid="{945EAEDD-DA06-43C6-BA8A-3388BD59BC89}"/>
    <cellStyle name="_Italie_Ade_02T3" xfId="24221" xr:uid="{B9955C64-516E-45E7-B190-CEC973D6308E}"/>
    <cellStyle name="_Italie_Ade_02T4_Cardif SpA" xfId="24222" xr:uid="{0994CE9A-9EF8-46D3-B539-B227EB128A05}"/>
    <cellStyle name="_Italie_Ade_02T4_Cardif SpA.xls Graphique 1" xfId="24223" xr:uid="{E1656DA5-298B-4986-B60F-4A4E07CB546A}"/>
    <cellStyle name="_Italie_Ade_02T4_Cardif SpA.xls Graphique 2" xfId="24224" xr:uid="{BB0D0925-EAB0-468F-B47C-E39E8AB90F42}"/>
    <cellStyle name="_Italie_Ade_02T4_Cardif SV  RD" xfId="24225" xr:uid="{0B97AD51-C20D-4350-8745-85F6275B340F}"/>
    <cellStyle name="_Italie_Ade_02T4_Cardif SV  RD(def)" xfId="24226" xr:uid="{2FED863A-719A-4F58-B1EF-A123EED787EE}"/>
    <cellStyle name="_Italie_Ade_02T4_Cardif SV  RD(def).xls Graphique 1" xfId="24227" xr:uid="{2C8EBCD5-5614-4E45-BA3C-711F4CCD487E}"/>
    <cellStyle name="_Italie_Ade_02T4_Cardif SV  RD(def).xls Graphique 2" xfId="24228" xr:uid="{40BB9C19-D7BA-4026-AB11-C7C5C7246377}"/>
    <cellStyle name="_Italie_Ade_02T4_Cardif SV &amp; RD" xfId="24229" xr:uid="{6B865767-4BCC-4AE1-8FAB-3155A3C0CAB4}"/>
    <cellStyle name="_Italie_Ade_02T4_Centrovita.xls Graphique 1" xfId="24230" xr:uid="{96597DBC-8CE7-4D0C-965C-B569F08DD8DE}"/>
    <cellStyle name="_Italie_Ade_02T4_Centrovita.xls Graphique 2" xfId="24231" xr:uid="{20F8C71E-8E16-4F4A-8CB9-1514A8070AE3}"/>
    <cellStyle name="_Italie_AdE_03T1_Centrovita" xfId="24232" xr:uid="{BEA56935-4BF8-4BE4-B9F5-DD761C827537}"/>
    <cellStyle name="_Italie_AdE_03T3_Cardif  SV  RD" xfId="24233" xr:uid="{EF09DCB1-C81F-4445-B5E1-9EF02F6DBE35}"/>
    <cellStyle name="_Italie_Ade_03T3_Cardif SpA" xfId="24234" xr:uid="{331115E7-8793-4A7C-AACD-61B448AC30A1}"/>
    <cellStyle name="_Italie_AdE_03T4_Cardif  SV  RD" xfId="24235" xr:uid="{2E723406-FC27-4400-95F2-750D79FB21A0}"/>
    <cellStyle name="_Italie_Ade_03T4_Cardif SpA" xfId="24236" xr:uid="{E00273B2-6F60-4A45-BDEF-9DDF3449A17D}"/>
    <cellStyle name="_Italie_AdE_04T1_Cardif  SV RD" xfId="24237" xr:uid="{50BFB968-FAF4-473B-93E5-E6AD281744A8}"/>
    <cellStyle name="_Italie_Ade_04T1_Cardif SpA" xfId="24238" xr:uid="{E882DF80-1C5A-4A3D-AC02-C2AE9FECDE3E}"/>
    <cellStyle name="_Italie_AdE_04T2 Cardif  SV RD" xfId="24239" xr:uid="{F5ADC2DE-A134-4F00-AF4C-B4CAB7B78949}"/>
    <cellStyle name="_Italie_AdE_04T2 Cardif  SV RD (DE)" xfId="24240" xr:uid="{97CAEAD8-8611-4A58-8C45-ED757F9014F3}"/>
    <cellStyle name="_Italie_AdE_04T2 Cardif  SV RD(DE)" xfId="24241" xr:uid="{5BB825DE-1763-4C67-931F-F69592090731}"/>
    <cellStyle name="_Italie_AdE_04T2 Cardif  SV RDdef" xfId="24242" xr:uid="{5313B723-49FB-41E7-911A-1C8A40148700}"/>
    <cellStyle name="_Italie_Ade_04T2 Cardif SpA (def 23_07)" xfId="24243" xr:uid="{C21B856D-05DD-4A7E-AD2D-F3E722812CB2}"/>
    <cellStyle name="_Italie_Ade_04T2 Cardif SpA_TAPPO" xfId="24244" xr:uid="{9730D6AE-A399-4D7E-8D4F-430394B74212}"/>
    <cellStyle name="_Italie_Ade_04T2 Cardif SpA_TAPPOdef" xfId="24245" xr:uid="{D234E824-7D43-453E-BA7E-6AE777B33E2C}"/>
    <cellStyle name="_Italie_Ade_04T2_Cardif SpA" xfId="24246" xr:uid="{6BEB7758-544F-4482-B781-0F8D9BD5380A}"/>
    <cellStyle name="_Italie_Ade_04T2_Centrovita" xfId="24247" xr:uid="{EB3660C1-3305-42CB-908C-14F67BA51645}"/>
    <cellStyle name="_Italie_Ade_04T3 Cardif SpA" xfId="24248" xr:uid="{D5A9CDED-B71F-4DA2-BB2A-3E5354027DFE}"/>
    <cellStyle name="_Italie_AdE_04T3 Cardif SV RD" xfId="24249" xr:uid="{E94C7917-25E9-48F3-96BC-8C625C87684E}"/>
    <cellStyle name="_Italie_Ade_04T4 Cardif SpA" xfId="24250" xr:uid="{7A024821-496E-4DAF-AE87-53AA4AC98B55}"/>
    <cellStyle name="_Italie_Ade_04T4 Cardif SpA 26-01-05 ore 17-00" xfId="24251" xr:uid="{CB913499-F013-440D-AEC8-CD653019E554}"/>
    <cellStyle name="_Italie_AdE_04T4 Cardif SV RD" xfId="24252" xr:uid="{4BB476A5-0FF7-4371-82CC-9B989F7EA423}"/>
    <cellStyle name="_Italie_Ade_04T4 Centrovita" xfId="24253" xr:uid="{023272D8-F325-4230-8713-CCFDB0B1EA81}"/>
    <cellStyle name="_Italie_Ade_05T1 Cardif SpA" xfId="24254" xr:uid="{A4916280-B79D-4E2B-82F5-0FBA151A2049}"/>
    <cellStyle name="_Italie_AdE_05T1 Cardif SV RD" xfId="24255" xr:uid="{CC28D2D5-44A0-4571-9B94-288F2CCB8A42}"/>
    <cellStyle name="_Italie_Ade_05T2 Cardif SpA" xfId="24256" xr:uid="{BB9BADB0-FA71-40E5-8A11-E744B3A19F24}"/>
    <cellStyle name="_Italie_AdE_05T2 Cardif SV RD" xfId="24257" xr:uid="{A2152216-C517-41D4-8536-6A220BB78921}"/>
    <cellStyle name="_Italie_Ade_05T3 Cardif SpA" xfId="24258" xr:uid="{D95BEF55-840D-494C-BE46-D0B053D1573A}"/>
    <cellStyle name="_Italie_AdE_05T3 Cardif SV RD" xfId="24259" xr:uid="{2A9AA2CB-8DF4-4245-8CE8-9C96AD686217}"/>
    <cellStyle name="_Italie_Ade_05T4 Cardif SpA" xfId="24260" xr:uid="{E59EA02C-095C-4431-AA82-5AE6D807D5E2}"/>
    <cellStyle name="_Italie_AdE_05T4 Cardif SV RD" xfId="24261" xr:uid="{6D521AA9-CF86-45CA-A8B1-44F2201E47A4}"/>
    <cellStyle name="_Italie_AdE_05T4 Cardif SV RDv2" xfId="24262" xr:uid="{C99855BA-BB9D-4F62-ACB9-75DD668E1C5F}"/>
    <cellStyle name="_Italie_AdE_05T4 Cardif SV RDv4" xfId="24263" xr:uid="{9720B84C-40A4-4A19-B708-0D4402B9DC6B}"/>
    <cellStyle name="_Italie_Ade_06T1 Cardif SpA" xfId="24264" xr:uid="{DD6D675E-6365-40D1-9A9F-0AD93E6AC74B}"/>
    <cellStyle name="_Italie_Ade_06T1 Cardif SpA da utilizzare per 06T2" xfId="24265" xr:uid="{B4AC6840-7E57-42C5-92EA-48FAF8510E39}"/>
    <cellStyle name="_Italie_AdE_06T1 Cardif SV RD" xfId="24266" xr:uid="{8D7D9337-002F-4EED-89B0-C8406C132EAB}"/>
    <cellStyle name="_Italie_AdE_06T1 Cardif SV RD da utilizzatre per 06T2" xfId="24267" xr:uid="{D954D2B4-CB42-483D-A7D9-1DF24FBBE735}"/>
    <cellStyle name="_Italie_AdE_06T1 Cardif SV RDv2" xfId="24268" xr:uid="{FF0BE07D-F67F-473D-B224-16F89768D4CF}"/>
    <cellStyle name="_Italie_Ade_06T1 Centrovita da utilizzare per 06T2" xfId="24269" xr:uid="{EBC9394A-CA6C-4BE2-8530-82514FBB57CE}"/>
    <cellStyle name="_Italie_Ade_06T2 Cardif SpA" xfId="24270" xr:uid="{089A571B-91DE-4DB9-BAB5-976BFE980B7D}"/>
    <cellStyle name="_Italie_AdE_06T2 Cardif SV RD" xfId="24271" xr:uid="{54E97065-F8CA-41ED-9384-8FCDDEAF4E69}"/>
    <cellStyle name="_Italie_Ade_06T3 Cardif SpA" xfId="24272" xr:uid="{D623824D-9C5E-463B-A26D-E3E0F35AF523}"/>
    <cellStyle name="_Italie_AdE_06T3 Cardif SV RD" xfId="24273" xr:uid="{64F290B0-9B67-4A1F-8C44-C2A4E2CBA3A1}"/>
    <cellStyle name="_Italie_Ade_06T3 Centrovita" xfId="24274" xr:uid="{4923E06E-627F-4045-8854-9FC48D323C42}"/>
    <cellStyle name="_Italie_Ade_Cardif SpA Modello" xfId="24275" xr:uid="{57986C1F-CEC9-4069-BB2F-94FEEF52875E}"/>
    <cellStyle name="_Italie_Ade_Centrovita Modello" xfId="24276" xr:uid="{14C5AB3B-91F9-4187-B3A6-1CF90BA50CB2}"/>
    <cellStyle name="_Ivy Lane - Vero Request" xfId="24277" xr:uid="{F2CC7384-726A-4E9E-AF29-93FF4CFFE6FB}"/>
    <cellStyle name="_Ivy Lane CDO - Ischus Request" xfId="24278" xr:uid="{6F139BAE-33C5-48DA-82E4-35C68CF2F0AC}"/>
    <cellStyle name="_jap1200" xfId="24279" xr:uid="{4A60B04B-EE13-4099-BD5B-CCE089A82A58}"/>
    <cellStyle name="_junk" xfId="24280" xr:uid="{CCA33041-423B-418E-92E1-86A691896CED}"/>
    <cellStyle name="_Justificatifs" xfId="24281" xr:uid="{6EAFA5F1-98B6-42B5-9760-D2C6A7832A26}"/>
    <cellStyle name="_Justificatifs V0911" xfId="24282" xr:uid="{9B86AD10-F70D-4CD8-B0D4-F316FD0F1923}"/>
    <cellStyle name="_Justificatifs V0911_Etat CA FPBII Fortis - 2011 Q1" xfId="24283" xr:uid="{86945368-2DB1-4098-8E99-A751A048E8C7}"/>
    <cellStyle name="_Justificatifs V0911_Etat CA FPBII Fortis - 2011 Q1_Q1_Fortis participations" xfId="24284" xr:uid="{55AF4C89-C4CD-4E7E-B91B-92AB24A18C86}"/>
    <cellStyle name="_Justificatifs V0911_Etat CA FPBII Fortis - 2011 Q1_Var Immo incorp Q2" xfId="24285" xr:uid="{E675686E-2FD6-4322-84D5-45068A42BCC1}"/>
    <cellStyle name="_Justificatifs_Feuil1" xfId="24286" xr:uid="{119CA4A8-2447-4965-A8F5-5604CC4476C1}"/>
    <cellStyle name="_Justificatifs_Var Immo incorp Q2" xfId="24287" xr:uid="{E260E127-D7FC-4796-9D64-33F246E7B7FF}"/>
    <cellStyle name="_K - Fitch" xfId="24288" xr:uid="{D0E1A203-CDCA-42D7-A87A-A1719CDE7035}"/>
    <cellStyle name="_Knignt_niveau2_Avril19" xfId="24289" xr:uid="{0BD5FFC7-7A11-4D90-977E-97F9D5F9988D}"/>
    <cellStyle name="_korealife 06-03 envoye" xfId="24290" xr:uid="{012B7483-A53D-45BF-BBDD-A0950BD6924E}"/>
    <cellStyle name="_KPN Fixed" xfId="24291" xr:uid="{3205F169-764B-49CF-B2FB-7EB6EABC7013}"/>
    <cellStyle name="_KPN Fixed 2" xfId="24292" xr:uid="{846C5FF5-ACBC-407F-BC11-D56602613085}"/>
    <cellStyle name="_KPN Fixed 2 2" xfId="24293" xr:uid="{A8E1D12A-FFCA-4743-AE4C-D37643CD4B42}"/>
    <cellStyle name="_KPN Fixed 2_CONFIGURATION" xfId="24294" xr:uid="{B0D5C67D-C16A-444F-B73E-6966FE274566}"/>
    <cellStyle name="_KPN Fixed 2_CONTROLES" xfId="24295" xr:uid="{5276CE31-699D-4088-AB6B-B134AA78F245}"/>
    <cellStyle name="_KPN Fixed 2_Degas HFTO" xfId="24296" xr:uid="{DB669321-AD27-4AC0-A3D3-664C63D59033}"/>
    <cellStyle name="_KPN Fixed 2_Sheet2" xfId="24297" xr:uid="{968AE82D-7266-4960-8729-E41F81986AAD}"/>
    <cellStyle name="_KPN Fixed 3" xfId="24298" xr:uid="{CD4B4209-085C-4C6B-BCC2-C12878D9B605}"/>
    <cellStyle name="_KPN Fixed 4" xfId="24299" xr:uid="{2804B67E-74B3-4866-919F-D64A6E31CE50}"/>
    <cellStyle name="_KPN Fixed 5" xfId="24300" xr:uid="{A905A315-BD96-47BC-B6E2-2837BEEFBC54}"/>
    <cellStyle name="_L2 - Cash Flows" xfId="24301" xr:uid="{F12B5830-C8EC-4BE4-9EBB-12C80DF586C8}"/>
    <cellStyle name="_LatAm" xfId="24302" xr:uid="{37B80EAF-ABDA-4DF6-BECA-C5C297EDFD48}"/>
    <cellStyle name="_Lead BS (5)" xfId="24303" xr:uid="{1AB24020-2BD3-4F69-B00A-575E0A1B357D}"/>
    <cellStyle name="_Lead BS (5) 2" xfId="24304" xr:uid="{9C1FC2A3-0D93-4FF9-9BB6-1A97E56A1698}"/>
    <cellStyle name="_Lead BS (5) 3" xfId="24305" xr:uid="{EAF68B24-A883-4894-8C68-870D0C334926}"/>
    <cellStyle name="_Lead BS (5)_AFS" xfId="24306" xr:uid="{5FE24E49-A298-4D55-9835-14F7EFDEC411}"/>
    <cellStyle name="_Lead BS (5)_Cadrage conso" xfId="24307" xr:uid="{D5B41FBD-460F-47F5-986B-B90BEF6CF351}"/>
    <cellStyle name="_Lead BS (5)_Q1_Fortis participations" xfId="24308" xr:uid="{CD5F8F4A-24E6-4211-9A62-BE491F3EE4FC}"/>
    <cellStyle name="_Lead BS (5)_Q3 2011 Fortis - Minoritaires" xfId="24309" xr:uid="{C01A3E7E-9EE3-4594-87C7-F9E6CD48DF23}"/>
    <cellStyle name="_Lead BS (5)_Var Immo incorp Q2" xfId="24310" xr:uid="{3068B961-214D-4233-8B14-22E09EB95390}"/>
    <cellStyle name="_Lease Group 06T2" xfId="24311" xr:uid="{D34E4387-F111-4A43-A673-02AC907735B5}"/>
    <cellStyle name="_Loans Admin " xfId="24312" xr:uid="{85A4F439-C035-4BAF-9A62-18BAA062CEFA}"/>
    <cellStyle name="_Loans Admin  2" xfId="24313" xr:uid="{511D6982-DD46-4EC9-B7FD-5BFC393F8990}"/>
    <cellStyle name="_Loans Admin _17-Juste valeur en annexe" xfId="24314" xr:uid="{1DE916DE-5F43-4F2A-9E3E-1E9A6D4E573C}"/>
    <cellStyle name="_Loans Admin _2 - Appendices to be completed by the entities" xfId="24315" xr:uid="{5423078D-A2FF-406D-A2B5-EC1ECFDAA646}"/>
    <cellStyle name="_Loans Admin _2 - Appendix 11 Dérivés crédit  300611 V2 UK" xfId="24316" xr:uid="{2781A4AD-0DED-4E46-9F40-DC3BF38670AC}"/>
    <cellStyle name="_Loans Admin _2 - Appendix 7d  envoi 200911 GB" xfId="24317" xr:uid="{AF855D88-582E-4D9F-98A6-8E3CC60674D4}"/>
    <cellStyle name="_Loans Admin _2 - Appendix 7e envoi160911" xfId="24318" xr:uid="{937DCE74-9703-42C4-B4F8-53D4B383CCD4}"/>
    <cellStyle name="_Loans Admin _3 - Annexes d'information et notices" xfId="24319" xr:uid="{AD388DF7-3979-4D13-9F1C-083DAFB034AF}"/>
    <cellStyle name="_Loans Admin _Annexe 16 - Titre classé en L&amp;R" xfId="24320" xr:uid="{700D78F7-EB30-4A85-B007-44D51CF3C2DD}"/>
    <cellStyle name="_Loans Admin _Annexe 1c" xfId="24321" xr:uid="{54FD7B15-F8AB-4005-97A4-E244ABE6FACC}"/>
    <cellStyle name="_Loans Admin _Annexe 7c (2)" xfId="24322" xr:uid="{8F5756DC-901F-4AAC-9D69-6CDBF6309296}"/>
    <cellStyle name="_Loans Admin _annexe 7c mise à jour uk" xfId="24323" xr:uid="{507E9E74-6ACA-4E1C-805A-9B445AA3EA17}"/>
    <cellStyle name="_Loans Admin _Annexes FR" xfId="24324" xr:uid="{67B2691F-441E-4243-B70C-D5B1FD47D3FC}"/>
    <cellStyle name="_Loans Admin _Appendix 7d" xfId="24325" xr:uid="{4FC58CBD-DD20-4D9D-964F-A040FBF63432}"/>
    <cellStyle name="_Loans Admin _Cadrage conso" xfId="24326" xr:uid="{ED5A09AE-28C4-4D8B-891C-6E69CE3F7B7D}"/>
    <cellStyle name="_Loans Admin _Instructions appendix 7c" xfId="24327" xr:uid="{5A911621-D672-4F96-B8B3-004BBCE17D78}"/>
    <cellStyle name="_Locat gap 06T2" xfId="24328" xr:uid="{677E7622-8D8A-4C89-9488-CB38FDA4B480}"/>
    <cellStyle name="_man swaps" xfId="24329" xr:uid="{BAE8A6EB-F598-4520-BBD7-0F754947A80A}"/>
    <cellStyle name="_Matchpoint" xfId="24330" xr:uid="{84D28FA2-396C-4A14-A0F5-1F706CCB0239}"/>
    <cellStyle name="_Matchpoint 2" xfId="24331" xr:uid="{B77E1DB9-1E8D-4AF5-B8D9-5BBD09F47527}"/>
    <cellStyle name="_Matchpoint_17-Juste valeur en annexe" xfId="24332" xr:uid="{95577B7F-08D7-4A09-8096-CEDCF5C00661}"/>
    <cellStyle name="_Matchpoint_2 - Appendices to be completed by the entities" xfId="24333" xr:uid="{BB62C396-BDB3-4316-BD2A-66CCE3FB5E20}"/>
    <cellStyle name="_Matchpoint_2 - Appendix 11 Dérivés crédit  300611 V2 UK" xfId="24334" xr:uid="{7ACFB0A2-4E6C-498E-9D45-87F647D812EF}"/>
    <cellStyle name="_Matchpoint_2 - Appendix 7d  envoi 200911 GB" xfId="24335" xr:uid="{4E6CF4BB-5FEA-4751-9C79-7B83E295F30D}"/>
    <cellStyle name="_Matchpoint_2 - Appendix 7e envoi160911" xfId="24336" xr:uid="{FCA24C38-1FD1-4F15-BDBE-F1B87132B69E}"/>
    <cellStyle name="_Matchpoint_3 - Annexes d'information et notices" xfId="24337" xr:uid="{D4DD26DD-4313-4A84-ACE8-B2772939F01D}"/>
    <cellStyle name="_Matchpoint_Annexe 16 - Titre classé en L&amp;R" xfId="24338" xr:uid="{174F30D0-4B08-40B8-94E1-15855B3AC946}"/>
    <cellStyle name="_Matchpoint_Annexe 1c" xfId="24339" xr:uid="{4D7442A5-CE9F-466E-974F-49FDB458DAC4}"/>
    <cellStyle name="_Matchpoint_Annexe 7c (2)" xfId="24340" xr:uid="{57A89E4C-2D1C-460E-901E-CB874CB20001}"/>
    <cellStyle name="_Matchpoint_annexe 7c mise à jour uk" xfId="24341" xr:uid="{1774B78E-2083-4673-BE69-E1237AF3DBFA}"/>
    <cellStyle name="_Matchpoint_Annexes FR" xfId="24342" xr:uid="{CCE0AE25-E56A-45CA-914F-BC5A6444B7A4}"/>
    <cellStyle name="_Matchpoint_Appendix 7d" xfId="24343" xr:uid="{BF06A373-D57D-44F9-B839-069A724289F9}"/>
    <cellStyle name="_Matchpoint_Cadrage conso" xfId="24344" xr:uid="{743C7F02-8B41-47C5-A705-19D7C98FCD74}"/>
    <cellStyle name="_Matchpoint_Instructions appendix 7c" xfId="24345" xr:uid="{FE32F813-7D69-41AB-B712-C16DAFE965C2}"/>
    <cellStyle name="_Menu" xfId="24346" xr:uid="{19D93D29-445F-4A9F-B0F7-0777B0337D5B}"/>
    <cellStyle name="_Min 40" xfId="24347" xr:uid="{AA085E41-B0C4-45BA-BA98-49B5B095B46D}"/>
    <cellStyle name="_Min 40 2" xfId="24348" xr:uid="{349264DD-2638-414F-85B5-6CE9C251438C}"/>
    <cellStyle name="_Min 40 2 2" xfId="24349" xr:uid="{AB59C893-2E33-4DE7-A32B-BBA9B1E0121F}"/>
    <cellStyle name="_Min 40 2 2 2" xfId="24350" xr:uid="{800C630D-AA8D-4146-B1B7-C64F144D34FB}"/>
    <cellStyle name="_Min 40 2 3" xfId="24351" xr:uid="{E1738E60-DAAA-46CE-BE05-B296CA0CD881}"/>
    <cellStyle name="_Min 40 3" xfId="24352" xr:uid="{069D7985-26D3-469A-A027-DBDA462BB757}"/>
    <cellStyle name="_Min 40 3 2" xfId="24353" xr:uid="{1B8A1D2C-D992-475D-B0C3-E2D669583E1C}"/>
    <cellStyle name="_Min 40 4" xfId="24354" xr:uid="{B0798376-E5BB-4C03-9862-8A10345F362E}"/>
    <cellStyle name="_Min 40_Annexe 7c (2)" xfId="24355" xr:uid="{BF66FFD5-2189-4C71-BFB1-C0A4A3AF581B}"/>
    <cellStyle name="_Min 40_annexe 7c mise à jour uk" xfId="24356" xr:uid="{810C2C2D-82F2-4DA0-B7C2-AA3D16AE805E}"/>
    <cellStyle name="_Min 60" xfId="24357" xr:uid="{D1057D27-7688-4D62-9D47-A4E70AB43801}"/>
    <cellStyle name="_Min 60 2" xfId="24358" xr:uid="{9C6EFB69-D8F3-4BCA-ABC7-F3F1685C52D3}"/>
    <cellStyle name="_Min 60 2 2" xfId="24359" xr:uid="{79D50FF3-9C86-4351-9ACB-9E27393D52C0}"/>
    <cellStyle name="_Min 60 2 2 2" xfId="24360" xr:uid="{BAF770A8-A803-4169-A69F-3F83C73DD507}"/>
    <cellStyle name="_Min 60 2 3" xfId="24361" xr:uid="{1F1358D0-D8B3-400C-805B-E3D03963E03C}"/>
    <cellStyle name="_Min 60 3" xfId="24362" xr:uid="{155D23BA-BBA9-4A18-A93F-2169FB9E917F}"/>
    <cellStyle name="_Min 60 3 2" xfId="24363" xr:uid="{2F798375-8998-423B-9B2D-07BC209B1996}"/>
    <cellStyle name="_Min 60 4" xfId="24364" xr:uid="{7D2BA20F-5CF5-4366-AB46-2BAB70059F90}"/>
    <cellStyle name="_Min 60_Annexe 7c (2)" xfId="24365" xr:uid="{9A422D8C-2C94-4901-9AEC-BDE3236D35FE}"/>
    <cellStyle name="_Min 60_annexe 7c mise à jour uk" xfId="24366" xr:uid="{EE105CAA-1828-491F-97B5-80811D2C0F83}"/>
    <cellStyle name="_Min 80" xfId="24367" xr:uid="{AAA907BF-74B9-46CA-8034-5117F951A1E3}"/>
    <cellStyle name="_Min 80 2" xfId="24368" xr:uid="{B6563C23-BD5C-4167-ABBC-89A0A6D19AEF}"/>
    <cellStyle name="_Min 80 2 2" xfId="24369" xr:uid="{95EBEFBC-5422-420D-9BDD-031045725018}"/>
    <cellStyle name="_Min 80 2 2 2" xfId="24370" xr:uid="{F19C0E9F-5D76-42F8-8229-840715EFA0EF}"/>
    <cellStyle name="_Min 80 2 3" xfId="24371" xr:uid="{9CA879D4-D1C1-460D-A79C-624F27075BE2}"/>
    <cellStyle name="_Min 80 3" xfId="24372" xr:uid="{4D8863FE-0BE1-4B07-ADFB-4385A3598436}"/>
    <cellStyle name="_Min 80 3 2" xfId="24373" xr:uid="{E0826697-6807-472D-979D-8565BD378E25}"/>
    <cellStyle name="_Min 80 4" xfId="24374" xr:uid="{76A63CE0-14DD-48F9-832B-AB0A9CFE953C}"/>
    <cellStyle name="_Min 80_Annexe 7c (2)" xfId="24375" xr:uid="{BACE0FC1-DECD-4C73-A1D9-B56EA9AE1D24}"/>
    <cellStyle name="_Min 80_annexe 7c mise à jour uk" xfId="24376" xr:uid="{D24D6893-E154-47A9-9B26-2991773CA5AE}"/>
    <cellStyle name="_mir-2000-Nov-03_eod " xfId="24377" xr:uid="{74AF8568-4697-425C-8BBA-A842EDBDA3E9}"/>
    <cellStyle name="_MktIssuer" xfId="24378" xr:uid="{F194B3EB-C1FF-474B-BED5-960B1FC76374}"/>
    <cellStyle name="_MktSpreads" xfId="24379" xr:uid="{FDCBD409-3A27-457E-A77B-8C4BD06D65B6}"/>
    <cellStyle name="_Multiple" xfId="24380" xr:uid="{257CAEC4-768C-497C-ACE6-1E1ED5B4199F}"/>
    <cellStyle name="_Multiple 2" xfId="24381" xr:uid="{723A5EF5-E21A-44D0-98F8-8CBE18710BA3}"/>
    <cellStyle name="_Multiple 2 2" xfId="24382" xr:uid="{0FE20E87-FE5C-47AE-9D50-B3226E74202F}"/>
    <cellStyle name="_Multiple 2 2 2" xfId="24383" xr:uid="{EB0337C0-CDB9-48EE-B92C-FC5E734474A0}"/>
    <cellStyle name="_Multiple 2 3" xfId="24384" xr:uid="{B78CF798-5C6C-4285-B20B-79F471712158}"/>
    <cellStyle name="_Multiple 2 4" xfId="24385" xr:uid="{1996943E-5D05-4C40-A4AB-BF65CC11E539}"/>
    <cellStyle name="_Multiple 3" xfId="24386" xr:uid="{9F6A2367-E6EA-4A50-8ACE-56226FE72BC1}"/>
    <cellStyle name="_Multiple 3 2" xfId="24387" xr:uid="{DC69F468-C5C4-4A56-8C8F-2E0DD09B241E}"/>
    <cellStyle name="_Multiple 3 3" xfId="24388" xr:uid="{6CEAB5BC-F41A-485A-82F6-56E2CADE58A9}"/>
    <cellStyle name="_Multiple 3 4" xfId="24389" xr:uid="{8C21CEFD-6156-43CB-B982-59E4649F09B7}"/>
    <cellStyle name="_Multiple 4" xfId="24390" xr:uid="{17DC78B4-F500-4B84-B8A8-C94F3BF3D1EF}"/>
    <cellStyle name="_Multiple 5" xfId="24391" xr:uid="{0821500E-1CCB-4141-AE22-B41C70458BAB}"/>
    <cellStyle name="_Multiple_45647 - Annexe 6a au 31 03 2011 v2" xfId="24392" xr:uid="{4DF288A9-02F5-481C-B792-C203DC2BC44C}"/>
    <cellStyle name="_Multiple_ABS Deal Tracer - Q3 2008" xfId="24393" xr:uid="{84F371D2-D841-45CF-9C48-34C3DAE287E1}"/>
    <cellStyle name="_Multiple_ABS Deal Tracer - Q3 2008 2" xfId="24394" xr:uid="{B25D40EA-AF25-40D1-8AC0-D4AC1AF2858A}"/>
    <cellStyle name="_Multiple_ABS Deal Tracer - Q3 2008 2 2" xfId="24395" xr:uid="{51AA63A2-827C-422E-BB78-6ADA565ACA8E}"/>
    <cellStyle name="_Multiple_ABS Deal Tracer - Q3 2008 2 2 2" xfId="24396" xr:uid="{3B2872DA-F327-4B35-87D8-847A9C1174CC}"/>
    <cellStyle name="_Multiple_ABS Deal Tracer - Q3 2008 2 3" xfId="24397" xr:uid="{817F9905-EAA9-4509-9478-1A21DCF3DB75}"/>
    <cellStyle name="_Multiple_ABS Deal Tracer - Q3 2008 3" xfId="24398" xr:uid="{56BBDF05-266E-46CF-ADA5-CD593836E3D1}"/>
    <cellStyle name="_Multiple_ABS Deal Tracer - Q3 2008 3 2" xfId="24399" xr:uid="{17FE4E08-FA12-44EF-A5F4-12F137FE6AFD}"/>
    <cellStyle name="_Multiple_ABS Deal Tracer - Q3 2008 4" xfId="24400" xr:uid="{A3FAB231-DD13-494F-AF82-368BA3837073}"/>
    <cellStyle name="_Multiple_Aerium - Chester" xfId="24401" xr:uid="{86930999-1EAE-4739-833E-AC6A6FC406A0}"/>
    <cellStyle name="_Multiple_Aerium - Chester 2" xfId="24402" xr:uid="{9001CE5D-B04C-41C7-81ED-FBA6A6DC4F83}"/>
    <cellStyle name="_Multiple_Aerium - Chester 2 2" xfId="24403" xr:uid="{AF2A1BCC-939D-4299-979D-68EBE52AAAE5}"/>
    <cellStyle name="_Multiple_Aerium - Chester 2 2 2" xfId="24404" xr:uid="{3494352B-5920-4E52-9401-7FF4AEA5C6E2}"/>
    <cellStyle name="_Multiple_Aerium - Chester 2 3" xfId="24405" xr:uid="{F8478A0E-DE14-4C95-8FF9-97C9C47BA0C5}"/>
    <cellStyle name="_Multiple_Aerium - Chester 3" xfId="24406" xr:uid="{D9A88B46-091F-4925-9D23-115941D01A18}"/>
    <cellStyle name="_Multiple_Aerium - Chester 3 2" xfId="24407" xr:uid="{828DD9E1-BEC9-42A1-99D2-6523CCBCB4D4}"/>
    <cellStyle name="_Multiple_Aerium - Chester 4" xfId="24408" xr:uid="{84CAB231-5A1D-427A-AD06-E306F64696F5}"/>
    <cellStyle name="_Multiple_Aerium - Mercoeur" xfId="24409" xr:uid="{5340792E-AB14-4ED8-87A1-7EFA8DE56A1D}"/>
    <cellStyle name="_Multiple_Aerium - Mercoeur 2" xfId="24410" xr:uid="{B8617F1A-12D3-4FA5-9AFA-B617215F56D8}"/>
    <cellStyle name="_Multiple_Aerium - Mercoeur 2 2" xfId="24411" xr:uid="{97B1F1E9-9C49-458A-8016-366749776671}"/>
    <cellStyle name="_Multiple_Aerium - Mercoeur 2 2 2" xfId="24412" xr:uid="{999C8560-4054-4FE4-A921-DFD6322A6DB3}"/>
    <cellStyle name="_Multiple_Aerium - Mercoeur 2 3" xfId="24413" xr:uid="{8F1D09F1-8D40-47C8-A9F4-2AF6472D49A6}"/>
    <cellStyle name="_Multiple_Aerium - Mercoeur 3" xfId="24414" xr:uid="{DE3DA02B-4886-4FCB-8A92-0DB2AFE8C021}"/>
    <cellStyle name="_Multiple_Aerium - Mercoeur 3 2" xfId="24415" xr:uid="{0F21FDA1-544A-4A2D-A5AE-60A8B27EAE26}"/>
    <cellStyle name="_Multiple_Aerium - Mercoeur 4" xfId="24416" xr:uid="{98149B6E-FB10-4FE9-8FCF-C257B61F8ED0}"/>
    <cellStyle name="_Multiple_Agregate schedules" xfId="24417" xr:uid="{29437321-5878-4439-891E-0DB857515379}"/>
    <cellStyle name="_Multiple_Annexe 6 Détail comptes" xfId="24418" xr:uid="{31A47DAF-7E0F-4F0F-99DA-CA3262D20944}"/>
    <cellStyle name="_Multiple_Babcock &amp; Brown Air Funding I" xfId="24419" xr:uid="{43292EDB-E346-486E-AD66-F27363064D35}"/>
    <cellStyle name="_Multiple_Babcock &amp; Brown Air Funding I 2" xfId="24420" xr:uid="{35D56343-38F7-4A7C-BCB8-AB60CE3029E0}"/>
    <cellStyle name="_Multiple_Babcock &amp; Brown Air Funding I 2 2" xfId="24421" xr:uid="{220DA1F9-E055-40C5-93BB-C7E2A5E65DA8}"/>
    <cellStyle name="_Multiple_Babcock &amp; Brown Air Funding I 2 2 2" xfId="24422" xr:uid="{64F7112A-3486-4AB4-B0E7-B14570C0FF12}"/>
    <cellStyle name="_Multiple_Babcock &amp; Brown Air Funding I 2 3" xfId="24423" xr:uid="{5FEC2F3A-6502-4F5F-B0AC-960C3E76D251}"/>
    <cellStyle name="_Multiple_Babcock &amp; Brown Air Funding I 3" xfId="24424" xr:uid="{2A0D8C07-EB97-434F-BC69-97F6C3358253}"/>
    <cellStyle name="_Multiple_Babcock &amp; Brown Air Funding I 3 2" xfId="24425" xr:uid="{B86E8FAA-C835-4B89-82C0-43CB63C55C41}"/>
    <cellStyle name="_Multiple_Babcock &amp; Brown Air Funding I 4" xfId="24426" xr:uid="{D2DA5B68-5598-4673-B112-2E1A25865055}"/>
    <cellStyle name="_Multiple_CC Tracking Model 10-feb (nov results)" xfId="24427" xr:uid="{0E02399A-7BB3-4BF6-B2E0-0FF9E307DEBF}"/>
    <cellStyle name="_Multiple_CC Tracking Model 10-feb (nov results) 2" xfId="24428" xr:uid="{2225B4FF-EF7D-40EB-A71B-B86DCA23D801}"/>
    <cellStyle name="_Multiple_CC Tracking Model 10-feb (nov results) 3" xfId="24429" xr:uid="{B34018D1-E605-4C63-BAE1-70DD7C2FF809}"/>
    <cellStyle name="_Multiple_CC Tracking Model 10-feb (nov results)_shadow publication 2010.12" xfId="24430" xr:uid="{57F75A45-7561-4C07-AB92-F71A107DDF43}"/>
    <cellStyle name="_Multiple_CC Tracking Model 10-feb (nov results)_shadow publication 2010.12 2" xfId="24431" xr:uid="{A9719883-495F-42AA-A69E-6D02B008E756}"/>
    <cellStyle name="_Multiple_CC Tracking Model 10-feb (nov results)_Synthese cumul 300910" xfId="24432" xr:uid="{3366515E-9729-420E-B87A-566B0D7B11B3}"/>
    <cellStyle name="_Multiple_CC Tracking Model 10-feb (nov results)_Synthese cumul 300910 2" xfId="24433" xr:uid="{B1F459CD-8C7F-4DD0-9F0E-C3AC4B84F0CA}"/>
    <cellStyle name="_Multiple_CC Tracking Model 13-feb (dec results)" xfId="24434" xr:uid="{93EDD039-7FED-41AE-88AB-E9758035EB60}"/>
    <cellStyle name="_Multiple_CC Tracking Model 13-feb (dec results) 2" xfId="24435" xr:uid="{590B73C1-9B32-42C2-9399-484FEE0C182C}"/>
    <cellStyle name="_Multiple_CC Tracking Model 13-feb (dec results) 3" xfId="24436" xr:uid="{5FF94DBF-D852-4308-BAAE-70FEC9E4B55E}"/>
    <cellStyle name="_Multiple_CC Tracking Model 13-feb (dec results)_shadow publication 2010.12" xfId="24437" xr:uid="{89E741AC-FDAA-4CC2-80FC-9AFCACD8E4CE}"/>
    <cellStyle name="_Multiple_CC Tracking Model 13-feb (dec results)_shadow publication 2010.12 2" xfId="24438" xr:uid="{5B680329-8B94-4B57-B089-3BE2952C1A5C}"/>
    <cellStyle name="_Multiple_CC Tracking Model 13-feb (dec results)_Synthese cumul 300910" xfId="24439" xr:uid="{159F9CB8-BE8C-4C1E-AD78-D7CCBB538093}"/>
    <cellStyle name="_Multiple_CC Tracking Model 13-feb (dec results)_Synthese cumul 300910 2" xfId="24440" xr:uid="{F1C3AE59-3AE3-43BD-A6F6-723AB54CFFEF}"/>
    <cellStyle name="_Multiple_Cost Calc" xfId="24441" xr:uid="{A432BBCB-B659-4063-8651-DD25FB8CB1CF}"/>
    <cellStyle name="_Multiple_Cost Calc 2" xfId="24442" xr:uid="{A51168AE-85AC-4038-9490-45C99AA0EF18}"/>
    <cellStyle name="_Multiple_Cost Calc 2 2" xfId="24443" xr:uid="{D8E2CF86-9663-4DB7-A431-A1AE72AF8D90}"/>
    <cellStyle name="_Multiple_Cost Calc 2 2 2" xfId="24444" xr:uid="{C81F1B8B-F0D0-45BE-B5B7-13E75ED43BFD}"/>
    <cellStyle name="_Multiple_Cost Calc 2 3" xfId="24445" xr:uid="{F658002E-E002-4B9D-BF5D-3D64B274937D}"/>
    <cellStyle name="_Multiple_Cost Calc 3" xfId="24446" xr:uid="{7933FC0E-9960-46F2-A227-F101E3C715CE}"/>
    <cellStyle name="_Multiple_Cost Calc 3 2" xfId="24447" xr:uid="{B75A6949-37A1-481E-B9B6-22BD3A57F1F6}"/>
    <cellStyle name="_Multiple_Cost Calc 4" xfId="24448" xr:uid="{314A8B8C-33A3-4E90-8CEC-EE9BA7175F67}"/>
    <cellStyle name="_Multiple_Cost Calc_ABS Deal Tracer - Q3 2008" xfId="24449" xr:uid="{2E6FD46E-F0BF-4C0F-AE36-D729D8565CEA}"/>
    <cellStyle name="_Multiple_Cost Calc_ABS Deal Tracer - Q3 2008 2" xfId="24450" xr:uid="{E0DD87E8-604C-47A3-8928-4E90F7147E16}"/>
    <cellStyle name="_Multiple_Cost Calc_ABS Deal Tracer - Q3 2008 2 2" xfId="24451" xr:uid="{29D62B3C-29A7-4B37-88FA-8397BF045709}"/>
    <cellStyle name="_Multiple_Cost Calc_ABS Deal Tracer - Q3 2008 2 2 2" xfId="24452" xr:uid="{1C5DA63B-AD0B-451F-8CFB-0623D756701D}"/>
    <cellStyle name="_Multiple_Cost Calc_ABS Deal Tracer - Q3 2008 2 3" xfId="24453" xr:uid="{6C5F374E-4CF1-4214-B441-46C7E22DA471}"/>
    <cellStyle name="_Multiple_Cost Calc_ABS Deal Tracer - Q3 2008 3" xfId="24454" xr:uid="{CA6029B3-6173-4C56-830A-C73A5D9C9622}"/>
    <cellStyle name="_Multiple_Cost Calc_ABS Deal Tracer - Q3 2008 3 2" xfId="24455" xr:uid="{F6AE4567-ED2D-4421-B9CA-C1E5A6905927}"/>
    <cellStyle name="_Multiple_Cost Calc_ABS Deal Tracer - Q3 2008 4" xfId="24456" xr:uid="{3EE5587E-D2FB-439F-972A-B6FEBBE9AE49}"/>
    <cellStyle name="_Multiple_Cost Calc_Aerium - Chester" xfId="24457" xr:uid="{08B6F05F-C110-4659-A3F3-19FA6C635619}"/>
    <cellStyle name="_Multiple_Cost Calc_Aerium - Chester 2" xfId="24458" xr:uid="{FE5EF170-8E98-4395-920C-3183BE8A9F8A}"/>
    <cellStyle name="_Multiple_Cost Calc_Aerium - Chester 2 2" xfId="24459" xr:uid="{9BF9543D-71A6-4F65-B61D-0972CA5A5105}"/>
    <cellStyle name="_Multiple_Cost Calc_Aerium - Chester 2 2 2" xfId="24460" xr:uid="{C7C73C26-DD3E-4E80-8285-226BFA994FA3}"/>
    <cellStyle name="_Multiple_Cost Calc_Aerium - Chester 2 3" xfId="24461" xr:uid="{5FA97C52-110D-414B-99AD-C61EDFEE1AE8}"/>
    <cellStyle name="_Multiple_Cost Calc_Aerium - Chester 3" xfId="24462" xr:uid="{4453AEA8-6DCB-4025-AA9C-BA371AB9C14E}"/>
    <cellStyle name="_Multiple_Cost Calc_Aerium - Chester 3 2" xfId="24463" xr:uid="{E8496F1B-CE45-48CF-9FBE-E01FCF738DA6}"/>
    <cellStyle name="_Multiple_Cost Calc_Aerium - Chester 4" xfId="24464" xr:uid="{58919348-9D4C-40CA-805B-C18CFE87BF7F}"/>
    <cellStyle name="_Multiple_Cost Calc_Aerium - Mercoeur" xfId="24465" xr:uid="{1BECDFFA-4409-497D-818D-B78C55BF8AD9}"/>
    <cellStyle name="_Multiple_Cost Calc_Aerium - Mercoeur 2" xfId="24466" xr:uid="{06E05193-5715-4B2D-8EAC-96E3545248BB}"/>
    <cellStyle name="_Multiple_Cost Calc_Aerium - Mercoeur 2 2" xfId="24467" xr:uid="{B83B5DA1-CB3C-47D6-A0DC-31423E506DBF}"/>
    <cellStyle name="_Multiple_Cost Calc_Aerium - Mercoeur 2 2 2" xfId="24468" xr:uid="{1A776216-228B-4088-8E62-AC944A54792A}"/>
    <cellStyle name="_Multiple_Cost Calc_Aerium - Mercoeur 2 3" xfId="24469" xr:uid="{66D71C7A-887C-47D5-BB0E-02AB2BE9AAF6}"/>
    <cellStyle name="_Multiple_Cost Calc_Aerium - Mercoeur 3" xfId="24470" xr:uid="{DC8D176E-DA27-48F2-93ED-A7CF337E7835}"/>
    <cellStyle name="_Multiple_Cost Calc_Aerium - Mercoeur 3 2" xfId="24471" xr:uid="{9BEB3252-8F44-4B53-99F6-81D392DC8128}"/>
    <cellStyle name="_Multiple_Cost Calc_Aerium - Mercoeur 4" xfId="24472" xr:uid="{E999EBC0-9088-481A-9585-BBFA320F36D6}"/>
    <cellStyle name="_Multiple_Cost Calc_Babcock &amp; Brown Air Funding I" xfId="24473" xr:uid="{E54A1081-0AFE-4A36-A58B-1418130E9A48}"/>
    <cellStyle name="_Multiple_Cost Calc_Babcock &amp; Brown Air Funding I 2" xfId="24474" xr:uid="{D026ECED-E05D-4E5D-AA20-A55AD91E376B}"/>
    <cellStyle name="_Multiple_Cost Calc_Babcock &amp; Brown Air Funding I 2 2" xfId="24475" xr:uid="{C98F0A1A-2154-4487-8A1C-3C39CB33A38B}"/>
    <cellStyle name="_Multiple_Cost Calc_Babcock &amp; Brown Air Funding I 2 2 2" xfId="24476" xr:uid="{D25A2D35-BBC2-44C8-A17B-E75F158ABF90}"/>
    <cellStyle name="_Multiple_Cost Calc_Babcock &amp; Brown Air Funding I 2 3" xfId="24477" xr:uid="{7500C6FA-EAD2-4167-94B6-7EABF7541D51}"/>
    <cellStyle name="_Multiple_Cost Calc_Babcock &amp; Brown Air Funding I 3" xfId="24478" xr:uid="{77BB2922-4D86-496E-A187-461AA8E0D239}"/>
    <cellStyle name="_Multiple_Cost Calc_Babcock &amp; Brown Air Funding I 3 2" xfId="24479" xr:uid="{F2B53BC4-366C-4609-A922-4957751375CA}"/>
    <cellStyle name="_Multiple_Cost Calc_Babcock &amp; Brown Air Funding I 4" xfId="24480" xr:uid="{AAB4E9CB-BCBF-43F8-90AB-112DC0BCE9CF}"/>
    <cellStyle name="_Multiple_Cost Calc_FCAR 364-day" xfId="24481" xr:uid="{93A862E3-9DB6-4666-93A1-FA611C59EBF9}"/>
    <cellStyle name="_Multiple_Cost Calc_FCAR 364-day 2" xfId="24482" xr:uid="{4EE12205-66E9-4F90-9AE2-17FDE50720D6}"/>
    <cellStyle name="_Multiple_Cost Calc_FCAR 364-day 2 2" xfId="24483" xr:uid="{FA045C8E-A588-4112-A1AD-1AB52FF8A040}"/>
    <cellStyle name="_Multiple_Cost Calc_FCAR 364-day 2 2 2" xfId="24484" xr:uid="{2F48243D-D2B4-4187-BB17-61236DE0D8FB}"/>
    <cellStyle name="_Multiple_Cost Calc_FCAR 364-day 2 3" xfId="24485" xr:uid="{24239C2C-50ED-402F-AD3C-B121DDD67493}"/>
    <cellStyle name="_Multiple_Cost Calc_FCAR 364-day 3" xfId="24486" xr:uid="{9C0481E4-FA33-4079-87BB-671B250EFE74}"/>
    <cellStyle name="_Multiple_Cost Calc_FCAR 364-day 3 2" xfId="24487" xr:uid="{8BB8DE12-A5D8-4710-978B-88D2C2FDD5DC}"/>
    <cellStyle name="_Multiple_Cost Calc_FCAR 364-day 4" xfId="24488" xr:uid="{288A8EF8-AEF0-4B35-BA54-F2AAA4C12E4D}"/>
    <cellStyle name="_Multiple_Cost Calc_FCAR 5-year" xfId="24489" xr:uid="{CC852B65-3695-4EB0-B549-C9EF8E42C2C0}"/>
    <cellStyle name="_Multiple_Cost Calc_FCAR 5-year 2" xfId="24490" xr:uid="{1DB846BB-0F5B-4A99-9F5A-BA5CC3A41617}"/>
    <cellStyle name="_Multiple_Cost Calc_FCAR 5-year 2 2" xfId="24491" xr:uid="{DA148208-F4C7-4D70-97CE-C7C5C95D9DAA}"/>
    <cellStyle name="_Multiple_Cost Calc_FCAR 5-year 2 2 2" xfId="24492" xr:uid="{EF50B734-9E35-4A39-B066-32FF4900A031}"/>
    <cellStyle name="_Multiple_Cost Calc_FCAR 5-year 2 3" xfId="24493" xr:uid="{B43E9A5E-4DA5-4B02-9D98-EBD6CAFB9E15}"/>
    <cellStyle name="_Multiple_Cost Calc_FCAR 5-year 3" xfId="24494" xr:uid="{2D0E5D77-2DE7-4769-AE85-EF23EFDEFE00}"/>
    <cellStyle name="_Multiple_Cost Calc_FCAR 5-year 3 2" xfId="24495" xr:uid="{54CA2FB3-79A1-4FEF-8ABE-57048C5D500A}"/>
    <cellStyle name="_Multiple_Cost Calc_FCAR 5-year 4" xfId="24496" xr:uid="{921C2097-511C-47EA-BF49-CFAA91A35821}"/>
    <cellStyle name="_Multiple_Cost Calc_FCC Zeus" xfId="24497" xr:uid="{D21F0CC8-868D-4481-9013-2769C17E8FBE}"/>
    <cellStyle name="_Multiple_Cost Calc_FCC Zeus 2" xfId="24498" xr:uid="{78752799-BA33-4E5A-B4A4-25DAC9EC9A99}"/>
    <cellStyle name="_Multiple_Cost Calc_FCC Zeus 2 2" xfId="24499" xr:uid="{EAB8B18E-07B5-41C3-8811-77EC87B157F1}"/>
    <cellStyle name="_Multiple_Cost Calc_FCC Zeus 2 2 2" xfId="24500" xr:uid="{073E5914-7126-4F40-947A-1F138056EC70}"/>
    <cellStyle name="_Multiple_Cost Calc_FCC Zeus 2 3" xfId="24501" xr:uid="{1C44630C-3BEC-440F-A88E-06F40CAEE2E9}"/>
    <cellStyle name="_Multiple_Cost Calc_FCC Zeus 3" xfId="24502" xr:uid="{580D8714-C8B7-4ADB-95EF-CD1DFA056761}"/>
    <cellStyle name="_Multiple_Cost Calc_FCC Zeus 3 2" xfId="24503" xr:uid="{B0546738-D9B9-4200-A84F-E75EAF6D52F1}"/>
    <cellStyle name="_Multiple_Cost Calc_FCC Zeus 4" xfId="24504" xr:uid="{9D286734-0B10-46FA-9811-BD09EB096587}"/>
    <cellStyle name="_Multiple_Cost Calc_Flagstar 2007-1A C AF4" xfId="24505" xr:uid="{B3B5198B-C83E-4876-9C7E-4DC29C5BFEE0}"/>
    <cellStyle name="_Multiple_Cost Calc_Flagstar 2007-1A C AF4 2" xfId="24506" xr:uid="{6AC681D3-45A3-47C8-8DA4-4DBB2F908933}"/>
    <cellStyle name="_Multiple_Cost Calc_Flagstar 2007-1A C AF4 2 2" xfId="24507" xr:uid="{35242033-F082-45DA-89C5-0E60AF448319}"/>
    <cellStyle name="_Multiple_Cost Calc_Flagstar 2007-1A C AF4 2 2 2" xfId="24508" xr:uid="{2D5C1A86-053C-4E52-AB59-CD89B5D00737}"/>
    <cellStyle name="_Multiple_Cost Calc_Flagstar 2007-1A C AF4 2 3" xfId="24509" xr:uid="{A99E0A2E-BCED-40D6-A11C-8906F8747625}"/>
    <cellStyle name="_Multiple_Cost Calc_Flagstar 2007-1A C AF4 3" xfId="24510" xr:uid="{D5FC1C22-A02B-48FA-AA0C-5954ED9B83F7}"/>
    <cellStyle name="_Multiple_Cost Calc_Flagstar 2007-1A C AF4 3 2" xfId="24511" xr:uid="{26E5028B-2EC4-4CEE-891C-8FD75A6E2203}"/>
    <cellStyle name="_Multiple_Cost Calc_Flagstar 2007-1A C AF4 4" xfId="24512" xr:uid="{174FCC7C-9699-4BDA-B82A-5BFE74553FC0}"/>
    <cellStyle name="_Multiple_Cost Calc_ItalFinance SV2" xfId="24513" xr:uid="{C89091E5-5FB4-4A81-BEEC-B712D19DC390}"/>
    <cellStyle name="_Multiple_Cost Calc_ItalFinance SV2 2" xfId="24514" xr:uid="{D7704D4B-ED5F-43A9-B61A-7D0576738562}"/>
    <cellStyle name="_Multiple_Cost Calc_ItalFinance SV2 2 2" xfId="24515" xr:uid="{9BD42BBB-B9E5-439C-8FE3-3E1E0E5F66D6}"/>
    <cellStyle name="_Multiple_Cost Calc_ItalFinance SV2 2 2 2" xfId="24516" xr:uid="{6CA95787-19EE-4B3A-952E-80F84B107638}"/>
    <cellStyle name="_Multiple_Cost Calc_ItalFinance SV2 2 3" xfId="24517" xr:uid="{5C8F7536-62A0-489B-839B-6239DE683651}"/>
    <cellStyle name="_Multiple_Cost Calc_ItalFinance SV2 3" xfId="24518" xr:uid="{138B61BF-75D3-4E35-B70A-32127923CDF8}"/>
    <cellStyle name="_Multiple_Cost Calc_ItalFinance SV2 3 2" xfId="24519" xr:uid="{E7EDA027-2FE1-4C75-A45E-0D9FDC084271}"/>
    <cellStyle name="_Multiple_Cost Calc_ItalFinance SV2 4" xfId="24520" xr:uid="{51299E5A-1130-4363-BC91-48F5568D540C}"/>
    <cellStyle name="_Multiple_Cost Calc_Meliadi SaRL" xfId="24521" xr:uid="{98E40946-504A-46B1-BC0A-D3735710DE0A}"/>
    <cellStyle name="_Multiple_Cost Calc_Meliadi SaRL 2" xfId="24522" xr:uid="{E5368C64-84D0-41E5-9496-CE3225A5476B}"/>
    <cellStyle name="_Multiple_Cost Calc_Meliadi SaRL 2 2" xfId="24523" xr:uid="{B2387B73-0BCF-4B19-AF1D-1F9587AC8BD3}"/>
    <cellStyle name="_Multiple_Cost Calc_Meliadi SaRL 2 2 2" xfId="24524" xr:uid="{6D47A934-FD9D-4EAC-8B36-9AD042B10F73}"/>
    <cellStyle name="_Multiple_Cost Calc_Meliadi SaRL 2 3" xfId="24525" xr:uid="{E6F9DA15-14A4-44D3-A3DB-C836FC19B3EE}"/>
    <cellStyle name="_Multiple_Cost Calc_Meliadi SaRL 3" xfId="24526" xr:uid="{317CA01D-9F00-44AD-80EA-14692B938F44}"/>
    <cellStyle name="_Multiple_Cost Calc_Meliadi SaRL 3 2" xfId="24527" xr:uid="{2892031A-E0D2-4E78-B23D-A561884CF2DA}"/>
    <cellStyle name="_Multiple_Cost Calc_Meliadi SaRL 4" xfId="24528" xr:uid="{F7BD075F-6386-4156-8ECE-F4E31B9A720B}"/>
    <cellStyle name="_Multiple_Cost Calc_Sheet1" xfId="24529" xr:uid="{30B604C4-4162-4405-AE84-7F364F83A44C}"/>
    <cellStyle name="_Multiple_Cost Calc_Sheet1 2" xfId="24530" xr:uid="{DCCB3CB2-78C0-465E-B423-E2DDA769E921}"/>
    <cellStyle name="_Multiple_Cost Calc_Sheet1 2 2" xfId="24531" xr:uid="{B256E509-331D-4484-B48D-EEC16D5B937D}"/>
    <cellStyle name="_Multiple_Cost Calc_Sheet1 2 2 2" xfId="24532" xr:uid="{121A309B-CE00-4098-8B3A-E26187E5B02A}"/>
    <cellStyle name="_Multiple_Cost Calc_Sheet1 2 3" xfId="24533" xr:uid="{E1333A09-E88B-49ED-96D7-E427529E7A39}"/>
    <cellStyle name="_Multiple_Cost Calc_Sheet1 3" xfId="24534" xr:uid="{219D3AD8-CBA5-41B6-8836-58D311C4EFCE}"/>
    <cellStyle name="_Multiple_Cost Calc_Sheet1 3 2" xfId="24535" xr:uid="{51AE8DED-3E50-40DE-969C-4C72B968C95C}"/>
    <cellStyle name="_Multiple_Cost Calc_Sheet1 4" xfId="24536" xr:uid="{B3871E4C-1AFF-4954-97AD-58CA3570ACB5}"/>
    <cellStyle name="_Multiple_Cost Calc_Template" xfId="24537" xr:uid="{53100311-3052-4957-8D9D-D250D24500E9}"/>
    <cellStyle name="_Multiple_Cost Calc_Template 2" xfId="24538" xr:uid="{687D8077-318E-4CFA-B49B-2479613D59F6}"/>
    <cellStyle name="_Multiple_Cost Calc_Template 2 2" xfId="24539" xr:uid="{9137A39E-912C-45EF-9AD1-66F5427F0507}"/>
    <cellStyle name="_Multiple_Cost Calc_Template 2 2 2" xfId="24540" xr:uid="{23764AF1-420B-4857-88CC-E707DBEDFF24}"/>
    <cellStyle name="_Multiple_Cost Calc_Template 2 3" xfId="24541" xr:uid="{8B1B2C95-5C2B-4FB6-A4E3-D4B2C8065829}"/>
    <cellStyle name="_Multiple_Cost Calc_Template 3" xfId="24542" xr:uid="{7C1285E4-DB3D-40C5-B6A9-28814A3C7035}"/>
    <cellStyle name="_Multiple_Cost Calc_Template 3 2" xfId="24543" xr:uid="{75FEB8CD-E410-4EAA-ADDC-D5A6AA0BF892}"/>
    <cellStyle name="_Multiple_Cost Calc_Template 4" xfId="24544" xr:uid="{D3933E50-253E-41A9-A691-FFDA0D0C7AA6}"/>
    <cellStyle name="_Multiple_dcf" xfId="24545" xr:uid="{1761EE4B-5BB6-44A4-BDA2-BA6AE9F777F6}"/>
    <cellStyle name="_Multiple_dcf 2" xfId="24546" xr:uid="{6F613B3F-88C8-4A75-BC8B-8A8E2AB6849E}"/>
    <cellStyle name="_Multiple_dcf 3" xfId="24547" xr:uid="{5979309A-A5A0-4E42-922E-C60EB546163A}"/>
    <cellStyle name="_Multiple_dcf_shadow publication 2010.12" xfId="24548" xr:uid="{851C344F-6D2E-48A1-940F-AC9F720B1367}"/>
    <cellStyle name="_Multiple_dcf_shadow publication 2010.12 2" xfId="24549" xr:uid="{9F79B1B9-7E1F-4225-8ACF-73ABC356EFF6}"/>
    <cellStyle name="_Multiple_dcf_Synthese cumul 300910" xfId="24550" xr:uid="{EC1A4F0A-4DD4-401D-A992-FEA21D38AF19}"/>
    <cellStyle name="_Multiple_dcf_Synthese cumul 300910 2" xfId="24551" xr:uid="{7FB14DC1-479D-442A-8E1C-1AF5E00F0ED2}"/>
    <cellStyle name="_Multiple_Exclusion Karma" xfId="24552" xr:uid="{9ECCEED0-B678-4FB9-B004-63613DB264DB}"/>
    <cellStyle name="_Multiple_Exposition des titres souverains (zone euro) au 31.12.2011 V4" xfId="24553" xr:uid="{D8D6F69A-9D51-4B64-9134-8004E8B77E31}"/>
    <cellStyle name="_Multiple_FCAR 364-day" xfId="24554" xr:uid="{2CF35F46-081F-445E-9901-54ED90613859}"/>
    <cellStyle name="_Multiple_FCAR 364-day 2" xfId="24555" xr:uid="{77507812-072B-4B0E-A3BB-8D6898CD78AA}"/>
    <cellStyle name="_Multiple_FCAR 364-day 2 2" xfId="24556" xr:uid="{8D1B5061-50B7-4EA9-BB2A-1CED1DA8B2A3}"/>
    <cellStyle name="_Multiple_FCAR 364-day 2 2 2" xfId="24557" xr:uid="{D3E91240-ECB1-44CB-BBAF-2DA1EC56DE31}"/>
    <cellStyle name="_Multiple_FCAR 364-day 2 3" xfId="24558" xr:uid="{0A3A9B13-C41E-4313-9310-8777639E1BEC}"/>
    <cellStyle name="_Multiple_FCAR 364-day 3" xfId="24559" xr:uid="{44E2333D-6B20-413D-8F68-AAB087F2DD19}"/>
    <cellStyle name="_Multiple_FCAR 364-day 3 2" xfId="24560" xr:uid="{02A6D777-C4DC-4DD0-96B8-560E7D484EE4}"/>
    <cellStyle name="_Multiple_FCAR 364-day 4" xfId="24561" xr:uid="{7999E2C1-AB4C-43DD-8C79-659D96D292B7}"/>
    <cellStyle name="_Multiple_FCAR 5-year" xfId="24562" xr:uid="{7AA772A0-1308-4138-A1A7-646B651EFE30}"/>
    <cellStyle name="_Multiple_FCAR 5-year 2" xfId="24563" xr:uid="{92217F87-9A4C-4461-A7E7-0FE54D76CE25}"/>
    <cellStyle name="_Multiple_FCAR 5-year 2 2" xfId="24564" xr:uid="{285F2003-F2EB-4BFE-8C47-C18B128DFDEB}"/>
    <cellStyle name="_Multiple_FCAR 5-year 2 2 2" xfId="24565" xr:uid="{611EA4C3-CC59-4BC5-8E9E-39C103513B9E}"/>
    <cellStyle name="_Multiple_FCAR 5-year 2 3" xfId="24566" xr:uid="{7E4A68CF-BD71-41E6-817A-7A5A804887E0}"/>
    <cellStyle name="_Multiple_FCAR 5-year 3" xfId="24567" xr:uid="{478F12FA-0D21-44E3-8A6C-D59475B43A3E}"/>
    <cellStyle name="_Multiple_FCAR 5-year 3 2" xfId="24568" xr:uid="{49F0AF5E-8085-4FF8-902A-0BC1286DC1D2}"/>
    <cellStyle name="_Multiple_FCAR 5-year 4" xfId="24569" xr:uid="{761F0D56-11D6-4E86-AA87-20F1C0DD076B}"/>
    <cellStyle name="_Multiple_FCC Zeus" xfId="24570" xr:uid="{8CEE4D0E-3773-4BFE-9B88-2831A7E0F52C}"/>
    <cellStyle name="_Multiple_FCC Zeus 2" xfId="24571" xr:uid="{AC51211E-90CA-42FA-AE62-03CB7179C401}"/>
    <cellStyle name="_Multiple_FCC Zeus 2 2" xfId="24572" xr:uid="{B67AC16E-A3C3-418E-9359-331869098672}"/>
    <cellStyle name="_Multiple_FCC Zeus 2 2 2" xfId="24573" xr:uid="{D34E414E-F26B-4DC1-AC6B-90BDBCAC9CA9}"/>
    <cellStyle name="_Multiple_FCC Zeus 2 3" xfId="24574" xr:uid="{19422990-0DE6-44C9-ACFB-B34A9F74B085}"/>
    <cellStyle name="_Multiple_FCC Zeus 3" xfId="24575" xr:uid="{D3B7D463-C62E-4896-AABE-139FE31AD035}"/>
    <cellStyle name="_Multiple_FCC Zeus 3 2" xfId="24576" xr:uid="{80CE3964-EDF9-46A2-90B0-BCE4CD4FEB90}"/>
    <cellStyle name="_Multiple_FCC Zeus 4" xfId="24577" xr:uid="{4817835C-4E61-41C4-A5A3-9E0EBF4FDB0E}"/>
    <cellStyle name="_Multiple_Flagstar 2007-1A C AF4" xfId="24578" xr:uid="{BB678064-A083-49DE-B3A5-305702B1F642}"/>
    <cellStyle name="_Multiple_Flagstar 2007-1A C AF4 2" xfId="24579" xr:uid="{41317F9F-56FE-473F-BE91-FBA4A7597CA8}"/>
    <cellStyle name="_Multiple_Flagstar 2007-1A C AF4 2 2" xfId="24580" xr:uid="{0B79B866-EA6F-411E-9FA2-0C51262F30A9}"/>
    <cellStyle name="_Multiple_Flagstar 2007-1A C AF4 2 2 2" xfId="24581" xr:uid="{725A9FF1-E9DC-48C2-95B9-BD106FA4FEBD}"/>
    <cellStyle name="_Multiple_Flagstar 2007-1A C AF4 2 3" xfId="24582" xr:uid="{3D3FE0B0-0D64-4E55-B954-514FF73449A7}"/>
    <cellStyle name="_Multiple_Flagstar 2007-1A C AF4 3" xfId="24583" xr:uid="{31A463BB-C271-49B1-95DF-2FA46796ECA2}"/>
    <cellStyle name="_Multiple_Flagstar 2007-1A C AF4 3 2" xfId="24584" xr:uid="{E0F5961B-C37F-4184-9EA7-9DB868846CA6}"/>
    <cellStyle name="_Multiple_Flagstar 2007-1A C AF4 4" xfId="24585" xr:uid="{8BED275E-12A1-44B4-B52F-335C292769EA}"/>
    <cellStyle name="_Multiple_Gerard 1 -20 " xfId="24586" xr:uid="{ABC39636-D86B-469B-BF82-3E8537B8DE90}"/>
    <cellStyle name="_Multiple_Gerard 1 -20  2" xfId="24587" xr:uid="{405D2BC0-FCA4-44EA-94D4-C9F98B705106}"/>
    <cellStyle name="_Multiple_Gerard 1 -20  2 2" xfId="24588" xr:uid="{02DC8928-7D29-4AE3-99CD-64C93355100F}"/>
    <cellStyle name="_Multiple_Gerard 1 -20  2 2 2" xfId="24589" xr:uid="{D7362FEC-CF0A-4275-8830-1ADC29341AC1}"/>
    <cellStyle name="_Multiple_Gerard 1 -20  2 3" xfId="24590" xr:uid="{A28CA992-28C2-4EC2-AA26-589938D60F81}"/>
    <cellStyle name="_Multiple_Gerard 1 -20  3" xfId="24591" xr:uid="{BFDB0349-043F-4FDA-806A-4F0672DC77E9}"/>
    <cellStyle name="_Multiple_Gerard 1 -20  3 2" xfId="24592" xr:uid="{DD14DFA1-233B-42FE-8E95-55D9148E1D5C}"/>
    <cellStyle name="_Multiple_Gerard 1 -20  4" xfId="24593" xr:uid="{46AB5DB9-B07D-4951-BF9B-9D6C412CED30}"/>
    <cellStyle name="_Multiple_Gerard 1 -20 _ABS Deal Tracer - Q3 2008" xfId="24594" xr:uid="{C1A103C1-070F-42AA-8CD0-3B5B8BDEBD9C}"/>
    <cellStyle name="_Multiple_Gerard 1 -20 _ABS Deal Tracer - Q3 2008 2" xfId="24595" xr:uid="{DB3E9415-BAF4-4202-B59B-178C8AFC8DF5}"/>
    <cellStyle name="_Multiple_Gerard 1 -20 _ABS Deal Tracer - Q3 2008 2 2" xfId="24596" xr:uid="{D941221A-BE80-4E96-8A29-DD49B104470B}"/>
    <cellStyle name="_Multiple_Gerard 1 -20 _ABS Deal Tracer - Q3 2008 2 2 2" xfId="24597" xr:uid="{D87D1F30-267A-490D-8F07-452D8ABBBFF0}"/>
    <cellStyle name="_Multiple_Gerard 1 -20 _ABS Deal Tracer - Q3 2008 2 3" xfId="24598" xr:uid="{253A7FDF-7C0A-4052-AFF1-E6E66AA5DDB5}"/>
    <cellStyle name="_Multiple_Gerard 1 -20 _ABS Deal Tracer - Q3 2008 3" xfId="24599" xr:uid="{47DCC9B8-EF38-4CA6-8A0A-C0450AD83A1D}"/>
    <cellStyle name="_Multiple_Gerard 1 -20 _ABS Deal Tracer - Q3 2008 3 2" xfId="24600" xr:uid="{3492C413-E1D4-49FA-94E0-2A8B8E76C77C}"/>
    <cellStyle name="_Multiple_Gerard 1 -20 _ABS Deal Tracer - Q3 2008 4" xfId="24601" xr:uid="{4EE80A13-EB90-443E-BC80-1D16CBAA1F81}"/>
    <cellStyle name="_Multiple_Gerard 1 -20 _Aerium - Chester" xfId="24602" xr:uid="{DEFF248C-E4F7-4FB5-90D7-7547BAC68FDB}"/>
    <cellStyle name="_Multiple_Gerard 1 -20 _Aerium - Chester 2" xfId="24603" xr:uid="{2DE5166A-D268-4841-BF4E-1FE5FDA19D88}"/>
    <cellStyle name="_Multiple_Gerard 1 -20 _Aerium - Chester 2 2" xfId="24604" xr:uid="{AC6FE907-015F-406F-8FDD-82DCDE3ABF8F}"/>
    <cellStyle name="_Multiple_Gerard 1 -20 _Aerium - Chester 2 2 2" xfId="24605" xr:uid="{49213CA4-34B0-4E20-94A8-7B1CDA30B1C5}"/>
    <cellStyle name="_Multiple_Gerard 1 -20 _Aerium - Chester 2 3" xfId="24606" xr:uid="{F3F9AA89-640C-4FEE-B5DF-6D4A2A7B8DC2}"/>
    <cellStyle name="_Multiple_Gerard 1 -20 _Aerium - Chester 3" xfId="24607" xr:uid="{2BB6354D-AC1C-48B9-A008-FA9D25255330}"/>
    <cellStyle name="_Multiple_Gerard 1 -20 _Aerium - Chester 3 2" xfId="24608" xr:uid="{16A7CFD8-0B8F-421D-B18B-4ED1403C1FC4}"/>
    <cellStyle name="_Multiple_Gerard 1 -20 _Aerium - Chester 4" xfId="24609" xr:uid="{C6928BBA-9B13-472B-B0D4-85D484C21CC3}"/>
    <cellStyle name="_Multiple_Gerard 1 -20 _Aerium - Mercoeur" xfId="24610" xr:uid="{9A8204F3-45BC-4F56-B2C6-AEF7FD4BBBB6}"/>
    <cellStyle name="_Multiple_Gerard 1 -20 _Aerium - Mercoeur 2" xfId="24611" xr:uid="{68AFE678-F057-4DB8-A213-5FC17BF74E4C}"/>
    <cellStyle name="_Multiple_Gerard 1 -20 _Aerium - Mercoeur 2 2" xfId="24612" xr:uid="{1041D328-64C7-4533-AA0F-53F6DE53E8FA}"/>
    <cellStyle name="_Multiple_Gerard 1 -20 _Aerium - Mercoeur 2 2 2" xfId="24613" xr:uid="{2C388A09-331D-408F-9460-A8A52E93854B}"/>
    <cellStyle name="_Multiple_Gerard 1 -20 _Aerium - Mercoeur 2 3" xfId="24614" xr:uid="{36C6A706-5A6C-46D8-AEEE-6E15E18E07F4}"/>
    <cellStyle name="_Multiple_Gerard 1 -20 _Aerium - Mercoeur 3" xfId="24615" xr:uid="{82337A87-57A4-4720-AEEB-5BDB142F9A30}"/>
    <cellStyle name="_Multiple_Gerard 1 -20 _Aerium - Mercoeur 3 2" xfId="24616" xr:uid="{64BB06F2-6762-48AF-943C-545B74F5BB24}"/>
    <cellStyle name="_Multiple_Gerard 1 -20 _Aerium - Mercoeur 4" xfId="24617" xr:uid="{FCC36376-4445-4322-B9AA-A56DFA2465D2}"/>
    <cellStyle name="_Multiple_Gerard 1 -20 _Babcock &amp; Brown Air Funding I" xfId="24618" xr:uid="{5B145394-0FD2-46FB-AD87-CD18815FA826}"/>
    <cellStyle name="_Multiple_Gerard 1 -20 _Babcock &amp; Brown Air Funding I 2" xfId="24619" xr:uid="{B74891B4-2E27-4201-AA64-D61830CB4375}"/>
    <cellStyle name="_Multiple_Gerard 1 -20 _Babcock &amp; Brown Air Funding I 2 2" xfId="24620" xr:uid="{29AE002A-D2DB-41FC-9A35-67A5B1CC2F89}"/>
    <cellStyle name="_Multiple_Gerard 1 -20 _Babcock &amp; Brown Air Funding I 2 2 2" xfId="24621" xr:uid="{57D1F93D-D7A5-412F-88E6-0346762A781B}"/>
    <cellStyle name="_Multiple_Gerard 1 -20 _Babcock &amp; Brown Air Funding I 2 3" xfId="24622" xr:uid="{92BED2BF-F8E7-48E7-AFDE-525B0B328243}"/>
    <cellStyle name="_Multiple_Gerard 1 -20 _Babcock &amp; Brown Air Funding I 3" xfId="24623" xr:uid="{DF77623C-7385-4CF1-9408-5AF3D690EA43}"/>
    <cellStyle name="_Multiple_Gerard 1 -20 _Babcock &amp; Brown Air Funding I 3 2" xfId="24624" xr:uid="{F520FC67-AE96-430E-A6E8-89FB681134C7}"/>
    <cellStyle name="_Multiple_Gerard 1 -20 _Babcock &amp; Brown Air Funding I 4" xfId="24625" xr:uid="{B39C94F7-404F-4F56-B0D5-9DF91C07B24E}"/>
    <cellStyle name="_Multiple_Gerard 1 -20 _FCAR 364-day" xfId="24626" xr:uid="{509FE6BF-D95E-485E-8FCC-8FB10F7098A8}"/>
    <cellStyle name="_Multiple_Gerard 1 -20 _FCAR 364-day 2" xfId="24627" xr:uid="{FCE57CF0-5CD5-4DC3-8F2D-65AEA60710A5}"/>
    <cellStyle name="_Multiple_Gerard 1 -20 _FCAR 364-day 2 2" xfId="24628" xr:uid="{E844CE35-5684-41F5-9CBA-8985C269BA32}"/>
    <cellStyle name="_Multiple_Gerard 1 -20 _FCAR 364-day 2 2 2" xfId="24629" xr:uid="{3A2891C8-2B61-4342-A8D6-72FFC895723C}"/>
    <cellStyle name="_Multiple_Gerard 1 -20 _FCAR 364-day 2 3" xfId="24630" xr:uid="{88A1DD69-C36C-4466-BB5B-79278514AA84}"/>
    <cellStyle name="_Multiple_Gerard 1 -20 _FCAR 364-day 3" xfId="24631" xr:uid="{915A66DC-BA41-40FA-B25A-D53D3324F422}"/>
    <cellStyle name="_Multiple_Gerard 1 -20 _FCAR 364-day 3 2" xfId="24632" xr:uid="{BED9E8E4-F011-45C0-9323-08F43675606D}"/>
    <cellStyle name="_Multiple_Gerard 1 -20 _FCAR 364-day 4" xfId="24633" xr:uid="{AE24330D-26FB-4B39-A726-46F0F837E467}"/>
    <cellStyle name="_Multiple_Gerard 1 -20 _FCAR 5-year" xfId="24634" xr:uid="{B2242D5D-48CB-4EA3-851B-3EF987540DAC}"/>
    <cellStyle name="_Multiple_Gerard 1 -20 _FCAR 5-year 2" xfId="24635" xr:uid="{5F1AD978-0C7E-42F7-88AD-1FE993A067FD}"/>
    <cellStyle name="_Multiple_Gerard 1 -20 _FCAR 5-year 2 2" xfId="24636" xr:uid="{66452B16-2761-4797-AE5B-4C17AD968828}"/>
    <cellStyle name="_Multiple_Gerard 1 -20 _FCAR 5-year 2 2 2" xfId="24637" xr:uid="{EEF1205F-46BF-4C33-99B9-191FAA2BE15F}"/>
    <cellStyle name="_Multiple_Gerard 1 -20 _FCAR 5-year 2 3" xfId="24638" xr:uid="{FD8D3776-0CCE-4BD2-A2A7-6E42CA7EB56F}"/>
    <cellStyle name="_Multiple_Gerard 1 -20 _FCAR 5-year 3" xfId="24639" xr:uid="{B4E82919-8F03-484E-B897-EC6D0EC786B8}"/>
    <cellStyle name="_Multiple_Gerard 1 -20 _FCAR 5-year 3 2" xfId="24640" xr:uid="{962E4F74-3305-46F2-859E-66A2F53F14F9}"/>
    <cellStyle name="_Multiple_Gerard 1 -20 _FCAR 5-year 4" xfId="24641" xr:uid="{91255320-AF80-4518-BF65-C9AF7FEE059A}"/>
    <cellStyle name="_Multiple_Gerard 1 -20 _FCC Zeus" xfId="24642" xr:uid="{3C9082DC-3ACC-4336-94D1-DE040B78DAF1}"/>
    <cellStyle name="_Multiple_Gerard 1 -20 _FCC Zeus 2" xfId="24643" xr:uid="{BFD88C85-021C-4B89-BFAD-DC29ECB54821}"/>
    <cellStyle name="_Multiple_Gerard 1 -20 _FCC Zeus 2 2" xfId="24644" xr:uid="{5973F4A8-98FA-405D-B47D-30DA5B6B1FE3}"/>
    <cellStyle name="_Multiple_Gerard 1 -20 _FCC Zeus 2 2 2" xfId="24645" xr:uid="{B4D1E0E9-6883-4BAD-B899-2BBB1725AE6B}"/>
    <cellStyle name="_Multiple_Gerard 1 -20 _FCC Zeus 2 3" xfId="24646" xr:uid="{F54524D9-257B-4368-BD73-BAEC4A467195}"/>
    <cellStyle name="_Multiple_Gerard 1 -20 _FCC Zeus 3" xfId="24647" xr:uid="{476C2963-1647-47A1-A698-5A76DCF4E068}"/>
    <cellStyle name="_Multiple_Gerard 1 -20 _FCC Zeus 3 2" xfId="24648" xr:uid="{6674ACE2-0892-490B-83F8-17F11A7D900F}"/>
    <cellStyle name="_Multiple_Gerard 1 -20 _FCC Zeus 4" xfId="24649" xr:uid="{A92B6394-EC10-432B-A742-F863E43D5117}"/>
    <cellStyle name="_Multiple_Gerard 1 -20 _Flagstar 2007-1A C AF4" xfId="24650" xr:uid="{78B49F7A-1A45-4891-9918-21A19EC5975C}"/>
    <cellStyle name="_Multiple_Gerard 1 -20 _Flagstar 2007-1A C AF4 2" xfId="24651" xr:uid="{976F57A7-E5D5-494A-A331-6DD1E78D3111}"/>
    <cellStyle name="_Multiple_Gerard 1 -20 _Flagstar 2007-1A C AF4 2 2" xfId="24652" xr:uid="{CAAB2FC6-DC76-4FA1-9319-D26B906C79DE}"/>
    <cellStyle name="_Multiple_Gerard 1 -20 _Flagstar 2007-1A C AF4 2 2 2" xfId="24653" xr:uid="{95B1A2D5-253C-4405-9E98-FECD733A0CEB}"/>
    <cellStyle name="_Multiple_Gerard 1 -20 _Flagstar 2007-1A C AF4 2 3" xfId="24654" xr:uid="{B545CE3A-A6E8-46E6-BE52-964AEB4EFDE1}"/>
    <cellStyle name="_Multiple_Gerard 1 -20 _Flagstar 2007-1A C AF4 3" xfId="24655" xr:uid="{B5E6454E-49D3-4042-9A18-06D8E43774AC}"/>
    <cellStyle name="_Multiple_Gerard 1 -20 _Flagstar 2007-1A C AF4 3 2" xfId="24656" xr:uid="{4F807730-884D-407B-9CAE-459F92F6BF8C}"/>
    <cellStyle name="_Multiple_Gerard 1 -20 _Flagstar 2007-1A C AF4 4" xfId="24657" xr:uid="{86BC1788-877E-4E4B-B08E-A0786014B24A}"/>
    <cellStyle name="_Multiple_Gerard 1 -20 _ItalFinance SV2" xfId="24658" xr:uid="{18606E53-3A4F-4BF7-82F7-B3B0F0E4BDFB}"/>
    <cellStyle name="_Multiple_Gerard 1 -20 _ItalFinance SV2 2" xfId="24659" xr:uid="{842657C5-0536-4F47-9619-AA65EAD337B7}"/>
    <cellStyle name="_Multiple_Gerard 1 -20 _ItalFinance SV2 2 2" xfId="24660" xr:uid="{EF47B19C-1729-4F6E-B742-1DE37F4504B8}"/>
    <cellStyle name="_Multiple_Gerard 1 -20 _ItalFinance SV2 2 2 2" xfId="24661" xr:uid="{136E10E7-93C6-4581-9216-7D83DEBD4522}"/>
    <cellStyle name="_Multiple_Gerard 1 -20 _ItalFinance SV2 2 3" xfId="24662" xr:uid="{D38CB230-F7E2-4991-BE02-41465F5C1A6C}"/>
    <cellStyle name="_Multiple_Gerard 1 -20 _ItalFinance SV2 3" xfId="24663" xr:uid="{3FBEB5D2-492D-4D2F-A1F0-8E0282470249}"/>
    <cellStyle name="_Multiple_Gerard 1 -20 _ItalFinance SV2 3 2" xfId="24664" xr:uid="{13EAF1FC-E698-40B1-B3ED-02DE1B4F19E8}"/>
    <cellStyle name="_Multiple_Gerard 1 -20 _ItalFinance SV2 4" xfId="24665" xr:uid="{377CDFEB-D6C2-48B8-8DB4-5D2276846349}"/>
    <cellStyle name="_Multiple_Gerard 1 -20 _Meliadi SaRL" xfId="24666" xr:uid="{D37EF372-5690-4770-A8BE-ACED7AAB2306}"/>
    <cellStyle name="_Multiple_Gerard 1 -20 _Meliadi SaRL 2" xfId="24667" xr:uid="{675DD644-8755-4D5A-A8B0-FD9BAFBEAC3F}"/>
    <cellStyle name="_Multiple_Gerard 1 -20 _Meliadi SaRL 2 2" xfId="24668" xr:uid="{225B19C9-5ED4-42C0-A6E6-D993CCB87A1D}"/>
    <cellStyle name="_Multiple_Gerard 1 -20 _Meliadi SaRL 2 2 2" xfId="24669" xr:uid="{49D93550-DF02-47FB-8A8F-163B6239681C}"/>
    <cellStyle name="_Multiple_Gerard 1 -20 _Meliadi SaRL 2 3" xfId="24670" xr:uid="{736CD1AA-374D-4B84-B7A7-854D66FBC999}"/>
    <cellStyle name="_Multiple_Gerard 1 -20 _Meliadi SaRL 3" xfId="24671" xr:uid="{5221B513-1E3C-49C9-B736-3BDE4A593AAD}"/>
    <cellStyle name="_Multiple_Gerard 1 -20 _Meliadi SaRL 3 2" xfId="24672" xr:uid="{847408D6-B3D1-4C09-881A-2FC81A884D67}"/>
    <cellStyle name="_Multiple_Gerard 1 -20 _Meliadi SaRL 4" xfId="24673" xr:uid="{491B3E5C-D2D9-4B7E-B8F8-ABB1917419DB}"/>
    <cellStyle name="_Multiple_Gerard 1 -20 _Sheet1" xfId="24674" xr:uid="{7455C048-4E0F-4B32-BCE3-C03A51EF03DA}"/>
    <cellStyle name="_Multiple_Gerard 1 -20 _Sheet1 2" xfId="24675" xr:uid="{8D33F457-8E35-4962-8877-F0EC9751B049}"/>
    <cellStyle name="_Multiple_Gerard 1 -20 _Sheet1 2 2" xfId="24676" xr:uid="{08668AF9-A1B1-476C-8A2C-3DA699806F2E}"/>
    <cellStyle name="_Multiple_Gerard 1 -20 _Sheet1 2 2 2" xfId="24677" xr:uid="{36A8913E-2915-4A21-83DD-CFC5E10497A8}"/>
    <cellStyle name="_Multiple_Gerard 1 -20 _Sheet1 2 3" xfId="24678" xr:uid="{B77A2ED0-1949-489E-92E2-9136EF2C93A7}"/>
    <cellStyle name="_Multiple_Gerard 1 -20 _Sheet1 3" xfId="24679" xr:uid="{7692C708-F29D-403B-B5ED-1A5175F6F40C}"/>
    <cellStyle name="_Multiple_Gerard 1 -20 _Sheet1 3 2" xfId="24680" xr:uid="{ABA696F9-F539-4E17-940F-FDCF49B24348}"/>
    <cellStyle name="_Multiple_Gerard 1 -20 _Sheet1 4" xfId="24681" xr:uid="{F89DE4B2-2F90-4B68-92E8-BA0C17E11D1B}"/>
    <cellStyle name="_Multiple_Gerard 1 -20 _Template" xfId="24682" xr:uid="{3D0DE390-97FF-4272-B4E1-7023BED737B5}"/>
    <cellStyle name="_Multiple_Gerard 1 -20 _Template 2" xfId="24683" xr:uid="{D05F1020-C2B4-4197-9277-C34B21895BE9}"/>
    <cellStyle name="_Multiple_Gerard 1 -20 _Template 2 2" xfId="24684" xr:uid="{596B9214-B0C4-4155-89B1-CC8D2DC152B7}"/>
    <cellStyle name="_Multiple_Gerard 1 -20 _Template 2 2 2" xfId="24685" xr:uid="{49A08253-8AE5-46F8-AF5F-FF2BAF62459B}"/>
    <cellStyle name="_Multiple_Gerard 1 -20 _Template 2 3" xfId="24686" xr:uid="{30425B71-316A-42ED-B33F-BD07B4B017AB}"/>
    <cellStyle name="_Multiple_Gerard 1 -20 _Template 3" xfId="24687" xr:uid="{2E48E99C-2F81-4DE4-A281-0D739D85D72D}"/>
    <cellStyle name="_Multiple_Gerard 1 -20 _Template 3 2" xfId="24688" xr:uid="{CF7F4F78-BFEC-4D34-A445-CB9C08583FD3}"/>
    <cellStyle name="_Multiple_Gerard 1 -20 _Template 4" xfId="24689" xr:uid="{80050E7B-24A8-4602-8857-B63B48DEFDCF}"/>
    <cellStyle name="_Multiple_ItalFinance SV2" xfId="24690" xr:uid="{DF5EF530-68AF-4DC9-B884-4438BF47C469}"/>
    <cellStyle name="_Multiple_ItalFinance SV2 2" xfId="24691" xr:uid="{7CC840D7-947F-4AA7-9AA9-1384E4CB1735}"/>
    <cellStyle name="_Multiple_ItalFinance SV2 2 2" xfId="24692" xr:uid="{ED83662F-129A-45D1-92AA-59FE2F84EECD}"/>
    <cellStyle name="_Multiple_ItalFinance SV2 2 2 2" xfId="24693" xr:uid="{47A2D87A-E69E-45F7-9BD0-6465834A4F51}"/>
    <cellStyle name="_Multiple_ItalFinance SV2 2 3" xfId="24694" xr:uid="{9DFA4D9E-EE31-4782-B525-B01669CFB342}"/>
    <cellStyle name="_Multiple_ItalFinance SV2 3" xfId="24695" xr:uid="{0E86A826-9BD8-4B35-9D63-B68E3AD46933}"/>
    <cellStyle name="_Multiple_ItalFinance SV2 3 2" xfId="24696" xr:uid="{6CE7FBF7-EA2F-45F2-898C-764427BA76B3}"/>
    <cellStyle name="_Multiple_ItalFinance SV2 4" xfId="24697" xr:uid="{6644AB08-41FB-4F0B-8970-314D4FFA8290}"/>
    <cellStyle name="_Multiple_LBO (Post IM)" xfId="24698" xr:uid="{6B981EB8-9F61-4997-B7C8-6861FC61ABFA}"/>
    <cellStyle name="_Multiple_LBO (Post IM) 2" xfId="24699" xr:uid="{2964B9E8-4AF1-4654-BFAE-BBCA34147DBB}"/>
    <cellStyle name="_Multiple_LBO (Post IM) 3" xfId="24700" xr:uid="{EC1363A6-07D5-41E9-954D-0C69AC6D6A57}"/>
    <cellStyle name="_Multiple_LBO (Post IM)_shadow publication 2010.12" xfId="24701" xr:uid="{3193B60D-7B1B-47EC-AF18-BAFC04C24259}"/>
    <cellStyle name="_Multiple_LBO (Post IM)_shadow publication 2010.12 2" xfId="24702" xr:uid="{6F49CCAC-40E1-48A2-B09C-09EE0E1DF2A2}"/>
    <cellStyle name="_Multiple_LBO (Post IM)_Synthese cumul 300910" xfId="24703" xr:uid="{23A55406-5009-4EC5-82CA-58D844CA779A}"/>
    <cellStyle name="_Multiple_LBO (Post IM)_Synthese cumul 300910 2" xfId="24704" xr:uid="{81FE4DC6-126A-45EB-ADC3-FA836591739E}"/>
    <cellStyle name="_Multiple_Meliadi SaRL" xfId="24705" xr:uid="{C17FC41D-A954-4F82-A970-5633C92CEA52}"/>
    <cellStyle name="_Multiple_Meliadi SaRL 2" xfId="24706" xr:uid="{344437E8-E51D-42AB-9449-4D1DEB1F2931}"/>
    <cellStyle name="_Multiple_Meliadi SaRL 2 2" xfId="24707" xr:uid="{EC3A415E-6F0E-4189-BD68-DAC751955452}"/>
    <cellStyle name="_Multiple_Meliadi SaRL 2 2 2" xfId="24708" xr:uid="{655E2B46-B4D1-4F56-9C8E-AF6314D50805}"/>
    <cellStyle name="_Multiple_Meliadi SaRL 2 3" xfId="24709" xr:uid="{58ACA262-6996-4386-A887-F9B1EBADF42C}"/>
    <cellStyle name="_Multiple_Meliadi SaRL 3" xfId="24710" xr:uid="{0C7DCE6C-3B94-4495-AB71-822FB6FD15A3}"/>
    <cellStyle name="_Multiple_Meliadi SaRL 3 2" xfId="24711" xr:uid="{94327FD5-27CF-464D-855F-4858855B89C4}"/>
    <cellStyle name="_Multiple_Meliadi SaRL 4" xfId="24712" xr:uid="{A8EF30F0-F3BE-484C-9EFD-A9D12C723476}"/>
    <cellStyle name="_Multiple_Prepayment-WAL Assumptions" xfId="24713" xr:uid="{F8A33D7F-642F-4841-97E5-5683EF802BB9}"/>
    <cellStyle name="_Multiple_RApres 4.02.02" xfId="24714" xr:uid="{64005E45-47FA-4737-B9E5-87B0E99249E1}"/>
    <cellStyle name="_Multiple_shadow publication 2010.12" xfId="24715" xr:uid="{B437D4C1-492C-4E36-9615-AD041F39A01F}"/>
    <cellStyle name="_Multiple_shadow publication 2010.12 2" xfId="24716" xr:uid="{F4CB0325-54AF-4B65-95DE-3F7BCBC7B16D}"/>
    <cellStyle name="_Multiple_Sheet1" xfId="24717" xr:uid="{3C6A1B81-FDF7-4DEE-90F4-57461229D0C8}"/>
    <cellStyle name="_Multiple_Sheet1 2" xfId="24718" xr:uid="{B24B4961-EB3D-4C4C-A770-6609B37FAB75}"/>
    <cellStyle name="_Multiple_Sheet1 2 2" xfId="24719" xr:uid="{8A488C03-6799-4F5A-BF05-2769C6FC0AFE}"/>
    <cellStyle name="_Multiple_Sheet1 2 2 2" xfId="24720" xr:uid="{586B83B2-EBDB-4A8F-B594-A3520DE5EAEA}"/>
    <cellStyle name="_Multiple_Sheet1 2 3" xfId="24721" xr:uid="{3D481A63-C818-407C-ACCE-A79321CF0B76}"/>
    <cellStyle name="_Multiple_Sheet1 3" xfId="24722" xr:uid="{B6586C21-172D-49F3-8E3B-6196042F5FEC}"/>
    <cellStyle name="_Multiple_Sheet1 3 2" xfId="24723" xr:uid="{CAF29474-AB49-403E-98F8-C8E241B2AB31}"/>
    <cellStyle name="_Multiple_Sheet1 4" xfId="24724" xr:uid="{93EA03C7-1544-4E73-9EF1-FCE64FEED5B5}"/>
    <cellStyle name="_Multiple_Synthese cumul 300910" xfId="24725" xr:uid="{5C626802-1C46-495D-9276-F828439D46C5}"/>
    <cellStyle name="_Multiple_Synthese cumul 300910 2" xfId="24726" xr:uid="{B76C772E-10E5-4922-A388-04F36AE8B21C}"/>
    <cellStyle name="_Multiple_Template" xfId="24727" xr:uid="{70778DEA-213A-4F7C-AB3D-8FBF08EC0669}"/>
    <cellStyle name="_Multiple_Template 2" xfId="24728" xr:uid="{39E5B6AD-48C2-4970-AC75-9B781FB21835}"/>
    <cellStyle name="_Multiple_Template 2 2" xfId="24729" xr:uid="{DA145508-0934-4B82-BFDF-1AD45E4E28EF}"/>
    <cellStyle name="_Multiple_Template 2 2 2" xfId="24730" xr:uid="{75F81CBB-8430-49E0-A6AA-489E3652A773}"/>
    <cellStyle name="_Multiple_Template 2 3" xfId="24731" xr:uid="{4533C956-C5CE-4420-9118-8E60A3AE2EC8}"/>
    <cellStyle name="_Multiple_Template 3" xfId="24732" xr:uid="{2596C8CE-9059-46B8-AD55-14467D5769AA}"/>
    <cellStyle name="_Multiple_Template 3 2" xfId="24733" xr:uid="{CA3E90FB-26ED-4B0B-9B0B-6DFD6C3C51A6}"/>
    <cellStyle name="_Multiple_Template 4" xfId="24734" xr:uid="{5BD77D88-CC00-4096-B84E-161D038017F2}"/>
    <cellStyle name="_Multiple_Tenants &amp; Costs" xfId="24735" xr:uid="{5BEEFB00-D1DE-44E9-A020-0DD2AC2BC2E4}"/>
    <cellStyle name="_Multiple_Tenants &amp; Costs 2" xfId="24736" xr:uid="{1CE83C13-D254-40FD-94D3-D45981A75BCD}"/>
    <cellStyle name="_Multiple_Tenants &amp; Costs 2 2" xfId="24737" xr:uid="{2B1C86DC-B500-49C1-A9AC-EB626A60E83A}"/>
    <cellStyle name="_Multiple_Tenants &amp; Costs 2 2 2" xfId="24738" xr:uid="{B01C8639-A2BD-4F35-92FA-1E07D86C5195}"/>
    <cellStyle name="_Multiple_Tenants &amp; Costs 2 3" xfId="24739" xr:uid="{85F4C13C-0A4F-4F54-BC85-0D2ACA871028}"/>
    <cellStyle name="_Multiple_Tenants &amp; Costs 3" xfId="24740" xr:uid="{04FF0FA1-08A1-45E7-861D-ECCD8C2A4BDF}"/>
    <cellStyle name="_Multiple_Tenants &amp; Costs 3 2" xfId="24741" xr:uid="{0E6D8FCC-CA28-4C21-8C0E-8CDAEC14B22E}"/>
    <cellStyle name="_Multiple_Tenants &amp; Costs 4" xfId="24742" xr:uid="{DC20EC7D-10A7-403D-AC18-B10A2AFD9E3B}"/>
    <cellStyle name="_Multiple_Tenants &amp; Costs_ABS Deal Tracer - Q3 2008" xfId="24743" xr:uid="{5E6FE104-9AD2-4542-A055-59722E0AF247}"/>
    <cellStyle name="_Multiple_Tenants &amp; Costs_ABS Deal Tracer - Q3 2008 2" xfId="24744" xr:uid="{5FDE3177-4B65-4E3B-A8A9-68A94D266D62}"/>
    <cellStyle name="_Multiple_Tenants &amp; Costs_ABS Deal Tracer - Q3 2008 2 2" xfId="24745" xr:uid="{4ECB2AB1-F3E4-40E9-AFCA-95B0CF62D288}"/>
    <cellStyle name="_Multiple_Tenants &amp; Costs_ABS Deal Tracer - Q3 2008 2 2 2" xfId="24746" xr:uid="{7F56378F-2E01-4F8E-B7DF-041214036C1A}"/>
    <cellStyle name="_Multiple_Tenants &amp; Costs_ABS Deal Tracer - Q3 2008 2 3" xfId="24747" xr:uid="{D648D6CB-AD37-4C97-896A-72514ADEF66B}"/>
    <cellStyle name="_Multiple_Tenants &amp; Costs_ABS Deal Tracer - Q3 2008 3" xfId="24748" xr:uid="{D8D96432-B91F-4873-8095-72AEEDA07C2A}"/>
    <cellStyle name="_Multiple_Tenants &amp; Costs_ABS Deal Tracer - Q3 2008 3 2" xfId="24749" xr:uid="{F726E796-39C5-406C-9B72-14E4DA65C4D1}"/>
    <cellStyle name="_Multiple_Tenants &amp; Costs_ABS Deal Tracer - Q3 2008 4" xfId="24750" xr:uid="{2A485AB0-88CC-43C4-8AB8-53153A5B3C47}"/>
    <cellStyle name="_Multiple_Tenants &amp; Costs_Aerium - Chester" xfId="24751" xr:uid="{E8CF9957-89C4-4A0C-9CA3-6F517463010F}"/>
    <cellStyle name="_Multiple_Tenants &amp; Costs_Aerium - Chester 2" xfId="24752" xr:uid="{83DAD3F3-7CAE-4D32-9F9A-50C7ADB69C77}"/>
    <cellStyle name="_Multiple_Tenants &amp; Costs_Aerium - Chester 2 2" xfId="24753" xr:uid="{728E6DFB-6E50-444B-AB22-21A103E64651}"/>
    <cellStyle name="_Multiple_Tenants &amp; Costs_Aerium - Chester 2 2 2" xfId="24754" xr:uid="{8E73DAAA-67F0-42B1-AD35-D9FD20B7ECCC}"/>
    <cellStyle name="_Multiple_Tenants &amp; Costs_Aerium - Chester 2 3" xfId="24755" xr:uid="{48B1F6FE-F193-48F0-BDFF-C4D72E8AB9A5}"/>
    <cellStyle name="_Multiple_Tenants &amp; Costs_Aerium - Chester 3" xfId="24756" xr:uid="{4E986D2F-F9DF-4A74-8879-D7A074E197CD}"/>
    <cellStyle name="_Multiple_Tenants &amp; Costs_Aerium - Chester 3 2" xfId="24757" xr:uid="{51B99020-2269-4A58-8C4F-3D84F17182A3}"/>
    <cellStyle name="_Multiple_Tenants &amp; Costs_Aerium - Chester 4" xfId="24758" xr:uid="{86AB8942-F336-45A0-8CAE-4DB0599AC6DA}"/>
    <cellStyle name="_Multiple_Tenants &amp; Costs_Aerium - Mercoeur" xfId="24759" xr:uid="{D36CC1EB-0DFD-4BAA-AEC6-0CA94BB199F3}"/>
    <cellStyle name="_Multiple_Tenants &amp; Costs_Aerium - Mercoeur 2" xfId="24760" xr:uid="{39F84418-0DAA-492D-A50F-002826D3F7F9}"/>
    <cellStyle name="_Multiple_Tenants &amp; Costs_Aerium - Mercoeur 2 2" xfId="24761" xr:uid="{3B0A4824-EE10-41E4-A13F-9F4CAC12D027}"/>
    <cellStyle name="_Multiple_Tenants &amp; Costs_Aerium - Mercoeur 2 2 2" xfId="24762" xr:uid="{EAB18E87-D4D1-4447-97DA-4EBB9899EF19}"/>
    <cellStyle name="_Multiple_Tenants &amp; Costs_Aerium - Mercoeur 2 3" xfId="24763" xr:uid="{00B0C5EE-6DFA-464D-9D1F-D6332B929129}"/>
    <cellStyle name="_Multiple_Tenants &amp; Costs_Aerium - Mercoeur 3" xfId="24764" xr:uid="{9F0C0E80-CCC6-4014-87AF-99F696AEEA67}"/>
    <cellStyle name="_Multiple_Tenants &amp; Costs_Aerium - Mercoeur 3 2" xfId="24765" xr:uid="{ADBC848C-4204-4F7F-8704-A6FB83168EE6}"/>
    <cellStyle name="_Multiple_Tenants &amp; Costs_Aerium - Mercoeur 4" xfId="24766" xr:uid="{9422E036-AFDB-4A7B-9484-1B00A4404726}"/>
    <cellStyle name="_Multiple_Tenants &amp; Costs_Babcock &amp; Brown Air Funding I" xfId="24767" xr:uid="{B725DFB8-DB0F-44FD-866E-30603FFBC582}"/>
    <cellStyle name="_Multiple_Tenants &amp; Costs_Babcock &amp; Brown Air Funding I 2" xfId="24768" xr:uid="{90914414-8C0D-411B-BAB6-56554615AC34}"/>
    <cellStyle name="_Multiple_Tenants &amp; Costs_Babcock &amp; Brown Air Funding I 2 2" xfId="24769" xr:uid="{3DD3CCF1-8F91-4D08-ADF0-8FB03B00270B}"/>
    <cellStyle name="_Multiple_Tenants &amp; Costs_Babcock &amp; Brown Air Funding I 2 2 2" xfId="24770" xr:uid="{2C731AE6-A6FB-4AAF-AC45-663CC07E5740}"/>
    <cellStyle name="_Multiple_Tenants &amp; Costs_Babcock &amp; Brown Air Funding I 2 3" xfId="24771" xr:uid="{5F1C0EB3-9925-4A1B-AB0D-076FFF1E376C}"/>
    <cellStyle name="_Multiple_Tenants &amp; Costs_Babcock &amp; Brown Air Funding I 3" xfId="24772" xr:uid="{E06A0D02-5C0A-4393-9EC9-B440C10ECD5D}"/>
    <cellStyle name="_Multiple_Tenants &amp; Costs_Babcock &amp; Brown Air Funding I 3 2" xfId="24773" xr:uid="{F78BAF1F-76FA-4A85-BD83-34FC9BF2D06D}"/>
    <cellStyle name="_Multiple_Tenants &amp; Costs_Babcock &amp; Brown Air Funding I 4" xfId="24774" xr:uid="{03E358D5-ABE1-4E61-8859-EDBC19A529D7}"/>
    <cellStyle name="_Multiple_Tenants &amp; Costs_FCAR 364-day" xfId="24775" xr:uid="{E4F17FEB-34B0-489C-A737-DADC235BF394}"/>
    <cellStyle name="_Multiple_Tenants &amp; Costs_FCAR 364-day 2" xfId="24776" xr:uid="{D783C9F6-5811-49B0-8DCD-EEE13ED87118}"/>
    <cellStyle name="_Multiple_Tenants &amp; Costs_FCAR 364-day 2 2" xfId="24777" xr:uid="{7ACFCC16-E1B0-4979-9BFE-47128AADF0CD}"/>
    <cellStyle name="_Multiple_Tenants &amp; Costs_FCAR 364-day 2 2 2" xfId="24778" xr:uid="{8DA8E7A5-0F82-470A-94FC-F4280E241DC2}"/>
    <cellStyle name="_Multiple_Tenants &amp; Costs_FCAR 364-day 2 3" xfId="24779" xr:uid="{0F4C0905-573B-4AA4-B297-5FD6AFFF2BED}"/>
    <cellStyle name="_Multiple_Tenants &amp; Costs_FCAR 364-day 3" xfId="24780" xr:uid="{70687E2F-5D46-4810-BE3C-52294FB643B9}"/>
    <cellStyle name="_Multiple_Tenants &amp; Costs_FCAR 364-day 3 2" xfId="24781" xr:uid="{F817E09E-0C3A-4C9F-806E-D7ED7DA35F9D}"/>
    <cellStyle name="_Multiple_Tenants &amp; Costs_FCAR 364-day 4" xfId="24782" xr:uid="{EA799113-FD02-43C1-A3D2-758F3E418885}"/>
    <cellStyle name="_Multiple_Tenants &amp; Costs_FCAR 5-year" xfId="24783" xr:uid="{71952E76-C1D7-4F52-9350-00060E6B0C66}"/>
    <cellStyle name="_Multiple_Tenants &amp; Costs_FCAR 5-year 2" xfId="24784" xr:uid="{BFC450CE-A8DA-4017-A796-F90F44B9A40F}"/>
    <cellStyle name="_Multiple_Tenants &amp; Costs_FCAR 5-year 2 2" xfId="24785" xr:uid="{57BE8D88-379C-4353-AAAA-A1599971DC6E}"/>
    <cellStyle name="_Multiple_Tenants &amp; Costs_FCAR 5-year 2 2 2" xfId="24786" xr:uid="{84D90B8A-1CEB-43EA-8C1F-61A4BC803B1F}"/>
    <cellStyle name="_Multiple_Tenants &amp; Costs_FCAR 5-year 2 3" xfId="24787" xr:uid="{395E8097-9AA0-4A67-9FB4-779336645E06}"/>
    <cellStyle name="_Multiple_Tenants &amp; Costs_FCAR 5-year 3" xfId="24788" xr:uid="{C23C484B-FB89-450E-80FF-0AC50B01F70D}"/>
    <cellStyle name="_Multiple_Tenants &amp; Costs_FCAR 5-year 3 2" xfId="24789" xr:uid="{DEBF48CB-0515-47FF-B1AB-D9F2ECD2A1E7}"/>
    <cellStyle name="_Multiple_Tenants &amp; Costs_FCAR 5-year 4" xfId="24790" xr:uid="{7C7027E5-66E1-474D-949B-0AB7531C85C2}"/>
    <cellStyle name="_Multiple_Tenants &amp; Costs_FCC Zeus" xfId="24791" xr:uid="{411329C3-55C7-48F5-BCAD-F2CB1E3C23D5}"/>
    <cellStyle name="_Multiple_Tenants &amp; Costs_FCC Zeus 2" xfId="24792" xr:uid="{3B4C7047-6495-46FF-B036-BB7F2C27F22F}"/>
    <cellStyle name="_Multiple_Tenants &amp; Costs_FCC Zeus 2 2" xfId="24793" xr:uid="{AB70E5B7-37B7-47F2-8924-C6CF3B877E64}"/>
    <cellStyle name="_Multiple_Tenants &amp; Costs_FCC Zeus 2 2 2" xfId="24794" xr:uid="{9505C97A-6625-4E3C-9749-0960F098704B}"/>
    <cellStyle name="_Multiple_Tenants &amp; Costs_FCC Zeus 2 3" xfId="24795" xr:uid="{4563CAF7-6920-48F8-989D-2A6B7FC48F2E}"/>
    <cellStyle name="_Multiple_Tenants &amp; Costs_FCC Zeus 3" xfId="24796" xr:uid="{16B02981-7E43-46E1-8481-3250BDDDC9C1}"/>
    <cellStyle name="_Multiple_Tenants &amp; Costs_FCC Zeus 3 2" xfId="24797" xr:uid="{05E502E7-54D4-4AAA-ABDC-0BC30E1C3CE2}"/>
    <cellStyle name="_Multiple_Tenants &amp; Costs_FCC Zeus 4" xfId="24798" xr:uid="{B2FC8BC9-116C-4740-AFAE-700FF32239CD}"/>
    <cellStyle name="_Multiple_Tenants &amp; Costs_Flagstar 2007-1A C AF4" xfId="24799" xr:uid="{81E85190-23E4-4EAC-8732-C55EE6123834}"/>
    <cellStyle name="_Multiple_Tenants &amp; Costs_Flagstar 2007-1A C AF4 2" xfId="24800" xr:uid="{D04B8B30-755A-42D0-AC9C-25DD9AB6E91D}"/>
    <cellStyle name="_Multiple_Tenants &amp; Costs_Flagstar 2007-1A C AF4 2 2" xfId="24801" xr:uid="{7756E807-A101-4531-95DD-87235D34E7C7}"/>
    <cellStyle name="_Multiple_Tenants &amp; Costs_Flagstar 2007-1A C AF4 2 2 2" xfId="24802" xr:uid="{0D224E84-D320-4418-990C-27A48858246A}"/>
    <cellStyle name="_Multiple_Tenants &amp; Costs_Flagstar 2007-1A C AF4 2 3" xfId="24803" xr:uid="{D2D72F65-22BF-4FDD-A9E0-3D7E58F5CA9D}"/>
    <cellStyle name="_Multiple_Tenants &amp; Costs_Flagstar 2007-1A C AF4 3" xfId="24804" xr:uid="{5213791B-6708-4FA9-AD13-5D279C78E2C7}"/>
    <cellStyle name="_Multiple_Tenants &amp; Costs_Flagstar 2007-1A C AF4 3 2" xfId="24805" xr:uid="{79FAA038-A60B-42CE-998D-C6BAB7BA093E}"/>
    <cellStyle name="_Multiple_Tenants &amp; Costs_Flagstar 2007-1A C AF4 4" xfId="24806" xr:uid="{4790D198-DF9C-41E7-B1E9-A5ECB67F8961}"/>
    <cellStyle name="_Multiple_Tenants &amp; Costs_ItalFinance SV2" xfId="24807" xr:uid="{C1190C36-7F02-4849-8FAB-1EBCF2AC5D9F}"/>
    <cellStyle name="_Multiple_Tenants &amp; Costs_ItalFinance SV2 2" xfId="24808" xr:uid="{03EAC612-0CE6-41FD-8B91-0F1E6CF24A8C}"/>
    <cellStyle name="_Multiple_Tenants &amp; Costs_ItalFinance SV2 2 2" xfId="24809" xr:uid="{D63081F1-FB85-4307-B3DF-1F1B551C8353}"/>
    <cellStyle name="_Multiple_Tenants &amp; Costs_ItalFinance SV2 2 2 2" xfId="24810" xr:uid="{F09011A5-BED3-4796-8D5B-D9AFBB6D98A3}"/>
    <cellStyle name="_Multiple_Tenants &amp; Costs_ItalFinance SV2 2 3" xfId="24811" xr:uid="{36D8E6A1-6CC2-438A-BD36-E8A8B12F19C8}"/>
    <cellStyle name="_Multiple_Tenants &amp; Costs_ItalFinance SV2 3" xfId="24812" xr:uid="{9A1B925A-5EF7-4CC3-A154-A8255E4FB01F}"/>
    <cellStyle name="_Multiple_Tenants &amp; Costs_ItalFinance SV2 3 2" xfId="24813" xr:uid="{B6402DAE-0547-4685-897E-F8F56E01C5FA}"/>
    <cellStyle name="_Multiple_Tenants &amp; Costs_ItalFinance SV2 4" xfId="24814" xr:uid="{773B4A26-0E84-4BC6-89FB-EBA83CC7B9DC}"/>
    <cellStyle name="_Multiple_Tenants &amp; Costs_Meliadi SaRL" xfId="24815" xr:uid="{96BEB8DF-1D34-42FB-9E5B-93480D0F90F8}"/>
    <cellStyle name="_Multiple_Tenants &amp; Costs_Meliadi SaRL 2" xfId="24816" xr:uid="{732227B2-9A36-4AAF-BBCE-F430B000087C}"/>
    <cellStyle name="_Multiple_Tenants &amp; Costs_Meliadi SaRL 2 2" xfId="24817" xr:uid="{B15F0C6E-A9EF-43EE-9EAF-A62F666A66FB}"/>
    <cellStyle name="_Multiple_Tenants &amp; Costs_Meliadi SaRL 2 2 2" xfId="24818" xr:uid="{09350FBE-B884-4810-9BBE-8226C49F1EDA}"/>
    <cellStyle name="_Multiple_Tenants &amp; Costs_Meliadi SaRL 2 3" xfId="24819" xr:uid="{97D75FF1-B942-4BDB-BE0B-5DF74C35F587}"/>
    <cellStyle name="_Multiple_Tenants &amp; Costs_Meliadi SaRL 3" xfId="24820" xr:uid="{A77AF3E2-0F28-4721-AA7D-AE0306566A23}"/>
    <cellStyle name="_Multiple_Tenants &amp; Costs_Meliadi SaRL 3 2" xfId="24821" xr:uid="{AF0F59FA-2C96-490E-B5BA-6AEAA74DAC62}"/>
    <cellStyle name="_Multiple_Tenants &amp; Costs_Meliadi SaRL 4" xfId="24822" xr:uid="{63054EF0-16AE-43DA-B0CC-DDE3FC7D58DC}"/>
    <cellStyle name="_Multiple_Tenants &amp; Costs_Sheet1" xfId="24823" xr:uid="{1AA2585D-3484-416D-B0CB-8162A48BF61C}"/>
    <cellStyle name="_Multiple_Tenants &amp; Costs_Sheet1 2" xfId="24824" xr:uid="{74EDD4DF-9073-4456-A36D-889D0F6826EF}"/>
    <cellStyle name="_Multiple_Tenants &amp; Costs_Sheet1 2 2" xfId="24825" xr:uid="{91C8DEDD-6736-43B7-A20D-D8BD5D0966DE}"/>
    <cellStyle name="_Multiple_Tenants &amp; Costs_Sheet1 2 2 2" xfId="24826" xr:uid="{08780FE7-5125-4F6D-8653-8A2482B6E303}"/>
    <cellStyle name="_Multiple_Tenants &amp; Costs_Sheet1 2 3" xfId="24827" xr:uid="{B3A98B1E-7F55-4D1B-AEC6-2358EA6346C8}"/>
    <cellStyle name="_Multiple_Tenants &amp; Costs_Sheet1 3" xfId="24828" xr:uid="{2FE5808B-6BFE-4A78-A2B8-641359E21489}"/>
    <cellStyle name="_Multiple_Tenants &amp; Costs_Sheet1 3 2" xfId="24829" xr:uid="{4CA63A08-BE5E-47D8-9A61-47396FD154FA}"/>
    <cellStyle name="_Multiple_Tenants &amp; Costs_Sheet1 4" xfId="24830" xr:uid="{9DAA3071-78E8-40BE-B7C1-6C281ED75B8D}"/>
    <cellStyle name="_Multiple_Tenants &amp; Costs_Template" xfId="24831" xr:uid="{038027C0-50A6-45B9-AC2B-A578BA1D8040}"/>
    <cellStyle name="_Multiple_Tenants &amp; Costs_Template 2" xfId="24832" xr:uid="{39D326CA-6AC9-4238-9CC8-53FFA156050E}"/>
    <cellStyle name="_Multiple_Tenants &amp; Costs_Template 2 2" xfId="24833" xr:uid="{4339FB11-3193-4860-AFCC-D8C889B8DCC0}"/>
    <cellStyle name="_Multiple_Tenants &amp; Costs_Template 2 2 2" xfId="24834" xr:uid="{9DC4CF11-C688-4BC8-97C6-5C3CA2C75437}"/>
    <cellStyle name="_Multiple_Tenants &amp; Costs_Template 2 3" xfId="24835" xr:uid="{568B1D9E-BC6C-4F26-81DF-D414BA6D051A}"/>
    <cellStyle name="_Multiple_Tenants &amp; Costs_Template 3" xfId="24836" xr:uid="{D57F6A62-7A15-4B82-B164-97F800554D63}"/>
    <cellStyle name="_Multiple_Tenants &amp; Costs_Template 3 2" xfId="24837" xr:uid="{09B8425D-EFF4-4BDE-A92E-EA728678BBD3}"/>
    <cellStyle name="_Multiple_Tenants &amp; Costs_Template 4" xfId="24838" xr:uid="{50C3DBE8-9515-4F3C-B6CB-019B082B5BFE}"/>
    <cellStyle name="_Multiple_Yield calculation worksheet 1a" xfId="24839" xr:uid="{1C73B0A3-EC75-4ADB-8AD7-3875EE99CF51}"/>
    <cellStyle name="_MultipleSpace" xfId="24840" xr:uid="{FD42BBD9-5C66-495A-AEA8-D295F5763A31}"/>
    <cellStyle name="_MultipleSpace 2" xfId="24841" xr:uid="{28646032-D65A-485F-A217-8F25597D22B1}"/>
    <cellStyle name="_MultipleSpace 2 2" xfId="24842" xr:uid="{A271CDC0-CD6C-47EC-930B-A55941D520D5}"/>
    <cellStyle name="_MultipleSpace 2 2 2" xfId="24843" xr:uid="{AEFDA3F6-F0E2-4A26-9687-39F9AED29CDB}"/>
    <cellStyle name="_MultipleSpace 2 3" xfId="24844" xr:uid="{B56FB2B5-D2CD-4DB1-ADEB-81810B144C35}"/>
    <cellStyle name="_MultipleSpace 2 4" xfId="24845" xr:uid="{F50C3767-5A29-4F60-91A1-96C4A1B1BE0A}"/>
    <cellStyle name="_MultipleSpace 3" xfId="24846" xr:uid="{EE358B75-F928-4EFA-8BD9-9FE1F2057D8A}"/>
    <cellStyle name="_MultipleSpace 3 2" xfId="24847" xr:uid="{E6D21583-19E8-493B-966B-9C5B085D082E}"/>
    <cellStyle name="_MultipleSpace 3 3" xfId="24848" xr:uid="{7EDC02FA-B6E3-4407-8AB8-99918FDA1D8F}"/>
    <cellStyle name="_MultipleSpace 3 4" xfId="24849" xr:uid="{935BF12F-64AF-4B03-934B-77A3F8F345FD}"/>
    <cellStyle name="_MultipleSpace 4" xfId="24850" xr:uid="{D3DCC52B-6453-41DD-B0C5-D9FC83674FCA}"/>
    <cellStyle name="_MultipleSpace 5" xfId="24851" xr:uid="{FA47812D-88AC-4841-90ED-99AC72018DFA}"/>
    <cellStyle name="_MultipleSpace_45647 - Annexe 6a au 31 03 2011 v2" xfId="24852" xr:uid="{2004172C-BD17-4EB9-88F5-3A415C5AB97C}"/>
    <cellStyle name="_MultipleSpace_ABS Deal Tracer - Q3 2008" xfId="24853" xr:uid="{7C623859-3EA0-44EA-A042-EC0DDDADBF13}"/>
    <cellStyle name="_MultipleSpace_ABS Deal Tracer - Q3 2008 2" xfId="24854" xr:uid="{8FEF3327-FCF3-404C-A74B-416C6E571124}"/>
    <cellStyle name="_MultipleSpace_ABS Deal Tracer - Q3 2008 2 2" xfId="24855" xr:uid="{AD2E4582-7469-499E-B453-31D94E7E23A6}"/>
    <cellStyle name="_MultipleSpace_ABS Deal Tracer - Q3 2008 2 2 2" xfId="24856" xr:uid="{A1BCAC8E-61DA-4142-BBEB-0371CCE29CB2}"/>
    <cellStyle name="_MultipleSpace_ABS Deal Tracer - Q3 2008 2 3" xfId="24857" xr:uid="{483E8A5C-682A-431D-9917-92AEF7423B08}"/>
    <cellStyle name="_MultipleSpace_ABS Deal Tracer - Q3 2008 3" xfId="24858" xr:uid="{2AC33829-04D8-468D-85DC-84D81BC0034A}"/>
    <cellStyle name="_MultipleSpace_ABS Deal Tracer - Q3 2008 3 2" xfId="24859" xr:uid="{C7A6A060-DCFF-4E40-B32A-7E77130798A6}"/>
    <cellStyle name="_MultipleSpace_ABS Deal Tracer - Q3 2008 4" xfId="24860" xr:uid="{97D2A8A6-3624-4C1F-9B41-5428AB8B14BB}"/>
    <cellStyle name="_MultipleSpace_Aerium - Chester" xfId="24861" xr:uid="{988E25B5-BC3D-4C41-AEC7-F363A14262A9}"/>
    <cellStyle name="_MultipleSpace_Aerium - Chester 2" xfId="24862" xr:uid="{71EFDA47-2E57-4266-AFE1-9613895467E5}"/>
    <cellStyle name="_MultipleSpace_Aerium - Chester 2 2" xfId="24863" xr:uid="{669374FE-C116-4767-A450-FCABED015E0C}"/>
    <cellStyle name="_MultipleSpace_Aerium - Chester 2 2 2" xfId="24864" xr:uid="{6DD0016D-0A26-4247-A68E-CFBE05C3B620}"/>
    <cellStyle name="_MultipleSpace_Aerium - Chester 2 3" xfId="24865" xr:uid="{6878D263-F2D9-4202-97EA-EBA5E116B0CE}"/>
    <cellStyle name="_MultipleSpace_Aerium - Chester 3" xfId="24866" xr:uid="{B87C2673-6D00-4F8A-80F5-682AF40A8CAF}"/>
    <cellStyle name="_MultipleSpace_Aerium - Chester 3 2" xfId="24867" xr:uid="{AC4FDF2F-54D1-4307-9609-53B1626D7474}"/>
    <cellStyle name="_MultipleSpace_Aerium - Chester 4" xfId="24868" xr:uid="{8CF0A109-EE4D-462F-97C8-CBFC28EC6A8E}"/>
    <cellStyle name="_MultipleSpace_Aerium - Mercoeur" xfId="24869" xr:uid="{43E40AA3-40FB-47B1-B29B-121ED44BF308}"/>
    <cellStyle name="_MultipleSpace_Aerium - Mercoeur 2" xfId="24870" xr:uid="{DF28E9BC-87A4-48E3-B41A-F0EC48874791}"/>
    <cellStyle name="_MultipleSpace_Aerium - Mercoeur 2 2" xfId="24871" xr:uid="{1F2738DA-F556-48BE-AEB3-E67CBDF0A635}"/>
    <cellStyle name="_MultipleSpace_Aerium - Mercoeur 2 2 2" xfId="24872" xr:uid="{1BE3B413-742D-4896-AA16-505EA68D8E07}"/>
    <cellStyle name="_MultipleSpace_Aerium - Mercoeur 2 3" xfId="24873" xr:uid="{3292E503-163B-49D5-A70B-4EF3BA87A8DF}"/>
    <cellStyle name="_MultipleSpace_Aerium - Mercoeur 3" xfId="24874" xr:uid="{2A53CF43-6D29-44C4-BADB-61971B3268B2}"/>
    <cellStyle name="_MultipleSpace_Aerium - Mercoeur 3 2" xfId="24875" xr:uid="{C4F184D4-C126-4A84-9036-E3FBBB121D80}"/>
    <cellStyle name="_MultipleSpace_Aerium - Mercoeur 4" xfId="24876" xr:uid="{AE7684A3-3E80-4888-B98A-B169BDF16CD7}"/>
    <cellStyle name="_MultipleSpace_Agregate schedules" xfId="24877" xr:uid="{86700422-125C-4140-8AFC-00B4B9559626}"/>
    <cellStyle name="_MultipleSpace_Annexe 6 Détail comptes" xfId="24878" xr:uid="{52193DAD-07D1-4CCE-9051-FEA84143EC2D}"/>
    <cellStyle name="_MultipleSpace_Babcock &amp; Brown Air Funding I" xfId="24879" xr:uid="{C2ECCC30-D22F-41E2-9F59-01996EEF3F40}"/>
    <cellStyle name="_MultipleSpace_Babcock &amp; Brown Air Funding I 2" xfId="24880" xr:uid="{AE3A1A14-3E61-4BC9-9390-27F9AD91E02B}"/>
    <cellStyle name="_MultipleSpace_Babcock &amp; Brown Air Funding I 2 2" xfId="24881" xr:uid="{5A62E715-A230-43B8-BC5E-E33AC7038C32}"/>
    <cellStyle name="_MultipleSpace_Babcock &amp; Brown Air Funding I 2 2 2" xfId="24882" xr:uid="{7DCA98EF-3BC8-42C6-906D-F676C826909C}"/>
    <cellStyle name="_MultipleSpace_Babcock &amp; Brown Air Funding I 2 3" xfId="24883" xr:uid="{E3772C53-CA4A-4479-9A63-2588DABE1124}"/>
    <cellStyle name="_MultipleSpace_Babcock &amp; Brown Air Funding I 3" xfId="24884" xr:uid="{419D1BCD-C059-421C-88F1-7181C97A8C51}"/>
    <cellStyle name="_MultipleSpace_Babcock &amp; Brown Air Funding I 3 2" xfId="24885" xr:uid="{EE6DC614-DBF2-49FA-BBFC-04C2E4B81F14}"/>
    <cellStyle name="_MultipleSpace_Babcock &amp; Brown Air Funding I 4" xfId="24886" xr:uid="{23658734-9743-4CAA-8E5D-AED298A39DFC}"/>
    <cellStyle name="_MultipleSpace_CC Tracking Model 10-feb (nov results)" xfId="24887" xr:uid="{B28E71DB-A157-4E4F-BD9D-192ABC61BA4F}"/>
    <cellStyle name="_MultipleSpace_CC Tracking Model 10-feb (nov results) 2" xfId="24888" xr:uid="{A6D30E00-4748-4A1A-98BB-4F040C3A2CE4}"/>
    <cellStyle name="_MultipleSpace_CC Tracking Model 10-feb (nov results) 3" xfId="24889" xr:uid="{83C2F347-3DE8-4E6C-9AEE-296ABE406A07}"/>
    <cellStyle name="_MultipleSpace_CC Tracking Model 10-feb (nov results)_shadow publication 2010.12" xfId="24890" xr:uid="{5BF0E3B6-545F-48E8-8573-3A9905368EED}"/>
    <cellStyle name="_MultipleSpace_CC Tracking Model 10-feb (nov results)_shadow publication 2010.12 2" xfId="24891" xr:uid="{99ABC7BB-DA21-4CC5-BA35-6B8D9C4E77DB}"/>
    <cellStyle name="_MultipleSpace_CC Tracking Model 10-feb (nov results)_Synthese cumul 300910" xfId="24892" xr:uid="{E4A316AE-B2F3-4A7E-AA2B-3D898EC4AAC6}"/>
    <cellStyle name="_MultipleSpace_CC Tracking Model 10-feb (nov results)_Synthese cumul 300910 2" xfId="24893" xr:uid="{C9AF2C31-5DA0-4DB2-ABCD-6962D36C17B0}"/>
    <cellStyle name="_MultipleSpace_CC Tracking Model 13-feb (dec results)" xfId="24894" xr:uid="{D50899F2-5FB1-4F64-B20E-08452BF05654}"/>
    <cellStyle name="_MultipleSpace_CC Tracking Model 13-feb (dec results) 2" xfId="24895" xr:uid="{46CC93EC-0A74-4E14-9E7B-E4D2C9590159}"/>
    <cellStyle name="_MultipleSpace_CC Tracking Model 13-feb (dec results) 3" xfId="24896" xr:uid="{4563F76B-D496-4578-AE13-81DF8F96D03B}"/>
    <cellStyle name="_MultipleSpace_CC Tracking Model 13-feb (dec results)_shadow publication 2010.12" xfId="24897" xr:uid="{113E9815-9B03-4FF0-89E5-644CFD0985AB}"/>
    <cellStyle name="_MultipleSpace_CC Tracking Model 13-feb (dec results)_shadow publication 2010.12 2" xfId="24898" xr:uid="{899355E8-F01F-4A69-BEFF-4F71BA4E259D}"/>
    <cellStyle name="_MultipleSpace_CC Tracking Model 13-feb (dec results)_Synthese cumul 300910" xfId="24899" xr:uid="{01909032-1435-4DCA-8902-A1284EC4B250}"/>
    <cellStyle name="_MultipleSpace_CC Tracking Model 13-feb (dec results)_Synthese cumul 300910 2" xfId="24900" xr:uid="{3DEDAE2E-3A28-4A3F-8828-54955E454DD2}"/>
    <cellStyle name="_MultipleSpace_Cost Calc" xfId="24901" xr:uid="{EA15FACB-96B7-44EE-93C0-6B9A4C1772D3}"/>
    <cellStyle name="_MultipleSpace_Cost Calc 2" xfId="24902" xr:uid="{2553DC07-9C82-4470-9786-542C7E75C4F6}"/>
    <cellStyle name="_MultipleSpace_Cost Calc 2 2" xfId="24903" xr:uid="{12D1FC87-61B0-4109-B1A1-2F3BBB420056}"/>
    <cellStyle name="_MultipleSpace_Cost Calc 2 2 2" xfId="24904" xr:uid="{B551A4CA-295C-444F-94FD-8B8C98262988}"/>
    <cellStyle name="_MultipleSpace_Cost Calc 2 3" xfId="24905" xr:uid="{0D786337-1D06-4E2B-8508-ABDEEFD66903}"/>
    <cellStyle name="_MultipleSpace_Cost Calc 3" xfId="24906" xr:uid="{4BB711EB-9189-492E-ABFD-6FDA51A76DA1}"/>
    <cellStyle name="_MultipleSpace_Cost Calc 3 2" xfId="24907" xr:uid="{BD6A219B-2933-4933-B339-34453D86110F}"/>
    <cellStyle name="_MultipleSpace_Cost Calc 4" xfId="24908" xr:uid="{5DF0F210-04B9-4257-8E2C-4C54735A404C}"/>
    <cellStyle name="_MultipleSpace_Cost Calc_ABS Deal Tracer - Q3 2008" xfId="24909" xr:uid="{7D19390A-C29A-4C81-94D1-4C5D0636612A}"/>
    <cellStyle name="_MultipleSpace_Cost Calc_ABS Deal Tracer - Q3 2008 2" xfId="24910" xr:uid="{47B21985-10C7-426A-BFF4-037A51292351}"/>
    <cellStyle name="_MultipleSpace_Cost Calc_ABS Deal Tracer - Q3 2008 2 2" xfId="24911" xr:uid="{9DE9924D-C37F-448F-810B-2BCC921FD31E}"/>
    <cellStyle name="_MultipleSpace_Cost Calc_ABS Deal Tracer - Q3 2008 2 2 2" xfId="24912" xr:uid="{83C2BFCC-F725-4437-9373-424E726C0A6D}"/>
    <cellStyle name="_MultipleSpace_Cost Calc_ABS Deal Tracer - Q3 2008 2 3" xfId="24913" xr:uid="{D72D540A-4C5E-45DC-804A-3083F98EBBBC}"/>
    <cellStyle name="_MultipleSpace_Cost Calc_ABS Deal Tracer - Q3 2008 3" xfId="24914" xr:uid="{0901A005-9A93-4944-BBAC-ECBF8ECADF0B}"/>
    <cellStyle name="_MultipleSpace_Cost Calc_ABS Deal Tracer - Q3 2008 3 2" xfId="24915" xr:uid="{18EA6DE9-F5B5-4AE7-8481-E71D99BF782A}"/>
    <cellStyle name="_MultipleSpace_Cost Calc_ABS Deal Tracer - Q3 2008 4" xfId="24916" xr:uid="{E669294C-745E-4517-BB04-E5CEB0F4597C}"/>
    <cellStyle name="_MultipleSpace_Cost Calc_Aerium - Chester" xfId="24917" xr:uid="{EC38F563-C651-41F6-9508-ABF49B2B8624}"/>
    <cellStyle name="_MultipleSpace_Cost Calc_Aerium - Chester 2" xfId="24918" xr:uid="{43AF136C-A016-48F5-BCA9-E35863102AC1}"/>
    <cellStyle name="_MultipleSpace_Cost Calc_Aerium - Chester 2 2" xfId="24919" xr:uid="{F3D3A27E-60B6-4949-B396-A69246A00D47}"/>
    <cellStyle name="_MultipleSpace_Cost Calc_Aerium - Chester 2 2 2" xfId="24920" xr:uid="{B9B1C6CC-A1EB-4569-9434-30A698503EB2}"/>
    <cellStyle name="_MultipleSpace_Cost Calc_Aerium - Chester 2 3" xfId="24921" xr:uid="{ED284BBB-BE0F-4701-B20E-31762B926A31}"/>
    <cellStyle name="_MultipleSpace_Cost Calc_Aerium - Chester 3" xfId="24922" xr:uid="{C5A21889-59A8-4371-A4F5-FD024D1F23F0}"/>
    <cellStyle name="_MultipleSpace_Cost Calc_Aerium - Chester 3 2" xfId="24923" xr:uid="{D5D4069A-4BE4-4ED9-B266-80BCA58702B5}"/>
    <cellStyle name="_MultipleSpace_Cost Calc_Aerium - Chester 4" xfId="24924" xr:uid="{625DEDE8-329D-4C41-9386-D9D7DA3661F3}"/>
    <cellStyle name="_MultipleSpace_Cost Calc_Aerium - Mercoeur" xfId="24925" xr:uid="{13E22CF6-474F-43D3-A6D0-78A435173277}"/>
    <cellStyle name="_MultipleSpace_Cost Calc_Aerium - Mercoeur 2" xfId="24926" xr:uid="{F26A91B5-9062-4765-AA68-6ADD4EC2EFAB}"/>
    <cellStyle name="_MultipleSpace_Cost Calc_Aerium - Mercoeur 2 2" xfId="24927" xr:uid="{F4739FF5-777C-455F-937A-12BA1CA0F70C}"/>
    <cellStyle name="_MultipleSpace_Cost Calc_Aerium - Mercoeur 2 2 2" xfId="24928" xr:uid="{1B008D84-81F0-41A1-86F1-66B4A49A83DC}"/>
    <cellStyle name="_MultipleSpace_Cost Calc_Aerium - Mercoeur 2 3" xfId="24929" xr:uid="{7AF7704F-1CA1-4D13-90E6-F9424DD05FA6}"/>
    <cellStyle name="_MultipleSpace_Cost Calc_Aerium - Mercoeur 3" xfId="24930" xr:uid="{C66B44F0-4A6F-4A3D-8272-7FB14A7E37C3}"/>
    <cellStyle name="_MultipleSpace_Cost Calc_Aerium - Mercoeur 3 2" xfId="24931" xr:uid="{C391754A-8755-4C48-8CCF-03F3984F580D}"/>
    <cellStyle name="_MultipleSpace_Cost Calc_Aerium - Mercoeur 4" xfId="24932" xr:uid="{064D09B8-248F-42AA-BE05-878B0D3C312E}"/>
    <cellStyle name="_MultipleSpace_Cost Calc_Babcock &amp; Brown Air Funding I" xfId="24933" xr:uid="{9A04AB2B-FE2F-414F-80CF-AE7C4027CC6E}"/>
    <cellStyle name="_MultipleSpace_Cost Calc_Babcock &amp; Brown Air Funding I 2" xfId="24934" xr:uid="{113F717D-DD07-4984-BBBD-F2B9544CF41A}"/>
    <cellStyle name="_MultipleSpace_Cost Calc_Babcock &amp; Brown Air Funding I 2 2" xfId="24935" xr:uid="{72D02799-406D-4C2E-B0C5-57F8F2A68F17}"/>
    <cellStyle name="_MultipleSpace_Cost Calc_Babcock &amp; Brown Air Funding I 2 2 2" xfId="24936" xr:uid="{BB35C3BD-1171-4FA8-98FA-378DCD4B8B14}"/>
    <cellStyle name="_MultipleSpace_Cost Calc_Babcock &amp; Brown Air Funding I 2 3" xfId="24937" xr:uid="{2C94FFC7-E25C-4970-8E31-C8132A9D6308}"/>
    <cellStyle name="_MultipleSpace_Cost Calc_Babcock &amp; Brown Air Funding I 3" xfId="24938" xr:uid="{7E7627FF-EEED-4212-BD88-D9A8EAF031A6}"/>
    <cellStyle name="_MultipleSpace_Cost Calc_Babcock &amp; Brown Air Funding I 3 2" xfId="24939" xr:uid="{4D67F65F-503E-41B7-AFAE-7D2D67E0FEE0}"/>
    <cellStyle name="_MultipleSpace_Cost Calc_Babcock &amp; Brown Air Funding I 4" xfId="24940" xr:uid="{A21E7C2A-3995-4D8E-B170-6E99442603C8}"/>
    <cellStyle name="_MultipleSpace_Cost Calc_FCAR 364-day" xfId="24941" xr:uid="{C579A4A3-8D0A-4EF7-BFF2-512443C9C44B}"/>
    <cellStyle name="_MultipleSpace_Cost Calc_FCAR 364-day 2" xfId="24942" xr:uid="{D9A64FFC-449C-4E18-A98E-C98788A7D8DD}"/>
    <cellStyle name="_MultipleSpace_Cost Calc_FCAR 364-day 2 2" xfId="24943" xr:uid="{6302FFF4-4A18-4D19-8974-347B48D66EE0}"/>
    <cellStyle name="_MultipleSpace_Cost Calc_FCAR 364-day 2 2 2" xfId="24944" xr:uid="{9E2DB0A7-EA4E-4256-8AF8-E71D06EB09AC}"/>
    <cellStyle name="_MultipleSpace_Cost Calc_FCAR 364-day 2 3" xfId="24945" xr:uid="{D435F8D9-F037-457C-9DC4-4EA3DA4B75EB}"/>
    <cellStyle name="_MultipleSpace_Cost Calc_FCAR 364-day 3" xfId="24946" xr:uid="{4FCB07D7-8EFA-48C0-A435-62EC0A2AC178}"/>
    <cellStyle name="_MultipleSpace_Cost Calc_FCAR 364-day 3 2" xfId="24947" xr:uid="{8726091C-FE58-4367-8594-B13631F47DCD}"/>
    <cellStyle name="_MultipleSpace_Cost Calc_FCAR 364-day 4" xfId="24948" xr:uid="{A7C56113-9C79-4E35-B032-B314D84882D8}"/>
    <cellStyle name="_MultipleSpace_Cost Calc_FCAR 5-year" xfId="24949" xr:uid="{7BFFCE58-7641-41FC-83CD-825893260E43}"/>
    <cellStyle name="_MultipleSpace_Cost Calc_FCAR 5-year 2" xfId="24950" xr:uid="{551A8CEF-656F-4B3B-816F-E10AA3B13368}"/>
    <cellStyle name="_MultipleSpace_Cost Calc_FCAR 5-year 2 2" xfId="24951" xr:uid="{8D359654-99C0-4FF1-AAD9-5BF484794BF4}"/>
    <cellStyle name="_MultipleSpace_Cost Calc_FCAR 5-year 2 2 2" xfId="24952" xr:uid="{65F3BE18-62F1-473B-A45D-493E57C1F018}"/>
    <cellStyle name="_MultipleSpace_Cost Calc_FCAR 5-year 2 3" xfId="24953" xr:uid="{7E5973DE-3E83-4626-BB94-AB6EFA91CC5D}"/>
    <cellStyle name="_MultipleSpace_Cost Calc_FCAR 5-year 3" xfId="24954" xr:uid="{C86A5E69-88DC-46B8-B5E2-8E16A6BAA390}"/>
    <cellStyle name="_MultipleSpace_Cost Calc_FCAR 5-year 3 2" xfId="24955" xr:uid="{8447E39C-C32C-410B-BA9A-588BEF9CBEF9}"/>
    <cellStyle name="_MultipleSpace_Cost Calc_FCAR 5-year 4" xfId="24956" xr:uid="{D57A79E5-6C74-4BF8-89E3-80AFAD4E907D}"/>
    <cellStyle name="_MultipleSpace_Cost Calc_FCC Zeus" xfId="24957" xr:uid="{A8EE54C2-BCC2-4979-8DFD-228A27E57E76}"/>
    <cellStyle name="_MultipleSpace_Cost Calc_FCC Zeus 2" xfId="24958" xr:uid="{974AF87B-D547-45A8-8D54-EC776D6198C0}"/>
    <cellStyle name="_MultipleSpace_Cost Calc_FCC Zeus 2 2" xfId="24959" xr:uid="{A8A9BC77-009E-45F2-82D5-F2F2A6A5F1B4}"/>
    <cellStyle name="_MultipleSpace_Cost Calc_FCC Zeus 2 2 2" xfId="24960" xr:uid="{84F40FC7-18B0-4E47-9D92-A0B2D6FFE404}"/>
    <cellStyle name="_MultipleSpace_Cost Calc_FCC Zeus 2 3" xfId="24961" xr:uid="{9EECB448-D455-489F-A60F-F3F959343684}"/>
    <cellStyle name="_MultipleSpace_Cost Calc_FCC Zeus 3" xfId="24962" xr:uid="{CF973702-AFDE-4437-B61E-F20C1BB5AF93}"/>
    <cellStyle name="_MultipleSpace_Cost Calc_FCC Zeus 3 2" xfId="24963" xr:uid="{69F1E406-22E9-4452-9122-BB82BA72B94E}"/>
    <cellStyle name="_MultipleSpace_Cost Calc_FCC Zeus 4" xfId="24964" xr:uid="{7A79CEFF-1FC9-4ECD-AB28-DE4F7E4D327E}"/>
    <cellStyle name="_MultipleSpace_Cost Calc_Flagstar 2007-1A C AF4" xfId="24965" xr:uid="{CFD6FF7B-19BC-4E88-8A52-B01CA7BD1956}"/>
    <cellStyle name="_MultipleSpace_Cost Calc_Flagstar 2007-1A C AF4 2" xfId="24966" xr:uid="{7C63FA29-9055-4FF4-9ACD-2EF0251D286F}"/>
    <cellStyle name="_MultipleSpace_Cost Calc_Flagstar 2007-1A C AF4 2 2" xfId="24967" xr:uid="{4DDA0896-ED6C-41D8-B789-29C53DA4FF84}"/>
    <cellStyle name="_MultipleSpace_Cost Calc_Flagstar 2007-1A C AF4 2 2 2" xfId="24968" xr:uid="{EDC04E40-A5F4-41B5-85F2-1A2F4663DA04}"/>
    <cellStyle name="_MultipleSpace_Cost Calc_Flagstar 2007-1A C AF4 2 3" xfId="24969" xr:uid="{AFAA6D65-3D66-49D5-ACE6-6C1C256BF7FC}"/>
    <cellStyle name="_MultipleSpace_Cost Calc_Flagstar 2007-1A C AF4 3" xfId="24970" xr:uid="{214B4A4A-FD86-4515-BE3B-64E7A6298A07}"/>
    <cellStyle name="_MultipleSpace_Cost Calc_Flagstar 2007-1A C AF4 3 2" xfId="24971" xr:uid="{18072CC8-AB40-4FD5-B5A1-5D088B4A2352}"/>
    <cellStyle name="_MultipleSpace_Cost Calc_Flagstar 2007-1A C AF4 4" xfId="24972" xr:uid="{1CA2401D-F310-4129-8013-6EAF484EF55C}"/>
    <cellStyle name="_MultipleSpace_Cost Calc_ItalFinance SV2" xfId="24973" xr:uid="{641B222D-42D9-4330-A501-DEB96E17488D}"/>
    <cellStyle name="_MultipleSpace_Cost Calc_ItalFinance SV2 2" xfId="24974" xr:uid="{D42D2C60-C399-4BC9-B9D2-EA8F9F3DAB81}"/>
    <cellStyle name="_MultipleSpace_Cost Calc_ItalFinance SV2 2 2" xfId="24975" xr:uid="{0970FD15-8901-4AA7-83D2-8076A170B458}"/>
    <cellStyle name="_MultipleSpace_Cost Calc_ItalFinance SV2 2 2 2" xfId="24976" xr:uid="{526E0E0F-F5C5-48ED-BAFB-9AFB80C748B2}"/>
    <cellStyle name="_MultipleSpace_Cost Calc_ItalFinance SV2 2 3" xfId="24977" xr:uid="{2C6178CF-CC6B-447A-BC53-DC9E9683DC03}"/>
    <cellStyle name="_MultipleSpace_Cost Calc_ItalFinance SV2 3" xfId="24978" xr:uid="{660FA746-5DDF-4D58-B979-122F49C0D827}"/>
    <cellStyle name="_MultipleSpace_Cost Calc_ItalFinance SV2 3 2" xfId="24979" xr:uid="{8977258A-7AFA-4F3F-976A-DF48F0DF72D3}"/>
    <cellStyle name="_MultipleSpace_Cost Calc_ItalFinance SV2 4" xfId="24980" xr:uid="{61CDEB3D-20F9-4630-A8FE-4861B9522257}"/>
    <cellStyle name="_MultipleSpace_Cost Calc_Meliadi SaRL" xfId="24981" xr:uid="{138333B0-1BE1-414D-82FE-C629133B7767}"/>
    <cellStyle name="_MultipleSpace_Cost Calc_Meliadi SaRL 2" xfId="24982" xr:uid="{649F6A48-97D2-4E17-8C5E-764F6366008F}"/>
    <cellStyle name="_MultipleSpace_Cost Calc_Meliadi SaRL 2 2" xfId="24983" xr:uid="{554B9E31-081C-4602-865D-BE3E170A3724}"/>
    <cellStyle name="_MultipleSpace_Cost Calc_Meliadi SaRL 2 2 2" xfId="24984" xr:uid="{A141AEDB-D8E4-481C-9CE1-F61207D8C363}"/>
    <cellStyle name="_MultipleSpace_Cost Calc_Meliadi SaRL 2 3" xfId="24985" xr:uid="{F3F14A3F-2580-4F6F-939A-872DC8D3B3C7}"/>
    <cellStyle name="_MultipleSpace_Cost Calc_Meliadi SaRL 3" xfId="24986" xr:uid="{79297F51-5576-47B8-864B-328C06B60BE5}"/>
    <cellStyle name="_MultipleSpace_Cost Calc_Meliadi SaRL 3 2" xfId="24987" xr:uid="{398B6C53-E10F-47EC-BCFA-609E8E75580E}"/>
    <cellStyle name="_MultipleSpace_Cost Calc_Meliadi SaRL 4" xfId="24988" xr:uid="{84950F9C-763A-4C84-AB6F-9EAB40D04559}"/>
    <cellStyle name="_MultipleSpace_Cost Calc_Sheet1" xfId="24989" xr:uid="{ACEC8944-93C5-460E-9433-8E570DBBB8B8}"/>
    <cellStyle name="_MultipleSpace_Cost Calc_Sheet1 2" xfId="24990" xr:uid="{1E0E8F30-3102-49AD-B229-7F144C6B4E9C}"/>
    <cellStyle name="_MultipleSpace_Cost Calc_Sheet1 2 2" xfId="24991" xr:uid="{299098DB-5C94-4344-BA41-9BE912EC779E}"/>
    <cellStyle name="_MultipleSpace_Cost Calc_Sheet1 2 2 2" xfId="24992" xr:uid="{81A7E15E-E599-4B85-90A7-F01449A268B3}"/>
    <cellStyle name="_MultipleSpace_Cost Calc_Sheet1 2 3" xfId="24993" xr:uid="{59EBF914-7DB6-4FAA-B996-EB6FA1443877}"/>
    <cellStyle name="_MultipleSpace_Cost Calc_Sheet1 3" xfId="24994" xr:uid="{A5CE75C1-49B0-4656-8015-0104F6BF0043}"/>
    <cellStyle name="_MultipleSpace_Cost Calc_Sheet1 3 2" xfId="24995" xr:uid="{DE707F0E-D273-4DEF-9B8E-778EB5674706}"/>
    <cellStyle name="_MultipleSpace_Cost Calc_Sheet1 4" xfId="24996" xr:uid="{5C148B1B-2747-425F-BBCF-91FC607F75BC}"/>
    <cellStyle name="_MultipleSpace_Cost Calc_Template" xfId="24997" xr:uid="{9938AC0A-1B6F-4F6E-A340-A94EC86C8063}"/>
    <cellStyle name="_MultipleSpace_Cost Calc_Template 2" xfId="24998" xr:uid="{95F09E80-6E34-4532-A0A6-8E2B18E21C90}"/>
    <cellStyle name="_MultipleSpace_Cost Calc_Template 2 2" xfId="24999" xr:uid="{E32F0728-9EA5-420C-92F3-FAB92D703B53}"/>
    <cellStyle name="_MultipleSpace_Cost Calc_Template 2 2 2" xfId="25000" xr:uid="{BD0EA5CB-576D-439B-A9B2-3778601987DB}"/>
    <cellStyle name="_MultipleSpace_Cost Calc_Template 2 3" xfId="25001" xr:uid="{C73E6C1B-40DD-482E-A105-2FA381FCAC4D}"/>
    <cellStyle name="_MultipleSpace_Cost Calc_Template 3" xfId="25002" xr:uid="{B08C0821-13C1-4F86-85CC-47D1CA623449}"/>
    <cellStyle name="_MultipleSpace_Cost Calc_Template 3 2" xfId="25003" xr:uid="{2D5AA5AB-0249-4FEA-86E0-E067FAC9882C}"/>
    <cellStyle name="_MultipleSpace_Cost Calc_Template 4" xfId="25004" xr:uid="{6B69465F-5715-441D-8DC8-FE204108EB09}"/>
    <cellStyle name="_MultipleSpace_dcf" xfId="25005" xr:uid="{4F0EF626-8EB6-4627-A083-E87A88572CBA}"/>
    <cellStyle name="_MultipleSpace_dcf 2" xfId="25006" xr:uid="{26C39152-698E-4E0A-98A6-6BFF4FFA16D2}"/>
    <cellStyle name="_MultipleSpace_dcf 3" xfId="25007" xr:uid="{B9A20D21-5FF8-4F7E-A7BB-6E7A417B3C2A}"/>
    <cellStyle name="_MultipleSpace_dcf_shadow publication 2010.12" xfId="25008" xr:uid="{F8263F4C-0653-4405-85A5-68188B5EFAA6}"/>
    <cellStyle name="_MultipleSpace_dcf_shadow publication 2010.12 2" xfId="25009" xr:uid="{E6FC6703-7054-4E1E-B59C-A73FCF621E77}"/>
    <cellStyle name="_MultipleSpace_dcf_Synthese cumul 300910" xfId="25010" xr:uid="{DE89FDC7-5FB3-4CE0-ADE7-17AAAB28BFC6}"/>
    <cellStyle name="_MultipleSpace_dcf_Synthese cumul 300910 2" xfId="25011" xr:uid="{4180BA83-7FAF-42A8-BEAE-B182E48C9055}"/>
    <cellStyle name="_MultipleSpace_Exclusion Karma" xfId="25012" xr:uid="{10C6F9D6-BE03-4087-B4EC-559F704B3F02}"/>
    <cellStyle name="_MultipleSpace_Exposition des titres souverains (zone euro) au 31.12.2011 V4" xfId="25013" xr:uid="{4C8B3E2D-9619-4390-8F66-2D4C76B97FB7}"/>
    <cellStyle name="_MultipleSpace_FCAR 364-day" xfId="25014" xr:uid="{EFC9AD1B-9753-466A-8494-F34AAEA4BB36}"/>
    <cellStyle name="_MultipleSpace_FCAR 364-day 2" xfId="25015" xr:uid="{CCB44535-6DC1-436B-BF6A-28DA8592B528}"/>
    <cellStyle name="_MultipleSpace_FCAR 364-day 2 2" xfId="25016" xr:uid="{F52D6FA1-F2A7-4851-B4DD-045B0B2D678E}"/>
    <cellStyle name="_MultipleSpace_FCAR 364-day 2 2 2" xfId="25017" xr:uid="{56C95A04-78C3-4C9B-91FE-28C752AE4549}"/>
    <cellStyle name="_MultipleSpace_FCAR 364-day 2 3" xfId="25018" xr:uid="{1F9017EC-7559-492E-98E4-B2086268D44C}"/>
    <cellStyle name="_MultipleSpace_FCAR 364-day 3" xfId="25019" xr:uid="{A1A77014-43F0-4B83-A7B8-E30EED55E4F0}"/>
    <cellStyle name="_MultipleSpace_FCAR 364-day 3 2" xfId="25020" xr:uid="{C4F06845-7DFC-4254-B803-04ECC43730FF}"/>
    <cellStyle name="_MultipleSpace_FCAR 364-day 4" xfId="25021" xr:uid="{DECF0C86-B0CA-4F3B-8191-E0A07CF54333}"/>
    <cellStyle name="_MultipleSpace_FCAR 5-year" xfId="25022" xr:uid="{E2329A06-38E9-4A1C-A95B-904E3E7A0A5C}"/>
    <cellStyle name="_MultipleSpace_FCAR 5-year 2" xfId="25023" xr:uid="{35640F66-517E-460C-814C-0A4BFD528742}"/>
    <cellStyle name="_MultipleSpace_FCAR 5-year 2 2" xfId="25024" xr:uid="{F771BA79-6D37-4D9F-BC45-DEE00B528685}"/>
    <cellStyle name="_MultipleSpace_FCAR 5-year 2 2 2" xfId="25025" xr:uid="{586EC7BF-ABFE-4991-8954-833A5A3C2D17}"/>
    <cellStyle name="_MultipleSpace_FCAR 5-year 2 3" xfId="25026" xr:uid="{21917B6E-6D78-449A-A99B-6503F70FB1F1}"/>
    <cellStyle name="_MultipleSpace_FCAR 5-year 3" xfId="25027" xr:uid="{68647DD7-F961-44E1-8642-995457985782}"/>
    <cellStyle name="_MultipleSpace_FCAR 5-year 3 2" xfId="25028" xr:uid="{3CB40B1B-3950-4D21-BE25-7CAF85087A34}"/>
    <cellStyle name="_MultipleSpace_FCAR 5-year 4" xfId="25029" xr:uid="{F9E58A55-BEB7-4ADC-AB0C-D51781A2ED6F}"/>
    <cellStyle name="_MultipleSpace_FCC Zeus" xfId="25030" xr:uid="{DD629C84-4589-45FC-B474-98FC0C415520}"/>
    <cellStyle name="_MultipleSpace_FCC Zeus 2" xfId="25031" xr:uid="{80AA7803-933A-433E-82E7-167DA582775D}"/>
    <cellStyle name="_MultipleSpace_FCC Zeus 2 2" xfId="25032" xr:uid="{D48E0A02-7AF2-4C3E-96D2-53167E50EE9C}"/>
    <cellStyle name="_MultipleSpace_FCC Zeus 2 2 2" xfId="25033" xr:uid="{4375E6EE-0639-4A8D-ABC7-9F4DE3AFE3D6}"/>
    <cellStyle name="_MultipleSpace_FCC Zeus 2 3" xfId="25034" xr:uid="{C39FD480-C649-45A9-94C1-14F930D9064D}"/>
    <cellStyle name="_MultipleSpace_FCC Zeus 3" xfId="25035" xr:uid="{F0F2DE0E-D4DB-4D12-B2DF-C4FC2720DAF0}"/>
    <cellStyle name="_MultipleSpace_FCC Zeus 3 2" xfId="25036" xr:uid="{D952F0FD-40AC-458A-BFC0-46E3B04173DA}"/>
    <cellStyle name="_MultipleSpace_FCC Zeus 4" xfId="25037" xr:uid="{F93F840D-8759-468B-9527-065151F69EB5}"/>
    <cellStyle name="_MultipleSpace_Flagstar 2007-1A C AF4" xfId="25038" xr:uid="{BA7D192F-11B2-467D-96DD-7C492FDAB255}"/>
    <cellStyle name="_MultipleSpace_Flagstar 2007-1A C AF4 2" xfId="25039" xr:uid="{1245B2D6-B6B0-41CE-9EF1-A820EA5E059D}"/>
    <cellStyle name="_MultipleSpace_Flagstar 2007-1A C AF4 2 2" xfId="25040" xr:uid="{CD3565C7-559E-4D82-B838-4BCA14CE7036}"/>
    <cellStyle name="_MultipleSpace_Flagstar 2007-1A C AF4 2 2 2" xfId="25041" xr:uid="{981E1377-EC82-49D1-806D-18C1CFB094E0}"/>
    <cellStyle name="_MultipleSpace_Flagstar 2007-1A C AF4 2 3" xfId="25042" xr:uid="{5D49129D-7830-453B-927C-7BC18AE728B9}"/>
    <cellStyle name="_MultipleSpace_Flagstar 2007-1A C AF4 3" xfId="25043" xr:uid="{2DB40ADC-D9BC-4ED5-BFE1-C5A42E81E56A}"/>
    <cellStyle name="_MultipleSpace_Flagstar 2007-1A C AF4 3 2" xfId="25044" xr:uid="{61133268-C501-4873-BC2B-1DFDE59AB9EF}"/>
    <cellStyle name="_MultipleSpace_Flagstar 2007-1A C AF4 4" xfId="25045" xr:uid="{15550E2C-837D-4F85-9BFB-53DC2D6BED42}"/>
    <cellStyle name="_MultipleSpace_Gerard 1 -20 " xfId="25046" xr:uid="{AB321FE0-2AF2-4A30-A331-272104FE56A2}"/>
    <cellStyle name="_MultipleSpace_Gerard 1 -20  2" xfId="25047" xr:uid="{8D9CE8F6-F6E2-4A05-8386-ED0EFDA09B33}"/>
    <cellStyle name="_MultipleSpace_Gerard 1 -20  2 2" xfId="25048" xr:uid="{CBD9315B-C7D2-4C74-B99E-98E1F625136E}"/>
    <cellStyle name="_MultipleSpace_Gerard 1 -20  2 2 2" xfId="25049" xr:uid="{EC358EEC-654F-4A98-8CAB-770C0FEC6905}"/>
    <cellStyle name="_MultipleSpace_Gerard 1 -20  2 3" xfId="25050" xr:uid="{5B804782-3B8C-4793-ABF1-06BF284D33F5}"/>
    <cellStyle name="_MultipleSpace_Gerard 1 -20  3" xfId="25051" xr:uid="{EDBF1B64-474F-446A-BE46-05723562294E}"/>
    <cellStyle name="_MultipleSpace_Gerard 1 -20  3 2" xfId="25052" xr:uid="{549541EF-92D9-497F-AB2E-D22713144B7E}"/>
    <cellStyle name="_MultipleSpace_Gerard 1 -20  4" xfId="25053" xr:uid="{1FEC7F3B-8F2B-4A75-B9EE-46DC0B5BA530}"/>
    <cellStyle name="_MultipleSpace_Gerard 1 -20 _ABS Deal Tracer - Q3 2008" xfId="25054" xr:uid="{627E870A-EE35-4B24-AAB5-D8AFBD250D7B}"/>
    <cellStyle name="_MultipleSpace_Gerard 1 -20 _ABS Deal Tracer - Q3 2008 2" xfId="25055" xr:uid="{E75058D4-6DA0-4277-BC75-CA08C348F155}"/>
    <cellStyle name="_MultipleSpace_Gerard 1 -20 _ABS Deal Tracer - Q3 2008 2 2" xfId="25056" xr:uid="{7D583561-BEB2-438D-BCDC-2BA6F43431A0}"/>
    <cellStyle name="_MultipleSpace_Gerard 1 -20 _ABS Deal Tracer - Q3 2008 2 2 2" xfId="25057" xr:uid="{5253069C-B093-45F8-94E8-6B5A303366FC}"/>
    <cellStyle name="_MultipleSpace_Gerard 1 -20 _ABS Deal Tracer - Q3 2008 2 3" xfId="25058" xr:uid="{94C25773-9902-496D-AEC8-A51B94D6BED5}"/>
    <cellStyle name="_MultipleSpace_Gerard 1 -20 _ABS Deal Tracer - Q3 2008 3" xfId="25059" xr:uid="{5A1075F4-B750-4AE4-999D-3614DCB934A0}"/>
    <cellStyle name="_MultipleSpace_Gerard 1 -20 _ABS Deal Tracer - Q3 2008 3 2" xfId="25060" xr:uid="{C34685D0-82B8-4DEF-932C-6E7695A6FCC4}"/>
    <cellStyle name="_MultipleSpace_Gerard 1 -20 _ABS Deal Tracer - Q3 2008 4" xfId="25061" xr:uid="{F3E8DEC9-73C3-4DFC-A40E-1AC5AC8BD7A7}"/>
    <cellStyle name="_MultipleSpace_Gerard 1 -20 _Aerium - Chester" xfId="25062" xr:uid="{82550F30-0BC4-46BC-BCF8-A025CE6683FE}"/>
    <cellStyle name="_MultipleSpace_Gerard 1 -20 _Aerium - Chester 2" xfId="25063" xr:uid="{6364C9DA-1329-4A13-BA98-67B0183F215C}"/>
    <cellStyle name="_MultipleSpace_Gerard 1 -20 _Aerium - Chester 2 2" xfId="25064" xr:uid="{0DA1FC38-9160-49E5-87C6-F644DC851183}"/>
    <cellStyle name="_MultipleSpace_Gerard 1 -20 _Aerium - Chester 2 2 2" xfId="25065" xr:uid="{86CE8910-D29E-44BF-8CF2-2E33A1512D88}"/>
    <cellStyle name="_MultipleSpace_Gerard 1 -20 _Aerium - Chester 2 3" xfId="25066" xr:uid="{DC64EE1A-2902-4D1C-B50B-6A17C2296E82}"/>
    <cellStyle name="_MultipleSpace_Gerard 1 -20 _Aerium - Chester 3" xfId="25067" xr:uid="{A8A30880-DF00-424E-9EE7-FDDD4C156C94}"/>
    <cellStyle name="_MultipleSpace_Gerard 1 -20 _Aerium - Chester 3 2" xfId="25068" xr:uid="{83703BB9-1266-4431-8B50-BD60EB63D32F}"/>
    <cellStyle name="_MultipleSpace_Gerard 1 -20 _Aerium - Chester 4" xfId="25069" xr:uid="{5A0CD525-7C34-4DCA-BA1F-E0F6780F3351}"/>
    <cellStyle name="_MultipleSpace_Gerard 1 -20 _Aerium - Mercoeur" xfId="25070" xr:uid="{41FFA9CD-2746-4EE7-85E9-AB98872B6CB0}"/>
    <cellStyle name="_MultipleSpace_Gerard 1 -20 _Aerium - Mercoeur 2" xfId="25071" xr:uid="{2AD3F69D-8CED-4897-B404-0A2444E89371}"/>
    <cellStyle name="_MultipleSpace_Gerard 1 -20 _Aerium - Mercoeur 2 2" xfId="25072" xr:uid="{A4F0F297-4C1E-451A-95B1-425CD3BF8853}"/>
    <cellStyle name="_MultipleSpace_Gerard 1 -20 _Aerium - Mercoeur 2 2 2" xfId="25073" xr:uid="{FE36ACDF-AFE2-4403-B4E7-3777018E84A4}"/>
    <cellStyle name="_MultipleSpace_Gerard 1 -20 _Aerium - Mercoeur 2 3" xfId="25074" xr:uid="{A02A8340-127D-4B7D-8FBF-A5AA3E634ABC}"/>
    <cellStyle name="_MultipleSpace_Gerard 1 -20 _Aerium - Mercoeur 3" xfId="25075" xr:uid="{2C1CAE55-C9EC-45FC-B598-DCD1310DA268}"/>
    <cellStyle name="_MultipleSpace_Gerard 1 -20 _Aerium - Mercoeur 3 2" xfId="25076" xr:uid="{A288A62A-2482-4A72-BD98-EBDFD74616F6}"/>
    <cellStyle name="_MultipleSpace_Gerard 1 -20 _Aerium - Mercoeur 4" xfId="25077" xr:uid="{8C149053-738A-48A8-B4BD-E5691AA64F38}"/>
    <cellStyle name="_MultipleSpace_Gerard 1 -20 _Babcock &amp; Brown Air Funding I" xfId="25078" xr:uid="{999D0D6A-E3E1-4BA9-9537-137B91513092}"/>
    <cellStyle name="_MultipleSpace_Gerard 1 -20 _Babcock &amp; Brown Air Funding I 2" xfId="25079" xr:uid="{3952B6E4-AD3A-4D82-A6ED-9F6A54995269}"/>
    <cellStyle name="_MultipleSpace_Gerard 1 -20 _Babcock &amp; Brown Air Funding I 2 2" xfId="25080" xr:uid="{3DA0E83D-6D1A-4E16-901B-9768F806FF63}"/>
    <cellStyle name="_MultipleSpace_Gerard 1 -20 _Babcock &amp; Brown Air Funding I 2 2 2" xfId="25081" xr:uid="{7B9E2FD9-1295-4A91-A762-752CF1CD41E5}"/>
    <cellStyle name="_MultipleSpace_Gerard 1 -20 _Babcock &amp; Brown Air Funding I 2 3" xfId="25082" xr:uid="{05D52906-9F99-477A-A1BE-A1824F1003C1}"/>
    <cellStyle name="_MultipleSpace_Gerard 1 -20 _Babcock &amp; Brown Air Funding I 3" xfId="25083" xr:uid="{AFF7464B-ABF3-4184-BFE0-27B80542AF99}"/>
    <cellStyle name="_MultipleSpace_Gerard 1 -20 _Babcock &amp; Brown Air Funding I 3 2" xfId="25084" xr:uid="{98CB1643-FA4A-48AF-A250-1BAE91936904}"/>
    <cellStyle name="_MultipleSpace_Gerard 1 -20 _Babcock &amp; Brown Air Funding I 4" xfId="25085" xr:uid="{7772F206-7A4B-496C-889E-9070DF336710}"/>
    <cellStyle name="_MultipleSpace_Gerard 1 -20 _FCAR 364-day" xfId="25086" xr:uid="{D34E018A-CA63-423D-976C-AF2481342334}"/>
    <cellStyle name="_MultipleSpace_Gerard 1 -20 _FCAR 364-day 2" xfId="25087" xr:uid="{67B1B535-EA03-4039-B427-06022D4423C5}"/>
    <cellStyle name="_MultipleSpace_Gerard 1 -20 _FCAR 364-day 2 2" xfId="25088" xr:uid="{3F4B21A4-F3FB-42B5-BCE7-2A80B1C4C8F1}"/>
    <cellStyle name="_MultipleSpace_Gerard 1 -20 _FCAR 364-day 2 2 2" xfId="25089" xr:uid="{70CCB687-E2EF-4A3A-99F0-C670306154DA}"/>
    <cellStyle name="_MultipleSpace_Gerard 1 -20 _FCAR 364-day 2 3" xfId="25090" xr:uid="{80371BA2-00E6-4CAA-9A12-7F7A16C5DB67}"/>
    <cellStyle name="_MultipleSpace_Gerard 1 -20 _FCAR 364-day 3" xfId="25091" xr:uid="{CC099F55-54B0-4DD5-A10D-4742399B8529}"/>
    <cellStyle name="_MultipleSpace_Gerard 1 -20 _FCAR 364-day 3 2" xfId="25092" xr:uid="{954E86A2-B504-4250-A15A-FA3F3805B3C9}"/>
    <cellStyle name="_MultipleSpace_Gerard 1 -20 _FCAR 364-day 4" xfId="25093" xr:uid="{3912751D-CFC4-4DE7-83B8-755F1DC07440}"/>
    <cellStyle name="_MultipleSpace_Gerard 1 -20 _FCAR 5-year" xfId="25094" xr:uid="{24165FBB-CAB5-46A3-A759-23FB9442BE31}"/>
    <cellStyle name="_MultipleSpace_Gerard 1 -20 _FCAR 5-year 2" xfId="25095" xr:uid="{A3BA9376-2BE0-41A2-9388-3919F5FA0804}"/>
    <cellStyle name="_MultipleSpace_Gerard 1 -20 _FCAR 5-year 2 2" xfId="25096" xr:uid="{CD9830FF-E733-418D-A4E5-80D6B0300ED3}"/>
    <cellStyle name="_MultipleSpace_Gerard 1 -20 _FCAR 5-year 2 2 2" xfId="25097" xr:uid="{D17626F5-9B48-45DB-8772-07687641911C}"/>
    <cellStyle name="_MultipleSpace_Gerard 1 -20 _FCAR 5-year 2 3" xfId="25098" xr:uid="{1ED7B69A-74D0-4353-A90D-375F2B82DB63}"/>
    <cellStyle name="_MultipleSpace_Gerard 1 -20 _FCAR 5-year 3" xfId="25099" xr:uid="{DEB4D16B-45E6-4C40-88BF-375232511FB8}"/>
    <cellStyle name="_MultipleSpace_Gerard 1 -20 _FCAR 5-year 3 2" xfId="25100" xr:uid="{04188031-2C19-4173-B519-F486116298EB}"/>
    <cellStyle name="_MultipleSpace_Gerard 1 -20 _FCAR 5-year 4" xfId="25101" xr:uid="{9E4A9F63-6D5E-482C-BEF9-E5B5A66AADC5}"/>
    <cellStyle name="_MultipleSpace_Gerard 1 -20 _FCC Zeus" xfId="25102" xr:uid="{2D7CE769-FB3D-4F93-9C3A-84054BD27D34}"/>
    <cellStyle name="_MultipleSpace_Gerard 1 -20 _FCC Zeus 2" xfId="25103" xr:uid="{45AEB59B-956F-46F7-ABD4-12CEC72E023D}"/>
    <cellStyle name="_MultipleSpace_Gerard 1 -20 _FCC Zeus 2 2" xfId="25104" xr:uid="{059BB545-0A52-4D39-8CB7-1C1FD7F8406C}"/>
    <cellStyle name="_MultipleSpace_Gerard 1 -20 _FCC Zeus 2 2 2" xfId="25105" xr:uid="{E191E994-DC2B-423F-B138-F3BD5C237331}"/>
    <cellStyle name="_MultipleSpace_Gerard 1 -20 _FCC Zeus 2 3" xfId="25106" xr:uid="{B7231349-C196-4C26-979A-3D8D27F7164F}"/>
    <cellStyle name="_MultipleSpace_Gerard 1 -20 _FCC Zeus 3" xfId="25107" xr:uid="{02713DC2-98DA-49D7-A64F-128D415623F7}"/>
    <cellStyle name="_MultipleSpace_Gerard 1 -20 _FCC Zeus 3 2" xfId="25108" xr:uid="{F8D5CE96-29CE-43A1-A05B-9A17F8B35E93}"/>
    <cellStyle name="_MultipleSpace_Gerard 1 -20 _FCC Zeus 4" xfId="25109" xr:uid="{F8A54886-F84F-487F-842B-5F3A4220C228}"/>
    <cellStyle name="_MultipleSpace_Gerard 1 -20 _Flagstar 2007-1A C AF4" xfId="25110" xr:uid="{51B7F9E4-CBFE-4452-B1A2-D043F0A67D0B}"/>
    <cellStyle name="_MultipleSpace_Gerard 1 -20 _Flagstar 2007-1A C AF4 2" xfId="25111" xr:uid="{E798EDAD-F65D-4747-B2D8-AD231A829184}"/>
    <cellStyle name="_MultipleSpace_Gerard 1 -20 _Flagstar 2007-1A C AF4 2 2" xfId="25112" xr:uid="{62CCA40A-EDC0-4FC9-81E7-FE22F33B6CF3}"/>
    <cellStyle name="_MultipleSpace_Gerard 1 -20 _Flagstar 2007-1A C AF4 2 2 2" xfId="25113" xr:uid="{D4144D24-1D34-4DC5-96EE-891493D6711E}"/>
    <cellStyle name="_MultipleSpace_Gerard 1 -20 _Flagstar 2007-1A C AF4 2 3" xfId="25114" xr:uid="{185FAF53-F710-4A45-9D4C-F6EC28AEC26E}"/>
    <cellStyle name="_MultipleSpace_Gerard 1 -20 _Flagstar 2007-1A C AF4 3" xfId="25115" xr:uid="{C805A637-8B0E-4C7D-9492-5542A4AC0B1C}"/>
    <cellStyle name="_MultipleSpace_Gerard 1 -20 _Flagstar 2007-1A C AF4 3 2" xfId="25116" xr:uid="{9FA6DA30-5381-46A1-8A82-2519CB9D39FA}"/>
    <cellStyle name="_MultipleSpace_Gerard 1 -20 _Flagstar 2007-1A C AF4 4" xfId="25117" xr:uid="{7C119F0A-52E1-4DF1-9E28-C30DA9CF82ED}"/>
    <cellStyle name="_MultipleSpace_Gerard 1 -20 _ItalFinance SV2" xfId="25118" xr:uid="{76DE0ACE-F7B6-4F76-B60A-052AD6BEC29D}"/>
    <cellStyle name="_MultipleSpace_Gerard 1 -20 _ItalFinance SV2 2" xfId="25119" xr:uid="{DE35AB62-47DA-4F00-AB21-B82A4C0D5DE1}"/>
    <cellStyle name="_MultipleSpace_Gerard 1 -20 _ItalFinance SV2 2 2" xfId="25120" xr:uid="{855E3FA7-831D-4027-BB5D-442F669330A8}"/>
    <cellStyle name="_MultipleSpace_Gerard 1 -20 _ItalFinance SV2 2 2 2" xfId="25121" xr:uid="{7A6D1BDA-E6D4-4D93-9CDA-35FC7564DDD4}"/>
    <cellStyle name="_MultipleSpace_Gerard 1 -20 _ItalFinance SV2 2 3" xfId="25122" xr:uid="{A9A65BFC-E4CD-4A6F-965C-F707595B1782}"/>
    <cellStyle name="_MultipleSpace_Gerard 1 -20 _ItalFinance SV2 3" xfId="25123" xr:uid="{6058A2E0-BFD1-4426-8182-04FAF87E851A}"/>
    <cellStyle name="_MultipleSpace_Gerard 1 -20 _ItalFinance SV2 3 2" xfId="25124" xr:uid="{433EF896-7FA2-4CDE-89B8-20235E472672}"/>
    <cellStyle name="_MultipleSpace_Gerard 1 -20 _ItalFinance SV2 4" xfId="25125" xr:uid="{AF88292E-3FF1-4851-860D-7973B65D5D9E}"/>
    <cellStyle name="_MultipleSpace_Gerard 1 -20 _Meliadi SaRL" xfId="25126" xr:uid="{88247C90-CFFF-446F-A220-F4308C443F30}"/>
    <cellStyle name="_MultipleSpace_Gerard 1 -20 _Meliadi SaRL 2" xfId="25127" xr:uid="{076E653A-D9CB-4AE5-A1FD-3C37DC214C41}"/>
    <cellStyle name="_MultipleSpace_Gerard 1 -20 _Meliadi SaRL 2 2" xfId="25128" xr:uid="{72AC39FB-0ECD-4189-9F50-A6491225474E}"/>
    <cellStyle name="_MultipleSpace_Gerard 1 -20 _Meliadi SaRL 2 2 2" xfId="25129" xr:uid="{6407F3AF-D465-486C-A2CD-A1513D692140}"/>
    <cellStyle name="_MultipleSpace_Gerard 1 -20 _Meliadi SaRL 2 3" xfId="25130" xr:uid="{C5C5829F-FC1F-493D-BC00-29A551E9D3A4}"/>
    <cellStyle name="_MultipleSpace_Gerard 1 -20 _Meliadi SaRL 3" xfId="25131" xr:uid="{E07E6B35-990A-4991-8D0C-D4421F383793}"/>
    <cellStyle name="_MultipleSpace_Gerard 1 -20 _Meliadi SaRL 3 2" xfId="25132" xr:uid="{0D66E9B0-56E1-4A4F-9CFC-DC582C4C5E3B}"/>
    <cellStyle name="_MultipleSpace_Gerard 1 -20 _Meliadi SaRL 4" xfId="25133" xr:uid="{E386C917-87F8-4057-BDB1-B42BC2102F95}"/>
    <cellStyle name="_MultipleSpace_Gerard 1 -20 _Sheet1" xfId="25134" xr:uid="{B503F3FD-C480-444E-BBAD-C5DCD301C097}"/>
    <cellStyle name="_MultipleSpace_Gerard 1 -20 _Sheet1 2" xfId="25135" xr:uid="{5D661D40-8529-4451-AE03-FF8D7BFD3B15}"/>
    <cellStyle name="_MultipleSpace_Gerard 1 -20 _Sheet1 2 2" xfId="25136" xr:uid="{2B2E2C67-09F5-4FE0-B721-6BBBA2AF0EB8}"/>
    <cellStyle name="_MultipleSpace_Gerard 1 -20 _Sheet1 2 2 2" xfId="25137" xr:uid="{56A96A2B-5689-4A39-8D9B-BDD64F72EF0D}"/>
    <cellStyle name="_MultipleSpace_Gerard 1 -20 _Sheet1 2 3" xfId="25138" xr:uid="{2D027AC3-FC69-482B-AF14-EB67E670C0B7}"/>
    <cellStyle name="_MultipleSpace_Gerard 1 -20 _Sheet1 3" xfId="25139" xr:uid="{322FFCE4-EA89-493A-8578-9BD76CAF4A46}"/>
    <cellStyle name="_MultipleSpace_Gerard 1 -20 _Sheet1 3 2" xfId="25140" xr:uid="{8C798D26-1C70-4967-8EDF-125959F1F20F}"/>
    <cellStyle name="_MultipleSpace_Gerard 1 -20 _Sheet1 4" xfId="25141" xr:uid="{6DD88712-3383-497E-A95D-251E03CF13D8}"/>
    <cellStyle name="_MultipleSpace_Gerard 1 -20 _Template" xfId="25142" xr:uid="{98FB1EB7-BE26-4172-A1A2-15BCDEA947A3}"/>
    <cellStyle name="_MultipleSpace_Gerard 1 -20 _Template 2" xfId="25143" xr:uid="{D3C0F7C5-4918-415C-949E-F0930087D4E5}"/>
    <cellStyle name="_MultipleSpace_Gerard 1 -20 _Template 2 2" xfId="25144" xr:uid="{F9F531EE-1D79-40BE-A096-EBD186F3D928}"/>
    <cellStyle name="_MultipleSpace_Gerard 1 -20 _Template 2 2 2" xfId="25145" xr:uid="{D40E2AE8-EE72-4663-8686-30CCE2CB0DF1}"/>
    <cellStyle name="_MultipleSpace_Gerard 1 -20 _Template 2 3" xfId="25146" xr:uid="{92894BB3-90CF-43F3-BAB7-0B07088205CF}"/>
    <cellStyle name="_MultipleSpace_Gerard 1 -20 _Template 3" xfId="25147" xr:uid="{159C1CA5-5023-42E2-BDA3-2F37FD1DC92C}"/>
    <cellStyle name="_MultipleSpace_Gerard 1 -20 _Template 3 2" xfId="25148" xr:uid="{42B2D740-7FFF-4D8E-948A-54465458C2A2}"/>
    <cellStyle name="_MultipleSpace_Gerard 1 -20 _Template 4" xfId="25149" xr:uid="{55725F30-5944-4718-B035-84686139C91E}"/>
    <cellStyle name="_MultipleSpace_ItalFinance SV2" xfId="25150" xr:uid="{84FAB490-6F49-465B-9EC5-DB86A19B6560}"/>
    <cellStyle name="_MultipleSpace_ItalFinance SV2 2" xfId="25151" xr:uid="{D2966A6E-AFC8-4C2D-BE35-3CB815142531}"/>
    <cellStyle name="_MultipleSpace_ItalFinance SV2 2 2" xfId="25152" xr:uid="{04BF3BEE-5EC3-491B-ADE7-D44077B1AC36}"/>
    <cellStyle name="_MultipleSpace_ItalFinance SV2 2 2 2" xfId="25153" xr:uid="{F55077BC-2E61-4379-A53D-84A5206D3799}"/>
    <cellStyle name="_MultipleSpace_ItalFinance SV2 2 3" xfId="25154" xr:uid="{45B6AD0F-6909-409B-BEFC-34BD6D286AA5}"/>
    <cellStyle name="_MultipleSpace_ItalFinance SV2 3" xfId="25155" xr:uid="{9386D4CC-5FE9-4CFB-B501-2322C8653388}"/>
    <cellStyle name="_MultipleSpace_ItalFinance SV2 3 2" xfId="25156" xr:uid="{44F92138-484D-4511-8E99-A6272FFF3D54}"/>
    <cellStyle name="_MultipleSpace_ItalFinance SV2 4" xfId="25157" xr:uid="{04DD358D-4D7F-4F37-A393-B5B9FB5181BB}"/>
    <cellStyle name="_MultipleSpace_LBO (Post IM)" xfId="25158" xr:uid="{3609B4E0-21BD-4546-8D31-5EE944D42CDE}"/>
    <cellStyle name="_MultipleSpace_LBO (Post IM) 2" xfId="25159" xr:uid="{94427461-8F10-48BF-A6C2-8F78086DE356}"/>
    <cellStyle name="_MultipleSpace_LBO (Post IM) 3" xfId="25160" xr:uid="{8965DF56-52AA-4D14-8EFD-DFC0E1988115}"/>
    <cellStyle name="_MultipleSpace_LBO (Post IM)_shadow publication 2010.12" xfId="25161" xr:uid="{CDB0C177-04E3-48BB-93F6-D41AEDCC1628}"/>
    <cellStyle name="_MultipleSpace_LBO (Post IM)_shadow publication 2010.12 2" xfId="25162" xr:uid="{923EBB96-5080-4913-82DE-C19500F533C9}"/>
    <cellStyle name="_MultipleSpace_LBO (Post IM)_Synthese cumul 300910" xfId="25163" xr:uid="{64519B6C-0B9E-4832-86A1-52EA7E0B5A6B}"/>
    <cellStyle name="_MultipleSpace_LBO (Post IM)_Synthese cumul 300910 2" xfId="25164" xr:uid="{9C2995C7-BB40-4ACC-B6E2-62997A54478F}"/>
    <cellStyle name="_MultipleSpace_Meliadi SaRL" xfId="25165" xr:uid="{9BDBBE8E-14CE-480D-BDC7-52895E527A0C}"/>
    <cellStyle name="_MultipleSpace_Meliadi SaRL 2" xfId="25166" xr:uid="{21C8A189-48B1-4B69-B56E-F644BAD2B133}"/>
    <cellStyle name="_MultipleSpace_Meliadi SaRL 2 2" xfId="25167" xr:uid="{D0EEAA68-3AD9-43CE-8129-1DE0D9D08106}"/>
    <cellStyle name="_MultipleSpace_Meliadi SaRL 2 2 2" xfId="25168" xr:uid="{705F1AD5-2CEA-48E1-AF4E-213D7253C8BF}"/>
    <cellStyle name="_MultipleSpace_Meliadi SaRL 2 3" xfId="25169" xr:uid="{80ACF712-F679-4701-8C80-512769DE50B2}"/>
    <cellStyle name="_MultipleSpace_Meliadi SaRL 3" xfId="25170" xr:uid="{91047C12-36CE-4A69-A736-CF19B04C5869}"/>
    <cellStyle name="_MultipleSpace_Meliadi SaRL 3 2" xfId="25171" xr:uid="{C47E760F-3796-4D43-8EE7-41F6CA5C8359}"/>
    <cellStyle name="_MultipleSpace_Meliadi SaRL 4" xfId="25172" xr:uid="{1015293F-F476-4B00-97B8-009A5BB330E4}"/>
    <cellStyle name="_MultipleSpace_Prepayment-WAL Assumptions" xfId="25173" xr:uid="{0A9A4150-409E-4103-B276-CD1C1360F3D3}"/>
    <cellStyle name="_MultipleSpace_RApres 4.02.02" xfId="25174" xr:uid="{5FF60BF7-4E23-498B-8598-9E26E8508137}"/>
    <cellStyle name="_MultipleSpace_shadow publication 2010.12" xfId="25175" xr:uid="{5177D566-64B2-4D37-86D9-F34C95FE09B4}"/>
    <cellStyle name="_MultipleSpace_shadow publication 2010.12 2" xfId="25176" xr:uid="{2B39392F-F5B6-45B8-B816-3C2701EAF301}"/>
    <cellStyle name="_MultipleSpace_Sheet1" xfId="25177" xr:uid="{E6BFF304-7E31-4DA6-98A2-0FF0EFE392D2}"/>
    <cellStyle name="_MultipleSpace_Sheet1 2" xfId="25178" xr:uid="{76C5B9E3-CBC6-4719-8DA0-6F7BB52B5CA4}"/>
    <cellStyle name="_MultipleSpace_Sheet1 2 2" xfId="25179" xr:uid="{CAA59A9D-8A96-403C-AD30-6F4B88493F36}"/>
    <cellStyle name="_MultipleSpace_Sheet1 2 2 2" xfId="25180" xr:uid="{7580FBA6-1137-48CA-8BA9-47DFD7BA91DF}"/>
    <cellStyle name="_MultipleSpace_Sheet1 2 3" xfId="25181" xr:uid="{97741F33-D694-48D3-A2D1-633065736B17}"/>
    <cellStyle name="_MultipleSpace_Sheet1 3" xfId="25182" xr:uid="{E45EB9B1-C335-4EA3-9FC2-8D81502C2B42}"/>
    <cellStyle name="_MultipleSpace_Sheet1 3 2" xfId="25183" xr:uid="{258DFD02-5B9F-45CE-A68E-6F1954325148}"/>
    <cellStyle name="_MultipleSpace_Sheet1 4" xfId="25184" xr:uid="{DCECA903-DB6C-497B-A53F-BE026D0495B9}"/>
    <cellStyle name="_MultipleSpace_Synthese cumul 300910" xfId="25185" xr:uid="{6CC5ABFC-8C23-4F36-A891-DD86DD89B9F7}"/>
    <cellStyle name="_MultipleSpace_Synthese cumul 300910 2" xfId="25186" xr:uid="{B89F9AD6-EEAC-4ACE-83AE-3FFF4D047B12}"/>
    <cellStyle name="_MultipleSpace_Template" xfId="25187" xr:uid="{8C7C779C-8BD0-401E-9814-F9D07487D5F2}"/>
    <cellStyle name="_MultipleSpace_Template 2" xfId="25188" xr:uid="{2F263CD6-34EA-4228-8ABE-DF42D843CB92}"/>
    <cellStyle name="_MultipleSpace_Template 2 2" xfId="25189" xr:uid="{6B6DC791-8CC2-44D6-9753-508D0A58129A}"/>
    <cellStyle name="_MultipleSpace_Template 2 2 2" xfId="25190" xr:uid="{4AD6FDA3-9DCC-48AB-B89E-66C0FF5FD09F}"/>
    <cellStyle name="_MultipleSpace_Template 2 3" xfId="25191" xr:uid="{C44C8B8F-A36A-419E-A036-81EA05EBE56F}"/>
    <cellStyle name="_MultipleSpace_Template 3" xfId="25192" xr:uid="{D3C55731-3581-435B-8B09-7E9B7398630B}"/>
    <cellStyle name="_MultipleSpace_Template 3 2" xfId="25193" xr:uid="{DCBE3556-B40C-49FD-A593-F984E2C9318C}"/>
    <cellStyle name="_MultipleSpace_Template 4" xfId="25194" xr:uid="{D58BCCE3-97BF-4195-9579-B8F6C76A1760}"/>
    <cellStyle name="_MultipleSpace_Tenants &amp; Costs" xfId="25195" xr:uid="{0E590EFA-DDEF-48FB-9EEC-7ADEC0E74CAC}"/>
    <cellStyle name="_MultipleSpace_Tenants &amp; Costs 2" xfId="25196" xr:uid="{1CBC6BBD-9370-48B8-823C-76C3A2D858D4}"/>
    <cellStyle name="_MultipleSpace_Tenants &amp; Costs 2 2" xfId="25197" xr:uid="{0E361E71-6D25-44B7-A90E-1D3131B57655}"/>
    <cellStyle name="_MultipleSpace_Tenants &amp; Costs 2 2 2" xfId="25198" xr:uid="{05388C2C-61B0-430D-B02B-F15E489CD4C8}"/>
    <cellStyle name="_MultipleSpace_Tenants &amp; Costs 2 3" xfId="25199" xr:uid="{37FDBB5A-6335-4DEF-B843-B11D20C3F98F}"/>
    <cellStyle name="_MultipleSpace_Tenants &amp; Costs 3" xfId="25200" xr:uid="{EE9A493A-77E9-4CD8-9CF1-FA87F5452CFC}"/>
    <cellStyle name="_MultipleSpace_Tenants &amp; Costs 3 2" xfId="25201" xr:uid="{8F1C9C04-48DA-4371-AA50-78FF93E0C40C}"/>
    <cellStyle name="_MultipleSpace_Tenants &amp; Costs 4" xfId="25202" xr:uid="{F734A984-5B93-441E-9C28-BC4ECA568389}"/>
    <cellStyle name="_MultipleSpace_Tenants &amp; Costs_ABS Deal Tracer - Q3 2008" xfId="25203" xr:uid="{289F68A8-91E8-49E9-AF42-7BF2105ED6A9}"/>
    <cellStyle name="_MultipleSpace_Tenants &amp; Costs_ABS Deal Tracer - Q3 2008 2" xfId="25204" xr:uid="{10558634-8718-4D13-93E7-01540B60E0D1}"/>
    <cellStyle name="_MultipleSpace_Tenants &amp; Costs_ABS Deal Tracer - Q3 2008 2 2" xfId="25205" xr:uid="{FBB33BBF-66F9-4DB1-8B26-23C3194040F6}"/>
    <cellStyle name="_MultipleSpace_Tenants &amp; Costs_ABS Deal Tracer - Q3 2008 2 2 2" xfId="25206" xr:uid="{CAB9B612-D50F-4D8B-A268-6262D2F727C4}"/>
    <cellStyle name="_MultipleSpace_Tenants &amp; Costs_ABS Deal Tracer - Q3 2008 2 3" xfId="25207" xr:uid="{F0DE0D01-B763-45FC-886B-750FDB8144A3}"/>
    <cellStyle name="_MultipleSpace_Tenants &amp; Costs_ABS Deal Tracer - Q3 2008 3" xfId="25208" xr:uid="{0E57DD6A-A021-41B3-8BD0-61FA03161371}"/>
    <cellStyle name="_MultipleSpace_Tenants &amp; Costs_ABS Deal Tracer - Q3 2008 3 2" xfId="25209" xr:uid="{6EF704D5-1365-4403-B4AA-D755DBBC93FE}"/>
    <cellStyle name="_MultipleSpace_Tenants &amp; Costs_ABS Deal Tracer - Q3 2008 4" xfId="25210" xr:uid="{F2B56B6E-777E-4B7E-8774-9EC4B02AD5AC}"/>
    <cellStyle name="_MultipleSpace_Tenants &amp; Costs_Aerium - Chester" xfId="25211" xr:uid="{716FA537-521B-4670-B243-6176E7A56904}"/>
    <cellStyle name="_MultipleSpace_Tenants &amp; Costs_Aerium - Chester 2" xfId="25212" xr:uid="{E51F2420-BEA1-43E8-9DDF-1F8D2F099294}"/>
    <cellStyle name="_MultipleSpace_Tenants &amp; Costs_Aerium - Chester 2 2" xfId="25213" xr:uid="{9E686C42-32C0-4578-BE5A-F342EA73B270}"/>
    <cellStyle name="_MultipleSpace_Tenants &amp; Costs_Aerium - Chester 2 2 2" xfId="25214" xr:uid="{AA28A1BE-58F2-4A60-A709-5E35C3E07867}"/>
    <cellStyle name="_MultipleSpace_Tenants &amp; Costs_Aerium - Chester 2 3" xfId="25215" xr:uid="{75C9A92E-2F65-4387-A846-CBB9BC3DEAE6}"/>
    <cellStyle name="_MultipleSpace_Tenants &amp; Costs_Aerium - Chester 3" xfId="25216" xr:uid="{E711C348-FF88-415F-AAC6-8A88630ACA7F}"/>
    <cellStyle name="_MultipleSpace_Tenants &amp; Costs_Aerium - Chester 3 2" xfId="25217" xr:uid="{49C046C3-5BB1-4F67-B7F9-862CF3322072}"/>
    <cellStyle name="_MultipleSpace_Tenants &amp; Costs_Aerium - Chester 4" xfId="25218" xr:uid="{1378C113-97B9-4BC2-ADB9-1CABF0929DDE}"/>
    <cellStyle name="_MultipleSpace_Tenants &amp; Costs_Aerium - Mercoeur" xfId="25219" xr:uid="{00ED529C-6AAF-4428-A977-2148E2AC5886}"/>
    <cellStyle name="_MultipleSpace_Tenants &amp; Costs_Aerium - Mercoeur 2" xfId="25220" xr:uid="{EC3CB074-E939-4A67-9CC3-FDF7EC85CA60}"/>
    <cellStyle name="_MultipleSpace_Tenants &amp; Costs_Aerium - Mercoeur 2 2" xfId="25221" xr:uid="{D246569A-54EF-436C-AE00-4844F83C41B5}"/>
    <cellStyle name="_MultipleSpace_Tenants &amp; Costs_Aerium - Mercoeur 2 2 2" xfId="25222" xr:uid="{FF6FEA21-F4A5-4E94-9909-03323B56A5FD}"/>
    <cellStyle name="_MultipleSpace_Tenants &amp; Costs_Aerium - Mercoeur 2 3" xfId="25223" xr:uid="{0A192354-9560-4E17-A50F-BC23D2CECCF1}"/>
    <cellStyle name="_MultipleSpace_Tenants &amp; Costs_Aerium - Mercoeur 3" xfId="25224" xr:uid="{DC1E3217-86EC-4DE4-9D55-E3527405543D}"/>
    <cellStyle name="_MultipleSpace_Tenants &amp; Costs_Aerium - Mercoeur 3 2" xfId="25225" xr:uid="{6C9697F8-B3CF-4E1C-8EE9-7EB20AF71C98}"/>
    <cellStyle name="_MultipleSpace_Tenants &amp; Costs_Aerium - Mercoeur 4" xfId="25226" xr:uid="{E69A70D2-F07A-4381-91BE-0C94AC0BEDFF}"/>
    <cellStyle name="_MultipleSpace_Tenants &amp; Costs_Babcock &amp; Brown Air Funding I" xfId="25227" xr:uid="{23586110-0C05-489E-BBE2-A5CC540716BD}"/>
    <cellStyle name="_MultipleSpace_Tenants &amp; Costs_Babcock &amp; Brown Air Funding I 2" xfId="25228" xr:uid="{EEEF2E3E-C5D9-4D37-85B4-97F6C83491A7}"/>
    <cellStyle name="_MultipleSpace_Tenants &amp; Costs_Babcock &amp; Brown Air Funding I 2 2" xfId="25229" xr:uid="{62F9A881-D205-4FF9-8089-60F76AC93AF8}"/>
    <cellStyle name="_MultipleSpace_Tenants &amp; Costs_Babcock &amp; Brown Air Funding I 2 2 2" xfId="25230" xr:uid="{3A1EF3AF-2C76-4326-B032-7A02D4E67415}"/>
    <cellStyle name="_MultipleSpace_Tenants &amp; Costs_Babcock &amp; Brown Air Funding I 2 3" xfId="25231" xr:uid="{28E6AAA3-1B29-48C6-910B-6E5CD11AAFD2}"/>
    <cellStyle name="_MultipleSpace_Tenants &amp; Costs_Babcock &amp; Brown Air Funding I 3" xfId="25232" xr:uid="{3809E432-5FF3-4013-B84C-8780EDF29CA8}"/>
    <cellStyle name="_MultipleSpace_Tenants &amp; Costs_Babcock &amp; Brown Air Funding I 3 2" xfId="25233" xr:uid="{89201155-87D9-411A-B3ED-EB6F2B577962}"/>
    <cellStyle name="_MultipleSpace_Tenants &amp; Costs_Babcock &amp; Brown Air Funding I 4" xfId="25234" xr:uid="{D66F30D0-74C5-4886-AC66-FE2C4E424698}"/>
    <cellStyle name="_MultipleSpace_Tenants &amp; Costs_FCAR 364-day" xfId="25235" xr:uid="{F27940D8-C63A-4275-9DA9-2002DA3B54E2}"/>
    <cellStyle name="_MultipleSpace_Tenants &amp; Costs_FCAR 364-day 2" xfId="25236" xr:uid="{CA122B64-0426-4FFE-93DB-058CC2605DF1}"/>
    <cellStyle name="_MultipleSpace_Tenants &amp; Costs_FCAR 364-day 2 2" xfId="25237" xr:uid="{5AAC4567-59ED-42CF-966E-F151C6CC84CB}"/>
    <cellStyle name="_MultipleSpace_Tenants &amp; Costs_FCAR 364-day 2 2 2" xfId="25238" xr:uid="{C9EC320C-CE6A-45EA-ADBE-110ABEC2E3F9}"/>
    <cellStyle name="_MultipleSpace_Tenants &amp; Costs_FCAR 364-day 2 3" xfId="25239" xr:uid="{92ED4FE3-A296-4234-BF17-54CD9DCA331E}"/>
    <cellStyle name="_MultipleSpace_Tenants &amp; Costs_FCAR 364-day 3" xfId="25240" xr:uid="{4378CF37-A2CB-4C0E-86FD-A62FA69002F8}"/>
    <cellStyle name="_MultipleSpace_Tenants &amp; Costs_FCAR 364-day 3 2" xfId="25241" xr:uid="{DF4EA2B6-474F-4713-A34C-33120F2F28A5}"/>
    <cellStyle name="_MultipleSpace_Tenants &amp; Costs_FCAR 364-day 4" xfId="25242" xr:uid="{58FB3F53-FF55-4B70-BCFE-A55142F0B9ED}"/>
    <cellStyle name="_MultipleSpace_Tenants &amp; Costs_FCAR 5-year" xfId="25243" xr:uid="{13691919-A32E-4FFA-AF40-2C09C3066C4F}"/>
    <cellStyle name="_MultipleSpace_Tenants &amp; Costs_FCAR 5-year 2" xfId="25244" xr:uid="{800DFBDF-5727-40F3-938F-198E70DA59F4}"/>
    <cellStyle name="_MultipleSpace_Tenants &amp; Costs_FCAR 5-year 2 2" xfId="25245" xr:uid="{FA6D4556-5332-410F-A02B-97CB391FE8A9}"/>
    <cellStyle name="_MultipleSpace_Tenants &amp; Costs_FCAR 5-year 2 2 2" xfId="25246" xr:uid="{FCD87FBA-8A37-4A5D-9FC5-ECF9A9F5ED1A}"/>
    <cellStyle name="_MultipleSpace_Tenants &amp; Costs_FCAR 5-year 2 3" xfId="25247" xr:uid="{EF67D2C0-95C1-4620-90C1-F86DB38298D2}"/>
    <cellStyle name="_MultipleSpace_Tenants &amp; Costs_FCAR 5-year 3" xfId="25248" xr:uid="{705F4E9B-B35C-4AF7-9DF1-A01301CDF3FE}"/>
    <cellStyle name="_MultipleSpace_Tenants &amp; Costs_FCAR 5-year 3 2" xfId="25249" xr:uid="{EE7481F9-FEEF-4317-82D2-1E2FCE2DD78E}"/>
    <cellStyle name="_MultipleSpace_Tenants &amp; Costs_FCAR 5-year 4" xfId="25250" xr:uid="{39285151-CCAF-464C-A352-EA05787DF806}"/>
    <cellStyle name="_MultipleSpace_Tenants &amp; Costs_FCC Zeus" xfId="25251" xr:uid="{7D9FC697-983F-4E4D-9B00-E5DC0234B77B}"/>
    <cellStyle name="_MultipleSpace_Tenants &amp; Costs_FCC Zeus 2" xfId="25252" xr:uid="{541A9867-3F76-4473-B253-F125BBA9CE62}"/>
    <cellStyle name="_MultipleSpace_Tenants &amp; Costs_FCC Zeus 2 2" xfId="25253" xr:uid="{34FDF650-B07F-4C81-B00C-089D8C8E7C72}"/>
    <cellStyle name="_MultipleSpace_Tenants &amp; Costs_FCC Zeus 2 2 2" xfId="25254" xr:uid="{A8238E37-FBD1-490B-A9EB-1313B7A89BFA}"/>
    <cellStyle name="_MultipleSpace_Tenants &amp; Costs_FCC Zeus 2 3" xfId="25255" xr:uid="{39078221-41A9-4302-A99B-88C571C2E0FF}"/>
    <cellStyle name="_MultipleSpace_Tenants &amp; Costs_FCC Zeus 3" xfId="25256" xr:uid="{D8A47BCE-C7DC-44AA-9B52-FF121CD09922}"/>
    <cellStyle name="_MultipleSpace_Tenants &amp; Costs_FCC Zeus 3 2" xfId="25257" xr:uid="{D43FA733-F73C-47A2-88DF-C43B15E7884F}"/>
    <cellStyle name="_MultipleSpace_Tenants &amp; Costs_FCC Zeus 4" xfId="25258" xr:uid="{E78B502C-2395-449C-9BBB-D3EE5B4169CA}"/>
    <cellStyle name="_MultipleSpace_Tenants &amp; Costs_Flagstar 2007-1A C AF4" xfId="25259" xr:uid="{26ADB706-5F31-4FDF-9FA0-0267C3EAEF21}"/>
    <cellStyle name="_MultipleSpace_Tenants &amp; Costs_Flagstar 2007-1A C AF4 2" xfId="25260" xr:uid="{C3AEF5D2-F6AC-4A54-B42A-FC00F7F24900}"/>
    <cellStyle name="_MultipleSpace_Tenants &amp; Costs_Flagstar 2007-1A C AF4 2 2" xfId="25261" xr:uid="{F1D42AA3-0354-47A6-904D-3195F4E92FA9}"/>
    <cellStyle name="_MultipleSpace_Tenants &amp; Costs_Flagstar 2007-1A C AF4 2 2 2" xfId="25262" xr:uid="{588E98BB-70AC-4958-9AB2-CC9B42ABAFF0}"/>
    <cellStyle name="_MultipleSpace_Tenants &amp; Costs_Flagstar 2007-1A C AF4 2 3" xfId="25263" xr:uid="{FA8E5059-EFC9-4C64-AD20-90F382F8EC80}"/>
    <cellStyle name="_MultipleSpace_Tenants &amp; Costs_Flagstar 2007-1A C AF4 3" xfId="25264" xr:uid="{F2F4FB61-18F5-46E1-BEC6-398C0837A217}"/>
    <cellStyle name="_MultipleSpace_Tenants &amp; Costs_Flagstar 2007-1A C AF4 3 2" xfId="25265" xr:uid="{7C4AAE72-7C8F-4AC8-8217-778D0B4E7BE7}"/>
    <cellStyle name="_MultipleSpace_Tenants &amp; Costs_Flagstar 2007-1A C AF4 4" xfId="25266" xr:uid="{E8A822BA-C4C0-42DC-A5B6-EF5464DA10BF}"/>
    <cellStyle name="_MultipleSpace_Tenants &amp; Costs_ItalFinance SV2" xfId="25267" xr:uid="{353F2930-8D4A-4E4C-B9AF-D9E64AF7B9B1}"/>
    <cellStyle name="_MultipleSpace_Tenants &amp; Costs_ItalFinance SV2 2" xfId="25268" xr:uid="{58CE966F-6BE1-42D6-A310-A4094623EB6F}"/>
    <cellStyle name="_MultipleSpace_Tenants &amp; Costs_ItalFinance SV2 2 2" xfId="25269" xr:uid="{61DCFD53-8751-4BAE-8823-F819C1A2E0AF}"/>
    <cellStyle name="_MultipleSpace_Tenants &amp; Costs_ItalFinance SV2 2 2 2" xfId="25270" xr:uid="{5A51510C-52B0-4BDA-9D32-10B7310B76A8}"/>
    <cellStyle name="_MultipleSpace_Tenants &amp; Costs_ItalFinance SV2 2 3" xfId="25271" xr:uid="{FFF728ED-77FC-4CED-A72D-DCF3FE200342}"/>
    <cellStyle name="_MultipleSpace_Tenants &amp; Costs_ItalFinance SV2 3" xfId="25272" xr:uid="{A42C5A7D-6A5B-4EA0-88DC-2C6394B2CAC1}"/>
    <cellStyle name="_MultipleSpace_Tenants &amp; Costs_ItalFinance SV2 3 2" xfId="25273" xr:uid="{D79F30EC-EBED-49B7-BB62-462729BB948E}"/>
    <cellStyle name="_MultipleSpace_Tenants &amp; Costs_ItalFinance SV2 4" xfId="25274" xr:uid="{110B21D2-1C5D-42E7-909C-E2D3A824448D}"/>
    <cellStyle name="_MultipleSpace_Tenants &amp; Costs_Meliadi SaRL" xfId="25275" xr:uid="{3E5CCA99-0727-47B9-9C84-D1FF12F83858}"/>
    <cellStyle name="_MultipleSpace_Tenants &amp; Costs_Meliadi SaRL 2" xfId="25276" xr:uid="{03A04EF7-10E4-4F98-A1E5-03D31C450362}"/>
    <cellStyle name="_MultipleSpace_Tenants &amp; Costs_Meliadi SaRL 2 2" xfId="25277" xr:uid="{CF326F18-03D4-426A-904C-3BF232DDE837}"/>
    <cellStyle name="_MultipleSpace_Tenants &amp; Costs_Meliadi SaRL 2 2 2" xfId="25278" xr:uid="{17EE93EF-3485-4289-A3E2-686D3738E5D5}"/>
    <cellStyle name="_MultipleSpace_Tenants &amp; Costs_Meliadi SaRL 2 3" xfId="25279" xr:uid="{BBB7E531-702C-4078-B6B8-0C819C683DD5}"/>
    <cellStyle name="_MultipleSpace_Tenants &amp; Costs_Meliadi SaRL 3" xfId="25280" xr:uid="{EB4D6D36-910D-400C-94B8-171726FEB307}"/>
    <cellStyle name="_MultipleSpace_Tenants &amp; Costs_Meliadi SaRL 3 2" xfId="25281" xr:uid="{8DDC8FC0-F210-4A4C-9F79-19C91296C585}"/>
    <cellStyle name="_MultipleSpace_Tenants &amp; Costs_Meliadi SaRL 4" xfId="25282" xr:uid="{F2CE9E1C-F183-48E4-B7D9-E4BA8C7A08F2}"/>
    <cellStyle name="_MultipleSpace_Tenants &amp; Costs_Sheet1" xfId="25283" xr:uid="{EAC1CD42-E772-4F24-8292-3A1EC6D69101}"/>
    <cellStyle name="_MultipleSpace_Tenants &amp; Costs_Sheet1 2" xfId="25284" xr:uid="{AC77965C-2A60-4515-960D-5C916EF85D2D}"/>
    <cellStyle name="_MultipleSpace_Tenants &amp; Costs_Sheet1 2 2" xfId="25285" xr:uid="{DEAFA179-D993-4360-A7DA-D980D8A4D5AB}"/>
    <cellStyle name="_MultipleSpace_Tenants &amp; Costs_Sheet1 2 2 2" xfId="25286" xr:uid="{EBD93E2D-D7BD-47ED-9CCF-AA62E9B6B1FF}"/>
    <cellStyle name="_MultipleSpace_Tenants &amp; Costs_Sheet1 2 3" xfId="25287" xr:uid="{FE7E7C03-C272-4041-B749-57B4FF40F644}"/>
    <cellStyle name="_MultipleSpace_Tenants &amp; Costs_Sheet1 3" xfId="25288" xr:uid="{8694EA99-EBC3-4A10-ADBB-3553076259CE}"/>
    <cellStyle name="_MultipleSpace_Tenants &amp; Costs_Sheet1 3 2" xfId="25289" xr:uid="{FD7DE1BE-9D71-4BEE-891C-B82B478841AA}"/>
    <cellStyle name="_MultipleSpace_Tenants &amp; Costs_Sheet1 4" xfId="25290" xr:uid="{3D343E6F-3B8E-4529-8FC5-2F73BA4008D5}"/>
    <cellStyle name="_MultipleSpace_Tenants &amp; Costs_Template" xfId="25291" xr:uid="{25F89B1E-1A63-4637-BACE-514585FFD799}"/>
    <cellStyle name="_MultipleSpace_Tenants &amp; Costs_Template 2" xfId="25292" xr:uid="{821FC425-BB7F-4304-A423-0AA826647A26}"/>
    <cellStyle name="_MultipleSpace_Tenants &amp; Costs_Template 2 2" xfId="25293" xr:uid="{FBCF3E0F-89D2-4353-B97F-3837B971DAA4}"/>
    <cellStyle name="_MultipleSpace_Tenants &amp; Costs_Template 2 2 2" xfId="25294" xr:uid="{1625E7F6-77E1-4E86-A254-BB71A76D99EF}"/>
    <cellStyle name="_MultipleSpace_Tenants &amp; Costs_Template 2 3" xfId="25295" xr:uid="{2643392E-813B-4D91-AE23-EC397229C631}"/>
    <cellStyle name="_MultipleSpace_Tenants &amp; Costs_Template 3" xfId="25296" xr:uid="{E6DF8854-A916-4F1A-A2DD-1792F40E00C6}"/>
    <cellStyle name="_MultipleSpace_Tenants &amp; Costs_Template 3 2" xfId="25297" xr:uid="{A9FAACEF-8185-48EC-85A4-89E8460096CC}"/>
    <cellStyle name="_MultipleSpace_Tenants &amp; Costs_Template 4" xfId="25298" xr:uid="{3C2250C5-0811-46AE-944F-1612189DA367}"/>
    <cellStyle name="_MultipleSpace_Yield calculation worksheet 1a" xfId="25299" xr:uid="{39928973-A150-4D1F-A2EE-068B6136AD9C}"/>
    <cellStyle name="_Ne" xfId="25300" xr:uid="{7241A779-6DA9-4820-A160-8F85D76C1C2B}"/>
    <cellStyle name="_Nf" xfId="25301" xr:uid="{1AB1BB34-21C4-4608-8646-2479D06BBB1F}"/>
    <cellStyle name="_Ng" xfId="25302" xr:uid="{278F8D9F-2408-4E2F-B11E-D5A8E6F6A9D7}"/>
    <cellStyle name="_Nouvelle Transco Chili Vie V9" xfId="25303" xr:uid="{51094708-5471-4F72-9778-012F2F2CEF77}"/>
    <cellStyle name="_Nouvelle Transco Chili Vie V9_Annexe AFS_ Taiwan vie_BNPP Q12010" xfId="25304" xr:uid="{7C283435-5186-40D6-9AA2-68CB08F23682}"/>
    <cellStyle name="_o trade" xfId="25305" xr:uid="{3B5F2E13-29CD-41F1-830B-0D2C9DEFB7C4}"/>
    <cellStyle name="_Oa" xfId="25306" xr:uid="{9D085FBF-29B9-456E-97D2-A319B2C8762D}"/>
    <cellStyle name="_Ob" xfId="25307" xr:uid="{812F22CC-26EB-4ED5-95DC-56B53C0BE191}"/>
    <cellStyle name="_Oc" xfId="25308" xr:uid="{6FD4BBFA-A205-41E3-8984-D62C805AD46C}"/>
    <cellStyle name="_Of" xfId="25309" xr:uid="{5BE94E5E-083C-41DD-AAD7-7B96D236233B}"/>
    <cellStyle name="_Optimized Portfolios" xfId="25310" xr:uid="{87D3DA0A-2063-45FA-8E90-009C24979FD1}"/>
    <cellStyle name="_Optimized Portfolios 2" xfId="25311" xr:uid="{C4FC2DE2-A152-4808-A623-AC686D48CFED}"/>
    <cellStyle name="_Optimized Portfolios 2 2" xfId="25312" xr:uid="{16CDB928-694E-4FFE-9AD7-86959AB45AD6}"/>
    <cellStyle name="_Optimized Portfolios 2 2 2" xfId="25313" xr:uid="{6C6B80DF-D034-4AC3-9963-99300993BDF8}"/>
    <cellStyle name="_Optimized Portfolios 2 3" xfId="25314" xr:uid="{5C758317-36BC-443B-B606-0BB931D61BA7}"/>
    <cellStyle name="_Optimized Portfolios 3" xfId="25315" xr:uid="{21E0B652-3D20-48D1-8DCA-2A763FC319EC}"/>
    <cellStyle name="_Optimized Portfolios 3 2" xfId="25316" xr:uid="{311AD7BE-3765-4280-ADF0-643167D24199}"/>
    <cellStyle name="_Optimized Portfolios 4" xfId="25317" xr:uid="{DBC6A116-5EAD-4BE7-B3FC-F77529523416}"/>
    <cellStyle name="_Optimized Portfolios_Annexe 7c (2)" xfId="25318" xr:uid="{1312153A-401F-45C5-A289-1E7C19A6BC4D}"/>
    <cellStyle name="_Optimized Portfolios_annexe 7c mise à jour uk" xfId="25319" xr:uid="{14C7E07D-040A-4A52-9B96-02AC1D561B7C}"/>
    <cellStyle name="_OTHER CRDS CODES" xfId="25320" xr:uid="{F96CEBF6-DFFA-4B99-97C7-0CBB753D936A}"/>
    <cellStyle name="_OTHER CRDS CODES 2" xfId="25321" xr:uid="{6D60285B-6CC2-4FCC-A012-8F3433ED1CEC}"/>
    <cellStyle name="_OTHER CRDS CODES 2 2" xfId="25322" xr:uid="{2B074FF2-69C2-4372-B529-02D0A1D49EE5}"/>
    <cellStyle name="_OTHER CRDS CODES 2 2 2" xfId="25323" xr:uid="{127BE01A-3ECC-4B48-941E-9539439BD445}"/>
    <cellStyle name="_OTHER CRDS CODES 2 3" xfId="25324" xr:uid="{DA798675-A634-4BB3-827B-663D8197AB07}"/>
    <cellStyle name="_OTHER CRDS CODES 3" xfId="25325" xr:uid="{146C2B49-456D-4A2A-838C-941CF5F6BB46}"/>
    <cellStyle name="_OTHER CRDS CODES 3 2" xfId="25326" xr:uid="{2DEBF0A7-D200-40E3-B119-2985CB7B2129}"/>
    <cellStyle name="_OTHER CRDS CODES 4" xfId="25327" xr:uid="{6F6B6DDE-E373-407D-A735-AE30BD0689B6}"/>
    <cellStyle name="_OTHER CRDS CODES_Annexe 7c (2)" xfId="25328" xr:uid="{BCAF3A02-5E88-419F-BC78-B9E20CB78669}"/>
    <cellStyle name="_OTHER CRDS CODES_annexe 7c mise à jour uk" xfId="25329" xr:uid="{C149ED1C-00E7-463A-A839-9DB7C284DEC1}"/>
    <cellStyle name="_Pa" xfId="25330" xr:uid="{6D933BF3-E5CA-4DD8-AFEA-C801B055761B}"/>
    <cellStyle name="_page q 2" xfId="25331" xr:uid="{8A09A800-BDDA-40F0-B8B2-1C04D4B6E116}"/>
    <cellStyle name="_pageO" xfId="25332" xr:uid="{5058AEDC-5778-4D86-97AB-3E50828E9107}"/>
    <cellStyle name="_Percent" xfId="25333" xr:uid="{D67A1831-A496-49E4-B7A0-F158E527D752}"/>
    <cellStyle name="_Percent 2" xfId="25334" xr:uid="{98A23BF5-8520-430B-903B-A70AE93CC960}"/>
    <cellStyle name="_Percent 2 2" xfId="25335" xr:uid="{7E094DFB-C014-4589-ACFB-6729FA540D97}"/>
    <cellStyle name="_Percent 2 2 2" xfId="25336" xr:uid="{565836FE-0002-4566-8243-1B22258B4FBF}"/>
    <cellStyle name="_Percent 2 3" xfId="25337" xr:uid="{13982C0A-E5CB-48AA-8093-E06DD0ED26F9}"/>
    <cellStyle name="_Percent 2 4" xfId="25338" xr:uid="{011C9B93-80F5-436A-BE51-574C382A7A2A}"/>
    <cellStyle name="_Percent 3" xfId="25339" xr:uid="{E40AF27D-DCED-4016-825F-8075A592CDA0}"/>
    <cellStyle name="_Percent 3 2" xfId="25340" xr:uid="{C6BA464E-88A3-47CB-B67A-B95A092EFA7C}"/>
    <cellStyle name="_Percent 3 3" xfId="25341" xr:uid="{B49E6757-DD5D-4252-B4E4-5AACE93F34E7}"/>
    <cellStyle name="_Percent 3 4" xfId="25342" xr:uid="{0BFD7027-62C1-4232-B145-D2A03E2B1059}"/>
    <cellStyle name="_Percent 4" xfId="25343" xr:uid="{9A09F492-15F1-46D8-8BFD-BBF95B0EACFB}"/>
    <cellStyle name="_Percent 5" xfId="25344" xr:uid="{9CF3D35A-1073-438E-B5C8-ABD8C971B3B1}"/>
    <cellStyle name="_Percent_45647 - Annexe 6a au 31 03 2011 v2" xfId="25345" xr:uid="{CE829514-C553-4713-AFD8-43FE86DB5204}"/>
    <cellStyle name="_Percent_ABS Deal Tracer - Q3 2008" xfId="25346" xr:uid="{30C4893C-A86C-4E8C-9730-477BBB8C55C4}"/>
    <cellStyle name="_Percent_ABS Deal Tracer - Q3 2008 2" xfId="25347" xr:uid="{D58A705B-936B-4A0F-ACB5-8985AC2A4193}"/>
    <cellStyle name="_Percent_ABS Deal Tracer - Q3 2008 2 2" xfId="25348" xr:uid="{518E1F17-F48B-4F81-9387-3F2C8ABC3F29}"/>
    <cellStyle name="_Percent_ABS Deal Tracer - Q3 2008 2 2 2" xfId="25349" xr:uid="{48FCB119-58E7-4DB3-8030-5E16A6A528C2}"/>
    <cellStyle name="_Percent_ABS Deal Tracer - Q3 2008 2 3" xfId="25350" xr:uid="{0F09F437-4358-4198-8573-3B57CACDE565}"/>
    <cellStyle name="_Percent_ABS Deal Tracer - Q3 2008 3" xfId="25351" xr:uid="{4D53AF28-41F1-4010-ABF1-E07E46CC1EEF}"/>
    <cellStyle name="_Percent_ABS Deal Tracer - Q3 2008 3 2" xfId="25352" xr:uid="{620CA087-AF4E-48B5-88AC-88BCEEE2B708}"/>
    <cellStyle name="_Percent_ABS Deal Tracer - Q3 2008 4" xfId="25353" xr:uid="{5601A030-5C4A-40E3-AB6E-80528B63C1B6}"/>
    <cellStyle name="_Percent_Aerium - Chester" xfId="25354" xr:uid="{A1FEF0D3-AA70-4AD5-9476-3000F7513461}"/>
    <cellStyle name="_Percent_Aerium - Chester 2" xfId="25355" xr:uid="{C89C50AD-8F7F-40D9-905F-CF96C5ABD6C5}"/>
    <cellStyle name="_Percent_Aerium - Chester 2 2" xfId="25356" xr:uid="{4E47CAC3-18D8-49AA-B272-35CA304F863A}"/>
    <cellStyle name="_Percent_Aerium - Chester 2 2 2" xfId="25357" xr:uid="{3B58F928-33BC-4F0E-B5D1-D448B40F8758}"/>
    <cellStyle name="_Percent_Aerium - Chester 2 3" xfId="25358" xr:uid="{9A1252E5-AFFC-49C4-84A7-AE55F2A6D88C}"/>
    <cellStyle name="_Percent_Aerium - Chester 3" xfId="25359" xr:uid="{4EC3F2E6-B0B4-467F-BE83-71023A3C40B7}"/>
    <cellStyle name="_Percent_Aerium - Chester 3 2" xfId="25360" xr:uid="{55A2C1B3-2584-455D-94B9-500F73DAAB5E}"/>
    <cellStyle name="_Percent_Aerium - Chester 4" xfId="25361" xr:uid="{2443D1D3-134C-409F-9CF5-0CDF8510BBA9}"/>
    <cellStyle name="_Percent_Aerium - Mercoeur" xfId="25362" xr:uid="{0E93A13D-6D70-4074-A2B2-88AC627C1052}"/>
    <cellStyle name="_Percent_Aerium - Mercoeur 2" xfId="25363" xr:uid="{CDBF1F9D-C3C3-4CF9-983D-0CD9BA5B9F94}"/>
    <cellStyle name="_Percent_Aerium - Mercoeur 2 2" xfId="25364" xr:uid="{38D8BAC3-0F61-4BBF-82A2-94915F464F30}"/>
    <cellStyle name="_Percent_Aerium - Mercoeur 2 2 2" xfId="25365" xr:uid="{E145B88F-62C3-420E-B3FE-BB846FB7CC68}"/>
    <cellStyle name="_Percent_Aerium - Mercoeur 2 3" xfId="25366" xr:uid="{9C94E3A1-900E-4B7F-814B-BBE59AD4BAB1}"/>
    <cellStyle name="_Percent_Aerium - Mercoeur 3" xfId="25367" xr:uid="{C460DBDA-A37A-4A84-AE41-2F5488BD14B0}"/>
    <cellStyle name="_Percent_Aerium - Mercoeur 3 2" xfId="25368" xr:uid="{7050E628-7CDB-491F-BE8B-EF9474E0261C}"/>
    <cellStyle name="_Percent_Aerium - Mercoeur 4" xfId="25369" xr:uid="{64B88B4B-AC34-46C2-AD51-4F91EBFCFEAF}"/>
    <cellStyle name="_Percent_Annexe 6 Détail comptes" xfId="25370" xr:uid="{397C3A2B-E200-4682-A120-4BF6B8AC6E45}"/>
    <cellStyle name="_Percent_Babcock &amp; Brown Air Funding I" xfId="25371" xr:uid="{1E82BE08-610A-4540-AC62-67CF515552C6}"/>
    <cellStyle name="_Percent_Babcock &amp; Brown Air Funding I 2" xfId="25372" xr:uid="{B8455104-52A6-4AAA-83CF-AE4FAAE5F0FA}"/>
    <cellStyle name="_Percent_Babcock &amp; Brown Air Funding I 2 2" xfId="25373" xr:uid="{41C92D03-9C43-45B1-A483-355673DF39DE}"/>
    <cellStyle name="_Percent_Babcock &amp; Brown Air Funding I 2 2 2" xfId="25374" xr:uid="{EAC073B2-9FD6-4B5B-B695-8E0AB14821C2}"/>
    <cellStyle name="_Percent_Babcock &amp; Brown Air Funding I 2 3" xfId="25375" xr:uid="{38F1A1D7-6B4B-4AEF-A65C-EBE3EF02E896}"/>
    <cellStyle name="_Percent_Babcock &amp; Brown Air Funding I 3" xfId="25376" xr:uid="{9A20E429-1B93-45F5-8157-0AF68907B903}"/>
    <cellStyle name="_Percent_Babcock &amp; Brown Air Funding I 3 2" xfId="25377" xr:uid="{2EC476DB-73A4-4C53-B75D-4448BA9DEADD}"/>
    <cellStyle name="_Percent_Babcock &amp; Brown Air Funding I 4" xfId="25378" xr:uid="{8806E7D6-3A22-424D-87D9-E482E1EC6A69}"/>
    <cellStyle name="_Percent_Exclusion Karma" xfId="25379" xr:uid="{D0C8E479-AF7D-4AF2-8061-12FB168689E6}"/>
    <cellStyle name="_Percent_Exposition des titres souverains (zone euro) au 31.12.2011 V4" xfId="25380" xr:uid="{70C99CA0-00A2-4108-89C9-4B3B45BA4248}"/>
    <cellStyle name="_Percent_FCAR 364-day" xfId="25381" xr:uid="{9DD2692C-1803-4361-918C-AE71A4FB661C}"/>
    <cellStyle name="_Percent_FCAR 364-day 2" xfId="25382" xr:uid="{2B9FB097-F88B-407D-B8E7-F0E8272CE008}"/>
    <cellStyle name="_Percent_FCAR 364-day 2 2" xfId="25383" xr:uid="{9A5A7BF5-EF26-416E-8698-8076C08E33AC}"/>
    <cellStyle name="_Percent_FCAR 364-day 2 2 2" xfId="25384" xr:uid="{5CD9768F-71B6-446E-9CDB-2EC32373FB09}"/>
    <cellStyle name="_Percent_FCAR 364-day 2 3" xfId="25385" xr:uid="{4B18F223-BB44-4170-8966-C871983EF53A}"/>
    <cellStyle name="_Percent_FCAR 364-day 3" xfId="25386" xr:uid="{75E418BC-F7FD-4511-B21F-BEF16A547911}"/>
    <cellStyle name="_Percent_FCAR 364-day 3 2" xfId="25387" xr:uid="{387792FB-A34F-4CF9-80D9-7A8454D407BC}"/>
    <cellStyle name="_Percent_FCAR 364-day 4" xfId="25388" xr:uid="{407B2F56-4F61-41C0-8C55-8D10C53D0DB1}"/>
    <cellStyle name="_Percent_FCAR 5-year" xfId="25389" xr:uid="{28CD8D05-4AA4-49D7-A204-414BDB1E3B46}"/>
    <cellStyle name="_Percent_FCAR 5-year 2" xfId="25390" xr:uid="{9A0C0D0C-A688-4AC1-BE54-54F781149CFF}"/>
    <cellStyle name="_Percent_FCAR 5-year 2 2" xfId="25391" xr:uid="{52DA3313-99C8-483C-88A5-277696E37D38}"/>
    <cellStyle name="_Percent_FCAR 5-year 2 2 2" xfId="25392" xr:uid="{A9218CB6-8C58-4A93-9726-54E94A282E68}"/>
    <cellStyle name="_Percent_FCAR 5-year 2 3" xfId="25393" xr:uid="{3F7E6E01-C8CD-4B78-BCAE-BD0EB4735A6B}"/>
    <cellStyle name="_Percent_FCAR 5-year 3" xfId="25394" xr:uid="{A642A77E-5388-464C-869B-A533E98E84A3}"/>
    <cellStyle name="_Percent_FCAR 5-year 3 2" xfId="25395" xr:uid="{63855A46-2F9B-434F-B884-17B7AB59607F}"/>
    <cellStyle name="_Percent_FCAR 5-year 4" xfId="25396" xr:uid="{260017DB-86CF-4B2E-9C45-D29C97A8F5AA}"/>
    <cellStyle name="_Percent_FCC Zeus" xfId="25397" xr:uid="{B3CDC918-5F55-4BA6-9F18-C4B1B22F52A0}"/>
    <cellStyle name="_Percent_FCC Zeus 2" xfId="25398" xr:uid="{5BDE6D92-73D2-402E-A8EF-CB817C177DBC}"/>
    <cellStyle name="_Percent_FCC Zeus 2 2" xfId="25399" xr:uid="{BFF2C83B-A7EF-4678-A713-EC97D1D4569A}"/>
    <cellStyle name="_Percent_FCC Zeus 2 2 2" xfId="25400" xr:uid="{1129D61B-A6CF-4E36-BBBD-8B331EF7F6F0}"/>
    <cellStyle name="_Percent_FCC Zeus 2 3" xfId="25401" xr:uid="{6561CAE1-2019-4146-AD58-0FF57CB5C5B4}"/>
    <cellStyle name="_Percent_FCC Zeus 3" xfId="25402" xr:uid="{54A5FBD0-A2B2-475C-9A6E-A22E056FCE08}"/>
    <cellStyle name="_Percent_FCC Zeus 3 2" xfId="25403" xr:uid="{395D4B51-44BC-459E-9799-83492DEC6DFD}"/>
    <cellStyle name="_Percent_FCC Zeus 4" xfId="25404" xr:uid="{CBF7E0E5-E0AF-4CFB-B9CF-B45EE97BF26D}"/>
    <cellStyle name="_Percent_Flagstar 2007-1A C AF4" xfId="25405" xr:uid="{F2451E74-06F9-4453-8BE1-8424A13E2DEA}"/>
    <cellStyle name="_Percent_Flagstar 2007-1A C AF4 2" xfId="25406" xr:uid="{B73BF327-D7E3-449E-ADED-5B7B605D6F52}"/>
    <cellStyle name="_Percent_Flagstar 2007-1A C AF4 2 2" xfId="25407" xr:uid="{3DDF11B7-4595-4CB1-9E15-CE29706CAECC}"/>
    <cellStyle name="_Percent_Flagstar 2007-1A C AF4 2 2 2" xfId="25408" xr:uid="{D16F712D-E00E-4442-8A1E-015C675958C3}"/>
    <cellStyle name="_Percent_Flagstar 2007-1A C AF4 2 3" xfId="25409" xr:uid="{9FB1DC5D-65F1-49DA-8C8E-1E083A833B8C}"/>
    <cellStyle name="_Percent_Flagstar 2007-1A C AF4 3" xfId="25410" xr:uid="{CDA7549C-6D48-461D-BAF2-80F27F350451}"/>
    <cellStyle name="_Percent_Flagstar 2007-1A C AF4 3 2" xfId="25411" xr:uid="{7A03DA19-2BDF-40C9-835E-27AB15BE4A94}"/>
    <cellStyle name="_Percent_Flagstar 2007-1A C AF4 4" xfId="25412" xr:uid="{08FB77D9-4A7B-4BAA-99D6-B6022CB00F57}"/>
    <cellStyle name="_Percent_ItalFinance SV2" xfId="25413" xr:uid="{E55B9556-52F9-4EFB-B64F-4FBFDD8F1D4A}"/>
    <cellStyle name="_Percent_ItalFinance SV2 2" xfId="25414" xr:uid="{BA774139-C14D-436D-9D34-96B403BF0AB0}"/>
    <cellStyle name="_Percent_ItalFinance SV2 2 2" xfId="25415" xr:uid="{36D22409-3229-46AC-A068-DA955CEE900B}"/>
    <cellStyle name="_Percent_ItalFinance SV2 2 2 2" xfId="25416" xr:uid="{79819738-04F4-4C91-A027-921D5BD9D01C}"/>
    <cellStyle name="_Percent_ItalFinance SV2 2 3" xfId="25417" xr:uid="{F1F84297-A795-4881-A5B8-AF8C2FD50D8F}"/>
    <cellStyle name="_Percent_ItalFinance SV2 3" xfId="25418" xr:uid="{B7E2DFCD-9039-4CCC-BBE5-880F571470E8}"/>
    <cellStyle name="_Percent_ItalFinance SV2 3 2" xfId="25419" xr:uid="{F7C1B2AE-D456-4030-B9AD-DED15B51DE99}"/>
    <cellStyle name="_Percent_ItalFinance SV2 4" xfId="25420" xr:uid="{6A333FF5-80A8-4AE8-8278-A33DE98B1558}"/>
    <cellStyle name="_Percent_Meliadi SaRL" xfId="25421" xr:uid="{F865A242-7581-44C2-928E-C974745BD259}"/>
    <cellStyle name="_Percent_Meliadi SaRL 2" xfId="25422" xr:uid="{51B79748-6311-493C-B161-F49752A53D58}"/>
    <cellStyle name="_Percent_Meliadi SaRL 2 2" xfId="25423" xr:uid="{71945D02-480C-4EB1-95E1-0F2F84142040}"/>
    <cellStyle name="_Percent_Meliadi SaRL 2 2 2" xfId="25424" xr:uid="{DC3CDBCA-92F7-4B1B-B28A-6664F4DCB408}"/>
    <cellStyle name="_Percent_Meliadi SaRL 2 3" xfId="25425" xr:uid="{7A7991F5-AD83-4A7B-A5E5-F101B8A5DC97}"/>
    <cellStyle name="_Percent_Meliadi SaRL 3" xfId="25426" xr:uid="{99EA3F64-E74A-41B3-A8CB-70EB576DA131}"/>
    <cellStyle name="_Percent_Meliadi SaRL 3 2" xfId="25427" xr:uid="{7F6A527C-9A05-4112-BFD4-98B2F6D4FA52}"/>
    <cellStyle name="_Percent_Meliadi SaRL 4" xfId="25428" xr:uid="{62939233-E1AB-4A73-9883-6F2BEB0A5FDB}"/>
    <cellStyle name="_Percent_shadow publication 2010.12" xfId="25429" xr:uid="{605FB8E8-F85A-42D0-823A-4B9A2A28FDA0}"/>
    <cellStyle name="_Percent_shadow publication 2010.12 2" xfId="25430" xr:uid="{8D6AB6DC-3EC7-428C-9138-0FD85817545C}"/>
    <cellStyle name="_Percent_Sheet1" xfId="25431" xr:uid="{863866BA-64FC-4A72-800B-9D2F41F0178A}"/>
    <cellStyle name="_Percent_Sheet1 2" xfId="25432" xr:uid="{84D7B016-21FE-4315-B4AE-3DE100DE7C9D}"/>
    <cellStyle name="_Percent_Sheet1 2 2" xfId="25433" xr:uid="{402FFE3B-1ABD-4515-999E-45C8E0EE8311}"/>
    <cellStyle name="_Percent_Sheet1 2 2 2" xfId="25434" xr:uid="{7E3CECF9-DD99-4D1E-B51D-54A5CF8E9DC5}"/>
    <cellStyle name="_Percent_Sheet1 2 3" xfId="25435" xr:uid="{F4C06B38-92EB-4A3B-9C17-1B4762F88B6A}"/>
    <cellStyle name="_Percent_Sheet1 3" xfId="25436" xr:uid="{B6FE8150-8637-40DA-BDDD-295638419C0A}"/>
    <cellStyle name="_Percent_Sheet1 3 2" xfId="25437" xr:uid="{0E18E03F-9CEE-433F-94B8-373997AD0117}"/>
    <cellStyle name="_Percent_Sheet1 4" xfId="25438" xr:uid="{63AFA1CE-8733-4B20-AE8E-AF9D3A5E5F55}"/>
    <cellStyle name="_Percent_Synthese cumul 300910" xfId="25439" xr:uid="{65B6FFF6-A2B3-4AC5-B4BA-54627E5C55DC}"/>
    <cellStyle name="_Percent_Synthese cumul 300910 2" xfId="25440" xr:uid="{B23A79AF-65BB-41E8-8107-3F48D946D101}"/>
    <cellStyle name="_Percent_Template" xfId="25441" xr:uid="{B009139D-286D-4D56-9AB0-489B1802C9F4}"/>
    <cellStyle name="_Percent_Template 2" xfId="25442" xr:uid="{7A607018-B8B9-4E41-84B3-2E4A61671DE6}"/>
    <cellStyle name="_Percent_Template 2 2" xfId="25443" xr:uid="{463389BC-7EEA-4310-8152-0B8715FCB8F1}"/>
    <cellStyle name="_Percent_Template 2 2 2" xfId="25444" xr:uid="{6F440EA0-19FE-404F-915C-F31B3F936C38}"/>
    <cellStyle name="_Percent_Template 2 3" xfId="25445" xr:uid="{A1503E84-54B2-44AE-A542-B3376D025517}"/>
    <cellStyle name="_Percent_Template 3" xfId="25446" xr:uid="{BEF206C4-4E8B-439F-95CB-7E58763B28A7}"/>
    <cellStyle name="_Percent_Template 3 2" xfId="25447" xr:uid="{B83E9115-EE88-4EB1-AFE2-B614EE061AA1}"/>
    <cellStyle name="_Percent_Template 4" xfId="25448" xr:uid="{73CEC15E-2E45-49C4-939B-39A36E5A6BE4}"/>
    <cellStyle name="_PercentReal" xfId="25449" xr:uid="{A051A705-A3B1-431D-8BD6-CF16A169E334}"/>
    <cellStyle name="_PercentSpace" xfId="25450" xr:uid="{1612B5A0-B2D1-46FF-8413-E0D8A9B2AFD0}"/>
    <cellStyle name="_PercentSpace 2" xfId="25451" xr:uid="{E71346EA-0584-41CE-81FF-7093D1B13263}"/>
    <cellStyle name="_PercentSpace 2 2" xfId="25452" xr:uid="{BAC6CF48-E0E4-421E-AF7F-7A751699988F}"/>
    <cellStyle name="_PercentSpace 2 2 2" xfId="25453" xr:uid="{CDA50FC6-35DC-44EB-82E4-036407FA9496}"/>
    <cellStyle name="_PercentSpace 2 3" xfId="25454" xr:uid="{8383E40E-1808-4C9D-9316-088C1BB658CB}"/>
    <cellStyle name="_PercentSpace 2 4" xfId="25455" xr:uid="{802A51CB-C847-46F6-BAAC-83912BE4AC1F}"/>
    <cellStyle name="_PercentSpace 3" xfId="25456" xr:uid="{B0A6E2BE-153C-4FFE-B6F4-5BB45771C017}"/>
    <cellStyle name="_PercentSpace 3 2" xfId="25457" xr:uid="{559E7EAF-EDD9-4F9C-A6B5-1CF3A0D9B376}"/>
    <cellStyle name="_PercentSpace 3 3" xfId="25458" xr:uid="{AC76F863-5BD7-49DF-8DA4-FE07FA9D6274}"/>
    <cellStyle name="_PercentSpace 3 4" xfId="25459" xr:uid="{655C76FB-38E4-4F0A-9D4C-647DC9C8A016}"/>
    <cellStyle name="_PercentSpace 4" xfId="25460" xr:uid="{5D31E6B1-8903-47AE-A428-8050A125541E}"/>
    <cellStyle name="_PercentSpace 5" xfId="25461" xr:uid="{43D078FD-3119-4C43-AEE2-F275CDFEF48C}"/>
    <cellStyle name="_PercentSpace_45647 - Annexe 6a au 31 03 2011 v2" xfId="25462" xr:uid="{916475BD-8DF3-47AC-8631-112F4A3A4096}"/>
    <cellStyle name="_PercentSpace_ABS Deal Tracer - Q3 2008" xfId="25463" xr:uid="{BC0DF3C0-4C56-4001-A803-C22400F43FF3}"/>
    <cellStyle name="_PercentSpace_ABS Deal Tracer - Q3 2008 2" xfId="25464" xr:uid="{7ABAF976-B40B-47F2-BBCF-C86D5E161AA0}"/>
    <cellStyle name="_PercentSpace_ABS Deal Tracer - Q3 2008 2 2" xfId="25465" xr:uid="{0DA8C3C2-61D6-43F1-9392-B87399992580}"/>
    <cellStyle name="_PercentSpace_ABS Deal Tracer - Q3 2008 2 2 2" xfId="25466" xr:uid="{239C67EB-F45D-4F23-BF39-DE1912E55DBB}"/>
    <cellStyle name="_PercentSpace_ABS Deal Tracer - Q3 2008 2 3" xfId="25467" xr:uid="{4EAA0397-CF18-4409-8C4F-8234102FEBBC}"/>
    <cellStyle name="_PercentSpace_ABS Deal Tracer - Q3 2008 3" xfId="25468" xr:uid="{9CA47341-3D25-44F1-8AB2-C4D300155BA8}"/>
    <cellStyle name="_PercentSpace_ABS Deal Tracer - Q3 2008 3 2" xfId="25469" xr:uid="{41C9608D-FF68-433A-970D-4ECD840C20B4}"/>
    <cellStyle name="_PercentSpace_ABS Deal Tracer - Q3 2008 4" xfId="25470" xr:uid="{86683B10-30FE-4B1D-AFE3-1B23838AB3CA}"/>
    <cellStyle name="_PercentSpace_Aerium - Chester" xfId="25471" xr:uid="{AC784C28-E658-4649-9D13-4B165563A3A2}"/>
    <cellStyle name="_PercentSpace_Aerium - Chester 2" xfId="25472" xr:uid="{F851BB70-ECA0-49A7-897B-437219D6C430}"/>
    <cellStyle name="_PercentSpace_Aerium - Chester 2 2" xfId="25473" xr:uid="{F3CB38C4-FC99-489D-AE5A-DF626E07594E}"/>
    <cellStyle name="_PercentSpace_Aerium - Chester 2 2 2" xfId="25474" xr:uid="{DDE04788-4839-4694-B349-F62DB0502CE4}"/>
    <cellStyle name="_PercentSpace_Aerium - Chester 2 3" xfId="25475" xr:uid="{B7DF1E5C-7F01-4387-99B0-02EC32D0B189}"/>
    <cellStyle name="_PercentSpace_Aerium - Chester 3" xfId="25476" xr:uid="{319C06C3-EF4B-4B36-91FB-8541009A17DD}"/>
    <cellStyle name="_PercentSpace_Aerium - Chester 3 2" xfId="25477" xr:uid="{2E01C4DB-22A2-479D-B239-F78CFDE06614}"/>
    <cellStyle name="_PercentSpace_Aerium - Chester 4" xfId="25478" xr:uid="{DE2F16CE-B169-435C-A86F-0B4088A1D282}"/>
    <cellStyle name="_PercentSpace_Aerium - Mercoeur" xfId="25479" xr:uid="{22292361-288C-4D9B-B81A-83B5CEDAB777}"/>
    <cellStyle name="_PercentSpace_Aerium - Mercoeur 2" xfId="25480" xr:uid="{BD2F94FC-8C58-4413-8606-BE928AE67CFF}"/>
    <cellStyle name="_PercentSpace_Aerium - Mercoeur 2 2" xfId="25481" xr:uid="{04D0DA89-6243-4F30-B8C3-68960B877768}"/>
    <cellStyle name="_PercentSpace_Aerium - Mercoeur 2 2 2" xfId="25482" xr:uid="{3E727242-CAB8-4279-AB1E-E06612FE41AF}"/>
    <cellStyle name="_PercentSpace_Aerium - Mercoeur 2 3" xfId="25483" xr:uid="{41FD13B9-8AC4-47DA-897C-B652D1FCB46F}"/>
    <cellStyle name="_PercentSpace_Aerium - Mercoeur 3" xfId="25484" xr:uid="{1261ACA5-9111-4D3D-B09D-7FD67464D75B}"/>
    <cellStyle name="_PercentSpace_Aerium - Mercoeur 3 2" xfId="25485" xr:uid="{9E1D0DBC-49E9-4322-9287-2B1A0933629E}"/>
    <cellStyle name="_PercentSpace_Aerium - Mercoeur 4" xfId="25486" xr:uid="{955A7586-EE22-4CBA-82F0-D39F6B6181AF}"/>
    <cellStyle name="_PercentSpace_Annexe 6 Détail comptes" xfId="25487" xr:uid="{5A6BB2B8-8E53-4B33-A3B7-51CF6BD17C51}"/>
    <cellStyle name="_PercentSpace_Babcock &amp; Brown Air Funding I" xfId="25488" xr:uid="{8ED346AC-F167-4BCD-915F-741F5096056F}"/>
    <cellStyle name="_PercentSpace_Babcock &amp; Brown Air Funding I 2" xfId="25489" xr:uid="{2F7FF3AE-E54C-4B28-B3F8-88D1971602E5}"/>
    <cellStyle name="_PercentSpace_Babcock &amp; Brown Air Funding I 2 2" xfId="25490" xr:uid="{692A588A-DCCB-4A96-AB51-648FB4783F67}"/>
    <cellStyle name="_PercentSpace_Babcock &amp; Brown Air Funding I 2 2 2" xfId="25491" xr:uid="{1147DFB7-2DCD-403B-81E2-F3446FBF21F8}"/>
    <cellStyle name="_PercentSpace_Babcock &amp; Brown Air Funding I 2 3" xfId="25492" xr:uid="{4A51F97C-7CB6-4C62-B991-35BAE27101DD}"/>
    <cellStyle name="_PercentSpace_Babcock &amp; Brown Air Funding I 3" xfId="25493" xr:uid="{843ABFD1-6A79-4508-B614-9BE0142B9358}"/>
    <cellStyle name="_PercentSpace_Babcock &amp; Brown Air Funding I 3 2" xfId="25494" xr:uid="{96FF8D46-86DF-40F6-9DC1-36C44B31BA38}"/>
    <cellStyle name="_PercentSpace_Babcock &amp; Brown Air Funding I 4" xfId="25495" xr:uid="{56AAE85C-54AC-4812-9FA4-785CC8E7020A}"/>
    <cellStyle name="_PercentSpace_Exclusion Karma" xfId="25496" xr:uid="{9468F0F2-18BD-480E-A14B-5FD7D92B569C}"/>
    <cellStyle name="_PercentSpace_Exposition des titres souverains (zone euro) au 31.12.2011 V4" xfId="25497" xr:uid="{0BEBA715-DBAA-4F64-B702-2133FFFBE7A2}"/>
    <cellStyle name="_PercentSpace_FCAR 364-day" xfId="25498" xr:uid="{9ED9C94E-9AFD-450E-A0F8-57627F82CFF0}"/>
    <cellStyle name="_PercentSpace_FCAR 364-day 2" xfId="25499" xr:uid="{C640647E-05C7-44C0-AC7F-2816D4F4D992}"/>
    <cellStyle name="_PercentSpace_FCAR 364-day 2 2" xfId="25500" xr:uid="{123B71DF-0603-4523-809F-09961A14E8A8}"/>
    <cellStyle name="_PercentSpace_FCAR 364-day 2 2 2" xfId="25501" xr:uid="{6780FEED-DD13-4DC9-AC8D-A0241D697435}"/>
    <cellStyle name="_PercentSpace_FCAR 364-day 2 3" xfId="25502" xr:uid="{C9A2F25C-2CF1-4748-B16B-DEA9F6BB5E07}"/>
    <cellStyle name="_PercentSpace_FCAR 364-day 3" xfId="25503" xr:uid="{1A4AD29F-4DD0-4339-911E-CA20BA4F83C1}"/>
    <cellStyle name="_PercentSpace_FCAR 364-day 3 2" xfId="25504" xr:uid="{FFC1746B-7ABF-46F7-AA12-45355F55052C}"/>
    <cellStyle name="_PercentSpace_FCAR 364-day 4" xfId="25505" xr:uid="{013A9342-7663-4C0E-9551-E15AB11A67C3}"/>
    <cellStyle name="_PercentSpace_FCAR 5-year" xfId="25506" xr:uid="{15062C8C-1C71-499D-A6A8-5FDFC1C68B6A}"/>
    <cellStyle name="_PercentSpace_FCAR 5-year 2" xfId="25507" xr:uid="{5F630487-6289-40C1-BFD9-AA6F9BFB384F}"/>
    <cellStyle name="_PercentSpace_FCAR 5-year 2 2" xfId="25508" xr:uid="{07B4C060-201E-4AE8-AA32-7BBD4F538067}"/>
    <cellStyle name="_PercentSpace_FCAR 5-year 2 2 2" xfId="25509" xr:uid="{9687BAC7-AEFB-46C6-9F98-CE43575B3C34}"/>
    <cellStyle name="_PercentSpace_FCAR 5-year 2 3" xfId="25510" xr:uid="{777D8AB9-E957-4795-A81C-C471268CCEAD}"/>
    <cellStyle name="_PercentSpace_FCAR 5-year 3" xfId="25511" xr:uid="{BA53FA71-E553-49EF-8481-C6CA0C9B6402}"/>
    <cellStyle name="_PercentSpace_FCAR 5-year 3 2" xfId="25512" xr:uid="{A5E69A0B-647D-4961-ACDB-58D84BE13F21}"/>
    <cellStyle name="_PercentSpace_FCAR 5-year 4" xfId="25513" xr:uid="{B09FEFC4-1118-4CB9-9FDE-C3EB80C59188}"/>
    <cellStyle name="_PercentSpace_FCC Zeus" xfId="25514" xr:uid="{4F142E9D-D52C-4AA5-9AF5-40A313392342}"/>
    <cellStyle name="_PercentSpace_FCC Zeus 2" xfId="25515" xr:uid="{0FC9F441-7739-4BA8-94C9-84D2A3C2DDD3}"/>
    <cellStyle name="_PercentSpace_FCC Zeus 2 2" xfId="25516" xr:uid="{F578B6FE-A0B2-4AC0-963C-38B798C512D8}"/>
    <cellStyle name="_PercentSpace_FCC Zeus 2 2 2" xfId="25517" xr:uid="{451D77EB-268E-4ADC-8119-C9321EC5E37E}"/>
    <cellStyle name="_PercentSpace_FCC Zeus 2 3" xfId="25518" xr:uid="{97E3164D-E831-4B59-ABC6-09DA66ABD539}"/>
    <cellStyle name="_PercentSpace_FCC Zeus 3" xfId="25519" xr:uid="{EC95169B-1B2E-440B-9307-F4F42F9B9744}"/>
    <cellStyle name="_PercentSpace_FCC Zeus 3 2" xfId="25520" xr:uid="{1DB4E02C-B878-4D8D-9CD0-E32EFA66F79E}"/>
    <cellStyle name="_PercentSpace_FCC Zeus 4" xfId="25521" xr:uid="{3D4F1113-BB0E-41F9-9BD6-AD97D01AC9E3}"/>
    <cellStyle name="_PercentSpace_Flagstar 2007-1A C AF4" xfId="25522" xr:uid="{2DB9DBDC-83F2-4AA3-B52F-8547CA3CFEFD}"/>
    <cellStyle name="_PercentSpace_Flagstar 2007-1A C AF4 2" xfId="25523" xr:uid="{D6238073-0527-430C-AFD7-3014932F6E22}"/>
    <cellStyle name="_PercentSpace_Flagstar 2007-1A C AF4 2 2" xfId="25524" xr:uid="{48820724-5B1D-45E5-93AB-58007049BCDB}"/>
    <cellStyle name="_PercentSpace_Flagstar 2007-1A C AF4 2 2 2" xfId="25525" xr:uid="{67C01A5F-1476-4355-B70F-FD6646E2D87C}"/>
    <cellStyle name="_PercentSpace_Flagstar 2007-1A C AF4 2 3" xfId="25526" xr:uid="{E469E358-426C-4D03-B669-6C5C489B0581}"/>
    <cellStyle name="_PercentSpace_Flagstar 2007-1A C AF4 3" xfId="25527" xr:uid="{30FDE608-C111-4ACF-9334-B3F01EDC2D1E}"/>
    <cellStyle name="_PercentSpace_Flagstar 2007-1A C AF4 3 2" xfId="25528" xr:uid="{57D6DAEF-D0EF-4A20-AE36-B6BE11ABF5C7}"/>
    <cellStyle name="_PercentSpace_Flagstar 2007-1A C AF4 4" xfId="25529" xr:uid="{6E82A3FB-8537-405E-9079-36AD734AF667}"/>
    <cellStyle name="_PercentSpace_ItalFinance SV2" xfId="25530" xr:uid="{5DC83A7B-555A-4D43-845E-5C45C37E66D4}"/>
    <cellStyle name="_PercentSpace_ItalFinance SV2 2" xfId="25531" xr:uid="{701C5AE3-EEBC-426C-A652-EB53954F0266}"/>
    <cellStyle name="_PercentSpace_ItalFinance SV2 2 2" xfId="25532" xr:uid="{C18A30A3-78D3-4BCD-BDFF-0A32043FE882}"/>
    <cellStyle name="_PercentSpace_ItalFinance SV2 2 2 2" xfId="25533" xr:uid="{9EF7E455-8C71-414C-A32F-C205A54E5A29}"/>
    <cellStyle name="_PercentSpace_ItalFinance SV2 2 3" xfId="25534" xr:uid="{CC91F625-D7F4-40E3-857B-30AF9F920818}"/>
    <cellStyle name="_PercentSpace_ItalFinance SV2 3" xfId="25535" xr:uid="{7B51D2F5-0204-46FF-AD5B-E338A558D84B}"/>
    <cellStyle name="_PercentSpace_ItalFinance SV2 3 2" xfId="25536" xr:uid="{CF2EE829-3990-436F-B658-C650BECCA838}"/>
    <cellStyle name="_PercentSpace_ItalFinance SV2 4" xfId="25537" xr:uid="{50F4EBA6-E47A-4DEF-AE91-702809F2E965}"/>
    <cellStyle name="_PercentSpace_Meliadi SaRL" xfId="25538" xr:uid="{0FF1EEFF-0C3F-4B86-8839-917DCC809DE6}"/>
    <cellStyle name="_PercentSpace_Meliadi SaRL 2" xfId="25539" xr:uid="{9231FF21-E2BB-4345-BE5B-FA1C1CA23588}"/>
    <cellStyle name="_PercentSpace_Meliadi SaRL 2 2" xfId="25540" xr:uid="{15698DF7-0510-4522-9EDE-041C69A52F0A}"/>
    <cellStyle name="_PercentSpace_Meliadi SaRL 2 2 2" xfId="25541" xr:uid="{50277A31-5D16-4A46-9B69-A1A7E37962F3}"/>
    <cellStyle name="_PercentSpace_Meliadi SaRL 2 3" xfId="25542" xr:uid="{4381A93C-C36E-424B-9D76-88E031D35E84}"/>
    <cellStyle name="_PercentSpace_Meliadi SaRL 3" xfId="25543" xr:uid="{4CDBFB00-9CB2-40DC-BF1B-128E54CCFA71}"/>
    <cellStyle name="_PercentSpace_Meliadi SaRL 3 2" xfId="25544" xr:uid="{8880DC6F-5FEF-4E3B-B8FA-39323306B8D1}"/>
    <cellStyle name="_PercentSpace_Meliadi SaRL 4" xfId="25545" xr:uid="{B010AE97-8A62-458E-A05F-5AE6C6DCDE18}"/>
    <cellStyle name="_PercentSpace_shadow publication 2010.12" xfId="25546" xr:uid="{22C39EFC-DEDF-4578-86EA-83C30E7851C0}"/>
    <cellStyle name="_PercentSpace_shadow publication 2010.12 2" xfId="25547" xr:uid="{441E1D48-F40D-46F6-A2D3-4C2E25C14767}"/>
    <cellStyle name="_PercentSpace_Sheet1" xfId="25548" xr:uid="{1A4B35C7-E6D3-47D9-BF49-2DE47857F2A7}"/>
    <cellStyle name="_PercentSpace_Sheet1 2" xfId="25549" xr:uid="{88702402-8091-4DCA-91FE-75517224BFEB}"/>
    <cellStyle name="_PercentSpace_Sheet1 2 2" xfId="25550" xr:uid="{DD562BE7-9670-4749-BAA5-9D3189B02643}"/>
    <cellStyle name="_PercentSpace_Sheet1 2 2 2" xfId="25551" xr:uid="{D16F2C7D-63B4-42CC-8ACD-AC9F7689F272}"/>
    <cellStyle name="_PercentSpace_Sheet1 2 3" xfId="25552" xr:uid="{A26DA3F7-0BE6-499A-A633-303A1315A00D}"/>
    <cellStyle name="_PercentSpace_Sheet1 3" xfId="25553" xr:uid="{E6A79FC5-D850-466E-846F-A159CF786E55}"/>
    <cellStyle name="_PercentSpace_Sheet1 3 2" xfId="25554" xr:uid="{AF5A9427-0085-45E2-ABBD-A3630D08325A}"/>
    <cellStyle name="_PercentSpace_Sheet1 4" xfId="25555" xr:uid="{86FC6B09-E5E4-4CBA-8F02-800D1788D48F}"/>
    <cellStyle name="_PercentSpace_Synthese cumul 300910" xfId="25556" xr:uid="{86244968-2CCF-479D-8224-844C95800C04}"/>
    <cellStyle name="_PercentSpace_Synthese cumul 300910 2" xfId="25557" xr:uid="{9A0A1A20-D67F-42A0-BB76-A2EF3C00EA68}"/>
    <cellStyle name="_PercentSpace_Template" xfId="25558" xr:uid="{26035950-E992-41FF-81FE-7CE2A0772357}"/>
    <cellStyle name="_PercentSpace_Template 2" xfId="25559" xr:uid="{07BDB4E6-6B04-4410-8280-00095CA985C0}"/>
    <cellStyle name="_PercentSpace_Template 2 2" xfId="25560" xr:uid="{A6567E57-20FF-4B31-A124-0651B9F29C6F}"/>
    <cellStyle name="_PercentSpace_Template 2 2 2" xfId="25561" xr:uid="{00C61FCA-5A0F-4214-A5CA-69172D5E0112}"/>
    <cellStyle name="_PercentSpace_Template 2 3" xfId="25562" xr:uid="{62B31405-20AC-4925-A5B5-56D1BBE888AB}"/>
    <cellStyle name="_PercentSpace_Template 3" xfId="25563" xr:uid="{63F47365-55E0-454B-8FD2-ABCDD58A08DD}"/>
    <cellStyle name="_PercentSpace_Template 3 2" xfId="25564" xr:uid="{26039DB3-6D5F-4156-BBA2-D7767C6592E4}"/>
    <cellStyle name="_PercentSpace_Template 4" xfId="25565" xr:uid="{C389F41D-7DEC-49D1-9B77-A1D551B8225D}"/>
    <cellStyle name="_Peripherals Bonds MtModel blended V July 19th call3" xfId="25566" xr:uid="{29606CFE-B3CA-4741-9007-0C94DA15F985}"/>
    <cellStyle name="_Peripherals Bonds MtModel blended V July 19th call3 2" xfId="25567" xr:uid="{15D2B5C7-6A5B-46EE-8E56-AEECFD03478D}"/>
    <cellStyle name="_Peripherals Bonds MtModel blended V July 19th call3_Master états financiers de synthèse IFRS_201112 V0" xfId="25568" xr:uid="{7EFB1A5D-B07B-43AB-854F-505A9D03ECF0}"/>
    <cellStyle name="_Peripherals Bonds MtModel blended V July 19th call3_note 4 à insérer" xfId="25569" xr:uid="{AF0AC99C-3D4C-4A40-83E5-DD244AD628BB}"/>
    <cellStyle name="_Peripherals Bonds_v3 AL IV0" xfId="25570" xr:uid="{F5814891-8139-48AA-B866-A3BC41CF56CA}"/>
    <cellStyle name="_Peripherals Bonds_v3 AL IV0 2" xfId="25571" xr:uid="{3FC89D60-1019-4667-88B4-7CE3C0E720EE}"/>
    <cellStyle name="_Peripherals Bonds_v3 AL IV0_Master états financiers de synthèse IFRS_201112 V0" xfId="25572" xr:uid="{3AEA73A8-C5B1-4A75-AB6A-9C0B115BC759}"/>
    <cellStyle name="_Peripherals Bonds_v3 AL IV0_note 4 à insérer" xfId="25573" xr:uid="{6440FA71-2613-40BB-BD64-DA843F8D313B}"/>
    <cellStyle name="_Peripherals Bonds_v3 Original" xfId="25574" xr:uid="{3ABF88B2-04A3-4B49-82DF-0FDB67B3332C}"/>
    <cellStyle name="_Peripherals Bonds_v3 Original 2" xfId="25575" xr:uid="{CD048AB8-820D-4AED-8148-ABB32585EF4C}"/>
    <cellStyle name="_Peripherals Bonds_v3 Original_Master états financiers de synthèse IFRS_201112 V0" xfId="25576" xr:uid="{7271E558-F511-496E-8AE0-114DEEE0D756}"/>
    <cellStyle name="_Peripherals Bonds_v3 Original_note 4 à insérer" xfId="25577" xr:uid="{2C82549B-9A19-4873-928D-428AFC403C53}"/>
    <cellStyle name="_Peripherals Bonds_v4 original" xfId="25578" xr:uid="{2ABEC88F-9FED-4115-8DB2-CD8BB0EBB430}"/>
    <cellStyle name="_Peripherals Bonds_v4 original 2" xfId="25579" xr:uid="{6BE1C36C-7E73-41D0-BA01-C78D9B2E228B}"/>
    <cellStyle name="_Peripherals Bonds_v4 original_Master états financiers de synthèse IFRS_201112 V0" xfId="25580" xr:uid="{E1396C08-0F95-4D34-A1B2-25935B5687CB}"/>
    <cellStyle name="_Peripherals Bonds_v4 original_note 4 à insérer" xfId="25581" xr:uid="{670D504D-33F0-42FB-9F44-6954D5F3F8AD}"/>
    <cellStyle name="_Peripherals Bonds_v6_light" xfId="25582" xr:uid="{B9AF932B-268E-495D-8547-CD212D3FB3B2}"/>
    <cellStyle name="_Peripherals Bonds_v6_light 2" xfId="25583" xr:uid="{64CEC9B6-8CBB-4740-8088-7CFF3200AA6B}"/>
    <cellStyle name="_Peripherals Bonds_v6_light_Master états financiers de synthèse IFRS_201112 V0" xfId="25584" xr:uid="{0DF83F90-CF8C-451C-80D7-EB6D53A2E1D8}"/>
    <cellStyle name="_Peripherals Bonds_v6_light_note 4 à insérer" xfId="25585" xr:uid="{1EA5FD8E-D543-4D09-BA3F-84BE2D6576B6}"/>
    <cellStyle name="_piemontaise 06T3" xfId="25586" xr:uid="{CBD16E6A-D3D7-49CB-8FD8-94DD0997A116}"/>
    <cellStyle name="_Plan 09-12" xfId="25587" xr:uid="{1AE982E2-EC8F-4910-B64C-C1D8DBBE0DC0}"/>
    <cellStyle name="_Plan 2009-2012 CoR" xfId="25588" xr:uid="{3049E95A-8B50-4E7C-AB58-DE9CC44F65CE}"/>
    <cellStyle name="_Planilla de Trabajo J-10_VIDA" xfId="25589" xr:uid="{803CEEAF-5DF2-4A16-9B0B-77CF55A2FC03}"/>
    <cellStyle name="_Pologne RD v7" xfId="25590" xr:uid="{6CCD0BFF-87FF-406E-9E24-A8FAE15B62C1}"/>
    <cellStyle name="_Pologne RD v7_Annexe AFS_ Taiwan vie_BNPP Q12010" xfId="25591" xr:uid="{87E566D0-DD86-4540-9409-E8743800DE9A}"/>
    <cellStyle name="_Portfolio" xfId="25592" xr:uid="{3077FD08-4261-4B00-A297-611733E2ACB1}"/>
    <cellStyle name="_Portfolio Definition" xfId="25593" xr:uid="{D3BABDC2-3199-4701-B1B6-0E21AF6D397F}"/>
    <cellStyle name="_Portfolio Definition_1" xfId="25594" xr:uid="{C3A3FBCC-0F08-4705-A614-D644EBA46965}"/>
    <cellStyle name="_Portfolio Definition_Correlation Matrix" xfId="25595" xr:uid="{EEF1F261-7B89-476A-AC10-1CFB0582A448}"/>
    <cellStyle name="_Portfolio Definition_Factor Exposure" xfId="25596" xr:uid="{9A391FC2-69A7-4817-89D4-2F7CFA016F1E}"/>
    <cellStyle name="_Portfolio Definition_Portfolio Definition" xfId="25597" xr:uid="{F416659C-8A10-49FA-8382-6691683CDE0C}"/>
    <cellStyle name="_Portfolio Definition_Recovery Rates" xfId="25598" xr:uid="{41321D08-9F06-4C91-AFE1-5DBF0AC793EB}"/>
    <cellStyle name="_PORTFOLIO DETAILS" xfId="25599" xr:uid="{4F5B10C6-972B-4775-9F7C-C916ABA40BC6}"/>
    <cellStyle name="_PORTFOLIO DETAILS 2" xfId="25600" xr:uid="{48EE24DE-716C-432D-B295-EC3D54E395A0}"/>
    <cellStyle name="_PORTFOLIO DETAILS 2 2" xfId="25601" xr:uid="{8FD9EF55-080E-4A90-8A30-B057AD573B0E}"/>
    <cellStyle name="_PORTFOLIO DETAILS 3" xfId="25602" xr:uid="{AC807600-6A24-4BC5-ACD2-238C9F3E6A94}"/>
    <cellStyle name="_PORTFOLIO DETAILS_1" xfId="25603" xr:uid="{E7103EF5-AA8E-4641-9DEE-DD1DB2D93319}"/>
    <cellStyle name="_PORTFOLIO DETAILS_1_Degas HFTO" xfId="25604" xr:uid="{05E22C18-56FB-40B3-94AB-CE53D5473EE7}"/>
    <cellStyle name="_PORTFOLIO DETAILS_Annexe 7c (2)" xfId="25605" xr:uid="{3B9B6329-0F0B-41A4-B04D-CB8804B6E1FB}"/>
    <cellStyle name="_PORTFOLIO DETAILS_annexe 7c mise à jour uk" xfId="25606" xr:uid="{9D2ABB0D-D4CD-4235-A6BC-C07776EE5735}"/>
    <cellStyle name="_PORTFOLIO DETAILS_Cadrage conso" xfId="25607" xr:uid="{2FAB9A03-0139-4D27-A4BF-EABA02476806}"/>
    <cellStyle name="_Portfolio Investor Builder" xfId="25608" xr:uid="{2AF2E17E-5933-4A7F-B237-1CEA66CD22DB}"/>
    <cellStyle name="_Portfolio Remaining to Ramp 2-28-06" xfId="25609" xr:uid="{7B6A2280-B8CB-484F-A98B-EE92FB37B2B4}"/>
    <cellStyle name="_PP booking Metropole Gestion Financiere T3 2012" xfId="25610" xr:uid="{48CD13C9-2794-40B9-8BC2-9C450F788DE0}"/>
    <cellStyle name="_Premi PPNA Chiusura GE 06T2" xfId="25611" xr:uid="{EAB0118D-1C68-4A2F-ABB1-D9D08BB8AE2E}"/>
    <cellStyle name="_Prepayment-WAL Assumptions" xfId="25612" xr:uid="{1ABDA44C-05A2-40F9-9529-C29C15214F59}"/>
    <cellStyle name="_Presentation Strats" xfId="25613" xr:uid="{36F6D7C6-0654-41D6-BA8A-31D1A2F296F4}"/>
    <cellStyle name="_Presentation Strats 2" xfId="25614" xr:uid="{933DF055-DFD8-410C-96A5-AE503A6E72AF}"/>
    <cellStyle name="_Presentation Strats 2 2" xfId="25615" xr:uid="{4491F7BF-1727-460C-B485-534B628671D6}"/>
    <cellStyle name="_Presentation Strats 2 2 2" xfId="25616" xr:uid="{14D5E039-F754-4A81-B371-6BA92ED71394}"/>
    <cellStyle name="_Presentation Strats 2 3" xfId="25617" xr:uid="{DD844849-190A-49E1-A765-CC0880670904}"/>
    <cellStyle name="_Presentation Strats 3" xfId="25618" xr:uid="{DF9C0C81-19D2-4A96-A974-D50747A97D5B}"/>
    <cellStyle name="_Presentation Strats 3 2" xfId="25619" xr:uid="{BF16967C-6660-417F-9A7F-913DE4B4BC89}"/>
    <cellStyle name="_Presentation Strats 4" xfId="25620" xr:uid="{C9B5D098-1D83-4D1B-8C7C-9E00D9C36CA2}"/>
    <cellStyle name="_Presentation Strats_Annexe 7c (2)" xfId="25621" xr:uid="{D063ADF9-A369-4197-8BC1-B05C578E7402}"/>
    <cellStyle name="_Presentation Strats_annexe 7c mise à jour uk" xfId="25622" xr:uid="{7243A5D1-E99A-4E87-91BC-2E5FA1A47402}"/>
    <cellStyle name="_Pricing Sheet" xfId="25623" xr:uid="{7DD46ECC-EE75-4814-A76A-E5BF6414DD3D}"/>
    <cellStyle name="_Pricing Sheet 2" xfId="25624" xr:uid="{529BA112-9E35-4A53-BE12-D6B2443441B0}"/>
    <cellStyle name="_Pricing Sheet 2 2" xfId="25625" xr:uid="{FD61306D-F652-4176-8B90-86C2CF5A8E5D}"/>
    <cellStyle name="_Pricing Sheet 2 2 2" xfId="25626" xr:uid="{FE584563-296F-4819-9DC3-594F221B3614}"/>
    <cellStyle name="_Pricing Sheet 2 3" xfId="25627" xr:uid="{7CEC69E4-59C2-4F17-80F1-5629FDC7D225}"/>
    <cellStyle name="_Pricing Sheet 3" xfId="25628" xr:uid="{F414CA2D-B1D2-42D6-9CCB-15CC6F6ED847}"/>
    <cellStyle name="_Pricing Sheet 3 2" xfId="25629" xr:uid="{48C0E5CC-16D0-437B-AA0B-0396C9258E21}"/>
    <cellStyle name="_Pricing Sheet 4" xfId="25630" xr:uid="{9B8EA8CB-7C24-4290-AF63-2935592964CC}"/>
    <cellStyle name="_Pricing Sheet_Annexe 7c (2)" xfId="25631" xr:uid="{4DF95F61-7BCF-46D2-A56C-344A566B4108}"/>
    <cellStyle name="_Pricing Sheet_annexe 7c mise à jour uk" xfId="25632" xr:uid="{33519568-8DF3-4FC3-A0A9-89605D8C50B1}"/>
    <cellStyle name="_Pricing Sheet_Annexes FR" xfId="25633" xr:uid="{9ED7B988-C084-4C31-A6B5-DDE4658A38AB}"/>
    <cellStyle name="_Primary_Structured Credit3" xfId="25634" xr:uid="{F0ECB869-0F80-43CD-A425-A3D842225CCB}"/>
    <cellStyle name="_Primary_Structured Credit3 2" xfId="25635" xr:uid="{6CD0FB3A-AF9C-4982-B6BD-48C2C7297EEB}"/>
    <cellStyle name="_Primary_Structured Credit3 2 2" xfId="25636" xr:uid="{A961E019-92C0-42C7-BFE2-2BFDD625E02F}"/>
    <cellStyle name="_Primary_Structured Credit3 3" xfId="25637" xr:uid="{20FD916C-6C36-4AB5-8C65-79FD210F5F84}"/>
    <cellStyle name="_Primary_Structured Credit3_Annexe 7c (2)" xfId="25638" xr:uid="{9A6130CB-D2EC-497F-8187-F01DFBB9A741}"/>
    <cellStyle name="_Primary_Structured Credit3_annexe 7c mise à jour uk" xfId="25639" xr:uid="{1A36D059-34DB-4534-95F8-F3BB4179799E}"/>
    <cellStyle name="_Primary_Structured Credit3_Cadrage conso" xfId="25640" xr:uid="{462A4994-E487-4107-BB89-908DB7DB1854}"/>
    <cellStyle name="_Primo premio 06t1" xfId="25641" xr:uid="{CA12DB26-2FC9-4E52-A7FD-51D907E9F42B}"/>
    <cellStyle name="_Principal EOP" xfId="25642" xr:uid="{0B0BFBC7-5C89-4F40-AA57-C6B26BA35462}"/>
    <cellStyle name="_Principal EOP 2" xfId="25643" xr:uid="{C2567134-04E8-4447-BC68-F0065DD00E68}"/>
    <cellStyle name="_Principal EOP 2 2" xfId="25644" xr:uid="{3A490AEF-E5B8-4524-8F09-660822A73BB6}"/>
    <cellStyle name="_Principal EOP 3" xfId="25645" xr:uid="{B091E402-3BE2-40D8-828E-ECB56D79A950}"/>
    <cellStyle name="_Principal EOP_Annexe 7c (2)" xfId="25646" xr:uid="{E73275AD-1908-4D4C-9AF7-EC31CA98C60A}"/>
    <cellStyle name="_Principal EOP_annexe 7c mise à jour uk" xfId="25647" xr:uid="{738BC948-5CEA-4F75-AB41-50D627E8D5B1}"/>
    <cellStyle name="_Principal EOP_Cadrage conso" xfId="25648" xr:uid="{6B20EC51-EAC7-4FD0-9DFF-976025D6DD95}"/>
    <cellStyle name="_Proposition new slide FP_19oct09" xfId="25649" xr:uid="{7CF8DC74-FD8C-4E5C-B4AD-21565B1E29A7}"/>
    <cellStyle name="_Prp5_ Bond_Prices" xfId="25650" xr:uid="{47D74DCA-126D-4BA9-8182-05AE0F56043D}"/>
    <cellStyle name="_Q1_10 Synthèse Spread credit" xfId="25651" xr:uid="{53E70E38-2303-471F-B944-D2F27F12425D}"/>
    <cellStyle name="_Q1_10 Synthèse Spread credit 2" xfId="25652" xr:uid="{AC6204C4-2C87-4D8E-A77B-F020B2085ABE}"/>
    <cellStyle name="_Q1_10 Synthèse Spread credit_AFS" xfId="25653" xr:uid="{B727B0A4-8378-410E-A59A-6AA6353AA578}"/>
    <cellStyle name="_Q1_10 Synthèse Spread credit_Etat CA FPBII Fortis - 2011 Q1" xfId="25654" xr:uid="{9F173AD0-22A1-45B9-8BF2-2C2893A62DE1}"/>
    <cellStyle name="_Q1_10 Synthèse Spread credit_Feuil1" xfId="25655" xr:uid="{E663A97E-DEFE-4703-A996-A390088F6913}"/>
    <cellStyle name="_Q1_10 Synthèse Spread credit_Justificatifs -2011 Q1" xfId="25656" xr:uid="{791C2201-889F-449F-B01A-6BDBE952DC51}"/>
    <cellStyle name="_Q1_10 Synthèse Spread credit_Q1_Fortis participations" xfId="25657" xr:uid="{E8695AA9-87A6-4E18-9DA6-C116C75165EE}"/>
    <cellStyle name="_Q1_10 Synthèse Spread credit_Q1_Fortis participations_Var Immo incorp Q2" xfId="25658" xr:uid="{06DCF9B1-E7D5-49CE-8219-117D647FCF6A}"/>
    <cellStyle name="_Q1_10 Synthèse Spread credit_Var Immo incorp Q2" xfId="25659" xr:uid="{E1397A6D-A3C5-4E91-8D15-B83A6F313CA5}"/>
    <cellStyle name="_Q1_11 Synthèse Spread credit" xfId="25660" xr:uid="{D0A14376-48CC-418B-A6E6-DE92545A2162}"/>
    <cellStyle name="_Q1_11 Synthèse Spread credit 2" xfId="25661" xr:uid="{FD9017C1-8FC4-4A51-8198-573014D27AEA}"/>
    <cellStyle name="_Q1_11 Synthèse Spread credit_AFS" xfId="25662" xr:uid="{85DB867D-AF16-4CBD-98AF-07190E301A74}"/>
    <cellStyle name="_Q3 2010 Fortis - Minoritaires" xfId="25663" xr:uid="{468E6208-E672-445B-84B9-A739FCFED95E}"/>
    <cellStyle name="_Q3_2010_BII Fortis T1 Emissions admises en FP" xfId="25664" xr:uid="{FF966AAD-DB01-4ACD-A928-0396E92A49A6}"/>
    <cellStyle name="_Q3_2010_BII Fortis T2 Emissions admises en FP" xfId="25665" xr:uid="{15863A9C-2800-48B5-B39D-57DB067C72A8}"/>
    <cellStyle name="_Q4 2010 Fortis - Minoritaires" xfId="25666" xr:uid="{E51CEC7E-304A-4771-BF8B-779D12AF32D2}"/>
    <cellStyle name="_Q4_10 Fortis Prêts sub bancaires" xfId="25667" xr:uid="{19619433-19DA-44E5-9B64-4D742072A990}"/>
    <cellStyle name="_Q4_BII FORTIS 1.1.5.1 Immo incorporelles" xfId="25668" xr:uid="{B21ED173-362F-4582-A5D0-D874A44881B9}"/>
    <cellStyle name="_Qa" xfId="25669" xr:uid="{664ADC64-AB23-4448-A17F-376B7A2BBB45}"/>
    <cellStyle name="_Qb" xfId="25670" xr:uid="{0E660A63-85FD-4470-8806-88AF7A2FF05C}"/>
    <cellStyle name="_QCDMkt" xfId="25671" xr:uid="{CB7C9BFF-CBB8-4C11-8C41-950891469F79}"/>
    <cellStyle name="_QCDMkt 2" xfId="25672" xr:uid="{54AB4AF7-77B3-4FAD-B422-F909705721C3}"/>
    <cellStyle name="_QCDMkt_Master états financiers de synthèse IFRS_201112 V0" xfId="25673" xr:uid="{B1A1C568-B6F6-4C31-B86A-FFA03E14660C}"/>
    <cellStyle name="_QCDMkt_note 4 à insérer" xfId="25674" xr:uid="{818B6568-490E-44C7-89E1-7BB9512CB239}"/>
    <cellStyle name="_Raw Data" xfId="25675" xr:uid="{8511543F-37F3-4AE0-BF59-DF3811B0F937}"/>
    <cellStyle name="_RC VALUTEBIS WRILSI " xfId="16" xr:uid="{00000000-0005-0000-0000-000000000000}"/>
    <cellStyle name="_Réceptacle" xfId="25676" xr:uid="{53611AB8-7563-4583-B00E-41A232DA5436}"/>
    <cellStyle name="_Ref Entité AB Métier" xfId="25677" xr:uid="{EA9AD5A2-B52C-4D24-9C12-55D678310836}"/>
    <cellStyle name="_ref stes" xfId="25678" xr:uid="{A4477F63-8D11-402B-9A6F-FD72568E588C}"/>
    <cellStyle name="_ref stes_1" xfId="25679" xr:uid="{B9F8D926-F4FC-44C4-B0B7-FD1A5A307BFE}"/>
    <cellStyle name="_referentiel" xfId="25680" xr:uid="{921DC8F0-9CE1-4939-9DB4-6C451983B4F5}"/>
    <cellStyle name="_référentiel Satie" xfId="25681" xr:uid="{92FF4F13-633E-4FE8-8B73-1BB6BE909628}"/>
    <cellStyle name="_Réserves de rééval traitement" xfId="25682" xr:uid="{ADE037B7-E35E-4DB9-97D5-FCC7D5630182}"/>
    <cellStyle name="_RestitComplete_2009T4_GBNPPIAS_V19_envoi" xfId="25683" xr:uid="{95AA81B4-F60F-4A67-923E-29CBDF8A4EBD}"/>
    <cellStyle name="_Reuters Strip Curve" xfId="25684" xr:uid="{8D88AB23-ACEC-4A64-92E4-632EDD044D0C}"/>
    <cellStyle name="_risk" xfId="25685" xr:uid="{4CA32250-5226-43DF-BC29-ED7B9683A83E}"/>
    <cellStyle name="_Risk Conso for CRFI December 2008 v1.01" xfId="25686" xr:uid="{58976440-A251-4B9D-AE46-BBD90C76EB19}"/>
    <cellStyle name="_Risk Conso for CRFI December 2008 v1.01_Degas HFTO" xfId="25687" xr:uid="{DE5BF583-D272-49B0-93EA-5C1E8518375B}"/>
    <cellStyle name="_RiskyBondOption_CrdtIrmod" xfId="25688" xr:uid="{52B28F69-BB06-471A-A072-F00CDEFC22A9}"/>
    <cellStyle name="_S&amp;T Sheet" xfId="25689" xr:uid="{4B77BB9B-A49A-435C-A706-8D309962F72A}"/>
    <cellStyle name="_Sale List YTD" xfId="25690" xr:uid="{3F6B438A-9928-495B-A8E8-1FA4B2907371}"/>
    <cellStyle name="_Sale List YTD 2" xfId="25691" xr:uid="{38500B2D-0229-4C69-A485-895C7C531B76}"/>
    <cellStyle name="_Sale List YTD 2 2" xfId="25692" xr:uid="{2AEDC0B5-CF43-4562-AA93-C957B8B6EC66}"/>
    <cellStyle name="_Sale List YTD 2 2 2" xfId="25693" xr:uid="{C3CDD3AD-696E-4ABD-A27E-2DE36870CB9E}"/>
    <cellStyle name="_Sale List YTD 2 3" xfId="25694" xr:uid="{3A3DFE54-DA31-4EC9-B5F6-B7320A1136B9}"/>
    <cellStyle name="_Sale List YTD 3" xfId="25695" xr:uid="{D45BCDAD-5019-42B5-AAC9-5699D9C566F6}"/>
    <cellStyle name="_Sale List YTD 3 2" xfId="25696" xr:uid="{C90CE9D9-AC8A-4830-AEE7-ADDC3BB1E427}"/>
    <cellStyle name="_Sale List YTD 4" xfId="25697" xr:uid="{90C0CA39-9514-4726-8250-E763308EF51F}"/>
    <cellStyle name="_Sale List YTD_Annexe 7c (2)" xfId="25698" xr:uid="{28140264-39C8-458A-AE16-3F1985D2F706}"/>
    <cellStyle name="_Sale List YTD_annexe 7c mise à jour uk" xfId="25699" xr:uid="{9989684B-0FD2-49BB-8A25-C044A844119A}"/>
    <cellStyle name="_Sales" xfId="25700" xr:uid="{332978EE-8178-4C9D-A642-F7303354F790}"/>
    <cellStyle name="_Sales_Degas HFTO" xfId="25701" xr:uid="{A2CB7EDD-4106-4142-A5B0-B781BD3B2BA2}"/>
    <cellStyle name="_SandP Inputs" xfId="25702" xr:uid="{F0ED4742-2F5B-46EB-ADAC-4F3693CC1B68}"/>
    <cellStyle name="_Sauvegarde de Copie de PLAN cible détaillé par classe v5 livré - traduction anglaise" xfId="25703" xr:uid="{568F9B03-D29D-4D5E-A990-C35E2359F4EF}"/>
    <cellStyle name="_Sauvegarde de Copie de PLAN cible détaillé par classe v5 livré - traduction anglaise_Annexe AFS_ Taiwan vie_BNPP Q12010" xfId="25704" xr:uid="{D9CE21F6-A25D-4EBC-8B20-1CF7E2557D51}"/>
    <cellStyle name="_Servicing" xfId="25705" xr:uid="{0F5DF23B-492E-4B7B-97BC-4ABBE2CFF218}"/>
    <cellStyle name="_Severance costs may 09" xfId="25706" xr:uid="{297709F7-0E8E-4EC1-9984-80F3BE107D77}"/>
    <cellStyle name="_Sheet1" xfId="25707" xr:uid="{92FD4993-123F-497B-B89E-A2F41FAE9E8A}"/>
    <cellStyle name="_Sheet1 2" xfId="25708" xr:uid="{14791E38-3BAC-4345-8BAE-3E1819039FBC}"/>
    <cellStyle name="_Sheet1 2 2" xfId="25709" xr:uid="{7F69E5CA-9750-4009-BC4B-4746574C0E3B}"/>
    <cellStyle name="_Sheet1 2 2 2" xfId="25710" xr:uid="{04FD3EB0-EBFC-47C9-B4EB-A7D1CC1370FF}"/>
    <cellStyle name="_Sheet1 2 3" xfId="25711" xr:uid="{484BC79C-04BB-4344-BE45-21EC6D10DF72}"/>
    <cellStyle name="_Sheet1 3" xfId="25712" xr:uid="{861549A2-BBC2-49EA-8E1A-5D7F6CC6B250}"/>
    <cellStyle name="_Sheet1 3 2" xfId="25713" xr:uid="{E77F2591-1769-49A2-92CF-C001E44BDA83}"/>
    <cellStyle name="_Sheet1 4" xfId="25714" xr:uid="{2958D1D6-1E95-439F-9140-5D450678A568}"/>
    <cellStyle name="_Sheet1_Amorisatisation schedules spreadsheet Ambac - 27042007" xfId="25715" xr:uid="{1412AB26-4EF3-4A84-9E3E-FB0DDA87D324}"/>
    <cellStyle name="_Sheet1_Annexe 7c (2)" xfId="25716" xr:uid="{5B086C8F-C35E-47B3-8D0E-87BE149A51A1}"/>
    <cellStyle name="_Sheet1_annexe 7c mise à jour uk" xfId="25717" xr:uid="{82629757-8B6C-4188-B710-21DD93BF0BC2}"/>
    <cellStyle name="_Sheet1_Deal Analysis - Main" xfId="25718" xr:uid="{E05603DC-6428-4EFE-B329-931EF8D2BFE1}"/>
    <cellStyle name="_Sheet1_Deal Analysis - Main_Degas HFTO" xfId="25719" xr:uid="{8512A44D-14E4-4080-898F-DA4DACD86D89}"/>
    <cellStyle name="_Sheet1_E - S&amp;P" xfId="25720" xr:uid="{7BFDA5FE-507C-4EEB-BB5A-6EF93E775931}"/>
    <cellStyle name="_Sheet1_Epic (Industrious) Plc" xfId="25721" xr:uid="{ECEAE5E6-157E-4935-BA77-BF94BBA98F02}"/>
    <cellStyle name="_Sheet1_Epic (Industrious) Plc 2" xfId="25722" xr:uid="{EAB80C70-55A1-4EEE-86C5-7E99BF2156D2}"/>
    <cellStyle name="_Sheet1_Epic (Industrious) Plc 2 2" xfId="25723" xr:uid="{D06A97C6-5236-4007-B8DC-862DDA33F14A}"/>
    <cellStyle name="_Sheet1_Epic (Industrious) Plc 2 2 2" xfId="25724" xr:uid="{168C73BC-B82E-4E01-8013-FB1DB8456AA7}"/>
    <cellStyle name="_Sheet1_Epic (Industrious) Plc 2 3" xfId="25725" xr:uid="{EBDAD6B4-CF0A-4950-A933-703677D2A3B0}"/>
    <cellStyle name="_Sheet1_Epic (Industrious) Plc 3" xfId="25726" xr:uid="{A3668130-6B6D-4A2F-B5E3-7F2BD2FDEC6A}"/>
    <cellStyle name="_Sheet1_Epic (Industrious) Plc 3 2" xfId="25727" xr:uid="{409D3DA4-718F-4FCE-BA9F-29C64672420A}"/>
    <cellStyle name="_Sheet1_Epic (Industrious) Plc 4" xfId="25728" xr:uid="{94565B8A-5E00-44A0-8B9F-3A497274F0EF}"/>
    <cellStyle name="_Sheet1_Epic (Industrious) Plc_Annexe 7c (2)" xfId="25729" xr:uid="{AF87A7D8-103A-456F-94F0-A7575677BD53}"/>
    <cellStyle name="_Sheet1_Epic (Industrious) Plc_annexe 7c mise à jour uk" xfId="25730" xr:uid="{4191B329-710E-4198-80CF-EDCA61FEBE4D}"/>
    <cellStyle name="_Sheet1_F" xfId="25731" xr:uid="{474729BB-1476-405B-A44D-0981C788B1FB}"/>
    <cellStyle name="_Sheet1_Schedules" xfId="25732" xr:uid="{71E3CD7F-3C7E-4029-AD90-C0AFA06E4211}"/>
    <cellStyle name="_Sheet1_Sheet1" xfId="25733" xr:uid="{D467807B-AF4D-4E12-9038-7A6F4347CFEA}"/>
    <cellStyle name="_Sheet1_SymphonyII_v12_Avoca" xfId="25734" xr:uid="{14EEBE86-150C-43B5-A72A-0947E789CC4E}"/>
    <cellStyle name="_Sheet1_UCI 17" xfId="25735" xr:uid="{D93F6C95-FCFF-4F0D-9FE5-8D0589EC9919}"/>
    <cellStyle name="_Sheet1_UCI 17_Degas HFTO" xfId="25736" xr:uid="{10505C16-6B1F-473F-9189-A509CEA80661}"/>
    <cellStyle name="_Sheet2" xfId="25737" xr:uid="{D1A765EF-F988-44BF-8668-C35F9971C9F1}"/>
    <cellStyle name="_Sheet2 2" xfId="25738" xr:uid="{A534001D-C0A9-433A-AA8F-CD3200D97BE5}"/>
    <cellStyle name="_Sheet2 2 2" xfId="25739" xr:uid="{B50DA133-22C4-451B-82F9-46D80DC93171}"/>
    <cellStyle name="_Sheet2 3" xfId="25740" xr:uid="{3EB10B94-7F48-4FAC-BF6C-CFBDC9DE1907}"/>
    <cellStyle name="_Sheet2_Annexe 7c (2)" xfId="25741" xr:uid="{42F55118-34BC-4D40-A092-7182E64DDB20}"/>
    <cellStyle name="_Sheet2_annexe 7c mise à jour uk" xfId="25742" xr:uid="{76860A02-6A4C-437A-9E3A-9B42AAF50779}"/>
    <cellStyle name="_Sheet2_Cadrage conso" xfId="25743" xr:uid="{E7BA30B2-792C-4B37-82CB-B22309253186}"/>
    <cellStyle name="_Sheet2_Deal Analysis - Main" xfId="25744" xr:uid="{89DA0704-8439-4EFE-9F38-E8D10E61E6FF}"/>
    <cellStyle name="_Sheet2_Deal Analysis - Main_Degas HFTO" xfId="25745" xr:uid="{04E8278E-F05E-4932-9D2C-E9EEE41E5526}"/>
    <cellStyle name="_Sheet2_Epic (Industrious) Plc" xfId="25746" xr:uid="{A700246D-8568-4AB5-97BA-A5BBAF31D963}"/>
    <cellStyle name="_Sheet2_Epic (Industrious) Plc 2" xfId="25747" xr:uid="{29BB9B15-5079-484A-8891-AC5BFA67153E}"/>
    <cellStyle name="_Sheet2_Epic (Industrious) Plc 2 2" xfId="25748" xr:uid="{6216BD0C-C28C-4547-B41F-ED12B9B80FA8}"/>
    <cellStyle name="_Sheet2_Epic (Industrious) Plc 3" xfId="25749" xr:uid="{A4FD4A7D-D172-4173-844A-1EA36977605B}"/>
    <cellStyle name="_Sheet2_Epic (Industrious) Plc_Annexe 7c (2)" xfId="25750" xr:uid="{7C6C01C5-E702-41D8-B072-C861FBC2329C}"/>
    <cellStyle name="_Sheet2_Epic (Industrious) Plc_annexe 7c mise à jour uk" xfId="25751" xr:uid="{867E9567-56A5-47B9-8333-6810CF306626}"/>
    <cellStyle name="_Sheet2_Epic (Industrious) Plc_Cadrage conso" xfId="25752" xr:uid="{009F514A-57DA-43FC-891A-0510BDAA5075}"/>
    <cellStyle name="_Sheet2_UCI 17" xfId="25753" xr:uid="{819399BF-B0E4-45E4-8C87-46435B0D2B8E}"/>
    <cellStyle name="_Sheet2_UCI 17_Degas HFTO" xfId="25754" xr:uid="{C01217F2-B068-4A25-AF6E-77D2704F8D41}"/>
    <cellStyle name="_Sheet3" xfId="25755" xr:uid="{98630D8F-58AC-437B-8C4B-AD9C569D581B}"/>
    <cellStyle name="_Sheet3 2" xfId="25756" xr:uid="{71861E88-FC30-4E1C-B5A3-651F23B903A5}"/>
    <cellStyle name="_Sheet3_17-Juste valeur en annexe" xfId="25757" xr:uid="{F2488831-92E4-493F-8C83-44BE97938CA8}"/>
    <cellStyle name="_Sheet3_2 - Appendices to be completed by the entities" xfId="25758" xr:uid="{8F60A124-B4D4-4EEA-B151-34C269C9865A}"/>
    <cellStyle name="_Sheet3_2 - Appendix 11 Dérivés crédit  300611 V2 UK" xfId="25759" xr:uid="{662A2388-12E4-4BD1-BED4-F845828769FF}"/>
    <cellStyle name="_Sheet3_2 - Appendix 7d  envoi 200911 GB" xfId="25760" xr:uid="{476BFBAC-0B21-446B-8E53-0CFE75011E41}"/>
    <cellStyle name="_Sheet3_2 - Appendix 7e envoi160911" xfId="25761" xr:uid="{A9FE815A-A1CF-4B72-8119-3678DC02AA72}"/>
    <cellStyle name="_Sheet3_3 - Annexes d'information et notices" xfId="25762" xr:uid="{65D25BBD-E14A-42E2-9B45-1E7DCB03BDD6}"/>
    <cellStyle name="_Sheet3_Annexe 16 - Titre classé en L&amp;R" xfId="25763" xr:uid="{5CA4CD90-3908-4B4D-99BA-29BAED651710}"/>
    <cellStyle name="_Sheet3_Annexe 1c" xfId="25764" xr:uid="{F8E1BDC1-A788-4DE5-ACA9-D49171ABD0BF}"/>
    <cellStyle name="_Sheet3_Annexe 7c (2)" xfId="25765" xr:uid="{D05E9840-534A-49DF-9487-4148EE0C1EC9}"/>
    <cellStyle name="_Sheet3_annexe 7c mise à jour uk" xfId="25766" xr:uid="{8EFFBBF1-530C-4591-97B5-F6CF215B2F90}"/>
    <cellStyle name="_Sheet3_Annexes FR" xfId="25767" xr:uid="{29678C73-07AE-4CDF-B8F5-4247CC67A310}"/>
    <cellStyle name="_Sheet3_Appendix 7d" xfId="25768" xr:uid="{244EC343-66B8-4E86-B221-1DDA609942F0}"/>
    <cellStyle name="_Sheet3_Cadrage conso" xfId="25769" xr:uid="{BE3ADFB4-78FC-4083-9AE3-B4B34791D592}"/>
    <cellStyle name="_Sheet3_Instructions appendix 7c" xfId="25770" xr:uid="{14EE489A-E658-4D31-A8C7-630D6284ABF4}"/>
    <cellStyle name="_Sheet5" xfId="25771" xr:uid="{CC6767F8-FEBB-4781-AD0B-6D0D5149AC76}"/>
    <cellStyle name="_Sheet9" xfId="25772" xr:uid="{DA925F07-4C82-4792-819C-0DFC993D65EA}"/>
    <cellStyle name="_Sheet9 2" xfId="25773" xr:uid="{C0CB8237-32ED-4525-AE18-D32145BF98D9}"/>
    <cellStyle name="_Sheet9 2 2" xfId="25774" xr:uid="{D1987290-1E24-4BAF-8FBB-0AFC07410B93}"/>
    <cellStyle name="_Sheet9 2 2 2" xfId="25775" xr:uid="{D16B4FE7-CFB1-43B1-BCD3-198067491060}"/>
    <cellStyle name="_Sheet9 2 3" xfId="25776" xr:uid="{31805513-67D9-454F-B471-F446797098FD}"/>
    <cellStyle name="_Sheet9 3" xfId="25777" xr:uid="{13A3FCD0-3677-4BBD-ACB7-A763BD5C0CAE}"/>
    <cellStyle name="_Sheet9 3 2" xfId="25778" xr:uid="{361B32D9-31A0-4DB7-954A-AD142B73FB8C}"/>
    <cellStyle name="_Sheet9 4" xfId="25779" xr:uid="{5BD7DA50-81C7-4E24-A0C4-1ED2A8279466}"/>
    <cellStyle name="_Sheet9_Annexe 7c (2)" xfId="25780" xr:uid="{C09C1AE9-E6C0-4C36-ABC3-A0AE34EE62E9}"/>
    <cellStyle name="_Sheet9_annexe 7c mise à jour uk" xfId="25781" xr:uid="{FD49B4E5-0AE1-4A18-BB0B-B991B7EED935}"/>
    <cellStyle name="_Sintesi Prev Cardif Spa_def_corretta" xfId="25782" xr:uid="{9757D847-3E38-4C93-972C-0D6FB1857E4F}"/>
    <cellStyle name="_Special Purpose Entitites 1" xfId="25783" xr:uid="{3CEEE476-D3F1-4826-B52C-AB64072E5065}"/>
    <cellStyle name="_SpecialBonds" xfId="25784" xr:uid="{21D05025-9929-4CE9-A088-83A9D6A7BE19}"/>
    <cellStyle name="_SPOutput" xfId="25785" xr:uid="{B21D4AEF-0C0A-4BF0-9AF9-A26C324027A0}"/>
    <cellStyle name="_Sticky Positions" xfId="25786" xr:uid="{38B8E627-5132-4032-9AB9-FFAC735F966D}"/>
    <cellStyle name="_Sticky Positions_Degas HFTO" xfId="25787" xr:uid="{E739F24B-63D0-49C6-AC0F-B738A11185FE}"/>
    <cellStyle name="_SubHeading" xfId="25788" xr:uid="{78043878-6CB4-4697-8B5E-8EBA2DDC98EF}"/>
    <cellStyle name="_SubHeading 2" xfId="25789" xr:uid="{C7C68278-A2C0-4F87-AB63-DF1577B96785}"/>
    <cellStyle name="_SubHeading 2 2" xfId="25790" xr:uid="{3A61087E-D807-435B-978F-29D6936DC6F5}"/>
    <cellStyle name="_SubHeading 2 2 2" xfId="25791" xr:uid="{352418A3-8D8B-43C8-87EF-D88D9B1214A3}"/>
    <cellStyle name="_SubHeading 2 3" xfId="25792" xr:uid="{1F3194B7-2CC2-4879-9063-A6B56A2ACB84}"/>
    <cellStyle name="_SubHeading 3" xfId="25793" xr:uid="{0F37224E-10AD-4461-B4EB-B4567396ED81}"/>
    <cellStyle name="_SubHeading 3 2" xfId="25794" xr:uid="{E9206E92-01CE-4E07-A812-7CFB03ECD10C}"/>
    <cellStyle name="_SubHeading 4" xfId="25795" xr:uid="{BD94A7CA-A670-48BA-AD3B-FE8804109BA0}"/>
    <cellStyle name="_SubHeading 5" xfId="25796" xr:uid="{9D0D1092-5A6A-4AAB-A31D-85ADB969DAB3}"/>
    <cellStyle name="_SubHeading_~0950885" xfId="25797" xr:uid="{48BDACB1-4704-49A9-BDDF-E259BB8DD12A}"/>
    <cellStyle name="_SubHeading_~5830458" xfId="25798" xr:uid="{6969BE80-CEC0-4C8F-BA2D-3DA4708718DF}"/>
    <cellStyle name="_SubHeading_~8064952" xfId="25799" xr:uid="{F51BF513-EDF4-445E-8433-6854474F967D}"/>
    <cellStyle name="_SubHeading_15 Wizard Operating Model" xfId="25800" xr:uid="{19798C5A-C435-419F-9829-D926240E36D8}"/>
    <cellStyle name="_SubHeading_15 Wizard Operating Model 2" xfId="25801" xr:uid="{7FA37757-E232-45C1-ABD5-A7D89FBF9750}"/>
    <cellStyle name="_SubHeading_15 Wizard Operating Model_Master états financiers de synthèse IFRS_201112 V0" xfId="25802" xr:uid="{4BD8DEA1-9CB5-491D-8B86-1B717D1D5164}"/>
    <cellStyle name="_SubHeading_15 Wizard Operating Model_note 4 à insérer" xfId="25803" xr:uid="{9C7FAA78-C658-4BC3-BFAB-52953D4150FE}"/>
    <cellStyle name="_SubHeading_15 Wizard Operating Model_Queen III - PPA reversal Banking Book - 090630" xfId="25804" xr:uid="{F3B5AF9C-8094-44DB-851D-21E8A536BEF8}"/>
    <cellStyle name="_SubHeading_15 Wizard Operating Model_Queen III - PPA reversal Banking Book - 090630_21h" xfId="25805" xr:uid="{0AC3A346-9616-40C6-82A1-C91DE6CAB176}"/>
    <cellStyle name="_SubHeading_15 Wizard Operating Model_Queen III - PPA reversal Banking Book - 090708h" xfId="25806" xr:uid="{1EEF5823-AD4B-4EED-91AF-B06ECDC15A7F}"/>
    <cellStyle name="_SubHeading_15 Wizard Operating Model_Queen III - PPA reversal Banking Book - 090709 10h08 vm" xfId="25807" xr:uid="{3AF44CB9-9FBE-4289-ABAC-22B02C6392D3}"/>
    <cellStyle name="_SubHeading_15 Wizard Operating Model_Queen III - PPA reversal Banking Book - 090709 12h vm" xfId="25808" xr:uid="{57A64097-8417-4ECD-A3A6-13E99D7611B6}"/>
    <cellStyle name="_SubHeading_15 Wizard Operating Model_Queen III - PPA reversal Banking Book - 090709 vm - à répartir" xfId="25809" xr:uid="{235E240E-7CA8-4953-9678-D0AA19BE2803}"/>
    <cellStyle name="_SubHeading_15 Wizard Operating Model_Queen III - PPA reversal Banking Book - 140709 17h modifié" xfId="25810" xr:uid="{69984BB1-7C69-4C2F-ABD9-D07835849E38}"/>
    <cellStyle name="_SubHeading_15 Wizard Operating Model_Queen III - PPA reversal Banking Book - 140709 18h modifié" xfId="25811" xr:uid="{E79A8699-D593-4392-9BD0-F02C0B863DE1}"/>
    <cellStyle name="_SubHeading_15 Wizard Operating Model_Queen III - Rationalisation des Issued Debts - 090723" xfId="25812" xr:uid="{7CF3A0D0-3BC7-4CA1-90D2-3392CA37A76D}"/>
    <cellStyle name="_SubHeading_45647 - Annexe 6a au 31 03 2011 v2" xfId="25813" xr:uid="{08451ED7-9F7D-4DF5-BA05-D9E1C6BD29E8}"/>
    <cellStyle name="_SubHeading_Annexe 6 Détail comptes" xfId="25814" xr:uid="{DB61E113-AB85-445B-8804-88386F2860AE}"/>
    <cellStyle name="_SubHeading_Annexe 7c (2)" xfId="25815" xr:uid="{3C888427-03C4-4F13-B277-DC66E04F04F0}"/>
    <cellStyle name="_SubHeading_annexe 7c mise à jour uk" xfId="25816" xr:uid="{3E728579-8C17-4030-9B6D-BC6C7FD9E61B}"/>
    <cellStyle name="_SubHeading_CC 3 Yr Forecast to IPO Banks (1)" xfId="25817" xr:uid="{E774322E-DA51-4432-B1F9-23573FEC31E6}"/>
    <cellStyle name="_SubHeading_CC 3 Yr Forecast to IPO Banks (1) 2" xfId="25818" xr:uid="{49B6E72C-60CE-4E4D-A530-EE32070A7BCC}"/>
    <cellStyle name="_SubHeading_CC 3 Yr Forecast to IPO Banks (1)_~0950885" xfId="25819" xr:uid="{83C11E0E-88A9-41AC-8A93-F0E605A85C16}"/>
    <cellStyle name="_SubHeading_CC 3 Yr Forecast to IPO Banks (1)_~5830458" xfId="25820" xr:uid="{F1AC75FC-5BF7-4BA0-97FD-48269E1DF9EE}"/>
    <cellStyle name="_SubHeading_CC 3 Yr Forecast to IPO Banks (1)_~8064952" xfId="25821" xr:uid="{FAA9CEA9-8478-46F3-AD95-05BB0045DEDC}"/>
    <cellStyle name="_SubHeading_CC 3 Yr Forecast to IPO Banks (1)_Fichier des tableaux ENG_EF_sc590" xfId="25822" xr:uid="{2F780773-CB4E-4E4B-89CD-33550E1854AB}"/>
    <cellStyle name="_SubHeading_CC 3 Yr Forecast to IPO Banks (1)_Master états financiers de synthèse IFRS_201112 V0" xfId="25823" xr:uid="{BDB1F5F7-C038-444C-A1A9-069FA619C9B4}"/>
    <cellStyle name="_SubHeading_CC 3 Yr Forecast to IPO Banks (1)_Queen III - PPA reversal Banking Book - 090630" xfId="25824" xr:uid="{59E87FFC-C26D-4F1F-9ED8-F590A5BB0A6E}"/>
    <cellStyle name="_SubHeading_CC 3 Yr Forecast to IPO Banks (1)_Queen III - PPA reversal Banking Book - 090630_21h" xfId="25825" xr:uid="{3DE1EA74-F1AB-4278-A49B-AA60F3E2EB3D}"/>
    <cellStyle name="_SubHeading_CC 3 Yr Forecast to IPO Banks (1)_Queen III - PPA reversal Banking Book - 090708h" xfId="25826" xr:uid="{6FF45C21-3EC9-4388-B442-A5AD29A765ED}"/>
    <cellStyle name="_SubHeading_CC 3 Yr Forecast to IPO Banks (1)_Queen III - PPA reversal Banking Book - 090709 12h vm pour databook" xfId="25827" xr:uid="{C17C83F9-0096-451B-BA4A-AB4F1AF3F57E}"/>
    <cellStyle name="_SubHeading_CC 3 Yr Forecast to IPO Banks (1)_Queen III - Rationalisation des Issued Debts - 090723" xfId="25828" xr:uid="{F07ACB5E-C33E-4F0C-854E-092DBC3C0D1D}"/>
    <cellStyle name="_SubHeading_CC 3 Yr Forecast to IPO Banks (1)_Tableauxà modifier dans états fin_gb_rev" xfId="25829" xr:uid="{ABEE5D7B-3A4B-4AD1-8906-EB74DB06CDCD}"/>
    <cellStyle name="_SubHeading_Comps 24May02_Final" xfId="25830" xr:uid="{C1FA51D9-04D2-4F39-ADD0-B52B7F0B6089}"/>
    <cellStyle name="_SubHeading_Comps 24May02_Final 2" xfId="25831" xr:uid="{FD29480C-E624-4240-8C2C-08D0B4D57323}"/>
    <cellStyle name="_SubHeading_Comps 24May02_Final_~0950885" xfId="25832" xr:uid="{290128BB-524C-42CA-A576-AA6AC8A12A1F}"/>
    <cellStyle name="_SubHeading_Comps 24May02_Final_~5830458" xfId="25833" xr:uid="{1C83DE8B-C795-4FFB-A248-7E196EBFD152}"/>
    <cellStyle name="_SubHeading_Comps 24May02_Final_~8064952" xfId="25834" xr:uid="{B58D4044-C88C-4580-AA12-7C04A6F77338}"/>
    <cellStyle name="_SubHeading_Comps 24May02_Final_Fichier des tableaux ENG_EF_sc590" xfId="25835" xr:uid="{36E87122-ED33-4921-B76F-8BC812B4C7EA}"/>
    <cellStyle name="_SubHeading_Comps 24May02_Final_Master états financiers de synthèse IFRS_201112 V0" xfId="25836" xr:uid="{5ED0409D-B6AC-4A90-AF62-D3793B971FEF}"/>
    <cellStyle name="_SubHeading_Comps 24May02_Final_Queen III - PPA reversal Banking Book - 090630" xfId="25837" xr:uid="{FC374EAE-7302-4630-973E-2B6DCEC350C4}"/>
    <cellStyle name="_SubHeading_Comps 24May02_Final_Queen III - PPA reversal Banking Book - 090630_21h" xfId="25838" xr:uid="{19AF71DD-5A40-4D4E-A6C5-85FEC894DB48}"/>
    <cellStyle name="_SubHeading_Comps 24May02_Final_Queen III - PPA reversal Banking Book - 090708h" xfId="25839" xr:uid="{4293DEB9-0F3A-41B8-A6DF-240F523E8828}"/>
    <cellStyle name="_SubHeading_Comps 24May02_Final_Queen III - PPA reversal Banking Book - 090709 12h vm pour databook" xfId="25840" xr:uid="{4266CB1F-CE4F-4227-A1B7-E6F1A89AD3AC}"/>
    <cellStyle name="_SubHeading_Comps 24May02_Final_Queen III - Rationalisation des Issued Debts - 090723" xfId="25841" xr:uid="{C0A0A669-2D50-45D7-9CE4-030537D5B2BF}"/>
    <cellStyle name="_SubHeading_Comps 24May02_Final_Tableauxà modifier dans états fin_gb_rev" xfId="25842" xr:uid="{BFD14D0D-C1B5-4246-9BBD-53C804CA6A23}"/>
    <cellStyle name="_SubHeading_Exclusion Karma" xfId="25843" xr:uid="{9D185DFA-12F1-400C-83B7-517123E8896A}"/>
    <cellStyle name="_SubHeading_Exposition des titres souverains (zone euro) au 31.12.2011 V4" xfId="25844" xr:uid="{00BCA46B-ACB3-4D70-B437-21FC862C4871}"/>
    <cellStyle name="_SubHeading_Fichier des tableaux ENG_EF_sc590" xfId="25845" xr:uid="{C24FF49E-4E56-40DC-A26C-01DF2114F1B5}"/>
    <cellStyle name="_SubHeading_Master états financiers de synthèse IFRS_201112 V0" xfId="25846" xr:uid="{967B3573-32EC-46AF-AAC7-853FD9D45977}"/>
    <cellStyle name="_SubHeading_Multi-Family Property Data Tape v1" xfId="25847" xr:uid="{0629630E-504E-4900-A253-4E5BCC08741C}"/>
    <cellStyle name="_SubHeading_Multi-Family Property Data Tape v1 2" xfId="25848" xr:uid="{30323B23-2DE6-4049-8A11-9121E500A2A3}"/>
    <cellStyle name="_SubHeading_Multi-Family Property Data Tape v1 2 2" xfId="25849" xr:uid="{A2504523-BE3A-4640-B50E-0B1E3B67C754}"/>
    <cellStyle name="_SubHeading_Multi-Family Property Data Tape v1 2 2 2" xfId="25850" xr:uid="{5103469C-D767-4575-90D2-217343FB0B67}"/>
    <cellStyle name="_SubHeading_Multi-Family Property Data Tape v1 2 3" xfId="25851" xr:uid="{AEC80D5F-7673-4A77-8625-F33E446F9BA5}"/>
    <cellStyle name="_SubHeading_Multi-Family Property Data Tape v1 3" xfId="25852" xr:uid="{B0EC3569-2282-4EB6-9C56-881D70674D2E}"/>
    <cellStyle name="_SubHeading_Multi-Family Property Data Tape v1 3 2" xfId="25853" xr:uid="{EA01EBDB-C507-4146-B6EE-9B348AF80279}"/>
    <cellStyle name="_SubHeading_Multi-Family Property Data Tape v1 4" xfId="25854" xr:uid="{B5985E63-1822-48A5-B5EF-322DADDDD8B0}"/>
    <cellStyle name="_SubHeading_Multi-Family Property Data Tape v1_Annexe 7c (2)" xfId="25855" xr:uid="{2709BD17-2AC7-434E-85A5-F84E49C6CE8B}"/>
    <cellStyle name="_SubHeading_Multi-Family Property Data Tape v1_annexe 7c mise à jour uk" xfId="25856" xr:uid="{F6FBA92D-5EA2-4290-A570-8EED178E3605}"/>
    <cellStyle name="_SubHeading_prestemp" xfId="25857" xr:uid="{B3AEEC78-109A-4A4B-88B2-4A97FC82E952}"/>
    <cellStyle name="_SubHeading_prestemp 2" xfId="25858" xr:uid="{293DB7F1-AEF6-4016-89DB-C3573DF34E3C}"/>
    <cellStyle name="_SubHeading_prestemp_~0950885" xfId="25859" xr:uid="{3AFD6E7C-6B86-46B0-9CC5-4FD57C822DE0}"/>
    <cellStyle name="_SubHeading_prestemp_~5830458" xfId="25860" xr:uid="{933EA751-AFD6-4741-9095-CBD73674FE39}"/>
    <cellStyle name="_SubHeading_prestemp_~8064952" xfId="25861" xr:uid="{B9CB7EAA-E8FC-485A-90EE-D47B7CFF262B}"/>
    <cellStyle name="_SubHeading_prestemp_Fichier des tableaux ENG_EF_sc590" xfId="25862" xr:uid="{2C7954E9-0C36-41B4-9F26-7416941CBD86}"/>
    <cellStyle name="_SubHeading_prestemp_Master états financiers de synthèse IFRS_201112 V0" xfId="25863" xr:uid="{6003DD90-68C3-4418-9322-BD49C55A3B93}"/>
    <cellStyle name="_SubHeading_prestemp_Queen III - PPA reversal Banking Book - 090630" xfId="25864" xr:uid="{702E2743-F241-4027-B5FC-10B74E75F0AB}"/>
    <cellStyle name="_SubHeading_prestemp_Queen III - PPA reversal Banking Book - 090630_21h" xfId="25865" xr:uid="{26AB8809-48A0-4E25-B7B4-9363713CF580}"/>
    <cellStyle name="_SubHeading_prestemp_Queen III - PPA reversal Banking Book - 090708h" xfId="25866" xr:uid="{71DECE36-01E3-410F-87BC-AE074A47E788}"/>
    <cellStyle name="_SubHeading_prestemp_Queen III - PPA reversal Banking Book - 090709 12h vm pour databook" xfId="25867" xr:uid="{1F411F1A-57C7-4A2A-8D96-8092AB952F8F}"/>
    <cellStyle name="_SubHeading_prestemp_Queen III - Rationalisation des Issued Debts - 090723" xfId="25868" xr:uid="{B1AFE8B1-0F42-4AB9-A035-C921FEC9E761}"/>
    <cellStyle name="_SubHeading_prestemp_Tableauxà modifier dans états fin_gb_rev" xfId="25869" xr:uid="{24536AFE-49C7-4AAF-8AF0-E8D0E26112B6}"/>
    <cellStyle name="_SubHeading_Queen III - PPA reversal Banking Book - 090630" xfId="25870" xr:uid="{A6566854-B56F-493E-8E33-8A65C3199B2E}"/>
    <cellStyle name="_SubHeading_Queen III - PPA reversal Banking Book - 090630_21h" xfId="25871" xr:uid="{DB04768F-9D11-48D2-8519-A2C669FD18F0}"/>
    <cellStyle name="_SubHeading_Queen III - PPA reversal Banking Book - 090708h" xfId="25872" xr:uid="{DAF9A9E6-7E03-4331-8253-628EE281D8B7}"/>
    <cellStyle name="_SubHeading_Queen III - PPA reversal Banking Book - 090709 12h vm pour databook" xfId="25873" xr:uid="{46CB742D-8531-4456-8B0B-808B985FA338}"/>
    <cellStyle name="_SubHeading_Queen III - Rationalisation des Issued Debts - 090723" xfId="25874" xr:uid="{8525CA03-3854-48C0-A6C9-F9F6FDA53E67}"/>
    <cellStyle name="_SubHeading_Revenue Increase Decrease 04-08" xfId="25875" xr:uid="{0271749D-32B2-47C8-8777-244861718B52}"/>
    <cellStyle name="_SubHeading_Revenue Increase Decrease 04-08 2" xfId="25876" xr:uid="{AFDD407D-7C75-41D0-910C-7EB7FFA5332D}"/>
    <cellStyle name="_SubHeading_Revenue Increase Decrease 04-08_~0950885" xfId="25877" xr:uid="{EA796FF8-81A5-4B74-9A71-8DF8D7165DBE}"/>
    <cellStyle name="_SubHeading_Revenue Increase Decrease 04-08_~5830458" xfId="25878" xr:uid="{3C39F0BB-5357-4FDB-BE86-C1BF6D1E74B5}"/>
    <cellStyle name="_SubHeading_Revenue Increase Decrease 04-08_~8064952" xfId="25879" xr:uid="{343E74DE-E85C-454D-9131-43EE3B0BF951}"/>
    <cellStyle name="_SubHeading_Revenue Increase Decrease 04-08_Fichier des tableaux ENG_EF_sc590" xfId="25880" xr:uid="{9CC5C5E6-935C-4E1A-BE8C-5DA6FE1982B4}"/>
    <cellStyle name="_SubHeading_Revenue Increase Decrease 04-08_Master états financiers de synthèse IFRS_201112 V0" xfId="25881" xr:uid="{D8119BED-DEF2-4D01-9980-130019CB3927}"/>
    <cellStyle name="_SubHeading_Revenue Increase Decrease 04-08_Queen III - PPA reversal Banking Book - 090630" xfId="25882" xr:uid="{B1F4AD00-AC50-4E8C-8826-6C361AEF0558}"/>
    <cellStyle name="_SubHeading_Revenue Increase Decrease 04-08_Queen III - PPA reversal Banking Book - 090630_21h" xfId="25883" xr:uid="{91E6BAA1-5064-4CC0-840E-F45C54725624}"/>
    <cellStyle name="_SubHeading_Revenue Increase Decrease 04-08_Queen III - PPA reversal Banking Book - 090708h" xfId="25884" xr:uid="{347F5D39-3F85-4613-AF2D-79A2C6F0124B}"/>
    <cellStyle name="_SubHeading_Revenue Increase Decrease 04-08_Queen III - PPA reversal Banking Book - 090709 12h vm pour databook" xfId="25885" xr:uid="{4187A78E-26F0-4372-8F6F-3FF051F61007}"/>
    <cellStyle name="_SubHeading_Revenue Increase Decrease 04-08_Queen III - Rationalisation des Issued Debts - 090723" xfId="25886" xr:uid="{D6A90408-C9C9-4ACB-8628-3E78AC6A5263}"/>
    <cellStyle name="_SubHeading_Revenue Increase Decrease 04-08_Tableauxà modifier dans états fin_gb_rev" xfId="25887" xr:uid="{23ADFDB0-AE4B-4445-9BD2-F22540FF6445}"/>
    <cellStyle name="_SubHeading_Tableauxà modifier dans états fin_gb_rev" xfId="25888" xr:uid="{8C79C7D9-0A87-4208-814D-1F2F79501D70}"/>
    <cellStyle name="_Suivi main courante 201106" xfId="25889" xr:uid="{9BF7A55E-1B87-491C-A326-EEE3A932669D}"/>
    <cellStyle name="_Suivi main courante 201106 2" xfId="25890" xr:uid="{707779D2-6B30-496A-93E4-9F62A69DDB74}"/>
    <cellStyle name="_Suivi main courante 201106_Master états financiers de synthèse IFRS_201106 V0" xfId="25891" xr:uid="{DA1EFC93-F51E-4D22-9370-E005FF94E629}"/>
    <cellStyle name="_Suivi main courante 201106_Master états financiers de synthèse IFRS_201112 V0" xfId="25892" xr:uid="{7A2D0D7D-2F3F-41EC-B16B-5EF2478D7679}"/>
    <cellStyle name="_Suivi main courante 201106_note 4 à insérer" xfId="25893" xr:uid="{0DC67DEA-C737-49E3-8BF6-E4E9F5CBDC02}"/>
    <cellStyle name="_SYN FX" xfId="25894" xr:uid="{623B3A18-7392-459D-9D8B-55D5C9F2DB0D}"/>
    <cellStyle name="_SYNTHESE " xfId="25895" xr:uid="{47CA5475-AC50-4B14-9063-992660D080A0}"/>
    <cellStyle name="_Synthèse Budget 09 - 2901 - Exc BoA vs Actual" xfId="25896" xr:uid="{EF34CBDC-EAD6-4DA3-A4C8-6358F506A560}"/>
    <cellStyle name="_Synthèse du bilan Assurance" xfId="25897" xr:uid="{D8179537-1A4E-495D-8B5C-7F72D5A967A3}"/>
    <cellStyle name="_Synthèse Spread credit 310310" xfId="25898" xr:uid="{C968F049-3429-4A9A-9DF1-EB6F1F87627F}"/>
    <cellStyle name="_Synthèse Spread credit 310310 2" xfId="25899" xr:uid="{0500DF1D-AE45-43AA-A40B-6B742DB56373}"/>
    <cellStyle name="_Synthèse Spread credit 310310_AFS" xfId="25900" xr:uid="{3E36FDC6-A62A-4CD1-8D67-51F2FE2BF200}"/>
    <cellStyle name="_Synthèse Spread credit 310310_Etat CA FPBII Fortis - 2011 Q1" xfId="25901" xr:uid="{53AEE5A4-BFEE-4347-A329-41EFA2237ACA}"/>
    <cellStyle name="_Synthèse Spread credit 310310_Feuil1" xfId="25902" xr:uid="{078A0DBA-7E3C-48C3-8B36-6F999543C6B5}"/>
    <cellStyle name="_Synthèse Spread credit 310310_Justificatifs -2011 Q1" xfId="25903" xr:uid="{18A7D565-A746-4905-9EDF-7410E1815D9E}"/>
    <cellStyle name="_Synthèse Spread credit 310310_Q1_Fortis participations" xfId="25904" xr:uid="{CC412D2E-4D8B-4FDF-B9AF-AE19366DA44C}"/>
    <cellStyle name="_Synthèse Spread credit 310310_Q1_Fortis participations_Var Immo incorp Q2" xfId="25905" xr:uid="{0A509A55-0D00-4D95-A31C-DE6A79973EB6}"/>
    <cellStyle name="_Synthèse Spread credit 310310_Var Immo incorp Q2" xfId="25906" xr:uid="{0B47D56C-D9C6-4353-A868-F16337AB873C}"/>
    <cellStyle name="_Synthèse Spread credit 311209" xfId="25907" xr:uid="{1C617D9B-8B97-491C-923C-A00AEAEF9E83}"/>
    <cellStyle name="_Synthèse Spread credit 311209 2" xfId="25908" xr:uid="{25135D9A-7DCC-4F69-8E73-19C4BAD0B5E8}"/>
    <cellStyle name="_Synthèse Spread credit 311209_AFS" xfId="25909" xr:uid="{A1FA73C0-C4F0-4242-A104-0FC531650656}"/>
    <cellStyle name="_Synthèse Spread credit 311209_Etat CA FPBII Fortis - 2011 Q1" xfId="25910" xr:uid="{E3B97AEE-1BC7-41C5-8272-CE2465356B25}"/>
    <cellStyle name="_Synthèse Spread credit 311209_Feuil1" xfId="25911" xr:uid="{7A4AD9CA-ED22-4DCF-859A-B596A7CFD7C7}"/>
    <cellStyle name="_Synthèse Spread credit 311209_Justificatifs -2011 Q1" xfId="25912" xr:uid="{2919F8CC-0F4A-4A54-98B7-17ABA04A1333}"/>
    <cellStyle name="_Synthèse Spread credit 311209_Q1_Fortis participations" xfId="25913" xr:uid="{83836278-0B44-469E-97AB-5D003477B1E7}"/>
    <cellStyle name="_Synthèse Spread credit 311209_Q1_Fortis participations_Var Immo incorp Q2" xfId="25914" xr:uid="{8C9CF4D9-A541-4D6C-872A-76229D0246F9}"/>
    <cellStyle name="_Synthèse Spread credit 311209_Var Immo incorp Q2" xfId="25915" xr:uid="{80861A54-948B-4B43-8C76-0C078DB3729D}"/>
    <cellStyle name="_SyntheticABSCDOModel CMBS Tranches 09302005" xfId="25916" xr:uid="{636E681A-AC0D-42E8-B96E-DEA5F66E39A2}"/>
    <cellStyle name="_TabExport" xfId="25917" xr:uid="{970C2EF9-C2D8-4A71-9D8A-8E3E5477FD26}"/>
    <cellStyle name="_Table" xfId="25918" xr:uid="{229913BE-7C83-4939-8236-749764E841A5}"/>
    <cellStyle name="_Table 2" xfId="25919" xr:uid="{A99E6B1E-5668-45E2-8445-4231BEDA3D3B}"/>
    <cellStyle name="_Table 2 2" xfId="25920" xr:uid="{D0D6F7E7-E486-4830-9CBA-7F3E2C4D2918}"/>
    <cellStyle name="_Table 2 2 2" xfId="25921" xr:uid="{CCB456CF-6F4A-453D-B27B-DF5E9024E28C}"/>
    <cellStyle name="_Table 2 3" xfId="25922" xr:uid="{DF0306E4-614A-4B61-B0E4-10A748231B96}"/>
    <cellStyle name="_Table 2 4" xfId="25923" xr:uid="{5980C418-A071-491D-B11F-EBD61DE63381}"/>
    <cellStyle name="_Table 3" xfId="25924" xr:uid="{E6D4168B-06FE-4091-94F2-012D00B328BE}"/>
    <cellStyle name="_Table 3 2" xfId="25925" xr:uid="{A0A4F5DE-3836-4870-A46C-21EAB89D92CE}"/>
    <cellStyle name="_Table 4" xfId="25926" xr:uid="{137E8C11-8DE1-4095-A93E-BB528BF2C9CB}"/>
    <cellStyle name="_Table 5" xfId="25927" xr:uid="{F4A6B86E-FE4E-47F8-B05B-39DCF58F7F44}"/>
    <cellStyle name="_Table_~0950885" xfId="25928" xr:uid="{AC87A4B3-4138-47F3-8142-C36F2B534A49}"/>
    <cellStyle name="_Table_~5830458" xfId="25929" xr:uid="{594CCAF1-0101-4300-B399-C4424B1F7802}"/>
    <cellStyle name="_Table_~8064952" xfId="25930" xr:uid="{1AD04587-E6AA-4F82-9A26-AE32AB280BC1}"/>
    <cellStyle name="_Table_15 Wizard Operating Model" xfId="25931" xr:uid="{B3962BA2-307B-41F9-931B-983E633C61A6}"/>
    <cellStyle name="_Table_15 Wizard Operating Model 2" xfId="25932" xr:uid="{E642CDBD-1B83-48B9-9E06-F875618CC192}"/>
    <cellStyle name="_Table_15 Wizard Operating Model_ENVOI POUR TRADUIT Masterétats financiers de synthèse IF_eng" xfId="25933" xr:uid="{1BC7D1B1-209C-4AA1-8597-29910283DEF7}"/>
    <cellStyle name="_Table_15 Wizard Operating Model_Master états financiers de synthèse IFRS_201112 V0" xfId="25934" xr:uid="{0D464ED8-19FA-4270-B845-07D390B48A69}"/>
    <cellStyle name="_Table_15 Wizard Operating Model_note 4 à insérer" xfId="25935" xr:uid="{60DE06EE-7849-440E-8561-23E3B819821E}"/>
    <cellStyle name="_Table_15 Wizard Operating Model_Queen III - PPA reversal Banking Book - 090630" xfId="25936" xr:uid="{5D41C4F1-4A6F-42BB-8C0B-D396D614DC51}"/>
    <cellStyle name="_Table_15 Wizard Operating Model_Queen III - PPA reversal Banking Book - 090630 2" xfId="25937" xr:uid="{5AABC4CE-B458-4C99-8339-6E08B8006976}"/>
    <cellStyle name="_Table_15 Wizard Operating Model_Queen III - PPA reversal Banking Book - 090630_21h" xfId="25938" xr:uid="{1A45D187-3740-4F1A-9443-306A2AB1A252}"/>
    <cellStyle name="_Table_15 Wizard Operating Model_Queen III - PPA reversal Banking Book - 090708h" xfId="25939" xr:uid="{8D4A8222-1AE3-4BDA-A447-1B36AC88D159}"/>
    <cellStyle name="_Table_15 Wizard Operating Model_Queen III - PPA reversal Banking Book - 090709 10h08 vm" xfId="25940" xr:uid="{31DA2505-525D-46BF-BDA0-1432B681DD6E}"/>
    <cellStyle name="_Table_15 Wizard Operating Model_Queen III - PPA reversal Banking Book - 090709 10h08 vm 2" xfId="25941" xr:uid="{5679C9E7-E188-45C6-A7FE-94A866DAEAA1}"/>
    <cellStyle name="_Table_15 Wizard Operating Model_Queen III - PPA reversal Banking Book - 090709 12h vm" xfId="25942" xr:uid="{FE2838FC-3CF0-4E32-94F2-E1289700E444}"/>
    <cellStyle name="_Table_15 Wizard Operating Model_Queen III - PPA reversal Banking Book - 090709 vm - à répartir" xfId="25943" xr:uid="{FBAD1BB4-473A-4A67-8019-7E638B96E622}"/>
    <cellStyle name="_Table_15 Wizard Operating Model_Queen III - PPA reversal Banking Book - 090709 vm - à répartir 2" xfId="25944" xr:uid="{40FD0BAF-E003-4384-98E9-28ED818669A5}"/>
    <cellStyle name="_Table_15 Wizard Operating Model_Queen III - PPA reversal Banking Book - 140709 17h modifié" xfId="25945" xr:uid="{2D657883-39CD-41BA-A071-32FB01793B5A}"/>
    <cellStyle name="_Table_15 Wizard Operating Model_Queen III - PPA reversal Banking Book - 140709 18h modifié" xfId="25946" xr:uid="{3BFCCA32-2018-4F96-AA8D-46D3E8C02B7B}"/>
    <cellStyle name="_Table_15 Wizard Operating Model_Queen III - Rationalisation des Issued Debts - 090723" xfId="25947" xr:uid="{11767F13-CFDC-47A2-A654-75A291E5AC9D}"/>
    <cellStyle name="_Table_45647 - Annexe 6a au 31 03 2011 v2" xfId="25948" xr:uid="{47B8B824-03A4-4A4F-B25A-374BAA3515B2}"/>
    <cellStyle name="_Table_Annexe 6 Détail comptes" xfId="25949" xr:uid="{11520A1F-2A8D-4C57-B1A9-B78CF0A1A83C}"/>
    <cellStyle name="_Table_Annexe 7c (2)" xfId="25950" xr:uid="{BCB2324F-2B8D-4A13-A311-466596C20A18}"/>
    <cellStyle name="_Table_annexe 7c mise à jour uk" xfId="25951" xr:uid="{1686ADA4-2144-45A2-B258-B4651015193A}"/>
    <cellStyle name="_Table_ENVOI POUR TRADUIT Masterétats financiers de synthèse IF_eng" xfId="25952" xr:uid="{6B1B5367-993B-4B36-99DC-0E38A7C7ED83}"/>
    <cellStyle name="_Table_Exclusion Karma" xfId="25953" xr:uid="{2DE80C36-4D14-4BE9-A551-F8B1CEF8125A}"/>
    <cellStyle name="_Table_Exposition des titres souverains (zone euro) au 31.12.2011 V4" xfId="25954" xr:uid="{A2E15667-3552-4C01-9550-E3C30109AC58}"/>
    <cellStyle name="_Table_Fichier des tableaux ENG_EF_sc590" xfId="25955" xr:uid="{A81FA1A4-43E7-4B54-8B20-285D8B1021D8}"/>
    <cellStyle name="_Table_Master états financiers de synthèse IFRS_201112 V0" xfId="25956" xr:uid="{6FAE45C8-6AD7-4649-9013-FB29C38ED0CB}"/>
    <cellStyle name="_Table_Queen III - PPA reversal Banking Book - 090630" xfId="25957" xr:uid="{830C0B13-F45E-43AC-B4EB-E53A5065DFAA}"/>
    <cellStyle name="_Table_Queen III - PPA reversal Banking Book - 090630 2" xfId="25958" xr:uid="{BF874235-28B8-4E74-AEC5-97D86FFB5997}"/>
    <cellStyle name="_Table_Queen III - PPA reversal Banking Book - 090630_21h" xfId="25959" xr:uid="{928CAD7E-BD73-4477-A11F-3B3292520987}"/>
    <cellStyle name="_Table_Queen III - PPA reversal Banking Book - 090708h" xfId="25960" xr:uid="{81EE4723-6BA9-49CB-9B07-642BB2F7CB9E}"/>
    <cellStyle name="_Table_Queen III - PPA reversal Banking Book - 090709 12h vm pour databook" xfId="25961" xr:uid="{353CA54E-7893-4547-B87C-6BA1227E6D5D}"/>
    <cellStyle name="_Table_Queen III - PPA reversal Banking Book - 090709 12h vm pour databook 2" xfId="25962" xr:uid="{094EFD18-A52C-4A86-AF87-5427F8F1B7AD}"/>
    <cellStyle name="_Table_Queen III - Rationalisation des Issued Debts - 090723" xfId="25963" xr:uid="{74271951-3E26-4980-8E00-791AE70AB14D}"/>
    <cellStyle name="_Table_Revenue Increase Decrease 04-08" xfId="25964" xr:uid="{8B2CBEB6-FB78-4AB8-8CBA-4C6797830095}"/>
    <cellStyle name="_Table_Revenue Increase Decrease 04-08 2" xfId="25965" xr:uid="{A8813E0A-A517-454D-9149-FB7695CCD629}"/>
    <cellStyle name="_Table_Revenue Increase Decrease 04-08_~0950885" xfId="25966" xr:uid="{918FC5DB-4CF7-42F8-908F-EF5B3B1AD459}"/>
    <cellStyle name="_Table_Revenue Increase Decrease 04-08_~5830458" xfId="25967" xr:uid="{2FE95B69-2A77-4DB5-BA0C-54469F421434}"/>
    <cellStyle name="_Table_Revenue Increase Decrease 04-08_~8064952" xfId="25968" xr:uid="{B5204B0B-6085-4D73-9912-5E3A6817FD48}"/>
    <cellStyle name="_Table_Revenue Increase Decrease 04-08_ENVOI POUR TRADUIT Masterétats financiers de synthèse IF_eng" xfId="25969" xr:uid="{354207BB-0058-4EF7-9AAD-F31CD0FD1AB1}"/>
    <cellStyle name="_Table_Revenue Increase Decrease 04-08_Fichier des tableaux ENG_EF_sc590" xfId="25970" xr:uid="{D5D9E555-2785-4703-BCBC-898A978343ED}"/>
    <cellStyle name="_Table_Revenue Increase Decrease 04-08_Master états financiers de synthèse IFRS_201112 V0" xfId="25971" xr:uid="{45F15854-048D-4815-AD58-F04D34AE1F9B}"/>
    <cellStyle name="_Table_Revenue Increase Decrease 04-08_Queen III - PPA reversal Banking Book - 090630" xfId="25972" xr:uid="{49871C03-7D2B-4896-B055-BE469713C80D}"/>
    <cellStyle name="_Table_Revenue Increase Decrease 04-08_Queen III - PPA reversal Banking Book - 090630 2" xfId="25973" xr:uid="{A6107325-33E1-49CD-8874-CE556E0DEBAC}"/>
    <cellStyle name="_Table_Revenue Increase Decrease 04-08_Queen III - PPA reversal Banking Book - 090630_21h" xfId="25974" xr:uid="{837F91F8-A204-4A51-BA45-4DC8235AF83C}"/>
    <cellStyle name="_Table_Revenue Increase Decrease 04-08_Queen III - PPA reversal Banking Book - 090708h" xfId="25975" xr:uid="{52DD62C2-41AE-4459-B205-3ADAEFA3882A}"/>
    <cellStyle name="_Table_Revenue Increase Decrease 04-08_Queen III - PPA reversal Banking Book - 090709 12h vm pour databook" xfId="25976" xr:uid="{390690D9-9574-419A-92BA-C9D7829B2EF3}"/>
    <cellStyle name="_Table_Revenue Increase Decrease 04-08_Queen III - PPA reversal Banking Book - 090709 12h vm pour databook 2" xfId="25977" xr:uid="{20773A24-CA4A-4EFC-89A7-FBFD22D11948}"/>
    <cellStyle name="_Table_Revenue Increase Decrease 04-08_Queen III - Rationalisation des Issued Debts - 090723" xfId="25978" xr:uid="{B3976011-4CDA-45D3-94CE-D52D38E519AA}"/>
    <cellStyle name="_Table_Revenue Increase Decrease 04-08_Tableauxà modifier dans états fin_gb_rev" xfId="25979" xr:uid="{DA82C9EB-BFF4-4E8B-A6EF-1397E4059112}"/>
    <cellStyle name="_Table_Tableauxà modifier dans états fin_gb_rev" xfId="25980" xr:uid="{B23F4686-9E3C-4900-9DBC-C08ECA89D281}"/>
    <cellStyle name="_Tableau chargment ADE Protection" xfId="25981" xr:uid="{6F316CE0-0BB2-4EC7-89EE-4DE37B5CA530}"/>
    <cellStyle name="_Tableau chargment ADE Protection_Annexe AFS_ Taiwan vie_BNPP Q12010" xfId="25982" xr:uid="{E064136D-17BA-4D3A-A01F-07981E7C0B87}"/>
    <cellStyle name="_Tableau chargment ADE Protection_Bresil Vie T3 2006 Coda XL v6" xfId="25983" xr:uid="{CA03D4D0-8898-4373-BB84-E6D22C2EA2AD}"/>
    <cellStyle name="_Tableau chargment ADE Protection_Chilird T3 2006 Coda XL v2" xfId="25984" xr:uid="{6DE859BE-8BD1-4EAD-BE69-CDD65C895D59}"/>
    <cellStyle name="_Tableau chargment ADE Protection_ec Taird RD Transco Coda-XL" xfId="25985" xr:uid="{B4763CAA-5796-41BE-830E-90D0778A2B4F}"/>
    <cellStyle name="_Tableau chargment ADE Protection_ec Taird RD Transco Coda-XL_Annexe AFS_ Taiwan vie_BNPP Q12010" xfId="25986" xr:uid="{EA7B3EE8-B343-4F05-ABB7-0607214C2614}"/>
    <cellStyle name="_Tableau chargment ADE Protection_ec Taird RD Transco Coda-XL_Taiwan RD - Arrete BNPPA 1T07" xfId="25987" xr:uid="{882ABC3F-387C-4D01-A12C-A352EAF21102}"/>
    <cellStyle name="_Tableau chargment ADE Protection_ec Taird RD Transco Coda-XL_Taiwan RD - Arrete BNPPA 1T07 modifié" xfId="25988" xr:uid="{F4FA389E-0558-4EB2-A631-966E300F855D}"/>
    <cellStyle name="_Tableau chargment ADE Protection_ec Taird RD Transco Coda-XL_Taiwan RD - final draft_J-20 1Q07 v travail" xfId="25989" xr:uid="{576E705D-3940-4B6B-A999-3D6FDCFDCA01}"/>
    <cellStyle name="_Tableau chargment ADE Protection_ec Taird RD Transco Coda-XL_Taiwan RD intégration dans CODA v6" xfId="25990" xr:uid="{07C23464-1BDC-4255-BA6C-B97D8B5D3E73}"/>
    <cellStyle name="_Tableau chargment ADE Protection_ec Taird RD Transco Coda-XL_Taiwan VIE - Arrete BNPPA 1T07 modifié" xfId="25991" xr:uid="{8AA92FC3-D718-4AE5-954C-2FEB3FD0BC8E}"/>
    <cellStyle name="_Tableau chargment ADE Protection_ec Taird RD Transco Coda-XL_Taiwan VIE - Arrete BNPPA 1T07 modifié_Annexe AFS_ Taiwan vie_BNPP Q12010" xfId="25992" xr:uid="{91E89ACE-68B0-4FA2-94E7-1B70F729FEBF}"/>
    <cellStyle name="_Tableau chargment ADE Protection_fichier de travail" xfId="25993" xr:uid="{AE0662FB-2AC0-4BBB-BB25-9E58CDDF3004}"/>
    <cellStyle name="_Tableau chargment ADE Protection_Nouvelle Transco Chili Vie V9" xfId="25994" xr:uid="{90453BD3-945F-4392-969E-35D5CF49422A}"/>
    <cellStyle name="_Tableau chargment ADE Protection_Pologne RD v7" xfId="25995" xr:uid="{B893133F-3E28-4D26-AB74-F718EB56AB50}"/>
    <cellStyle name="_Tableau chargment ADE Protection_Taiwan RD - Arrete BNPPA 1T07" xfId="25996" xr:uid="{78DF90E4-568F-45B5-A69F-917368EC4F6E}"/>
    <cellStyle name="_Tableau chargment ADE Protection_Taiwan RD - Arrete BNPPA 1T07 modifié" xfId="25997" xr:uid="{D7BBDB19-A132-47A0-9B3C-0535CD957757}"/>
    <cellStyle name="_Tableau chargment ADE Protection_Taiwan RD - final draft_J-20 1Q07 v travail" xfId="25998" xr:uid="{5FA3604A-DD0A-4346-9E58-730AB6012B03}"/>
    <cellStyle name="_Tableau chargment ADE Protection_Taiwan RD intégration dans CODA v6" xfId="25999" xr:uid="{29B84D47-ED39-4B2C-B64A-04E9C21995D0}"/>
    <cellStyle name="_Tableau chargment ADE Protection_Taiwan VIE - Arrete BNPPA 1T07 modifié" xfId="26000" xr:uid="{426636C9-65E9-4C62-8362-C7B9075D883A}"/>
    <cellStyle name="_Tableau chargment ADE Protection_Taiwan VIE - Arrete BNPPA 1T07 modifié_Annexe AFS_ Taiwan vie_BNPP Q12010" xfId="26001" xr:uid="{481B0B9F-CED6-4190-9529-BE824AD320B4}"/>
    <cellStyle name="_Tableau Global" xfId="26002" xr:uid="{548C2531-F0B1-4F23-818A-F7B73BE8072B}"/>
    <cellStyle name="_Tableau recap_Etats Financiers 2010_20110125-envoi" xfId="26003" xr:uid="{6D87AF60-8BB0-40AA-B0A7-8755E8DFE7BE}"/>
    <cellStyle name="_Tableau recap_Etats Financiers 2010_20110125-envoi 2" xfId="26004" xr:uid="{1C81BBF3-AE23-42A2-AC84-2CC24BD11CEA}"/>
    <cellStyle name="_Tableau recap_Etats Financiers 2010_20110125-envoi_Master états financiers de synthèse IFRS_201112 V0" xfId="26005" xr:uid="{DDA2EEDB-68C8-457E-BEEB-032A864DF4D1}"/>
    <cellStyle name="_Tableau recap_Etats Financiers 2010_20110125-envoi_note 4 à insérer" xfId="26006" xr:uid="{F2F758BA-D56B-4C51-9BB7-FEA1D5FFCD6B}"/>
    <cellStyle name="_Tableau recap_Etats Financiers 2010_20110125-envoi_note 4 à insérer 2" xfId="26007" xr:uid="{4DF207A9-3CC8-4FF3-95FC-7306729EF7F4}"/>
    <cellStyle name="_Tableau recap_Etats Financiers 2010_20110125-envoi_note 4 à insérer 3" xfId="26008" xr:uid="{AFDB8021-A03C-4117-8204-537B4EE44872}"/>
    <cellStyle name="_Tableau recap_Etats Financiers 2010_20110125-envoi_note 4 à insérer 4" xfId="26009" xr:uid="{EEF3CD40-A2AC-46AF-920B-275344AF8CFA}"/>
    <cellStyle name="_Tableau recap_Etats Financiers 2010_20110125-envoi_note 4 à insérer 5" xfId="26010" xr:uid="{DB32AE41-ECE0-4AB3-88F0-1E48D627DBBC}"/>
    <cellStyle name="_Tableau recap_Etats Financiers 2010_20110125-envoi_note 4 à insérer 6" xfId="26011" xr:uid="{992B5F3B-49D0-4AE8-A0A8-6A514535E215}"/>
    <cellStyle name="_Tableau recap_Etats Financiers 2010_20110125-envoi_note 4 à insérer 7" xfId="26012" xr:uid="{D76ABDAB-7756-4E37-A18F-84A29DB5E24F}"/>
    <cellStyle name="_Tableau recap_Etats Financiers 2010_20110125-envoi_note 4 à insérer 8" xfId="26013" xr:uid="{B8359293-54C3-440B-8558-EEEE5821031C}"/>
    <cellStyle name="_Tableau recap_Etats Financiers 2010_20110125-envoi_note 4 à insérer 9" xfId="26014" xr:uid="{9DB52B8D-7C77-4E9E-8B33-F1B07BB51884}"/>
    <cellStyle name="_tableau V10" xfId="26015" xr:uid="{015CCE5C-4BEA-4E97-BC41-7674FD8992FB}"/>
    <cellStyle name="_TableHead" xfId="26016" xr:uid="{CFC151AE-ABA7-4F90-B1AB-5D7C2F6440B9}"/>
    <cellStyle name="_TableHead 2" xfId="26017" xr:uid="{74C1E788-647A-4D08-BFF9-58ADBBF60AA9}"/>
    <cellStyle name="_TableHead 2 2" xfId="26018" xr:uid="{CB2FD539-8DA3-42F7-B21D-968901550AEF}"/>
    <cellStyle name="_TableHead 2 2 2" xfId="26019" xr:uid="{91318A40-2C12-4A98-A521-E8C6D40FF42B}"/>
    <cellStyle name="_TableHead 2 3" xfId="26020" xr:uid="{979BC190-909F-4B65-BEFD-5532956E6AD7}"/>
    <cellStyle name="_TableHead 3" xfId="26021" xr:uid="{1A140E36-AF18-44F9-B608-97E91DEADA7C}"/>
    <cellStyle name="_TableHead 3 2" xfId="26022" xr:uid="{019C1829-6C70-4ACB-9695-A0406FE0A872}"/>
    <cellStyle name="_TableHead 4" xfId="26023" xr:uid="{0C403D6F-E411-46B7-9E44-EF25A3CE3389}"/>
    <cellStyle name="_TableHead 5" xfId="26024" xr:uid="{EE1DDA35-5BB7-4D1F-AC3A-A333DC4D179F}"/>
    <cellStyle name="_TableHead_~0950885" xfId="26025" xr:uid="{3BD5C41B-A652-4B4E-AA75-339DB8BE1EC3}"/>
    <cellStyle name="_TableHead_~5830458" xfId="26026" xr:uid="{3A97357E-8467-4385-8B30-E2F059179C1C}"/>
    <cellStyle name="_TableHead_~8064952" xfId="26027" xr:uid="{84380E6F-4B51-4402-BF3C-CCD011A2D7C2}"/>
    <cellStyle name="_TableHead_060209 Equity IRR" xfId="26028" xr:uid="{308B1283-8ED6-45F0-98E4-4570D40048B5}"/>
    <cellStyle name="_TableHead_060217 Equity IRR" xfId="26029" xr:uid="{8287348E-71B0-46F1-8D40-4753BFC33B00}"/>
    <cellStyle name="_TableHead_060220 warehousePF" xfId="26030" xr:uid="{BE1C555C-1103-4DE7-9237-B034CFE65033}"/>
    <cellStyle name="_TableHead_060301_Stressed runs - class A-B" xfId="26031" xr:uid="{06BCC083-D052-436E-A4A3-337238E09078}"/>
    <cellStyle name="_TableHead_060725_AVOCA_VI_Structure" xfId="26032" xr:uid="{AF2FD350-6760-49C8-ABE5-C82C070925FA}"/>
    <cellStyle name="_TableHead_15 Wizard Operating Model" xfId="26033" xr:uid="{93335C96-A638-483F-8A57-BAE326434313}"/>
    <cellStyle name="_TableHead_15 Wizard Operating Model 2" xfId="26034" xr:uid="{5CA0BE59-4D48-4319-8165-7ACAA8F0D800}"/>
    <cellStyle name="_TableHead_15 Wizard Operating Model_ENVOI POUR TRADUIT Masterétats financiers de synthèse IF_eng" xfId="26035" xr:uid="{B817EC40-AE4D-4ABC-B422-5C3AF00B959C}"/>
    <cellStyle name="_TableHead_15 Wizard Operating Model_Master états financiers de synthèse IFRS_201112 V0" xfId="26036" xr:uid="{CF22AADE-F691-4B9E-A97A-E2A25691284F}"/>
    <cellStyle name="_TableHead_15 Wizard Operating Model_note 4 à insérer" xfId="26037" xr:uid="{BA91EEC8-F64A-4C77-9B4C-633C9A006B0D}"/>
    <cellStyle name="_TableHead_15 Wizard Operating Model_Queen III - PPA reversal Banking Book - 090630" xfId="26038" xr:uid="{7758A26D-E540-4216-8EC5-02A301088EAB}"/>
    <cellStyle name="_TableHead_15 Wizard Operating Model_Queen III - PPA reversal Banking Book - 090630_21h" xfId="26039" xr:uid="{00D0BD64-FB0F-4EE0-B4E8-F4DB32449F36}"/>
    <cellStyle name="_TableHead_15 Wizard Operating Model_Queen III - PPA reversal Banking Book - 090708h" xfId="26040" xr:uid="{92AC9C47-1D31-48B0-B295-0945C586564B}"/>
    <cellStyle name="_TableHead_15 Wizard Operating Model_Queen III - PPA reversal Banking Book - 090709 10h08 vm" xfId="26041" xr:uid="{98D5B496-6B23-4EE9-B66D-4D87F7A9561A}"/>
    <cellStyle name="_TableHead_15 Wizard Operating Model_Queen III - PPA reversal Banking Book - 090709 12h vm" xfId="26042" xr:uid="{8EA3DB6A-3D7F-4FE9-BD3C-B31A1F999B01}"/>
    <cellStyle name="_TableHead_15 Wizard Operating Model_Queen III - PPA reversal Banking Book - 090709 vm - à répartir" xfId="26043" xr:uid="{57D41A75-0540-4717-B441-10E880AE358C}"/>
    <cellStyle name="_TableHead_15 Wizard Operating Model_Queen III - PPA reversal Banking Book - 140709 17h modifié" xfId="26044" xr:uid="{C36B25E5-3363-411B-95CB-7E26EA033E26}"/>
    <cellStyle name="_TableHead_15 Wizard Operating Model_Queen III - PPA reversal Banking Book - 140709 18h modifié" xfId="26045" xr:uid="{DAABCFE1-F9F0-484B-9D3B-F28464E6CCF1}"/>
    <cellStyle name="_TableHead_15 Wizard Operating Model_Queen III - Rationalisation des Issued Debts - 090723" xfId="26046" xr:uid="{0F725AC7-2FB8-4053-960C-547013BDB82B}"/>
    <cellStyle name="_TableHead_45647 - Annexe 6a au 31 03 2011 v2" xfId="26047" xr:uid="{7906F852-35F4-454A-883D-972BBB65D2FE}"/>
    <cellStyle name="_TableHead_Agregate schedules" xfId="26048" xr:uid="{49F1E348-49ED-48A1-9E40-486879F3A480}"/>
    <cellStyle name="_TableHead_Annexe 6 Détail comptes" xfId="26049" xr:uid="{29D4E4A9-8180-4402-B96A-A72514D08F0F}"/>
    <cellStyle name="_TableHead_Annexe 7c (2)" xfId="26050" xr:uid="{0DA69B9E-58BD-4BA8-8AFF-0673D44E51C4}"/>
    <cellStyle name="_TableHead_annexe 7c mise à jour uk" xfId="26051" xr:uid="{D01C4D1A-9969-4795-A410-E6217201305E}"/>
    <cellStyle name="_TableHead_Cairn_CLO_350m_060601" xfId="26052" xr:uid="{57BC3870-3027-4578-90C6-99CB3E650BFE}"/>
    <cellStyle name="_TableHead_Comps 24May02_Final" xfId="26053" xr:uid="{57CB5860-041A-408E-9856-ACC4D37300E6}"/>
    <cellStyle name="_TableHead_Comps 24May02_Final_ENVOI POUR TRADUIT Masterétats financiers de synthèse IF_eng" xfId="26054" xr:uid="{9B2F7DC8-A61F-4C52-9767-6FF1E3CA77D3}"/>
    <cellStyle name="_TableHead_ENVOI POUR TRADUIT Masterétats financiers de synthèse IF_eng" xfId="26055" xr:uid="{5748C999-68CC-4EB1-8372-DDFB15DDCA00}"/>
    <cellStyle name="_TableHead_Exclusion Karma" xfId="26056" xr:uid="{39CBA324-3690-4CEB-8B3E-FC5FA4CB9269}"/>
    <cellStyle name="_TableHead_Exposition des titres souverains (zone euro) au 31.12.2011 V4" xfId="26057" xr:uid="{18205668-D743-4988-8BF0-EAC1700DB963}"/>
    <cellStyle name="_TableHead_F" xfId="26058" xr:uid="{B86ADFF4-4116-4A53-BE96-9DEC9D18C6B4}"/>
    <cellStyle name="_TableHead_Fichier des tableaux ENG_EF_sc590" xfId="26059" xr:uid="{2167DF7D-BE53-4CD7-ADE6-367E2A3A53F2}"/>
    <cellStyle name="_TableHead_Master états financiers de synthèse IFRS_201112 V0" xfId="26060" xr:uid="{F211DE8F-E5AD-4780-A5E2-74B33F614E8A}"/>
    <cellStyle name="_TableHead_Multi-Family Property Data Tape v1" xfId="26061" xr:uid="{2443C547-582A-4693-8862-E57A0CC7A554}"/>
    <cellStyle name="_TableHead_Multi-Family Property Data Tape v1 2" xfId="26062" xr:uid="{D1402095-462C-4F73-AE95-9D7ADCA7AA12}"/>
    <cellStyle name="_TableHead_Multi-Family Property Data Tape v1 2 2" xfId="26063" xr:uid="{2B948565-A90E-46B1-AED2-4AC867A88600}"/>
    <cellStyle name="_TableHead_Multi-Family Property Data Tape v1 2 2 2" xfId="26064" xr:uid="{F99CC2A0-F195-480B-B4CC-B9A229CBD792}"/>
    <cellStyle name="_TableHead_Multi-Family Property Data Tape v1 2 3" xfId="26065" xr:uid="{2C20B006-F007-4A95-804D-D805F0564F9B}"/>
    <cellStyle name="_TableHead_Multi-Family Property Data Tape v1 3" xfId="26066" xr:uid="{EB187FCD-975F-4871-84B5-F20FF75565BD}"/>
    <cellStyle name="_TableHead_Multi-Family Property Data Tape v1 3 2" xfId="26067" xr:uid="{323EA4E0-A53B-4CFD-ACFB-AFC43B391272}"/>
    <cellStyle name="_TableHead_Multi-Family Property Data Tape v1 4" xfId="26068" xr:uid="{A4D225A3-877E-4F96-9D36-B417F5F0707C}"/>
    <cellStyle name="_TableHead_Multi-Family Property Data Tape v1_Annexe 7c (2)" xfId="26069" xr:uid="{E5013D2B-5EAB-4E0F-8312-0BB7442AF1B5}"/>
    <cellStyle name="_TableHead_Multi-Family Property Data Tape v1_annexe 7c mise à jour uk" xfId="26070" xr:uid="{6529E64C-CDF2-464A-9CD6-BC3ACEE18464}"/>
    <cellStyle name="_TableHead_Multi-Family Property Data Tape v1_Q2 _DS Magnitude" xfId="26071" xr:uid="{0FFFD9F3-891A-40DD-907F-0FB6242BC51F}"/>
    <cellStyle name="_TableHead_Queen III - PPA reversal Banking Book - 090630" xfId="26072" xr:uid="{29D1C20F-B7F1-488C-8BB8-7C4F61F9BF40}"/>
    <cellStyle name="_TableHead_Queen III - PPA reversal Banking Book - 090630_21h" xfId="26073" xr:uid="{D5EC7B10-93A2-40E5-BB36-0E7A20F28B10}"/>
    <cellStyle name="_TableHead_Queen III - PPA reversal Banking Book - 090708h" xfId="26074" xr:uid="{36A40ED8-4BDC-4E4B-948C-2790DFE38A6D}"/>
    <cellStyle name="_TableHead_Queen III - PPA reversal Banking Book - 090709 12h vm pour databook" xfId="26075" xr:uid="{349F0BFB-9815-4D74-8B03-2104226F16EA}"/>
    <cellStyle name="_TableHead_Queen III - Rationalisation des Issued Debts - 090723" xfId="26076" xr:uid="{47C0504F-2A8F-4FD9-B772-8D4373E337AE}"/>
    <cellStyle name="_TableHead_Revenue Increase Decrease 04-08" xfId="26077" xr:uid="{1EAC3E20-8105-4296-90AF-AACFB516F06E}"/>
    <cellStyle name="_TableHead_Revenue Increase Decrease 04-08 2" xfId="26078" xr:uid="{E800BF26-3BDC-4B0A-9335-C9E65513F808}"/>
    <cellStyle name="_TableHead_Revenue Increase Decrease 04-08_~0950885" xfId="26079" xr:uid="{1BD8D9D9-D4B4-4FF7-851B-73A6A86670E0}"/>
    <cellStyle name="_TableHead_Revenue Increase Decrease 04-08_~5830458" xfId="26080" xr:uid="{D15B86A6-DD9A-48E4-9ED9-515E1CBACE86}"/>
    <cellStyle name="_TableHead_Revenue Increase Decrease 04-08_~8064952" xfId="26081" xr:uid="{EFA611EB-B60B-43F3-98A8-B14F7325904E}"/>
    <cellStyle name="_TableHead_Revenue Increase Decrease 04-08_ENVOI POUR TRADUIT Masterétats financiers de synthèse IF_eng" xfId="26082" xr:uid="{7081411E-8D1C-4258-AFFE-A7DF5518E6A5}"/>
    <cellStyle name="_TableHead_Revenue Increase Decrease 04-08_Fichier des tableaux ENG_EF_sc590" xfId="26083" xr:uid="{C361A76C-0911-46DB-9F6D-A99D05BED804}"/>
    <cellStyle name="_TableHead_Revenue Increase Decrease 04-08_Master états financiers de synthèse IFRS_201112 V0" xfId="26084" xr:uid="{08A3A1FB-5053-4AB8-B9BF-0CEC2E2E9727}"/>
    <cellStyle name="_TableHead_Revenue Increase Decrease 04-08_Queen III - PPA reversal Banking Book - 090630" xfId="26085" xr:uid="{FB07B419-C170-4C35-AD93-BA8BFCB977AA}"/>
    <cellStyle name="_TableHead_Revenue Increase Decrease 04-08_Queen III - PPA reversal Banking Book - 090630_21h" xfId="26086" xr:uid="{C786D0CA-F8B4-4FB5-8358-7582E015BE80}"/>
    <cellStyle name="_TableHead_Revenue Increase Decrease 04-08_Queen III - PPA reversal Banking Book - 090708h" xfId="26087" xr:uid="{2BCA33A7-ED6A-4558-8878-839A08E8AF59}"/>
    <cellStyle name="_TableHead_Revenue Increase Decrease 04-08_Queen III - PPA reversal Banking Book - 090709 12h vm pour databook" xfId="26088" xr:uid="{5AA94AB3-A9AB-449A-9C3F-2E83FF26AADE}"/>
    <cellStyle name="_TableHead_Revenue Increase Decrease 04-08_Queen III - Rationalisation des Issued Debts - 090723" xfId="26089" xr:uid="{20AC1B45-01F1-4D21-8990-5532675EA9A3}"/>
    <cellStyle name="_TableHead_Revenue Increase Decrease 04-08_Tableauxà modifier dans états fin_gb_rev" xfId="26090" xr:uid="{BF025FC6-4A49-42C8-950F-5AF714F17E93}"/>
    <cellStyle name="_TableHead_SymphonyII_v12_Avoca" xfId="26091" xr:uid="{FD9BF74C-E749-4787-99EE-6D2C1F0541EF}"/>
    <cellStyle name="_TableHead_Tableauxà modifier dans états fin_gb_rev" xfId="26092" xr:uid="{914BF461-BAA2-4EA1-A491-846CA46E1DFF}"/>
    <cellStyle name="_TableRowHead" xfId="26093" xr:uid="{F7746297-C2BC-4E73-A94E-D0F387C2D2AF}"/>
    <cellStyle name="_TableRowHead 2" xfId="26094" xr:uid="{92B6764E-449F-4C63-84C1-1BF55BABB27E}"/>
    <cellStyle name="_TableRowHead 2 2" xfId="26095" xr:uid="{63746070-EF3E-4F70-8565-97A3532D93C2}"/>
    <cellStyle name="_TableRowHead 2 2 2" xfId="26096" xr:uid="{2D7AF254-63AC-4777-9342-54DD37B4ECAF}"/>
    <cellStyle name="_TableRowHead 2 3" xfId="26097" xr:uid="{6A9BDFDC-44BC-47E7-B465-1A4FABCD73B5}"/>
    <cellStyle name="_TableRowHead 3" xfId="26098" xr:uid="{486148E6-CBDB-409B-99D1-2310051731D6}"/>
    <cellStyle name="_TableRowHead 3 2" xfId="26099" xr:uid="{81164885-0584-49F5-B230-762A91F0D265}"/>
    <cellStyle name="_TableRowHead 4" xfId="26100" xr:uid="{A2FD75FE-AC5B-4BF6-A6E3-4EAAD65E63AF}"/>
    <cellStyle name="_TableRowHead 5" xfId="26101" xr:uid="{9339F6FE-1658-4EF1-9D79-E349C3039C9C}"/>
    <cellStyle name="_TableRowHead_~0950885" xfId="26102" xr:uid="{406C2A2B-F2F4-4CDE-878C-2E2BCD19B02D}"/>
    <cellStyle name="_TableRowHead_~5830458" xfId="26103" xr:uid="{8A62FC45-B698-44CF-A9FE-AE81E77C3451}"/>
    <cellStyle name="_TableRowHead_~8064952" xfId="26104" xr:uid="{4E499105-1AAB-450E-9877-5E294D26F72C}"/>
    <cellStyle name="_TableRowHead_15 Wizard Operating Model" xfId="26105" xr:uid="{8CD95149-11BF-41F3-9D01-5E3BE6829621}"/>
    <cellStyle name="_TableRowHead_15 Wizard Operating Model 2" xfId="26106" xr:uid="{98B9A67E-B6EC-47E1-8F33-7454F1E91E64}"/>
    <cellStyle name="_TableRowHead_15 Wizard Operating Model_Master états financiers de synthèse IFRS_201112 V0" xfId="26107" xr:uid="{6531790A-697A-47A1-8AD7-4916977339BC}"/>
    <cellStyle name="_TableRowHead_15 Wizard Operating Model_note 4 à insérer" xfId="26108" xr:uid="{AE5FE1AB-AC81-4D81-B102-606BEA1FADC1}"/>
    <cellStyle name="_TableRowHead_15 Wizard Operating Model_Queen III - PPA reversal Banking Book - 090630" xfId="26109" xr:uid="{81769396-C81A-4743-9333-E719B71E3224}"/>
    <cellStyle name="_TableRowHead_15 Wizard Operating Model_Queen III - PPA reversal Banking Book - 090630_21h" xfId="26110" xr:uid="{0571B99B-A222-471C-9C9D-3411DDA77339}"/>
    <cellStyle name="_TableRowHead_15 Wizard Operating Model_Queen III - PPA reversal Banking Book - 090708h" xfId="26111" xr:uid="{AA26651B-595D-4BAB-AA68-742FC2F7CE51}"/>
    <cellStyle name="_TableRowHead_15 Wizard Operating Model_Queen III - PPA reversal Banking Book - 090709 10h08 vm" xfId="26112" xr:uid="{77120465-AE78-40BC-95D5-2ACAE3FFE1F6}"/>
    <cellStyle name="_TableRowHead_15 Wizard Operating Model_Queen III - PPA reversal Banking Book - 090709 12h vm" xfId="26113" xr:uid="{BFC18544-967E-4F37-BDE2-5FCE1FAE34DB}"/>
    <cellStyle name="_TableRowHead_15 Wizard Operating Model_Queen III - PPA reversal Banking Book - 090709 vm - à répartir" xfId="26114" xr:uid="{1BBE1E14-7B12-4902-8F2F-054A54232213}"/>
    <cellStyle name="_TableRowHead_15 Wizard Operating Model_Queen III - PPA reversal Banking Book - 140709 17h modifié" xfId="26115" xr:uid="{80817264-720D-433B-A70B-0BA13108A969}"/>
    <cellStyle name="_TableRowHead_15 Wizard Operating Model_Queen III - PPA reversal Banking Book - 140709 18h modifié" xfId="26116" xr:uid="{9F530F04-3D45-49E0-8304-3E7DA883B2A6}"/>
    <cellStyle name="_TableRowHead_15 Wizard Operating Model_Queen III - Rationalisation des Issued Debts - 090723" xfId="26117" xr:uid="{103D5170-AEEB-4919-AA4B-F59A9B5BE750}"/>
    <cellStyle name="_TableRowHead_45647 - Annexe 6a au 31 03 2011 v2" xfId="26118" xr:uid="{F0F532A7-B31F-4E2C-A6FC-32122DBE69B4}"/>
    <cellStyle name="_TableRowHead_Annexe 6 Détail comptes" xfId="26119" xr:uid="{BE6131FC-35F8-437F-8448-4E5942131488}"/>
    <cellStyle name="_TableRowHead_Annexe 7c (2)" xfId="26120" xr:uid="{80C35FD8-014F-4039-951C-8212A5923B8B}"/>
    <cellStyle name="_TableRowHead_annexe 7c mise à jour uk" xfId="26121" xr:uid="{8E5E3CA1-ABDC-4BB8-B981-68427C1E2955}"/>
    <cellStyle name="_TableRowHead_Comps 24May02_Final" xfId="26122" xr:uid="{7387ED71-72DE-47AC-B054-8EBD80764552}"/>
    <cellStyle name="_TableRowHead_Exclusion Karma" xfId="26123" xr:uid="{089AA73E-1405-4886-968D-9BD8E949C94D}"/>
    <cellStyle name="_TableRowHead_Exposition des titres souverains (zone euro) au 31.12.2011 V4" xfId="26124" xr:uid="{2D625A55-34C1-4929-87B8-1F7AFE8E369A}"/>
    <cellStyle name="_TableRowHead_Fichier des tableaux ENG_EF_sc590" xfId="26125" xr:uid="{DA9136C8-F42B-40C3-8285-5E80CAD47AD2}"/>
    <cellStyle name="_TableRowHead_Master états financiers de synthèse IFRS_201112 V0" xfId="26126" xr:uid="{660D0FA3-B583-47CC-AB02-DC3989AAEE91}"/>
    <cellStyle name="_TableRowHead_Multi-Family Property Data Tape v1" xfId="26127" xr:uid="{2DB2CC1A-D18C-4FAD-BE7E-821E0E17DCE6}"/>
    <cellStyle name="_TableRowHead_Multi-Family Property Data Tape v1 2" xfId="26128" xr:uid="{680374FD-453C-43D2-A349-4E05C535E4EA}"/>
    <cellStyle name="_TableRowHead_Multi-Family Property Data Tape v1 2 2" xfId="26129" xr:uid="{456D1790-C69A-4037-9588-63BAABB8EA55}"/>
    <cellStyle name="_TableRowHead_Multi-Family Property Data Tape v1 2 2 2" xfId="26130" xr:uid="{1DAF9BD8-7C72-42DB-AEEE-C6C34EC146BF}"/>
    <cellStyle name="_TableRowHead_Multi-Family Property Data Tape v1 2 3" xfId="26131" xr:uid="{02DE7072-7C3D-4154-B18B-A7C31FA26B8D}"/>
    <cellStyle name="_TableRowHead_Multi-Family Property Data Tape v1 3" xfId="26132" xr:uid="{B68FBDB7-BFFB-4AD5-BAF3-9B0CCA261630}"/>
    <cellStyle name="_TableRowHead_Multi-Family Property Data Tape v1 3 2" xfId="26133" xr:uid="{E9A5ADF7-B67A-459A-A5A8-7915E6E986E2}"/>
    <cellStyle name="_TableRowHead_Multi-Family Property Data Tape v1 4" xfId="26134" xr:uid="{21431451-5CF0-4BED-B7B0-816153018E08}"/>
    <cellStyle name="_TableRowHead_Multi-Family Property Data Tape v1_Annexe 7c (2)" xfId="26135" xr:uid="{F3C38927-63DF-4296-9874-23CDBE06ADBA}"/>
    <cellStyle name="_TableRowHead_Multi-Family Property Data Tape v1_annexe 7c mise à jour uk" xfId="26136" xr:uid="{155D6C5D-9FB0-4405-A840-4E01041A616A}"/>
    <cellStyle name="_TableRowHead_Queen III - PPA reversal Banking Book - 090630" xfId="26137" xr:uid="{4A8E1B16-1569-4A5B-9465-85685019F949}"/>
    <cellStyle name="_TableRowHead_Queen III - PPA reversal Banking Book - 090630_21h" xfId="26138" xr:uid="{F14769AC-1FD8-4314-B044-7C310B87F3D6}"/>
    <cellStyle name="_TableRowHead_Queen III - PPA reversal Banking Book - 090708h" xfId="26139" xr:uid="{D47B5BAC-EDC0-4BC1-8C0B-47CF5146361C}"/>
    <cellStyle name="_TableRowHead_Queen III - PPA reversal Banking Book - 090709 12h vm pour databook" xfId="26140" xr:uid="{59D04629-47D2-46EA-AB62-E38BA3324191}"/>
    <cellStyle name="_TableRowHead_Queen III - Rationalisation des Issued Debts - 090723" xfId="26141" xr:uid="{6BE6C224-4EF2-49F0-AE65-1EF66BB51EB2}"/>
    <cellStyle name="_TableRowHead_Revenue Increase Decrease 04-08" xfId="26142" xr:uid="{33690BB4-A6FB-48AA-9036-F500249C4B49}"/>
    <cellStyle name="_TableRowHead_Revenue Increase Decrease 04-08 2" xfId="26143" xr:uid="{ED9A2463-B858-4BF9-A05E-6021029468D4}"/>
    <cellStyle name="_TableRowHead_Revenue Increase Decrease 04-08_~0950885" xfId="26144" xr:uid="{072ECB47-993C-4AC7-82A8-B5DFEB8B7250}"/>
    <cellStyle name="_TableRowHead_Revenue Increase Decrease 04-08_~5830458" xfId="26145" xr:uid="{645EF4C7-3253-4601-8FD0-BB6E3438892D}"/>
    <cellStyle name="_TableRowHead_Revenue Increase Decrease 04-08_~8064952" xfId="26146" xr:uid="{42BECD2D-9FB6-4F06-81E5-8E47AAB935A9}"/>
    <cellStyle name="_TableRowHead_Revenue Increase Decrease 04-08_Fichier des tableaux ENG_EF_sc590" xfId="26147" xr:uid="{462EF6E4-9ED4-4641-B341-F58D952461C8}"/>
    <cellStyle name="_TableRowHead_Revenue Increase Decrease 04-08_Master états financiers de synthèse IFRS_201112 V0" xfId="26148" xr:uid="{A83CB5E3-F98A-4972-8AA7-3B1CD2E54F48}"/>
    <cellStyle name="_TableRowHead_Revenue Increase Decrease 04-08_Queen III - PPA reversal Banking Book - 090630" xfId="26149" xr:uid="{D6BAB107-706B-4AFB-A376-DE4AF7A16120}"/>
    <cellStyle name="_TableRowHead_Revenue Increase Decrease 04-08_Queen III - PPA reversal Banking Book - 090630_21h" xfId="26150" xr:uid="{A81FDDFE-25C8-4F6A-A9EE-99FC5CDBF080}"/>
    <cellStyle name="_TableRowHead_Revenue Increase Decrease 04-08_Queen III - PPA reversal Banking Book - 090708h" xfId="26151" xr:uid="{821CF604-A3B9-48C9-A3FF-C380704B6A26}"/>
    <cellStyle name="_TableRowHead_Revenue Increase Decrease 04-08_Queen III - PPA reversal Banking Book - 090709 12h vm pour databook" xfId="26152" xr:uid="{A6D5E1E8-4911-437A-97D7-BA27519D8D99}"/>
    <cellStyle name="_TableRowHead_Revenue Increase Decrease 04-08_Queen III - Rationalisation des Issued Debts - 090723" xfId="26153" xr:uid="{CE3D4FAC-166A-49C3-A9DA-2C5D5EC53BA3}"/>
    <cellStyle name="_TableRowHead_Revenue Increase Decrease 04-08_Tableauxà modifier dans états fin_gb_rev" xfId="26154" xr:uid="{EA8F96B3-159A-4C81-AC70-FA59AB1A4E05}"/>
    <cellStyle name="_TableRowHead_Tableauxà modifier dans états fin_gb_rev" xfId="26155" xr:uid="{02625FF8-91D4-4A5D-B0D9-8D33BC68FDA4}"/>
    <cellStyle name="_Tables" xfId="26156" xr:uid="{F8E4EA78-A8BC-4C6A-AD8F-B3BBDC6C7F61}"/>
    <cellStyle name="_TableSuperHead" xfId="26157" xr:uid="{AE70566C-5C04-4159-80A0-82CAFB4A1231}"/>
    <cellStyle name="_TableSuperHead 2" xfId="26158" xr:uid="{41E8FBC9-FEC9-4A24-8B84-B1FFFC52EE19}"/>
    <cellStyle name="_TableSuperHead 2 2" xfId="26159" xr:uid="{B252095F-4AE4-49C8-A5DF-40B5CE3A54F8}"/>
    <cellStyle name="_TableSuperHead 2 2 2" xfId="26160" xr:uid="{508CFF07-CDB6-4247-A82A-91958708CD62}"/>
    <cellStyle name="_TableSuperHead 2 3" xfId="26161" xr:uid="{A2271FD4-8C22-4FC2-A55D-F0F58FF35EB5}"/>
    <cellStyle name="_TableSuperHead 3" xfId="26162" xr:uid="{4F70BE74-BBA6-4D6A-A6BB-C0971B94CDEE}"/>
    <cellStyle name="_TableSuperHead 3 2" xfId="26163" xr:uid="{C6663633-8CE9-4873-B92E-369569EE256F}"/>
    <cellStyle name="_TableSuperHead 4" xfId="26164" xr:uid="{98FD66D1-4584-4D2F-85CE-E602B387986B}"/>
    <cellStyle name="_TableSuperHead 5" xfId="26165" xr:uid="{FDEA0E1F-BF30-4876-A9D8-E45796F8747B}"/>
    <cellStyle name="_TableSuperHead_~0950885" xfId="26166" xr:uid="{EBB7D59E-E86C-4921-B1C9-125B165B8785}"/>
    <cellStyle name="_TableSuperHead_~5830458" xfId="26167" xr:uid="{0F7A6BC5-4376-4A68-ACBB-D598BDA80F0D}"/>
    <cellStyle name="_TableSuperHead_~8064952" xfId="26168" xr:uid="{817A48C4-66E7-4A3E-8EBF-129C12F4E563}"/>
    <cellStyle name="_TableSuperHead_060209 Equity IRR" xfId="26169" xr:uid="{596A3113-9142-4994-9741-9643C7CDD549}"/>
    <cellStyle name="_TableSuperHead_060217 Equity IRR" xfId="26170" xr:uid="{F1C39613-A262-4394-BB96-7E61C5F2CF5B}"/>
    <cellStyle name="_TableSuperHead_060220 warehousePF" xfId="26171" xr:uid="{F1A561DC-9AD6-42F6-B04C-7D1593F79538}"/>
    <cellStyle name="_TableSuperHead_060301_Stressed runs - class A-B" xfId="26172" xr:uid="{EC81A4B7-1260-4AF4-90A9-3C65337B165D}"/>
    <cellStyle name="_TableSuperHead_060725_AVOCA_VI_Structure" xfId="26173" xr:uid="{062CD39E-F013-4EE8-B9E4-F350CEE7D772}"/>
    <cellStyle name="_TableSuperHead_15 Wizard Operating Model" xfId="26174" xr:uid="{2F2DA78B-45F7-46EA-AD52-E71EBCA5CF37}"/>
    <cellStyle name="_TableSuperHead_15 Wizard Operating Model 2" xfId="26175" xr:uid="{C1C482D6-04AA-4702-8B6F-3DE61184CBBE}"/>
    <cellStyle name="_TableSuperHead_15 Wizard Operating Model_Master états financiers de synthèse IFRS_201112 V0" xfId="26176" xr:uid="{5328CBCF-AABD-476D-85C1-8810E499C3EE}"/>
    <cellStyle name="_TableSuperHead_15 Wizard Operating Model_note 4 à insérer" xfId="26177" xr:uid="{310F93A7-790F-4F05-B363-8D16FF5D422E}"/>
    <cellStyle name="_TableSuperHead_15 Wizard Operating Model_Queen III - PPA reversal Banking Book - 090630" xfId="26178" xr:uid="{A15B1205-3DD1-48EE-BA6D-266E8073BACA}"/>
    <cellStyle name="_TableSuperHead_15 Wizard Operating Model_Queen III - PPA reversal Banking Book - 090630_21h" xfId="26179" xr:uid="{C7EA1162-4B66-4867-9F58-4B3EE66F5EBC}"/>
    <cellStyle name="_TableSuperHead_15 Wizard Operating Model_Queen III - PPA reversal Banking Book - 090708h" xfId="26180" xr:uid="{FC50D7CE-B4F9-496B-9549-530B635157E6}"/>
    <cellStyle name="_TableSuperHead_15 Wizard Operating Model_Queen III - PPA reversal Banking Book - 090709 10h08 vm" xfId="26181" xr:uid="{C72D74AB-A57F-4268-BCA8-BB93043A4023}"/>
    <cellStyle name="_TableSuperHead_15 Wizard Operating Model_Queen III - PPA reversal Banking Book - 090709 12h vm" xfId="26182" xr:uid="{5BE732F8-BC96-4526-B9E4-F7599714B4DF}"/>
    <cellStyle name="_TableSuperHead_15 Wizard Operating Model_Queen III - PPA reversal Banking Book - 090709 vm - à répartir" xfId="26183" xr:uid="{37B197D6-ABF9-4656-B801-8BC981DA79D9}"/>
    <cellStyle name="_TableSuperHead_15 Wizard Operating Model_Queen III - PPA reversal Banking Book - 140709 17h modifié" xfId="26184" xr:uid="{1009B3BE-2B57-498B-8906-8212EE8B0CDE}"/>
    <cellStyle name="_TableSuperHead_15 Wizard Operating Model_Queen III - PPA reversal Banking Book - 140709 18h modifié" xfId="26185" xr:uid="{B2CCA5A9-F566-45E8-8DC2-0DCDF92C8435}"/>
    <cellStyle name="_TableSuperHead_15 Wizard Operating Model_Queen III - Rationalisation des Issued Debts - 090723" xfId="26186" xr:uid="{2404E282-78FC-479D-945B-64B34B04DD4B}"/>
    <cellStyle name="_TableSuperHead_45647 - Annexe 6a au 31 03 2011 v2" xfId="26187" xr:uid="{7E36F260-1F39-42AD-A000-3953C3CC0893}"/>
    <cellStyle name="_TableSuperHead_Agregate schedules" xfId="26188" xr:uid="{1788D346-48A9-4755-A250-B0EAD391A4AB}"/>
    <cellStyle name="_TableSuperHead_Annexe 6 Détail comptes" xfId="26189" xr:uid="{D69CB891-6853-49D9-9E81-DE46C173F600}"/>
    <cellStyle name="_TableSuperHead_Annexe 7c (2)" xfId="26190" xr:uid="{5A759610-FB25-4C3E-BA0E-FA5EC0D826EF}"/>
    <cellStyle name="_TableSuperHead_annexe 7c mise à jour uk" xfId="26191" xr:uid="{49A4DA73-730F-4CA7-89A5-D4D4A62B2317}"/>
    <cellStyle name="_TableSuperHead_Cairn_CLO_350m_060601" xfId="26192" xr:uid="{2B57E6A9-7984-4F9C-A945-C0719D63B338}"/>
    <cellStyle name="_TableSuperHead_Comps 24May02_Final" xfId="26193" xr:uid="{999C0D50-25F0-4101-8B08-7DF4035B2715}"/>
    <cellStyle name="_TableSuperHead_Exclusion Karma" xfId="26194" xr:uid="{06BDF2F5-909A-475F-90EB-D7ECE69FBDF8}"/>
    <cellStyle name="_TableSuperHead_Exposition des titres souverains (zone euro) au 31.12.2011 V4" xfId="26195" xr:uid="{C5707467-6D90-4BA0-8893-B95493FDB129}"/>
    <cellStyle name="_TableSuperHead_F" xfId="26196" xr:uid="{CF364EE2-2521-4743-8636-8C514A43CA17}"/>
    <cellStyle name="_TableSuperHead_Fichier des tableaux ENG_EF_sc590" xfId="26197" xr:uid="{5A27737B-1E7F-453F-B6C5-087C14A7F488}"/>
    <cellStyle name="_TableSuperHead_Investment_Template_Long1" xfId="26198" xr:uid="{17FF95FC-D66B-4CF2-9EB8-C0872500B1EC}"/>
    <cellStyle name="_TableSuperHead_Master états financiers de synthèse IFRS_201112 V0" xfId="26199" xr:uid="{847A7516-7386-4D1E-8BD4-EF048C9E71BD}"/>
    <cellStyle name="_TableSuperHead_Queen III - PPA reversal Banking Book - 090630" xfId="26200" xr:uid="{A285F784-3F3E-451C-907D-263CDF2E94B2}"/>
    <cellStyle name="_TableSuperHead_Queen III - PPA reversal Banking Book - 090630_21h" xfId="26201" xr:uid="{7C647ABB-9BF8-497F-9541-39197C4F36D6}"/>
    <cellStyle name="_TableSuperHead_Queen III - PPA reversal Banking Book - 090708h" xfId="26202" xr:uid="{52309A16-8603-45C4-8327-357A8CC2CFF3}"/>
    <cellStyle name="_TableSuperHead_Queen III - PPA reversal Banking Book - 090709 12h vm pour databook" xfId="26203" xr:uid="{3367D086-1169-4F0E-80F4-8963CD054EE9}"/>
    <cellStyle name="_TableSuperHead_Queen III - Rationalisation des Issued Debts - 090723" xfId="26204" xr:uid="{BC97C04E-F067-474B-A3CE-000DF66DE52A}"/>
    <cellStyle name="_TableSuperHead_Revenue Increase Decrease 04-08" xfId="26205" xr:uid="{6407103A-268C-4DB4-9188-FDE71EC7960F}"/>
    <cellStyle name="_TableSuperHead_Revenue Increase Decrease 04-08 2" xfId="26206" xr:uid="{68603AC0-F488-400B-90F5-495F6A24B587}"/>
    <cellStyle name="_TableSuperHead_Revenue Increase Decrease 04-08_~0950885" xfId="26207" xr:uid="{28DCB22D-B4AC-4CBA-A316-774567C864D4}"/>
    <cellStyle name="_TableSuperHead_Revenue Increase Decrease 04-08_~5830458" xfId="26208" xr:uid="{9C70B152-0AFA-48BA-BB94-075E0CBF3F8D}"/>
    <cellStyle name="_TableSuperHead_Revenue Increase Decrease 04-08_~8064952" xfId="26209" xr:uid="{76154E88-5CD9-470F-83CC-B8AB2CD0E06B}"/>
    <cellStyle name="_TableSuperHead_Revenue Increase Decrease 04-08_Fichier des tableaux ENG_EF_sc590" xfId="26210" xr:uid="{4C2686F9-8507-4C72-960B-2B0CAFECA993}"/>
    <cellStyle name="_TableSuperHead_Revenue Increase Decrease 04-08_Master états financiers de synthèse IFRS_201112 V0" xfId="26211" xr:uid="{E3045FA6-FBE5-4077-80EB-EF5BD1D98FD2}"/>
    <cellStyle name="_TableSuperHead_Revenue Increase Decrease 04-08_Queen III - PPA reversal Banking Book - 090630" xfId="26212" xr:uid="{4EE71388-9B0F-4088-81BE-BFEE7F05DF69}"/>
    <cellStyle name="_TableSuperHead_Revenue Increase Decrease 04-08_Queen III - PPA reversal Banking Book - 090630_21h" xfId="26213" xr:uid="{940A9370-C6E4-477F-99F8-25B359A02F65}"/>
    <cellStyle name="_TableSuperHead_Revenue Increase Decrease 04-08_Queen III - PPA reversal Banking Book - 090708h" xfId="26214" xr:uid="{1FF46F65-AEFC-4F98-A66A-1F8760BEEB00}"/>
    <cellStyle name="_TableSuperHead_Revenue Increase Decrease 04-08_Queen III - PPA reversal Banking Book - 090709 12h vm pour databook" xfId="26215" xr:uid="{7EE98942-2800-4E93-81C8-B502BE679121}"/>
    <cellStyle name="_TableSuperHead_Revenue Increase Decrease 04-08_Queen III - Rationalisation des Issued Debts - 090723" xfId="26216" xr:uid="{7DFC87B2-D51E-4212-871D-0C983CD88C92}"/>
    <cellStyle name="_TableSuperHead_Revenue Increase Decrease 04-08_Tableauxà modifier dans états fin_gb_rev" xfId="26217" xr:uid="{B5235077-7650-4A42-8567-7E11B006AD5B}"/>
    <cellStyle name="_TableSuperHead_SymphonyII_v12_Avoca" xfId="26218" xr:uid="{4C59AAEE-C1C1-4874-AD64-530889B45268}"/>
    <cellStyle name="_TableSuperHead_Tableauxà modifier dans états fin_gb_rev" xfId="26219" xr:uid="{AA8704F2-A5A2-45AB-91DB-AFCE779C3E4C}"/>
    <cellStyle name="_tabsitu1299" xfId="26220" xr:uid="{9FB6ADC8-80B1-48E1-B32E-3C29FBC5E6E3}"/>
    <cellStyle name="_Taivie" xfId="26221" xr:uid="{93E26FC0-3A76-45F9-BE12-5766D3698CAC}"/>
    <cellStyle name="_tappo per la chiusura 04T1" xfId="26222" xr:uid="{F90CC507-2448-49B5-9E28-13B33EFEE52D}"/>
    <cellStyle name="_TCD" xfId="26223" xr:uid="{534C0526-5660-46D7-9832-F22FF3BA5E3F}"/>
    <cellStyle name="_TCD base Annuelle" xfId="26224" xr:uid="{676F1AB1-8674-4419-B064-755BBA01676F}"/>
    <cellStyle name="_TCD OPLA Bivouac vision Matisse" xfId="26225" xr:uid="{FC1C6168-D201-49C1-B1F2-86F5C618FB9B}"/>
    <cellStyle name="_TCD pour Cadrage" xfId="26226" xr:uid="{17BE40BA-1EE9-474F-A62C-9462DAB3BE44}"/>
    <cellStyle name="_techn1299" xfId="26227" xr:uid="{AFE7B338-AE45-4A38-B27F-B9ED4D513095}"/>
    <cellStyle name="_techn1299_General Expenses -2000" xfId="26228" xr:uid="{B16FD1A5-3D0D-44C5-AF4E-10406A32B339}"/>
    <cellStyle name="_techn1299_tai0900" xfId="26229" xr:uid="{91DBD683-03CF-4BE3-A1D5-B497749DCA67}"/>
    <cellStyle name="_techn1299_tai1299" xfId="26230" xr:uid="{CE75308E-4369-4213-9509-7F0C8937E851}"/>
    <cellStyle name="_techn1299_tai1299_CY200303-BSPL-1" xfId="26231" xr:uid="{C7EC9799-5C9D-4790-A3E8-73C75F0D6CCF}"/>
    <cellStyle name="_techn1299_tai1299_detail diposal fixed assets" xfId="26232" xr:uid="{9254D335-BA1A-4707-9EF2-53643A878C9A}"/>
    <cellStyle name="_techn1299_tai1299_Korea-1201" xfId="26233" xr:uid="{319DC37B-7132-4AAC-8F1F-339B133F0F3C}"/>
    <cellStyle name="_techn1299_tai1299_korealife-0602" xfId="26234" xr:uid="{1920628B-A4D3-4F26-B8F1-0E241A946606}"/>
    <cellStyle name="_techn1299_tai1299_Taird" xfId="26235" xr:uid="{A472150E-F555-4FAA-B5DF-1699F95327AC}"/>
    <cellStyle name="_techn1299_tai1299_Taivie d-finitif envoi r--l 03 2005" xfId="26236" xr:uid="{776F7BC6-70D8-40A0-9120-965879D469A2}"/>
    <cellStyle name="_techn1299_tai1299_Taivie envoi 03-04" xfId="26237" xr:uid="{F156F4A8-B37C-4CA6-9379-BF48AB9DF922}"/>
    <cellStyle name="_techn1299_tai1299_Taivie envoi 06-04" xfId="26238" xr:uid="{6A6D8AD9-C945-44F9-BFA8-467B48EAAD9D}"/>
    <cellStyle name="_techn1299_tai1299_Taivie-0901" xfId="26239" xr:uid="{1017AE55-57BA-4842-ABEB-C02F96ABF7CE}"/>
    <cellStyle name="_techn1299_tai1299_Taivie1Q01" xfId="26240" xr:uid="{FE0B9EE4-AF00-4FAB-B255-CFB0CFE7238B}"/>
    <cellStyle name="_techn1299_tai1299_TECHN3Q01" xfId="26241" xr:uid="{84B30D2F-70A8-491E-B753-D510A925F51B}"/>
    <cellStyle name="_techn1299_tai1299_technical operation" xfId="26242" xr:uid="{5579F0AF-CD0B-4E5C-98CD-0C82FBA435EB}"/>
    <cellStyle name="_techn1299_techn tai1200" xfId="26243" xr:uid="{7517EC02-B5FC-4C27-9275-BC350C7A9284}"/>
    <cellStyle name="_Tenant &amp; lease " xfId="26244" xr:uid="{9AFD929D-F3B9-4590-ACDB-17ED7621D842}"/>
    <cellStyle name="_Tenant &amp; lease  2" xfId="26245" xr:uid="{9616BB08-2856-470F-AF64-734D5EDB0116}"/>
    <cellStyle name="_Tenant &amp; lease  2 2" xfId="26246" xr:uid="{EFC59EB6-7108-4897-B1BF-32E6B5874B02}"/>
    <cellStyle name="_Tenant &amp; lease  2 2 2" xfId="26247" xr:uid="{C38B35B7-666D-489A-B36D-E74005A23D95}"/>
    <cellStyle name="_Tenant &amp; lease  2 3" xfId="26248" xr:uid="{6827A8D3-6C34-4DA7-933B-50FBD283FD48}"/>
    <cellStyle name="_Tenant &amp; lease  3" xfId="26249" xr:uid="{3C74440A-6261-4934-87DA-A8636D6D492B}"/>
    <cellStyle name="_Tenant &amp; lease  3 2" xfId="26250" xr:uid="{970BF4E2-A8D9-4FD2-967F-9CCBCE500CCC}"/>
    <cellStyle name="_Tenant &amp; lease  4" xfId="26251" xr:uid="{D9454D71-116E-4F14-A328-60B49A59F2B8}"/>
    <cellStyle name="_Tenant &amp; lease _Annexe 7c (2)" xfId="26252" xr:uid="{A41847A4-FCB9-484D-9337-FE3BD815FE20}"/>
    <cellStyle name="_Tenant &amp; lease _annexe 7c mise à jour uk" xfId="26253" xr:uid="{32CAA4ED-2A2A-4CFB-9C9E-8D6B981F5707}"/>
    <cellStyle name="_Tenant Data" xfId="26254" xr:uid="{F1D02C07-7802-422D-A332-D3CA3DD4E3DE}"/>
    <cellStyle name="_Tenant Data 2" xfId="26255" xr:uid="{DA419AFB-7BDD-48AB-8F99-31DD7A32A2AF}"/>
    <cellStyle name="_Tenant Data 2 2" xfId="26256" xr:uid="{D4032E29-3BBE-4684-B939-12164AC76C31}"/>
    <cellStyle name="_Tenant Data 2 2 2" xfId="26257" xr:uid="{5BCD1D77-5D3B-4DAF-A372-D012FB8EFEC4}"/>
    <cellStyle name="_Tenant Data 2 3" xfId="26258" xr:uid="{EF277ED4-FC9E-494E-9463-65B7E1187796}"/>
    <cellStyle name="_Tenant Data 3" xfId="26259" xr:uid="{D561E1A3-214C-4C92-9F3F-1E20CCC4C394}"/>
    <cellStyle name="_Tenant Data 3 2" xfId="26260" xr:uid="{EE73EF96-D584-4444-B6E8-F5C0BA2A6010}"/>
    <cellStyle name="_Tenant Data 4" xfId="26261" xr:uid="{5A465EA0-6493-49C8-81F8-2A8261B93B72}"/>
    <cellStyle name="_Tenant Data_Annexe 7c (2)" xfId="26262" xr:uid="{B7949724-F2A9-4162-AE13-16D9AE188A3E}"/>
    <cellStyle name="_Tenant Data_annexe 7c mise à jour uk" xfId="26263" xr:uid="{B2CD3CCC-4F1B-4FCF-B248-22F4BCCBDD93}"/>
    <cellStyle name="_To A&amp;R_AMF_v1" xfId="26264" xr:uid="{4179508F-3F51-4049-87F1-8A5DE97F2A4B}"/>
    <cellStyle name="_trading CDS explain" xfId="26265" xr:uid="{8E966D73-9876-48B4-BFD9-7E2DC7A31EB6}"/>
    <cellStyle name="_trading CDS explain 2" xfId="26266" xr:uid="{C294A56A-612A-4396-8CCB-8406516D87E9}"/>
    <cellStyle name="_trading CDS explain_Master états financiers de synthèse IFRS_201112 V0" xfId="26267" xr:uid="{267387DE-2B70-4239-92F0-5AA441BF4D43}"/>
    <cellStyle name="_trading CDS explain_note 4 à insérer" xfId="26268" xr:uid="{5D6F1761-8EA7-406E-A7C8-EDE05751A2B5}"/>
    <cellStyle name="_Transco" xfId="26269" xr:uid="{E5C747AE-2F29-4F05-9C83-48644ABCCF84}"/>
    <cellStyle name="_Transco_Annexe AFS_ Taiwan vie_BNPP Q12010" xfId="26270" xr:uid="{E0F60F10-2678-4486-A251-434A3453E865}"/>
    <cellStyle name="_TURKEYBALANCESHEET" xfId="26271" xr:uid="{0CE5134C-9CEB-4FDB-88B0-986ED48A5CD2}"/>
    <cellStyle name="_Twist data" xfId="26272" xr:uid="{60AF49B2-683E-4150-B6B0-FBD9D1C0CDA6}"/>
    <cellStyle name="_Twist data_Degas HFTO" xfId="26273" xr:uid="{99C62F0C-E824-40C7-A906-24C3EDF2FB6A}"/>
    <cellStyle name="_UCB 5102 06T2" xfId="26274" xr:uid="{8A8B7E79-60F6-4042-9216-A68BE8B81A11}"/>
    <cellStyle name="_UCB 5133 06T2" xfId="26275" xr:uid="{3B199EE3-2B9A-4C34-AF50-63E1D8CCCEA8}"/>
    <cellStyle name="_UCB 5212 06T2" xfId="26276" xr:uid="{66A0D8F2-E5CE-4727-8E19-A06F901AA8CC}"/>
    <cellStyle name="_UCI 17" xfId="26277" xr:uid="{CAAE9B9A-A2C7-4969-9964-C6632472FB4B}"/>
    <cellStyle name="_Vector Output &amp; Default Timing" xfId="26278" xr:uid="{51E50AD9-547F-4974-BEB8-EAA2797F55A4}"/>
    <cellStyle name="_VWBank Gap" xfId="26279" xr:uid="{B227EF8D-C91C-4CAB-945F-C3826ED8A22B}"/>
    <cellStyle name="_Warehouse" xfId="26280" xr:uid="{CA261558-F717-4F4B-AFCA-ED66B5358EE8}"/>
    <cellStyle name="_Windermere VI data tape strats - CUT OFF DATE" xfId="26281" xr:uid="{1D43C39D-0DE4-463B-9D48-04ABFA6D2CC1}"/>
    <cellStyle name="_Windermere VI data tape strats - CUT OFF DATE 2" xfId="26282" xr:uid="{35EB64D2-783A-44C6-A841-1366EEF571A3}"/>
    <cellStyle name="_Windermere VI data tape strats - CUT OFF DATE 2 2" xfId="26283" xr:uid="{09C742F5-5E58-4F5E-B393-112F5DD4643A}"/>
    <cellStyle name="_Windermere VI data tape strats - CUT OFF DATE 2 2 2" xfId="26284" xr:uid="{2055B59F-8B8C-4A4E-91DE-D4FCEA89ABAC}"/>
    <cellStyle name="_Windermere VI data tape strats - CUT OFF DATE 2 3" xfId="26285" xr:uid="{D28DC831-3698-43EE-95B1-DE0D2649942E}"/>
    <cellStyle name="_Windermere VI data tape strats - CUT OFF DATE 3" xfId="26286" xr:uid="{A88D1CDB-0C6A-49D7-AE31-80B776CA159F}"/>
    <cellStyle name="_Windermere VI data tape strats - CUT OFF DATE 3 2" xfId="26287" xr:uid="{EE1588DF-39BB-4F5B-A702-BEE22DCDABB7}"/>
    <cellStyle name="_Windermere VI data tape strats - CUT OFF DATE 4" xfId="26288" xr:uid="{01797B01-FB3B-493A-BC05-B36651B24882}"/>
    <cellStyle name="_Windermere VI data tape strats - CUT OFF DATE_Annexe 7c (2)" xfId="26289" xr:uid="{49691E71-00E9-4E79-A2BB-8094DA25E9F0}"/>
    <cellStyle name="_Windermere VI data tape strats - CUT OFF DATE_annexe 7c mise à jour uk" xfId="26290" xr:uid="{77F7DAEB-94B0-474E-8076-C54494339986}"/>
    <cellStyle name="_Windermere VII Datatape MASTER" xfId="26291" xr:uid="{F34EEC48-CA2A-4310-8C85-E87DAB5C784F}"/>
    <cellStyle name="_Windermere VII Datatape MASTER 2" xfId="26292" xr:uid="{403B7586-0918-4BCB-9D05-4D911F9002E6}"/>
    <cellStyle name="_Windermere VII Datatape MASTER 2 2" xfId="26293" xr:uid="{1C9B61C0-82B6-4200-9677-9D1FC12133DC}"/>
    <cellStyle name="_Windermere VII Datatape MASTER 2 2 2" xfId="26294" xr:uid="{108036AD-26DE-46B0-B81E-C5F5D3E98EF6}"/>
    <cellStyle name="_Windermere VII Datatape MASTER 2 3" xfId="26295" xr:uid="{087FB5D7-0227-46CB-83F2-26FD77392227}"/>
    <cellStyle name="_Windermere VII Datatape MASTER 3" xfId="26296" xr:uid="{5BB1C623-C16F-499B-B38A-D3BA193056ED}"/>
    <cellStyle name="_Windermere VII Datatape MASTER 3 2" xfId="26297" xr:uid="{95E569AA-B530-42F7-8DB5-4E78773685F6}"/>
    <cellStyle name="_Windermere VII Datatape MASTER 4" xfId="26298" xr:uid="{C29024A7-3873-493E-B73C-2D40EC5FF4B9}"/>
    <cellStyle name="_Windermere VII Datatape MASTER backup 240206" xfId="26299" xr:uid="{96485F7B-E0A9-4011-A3EA-8619A2662F75}"/>
    <cellStyle name="_Windermere VII Datatape MASTER backup 240206 2" xfId="26300" xr:uid="{8CF51372-1CDB-4181-A68C-46F380A6C068}"/>
    <cellStyle name="_Windermere VII Datatape MASTER backup 240206 2 2" xfId="26301" xr:uid="{D5DB0A80-6FF4-4BC1-8771-FDFEB150F3BA}"/>
    <cellStyle name="_Windermere VII Datatape MASTER backup 240206 2 2 2" xfId="26302" xr:uid="{20E81234-CBD1-43F9-AB74-0EE66B4BF7AF}"/>
    <cellStyle name="_Windermere VII Datatape MASTER backup 240206 2 3" xfId="26303" xr:uid="{AE254689-CCE8-4609-BFA4-AC6665CBBFF1}"/>
    <cellStyle name="_Windermere VII Datatape MASTER backup 240206 3" xfId="26304" xr:uid="{3C4BFD06-2F03-4F92-9C2B-1D3E483C325A}"/>
    <cellStyle name="_Windermere VII Datatape MASTER backup 240206 3 2" xfId="26305" xr:uid="{F13ADB8C-4868-49A4-8BA1-4E882D821D08}"/>
    <cellStyle name="_Windermere VII Datatape MASTER backup 240206 4" xfId="26306" xr:uid="{57C3BD47-9972-4C03-A9FF-92F20083ADA5}"/>
    <cellStyle name="_Windermere VII Datatape MASTER backup 240206_Annexe 7c (2)" xfId="26307" xr:uid="{8284F0C1-8AAE-426B-95F3-7422D7C3014B}"/>
    <cellStyle name="_Windermere VII Datatape MASTER backup 240206_annexe 7c mise à jour uk" xfId="26308" xr:uid="{A110DB33-6C65-464A-83FF-01DD7FB861AA}"/>
    <cellStyle name="_Windermere VII Datatape MASTER_Annexe 7c (2)" xfId="26309" xr:uid="{52D25DEA-2608-46AF-84AD-6C7530610583}"/>
    <cellStyle name="_Windermere VII Datatape MASTER_annexe 7c mise à jour uk" xfId="26310" xr:uid="{BD601C27-A2F8-4987-AE53-DC375991C514}"/>
    <cellStyle name="_Windermere VII Strats MASTER" xfId="26311" xr:uid="{02E14545-1528-46B4-92E5-67DB43C3021A}"/>
    <cellStyle name="_xl.template" xfId="26312" xr:uid="{54BAA8DB-E1F6-4CFD-B5AD-9C490F9AD5D5}"/>
    <cellStyle name="_xl.template 2" xfId="26313" xr:uid="{B0DDC6E8-A871-4184-BF39-2B1AC8AE3B49}"/>
    <cellStyle name="_xl.template 3" xfId="26314" xr:uid="{0B441168-45BB-405B-A97B-6B87FE4A63F8}"/>
    <cellStyle name="_Xx" xfId="26315" xr:uid="{483B9A28-5FC4-4523-A504-160037523DB9}"/>
    <cellStyle name="_Xx_~temp~705547512a" xfId="26316" xr:uid="{EB5CA019-9119-4041-B2F7-8AFEC8062E1C}"/>
    <cellStyle name="_Xy" xfId="26317" xr:uid="{F5B0B6D8-DAF6-4DA8-8CF5-54362005BF7C}"/>
    <cellStyle name="_Ya" xfId="26318" xr:uid="{408A02E5-DF2E-45DF-B592-855DED0BFFC3}"/>
    <cellStyle name="_Ya_1" xfId="26319" xr:uid="{006CFFA0-6576-4ED6-A6DD-613ECE60CF2F}"/>
    <cellStyle name="_yc6 aug12" xfId="26320" xr:uid="{29A19C34-F9BF-495C-AB80-91C1A9917628}"/>
    <cellStyle name="_Yn" xfId="26321" xr:uid="{0878B196-9425-4083-A75B-534AE1568E11}"/>
    <cellStyle name="_Z_FRONT" xfId="26322" xr:uid="{AFC88354-4A63-4C5D-83E0-1D4C1DD3150D}"/>
    <cellStyle name="_Zoo ABS 4" xfId="26323" xr:uid="{6638A284-D47E-471C-B864-D2A009B207EF}"/>
    <cellStyle name="_Zoo ABS 4 2" xfId="26324" xr:uid="{FF9D34E5-83F6-4C0E-B03A-F935E7FD31B5}"/>
    <cellStyle name="_Zoo ABS 4 2 2" xfId="26325" xr:uid="{D49CFDA7-EEE3-4654-84DF-563581E3251E}"/>
    <cellStyle name="_Zoo ABS 4 2 2 2" xfId="26326" xr:uid="{24DAE3A9-554C-4EFA-82E7-E56DD9416531}"/>
    <cellStyle name="_Zoo ABS 4 2 3" xfId="26327" xr:uid="{2CB71218-EBED-432F-A7F7-65CFF56A2037}"/>
    <cellStyle name="_Zoo ABS 4 3" xfId="26328" xr:uid="{4F1FE6F2-C0DC-4861-BA02-C5011A19B188}"/>
    <cellStyle name="_Zoo ABS 4 3 2" xfId="26329" xr:uid="{CA2B659E-6632-46BD-A0C4-A3CED1A5E217}"/>
    <cellStyle name="_Zoo ABS 4 4" xfId="26330" xr:uid="{B10998B1-6028-498A-AF8E-02A1AFF5AEBA}"/>
    <cellStyle name="_Zoo ABS 4_Annexe 7c (2)" xfId="26331" xr:uid="{97FD062F-8500-424D-BAAD-5A36CCCE83A9}"/>
    <cellStyle name="_Zoo ABS 4_annexe 7c mise à jour uk" xfId="26332" xr:uid="{20D16108-E4C4-4F38-A061-8CFF51489159}"/>
    <cellStyle name="_Zz" xfId="26333" xr:uid="{37358B76-1AC0-4E39-941C-6666EEAE5EA0}"/>
    <cellStyle name="~Product" xfId="26334" xr:uid="{CF58D879-E35F-44CA-B8E3-DDFE7F4AA92D}"/>
    <cellStyle name="~Sélectionner" xfId="26335" xr:uid="{10E3C42D-1D35-4AB1-BB1F-D7C139351F53}"/>
    <cellStyle name="~subhead" xfId="26336" xr:uid="{CE2BFF3A-D6DA-4941-96F5-C0D81257685E}"/>
    <cellStyle name="£ BP" xfId="26337" xr:uid="{4718D17B-3407-40C0-B373-C3E5CCF5DA96}"/>
    <cellStyle name="£ BP 2" xfId="26338" xr:uid="{82CDD6F0-E0C2-4570-9868-646769536749}"/>
    <cellStyle name="£ BP 2 2" xfId="26339" xr:uid="{D93DCB55-E280-4549-BFEB-0ACBC0786AC5}"/>
    <cellStyle name="£ BP 2 2 2" xfId="26340" xr:uid="{5C5A6CB7-177C-44EF-AA73-F73427921EA8}"/>
    <cellStyle name="£ BP 2 3" xfId="26341" xr:uid="{55024CDE-91DD-46C6-8C03-629E23DE3EF3}"/>
    <cellStyle name="£ BP 3" xfId="26342" xr:uid="{56D47F83-2CCE-4148-90B0-61AC728B0D93}"/>
    <cellStyle name="£ BP 3 2" xfId="26343" xr:uid="{C352EE15-0556-4927-8886-47C7A2F84016}"/>
    <cellStyle name="£ BP 4" xfId="26344" xr:uid="{0711D12B-9744-4B22-BE2A-D2C9AED037A6}"/>
    <cellStyle name="¥ JY" xfId="26345" xr:uid="{43689ADF-739E-465E-A97E-B48804977F93}"/>
    <cellStyle name="¥ JY 2" xfId="26346" xr:uid="{B3DD8068-6490-40E2-9423-39DC34C19804}"/>
    <cellStyle name="¥ JY 2 2" xfId="26347" xr:uid="{7E7BAE34-EB5F-4D9F-93EB-638D170D7438}"/>
    <cellStyle name="¥ JY 2 2 2" xfId="26348" xr:uid="{B616ED8E-06ED-4311-BD0C-E5B305F50470}"/>
    <cellStyle name="¥ JY 2 3" xfId="26349" xr:uid="{128AFF52-0A79-4680-8A81-ADB031F35CF6}"/>
    <cellStyle name="¥ JY 3" xfId="26350" xr:uid="{6C1333F4-D4F4-461E-B4EA-49103350D5FF}"/>
    <cellStyle name="¥ JY 3 2" xfId="26351" xr:uid="{8EF5FB95-5BF3-4330-9F6D-FB96450A37EC}"/>
    <cellStyle name="¥ JY 4" xfId="26352" xr:uid="{B032CE55-677B-48AD-8316-F7B568E3C0FC}"/>
    <cellStyle name="=C:\WINNT35\SYSTEM32\COMMAND.COM" xfId="21398" xr:uid="{00000000-0005-0000-0000-000001000000}"/>
    <cellStyle name="=C:\WINNT35\SYSTEM32\COMMAND.COM 2" xfId="26354" xr:uid="{1C011316-BA17-4FE0-AC45-CD5E092DD381}"/>
    <cellStyle name="=C:\WINNT35\SYSTEM32\COMMAND.COM 2 2" xfId="26355" xr:uid="{5823E834-78CB-4A5D-AD5E-C9E073C6C84B}"/>
    <cellStyle name="=C:\WINNT35\SYSTEM32\COMMAND.COM 2 2 2" xfId="26356" xr:uid="{4E8312DE-58DF-4173-9D3D-C6398AE5A101}"/>
    <cellStyle name="=C:\WINNT35\SYSTEM32\COMMAND.COM 2 2 3" xfId="26357" xr:uid="{10C3C9EE-F533-438D-96D6-EF82E4A4399B}"/>
    <cellStyle name="=C:\WINNT35\SYSTEM32\COMMAND.COM 2 3" xfId="26358" xr:uid="{F224A594-46A2-4D5D-9F43-736A5210D8CA}"/>
    <cellStyle name="=C:\WINNT35\SYSTEM32\COMMAND.COM 3" xfId="26359" xr:uid="{0CE3D777-3490-4AAC-8ACF-46FDD776A891}"/>
    <cellStyle name="=C:\WINNT35\SYSTEM32\COMMAND.COM 3 2" xfId="26360" xr:uid="{28943BC9-33C2-488A-9EAD-D103F256FDDC}"/>
    <cellStyle name="=C:\WINNT35\SYSTEM32\COMMAND.COM 4" xfId="26361" xr:uid="{2CF9AAA8-AE83-43FB-BF6C-DA0EF6AEF36E}"/>
    <cellStyle name="=C:\WINNT35\SYSTEM32\COMMAND.COM 5" xfId="26353" xr:uid="{2B6D3D1C-ADA5-44D3-B2E2-6E5A3513DAF3}"/>
    <cellStyle name="=C:\WINNT35\SYSTEM32\COMMAND.COM_Cadrage conso" xfId="26362" xr:uid="{A61C31D8-D706-47CB-91FC-9EFB1F00077C}"/>
    <cellStyle name="•W€_NewOriginal100" xfId="26363" xr:uid="{C1111FAD-6CAB-4A68-A74C-D963433FCAA4}"/>
    <cellStyle name="0" xfId="26364" xr:uid="{16B9130C-C6E4-4373-9D4B-F147AF7FD6B3}"/>
    <cellStyle name="0,0" xfId="26365" xr:uid="{5251E89E-5919-4E53-A345-A35D219DD328}"/>
    <cellStyle name="0,0 2" xfId="26366" xr:uid="{D9D80038-04A7-4EAA-89AC-04CAB9526C8D}"/>
    <cellStyle name="0,0 F" xfId="26367" xr:uid="{12799675-471C-4B61-9365-F123001DEEDC}"/>
    <cellStyle name="0,0 F 2" xfId="26368" xr:uid="{D893D6F9-D3E6-4CB0-966D-39DFCF111C60}"/>
    <cellStyle name="0,0 F_~0950885" xfId="26369" xr:uid="{17A31567-D0ED-4A85-AA6A-016F4546A11D}"/>
    <cellStyle name="0,0%" xfId="26370" xr:uid="{12EF2219-4188-4AAC-A7A8-9AC422EC6C28}"/>
    <cellStyle name="0,0% 2" xfId="26371" xr:uid="{7E9C8CF0-B376-43F2-BC6F-818763CA36DA}"/>
    <cellStyle name="0,0%_~0950885" xfId="26372" xr:uid="{0B357F17-F61E-4E69-8184-592AB5E13466}"/>
    <cellStyle name="0,0_~0950885" xfId="26373" xr:uid="{EDF706F2-E904-4249-8E5E-A04F2FDE2344}"/>
    <cellStyle name="0,00x" xfId="26374" xr:uid="{0B229A9E-9E65-458E-842C-CD07AD89E389}"/>
    <cellStyle name="0,00x 2" xfId="26375" xr:uid="{AE3CB0A9-446B-47A7-A30F-B61FD0CC2B80}"/>
    <cellStyle name="0,00x_~0950885" xfId="26376" xr:uid="{7975F43B-0B8B-43E7-9CDC-C7C5C2FC56E5}"/>
    <cellStyle name="0,0x" xfId="26377" xr:uid="{4E5DF126-4091-4F77-B307-5905BAFC9242}"/>
    <cellStyle name="0,0x 2" xfId="26378" xr:uid="{FA48A74B-F0DA-48C4-98EC-54CFE827A98E}"/>
    <cellStyle name="0,0x_~0950885" xfId="26379" xr:uid="{3BB1D623-6A3D-4108-9FE0-525ABC023BC5}"/>
    <cellStyle name="0.00x" xfId="26380" xr:uid="{D49701C1-C32A-4510-A370-43406B704589}"/>
    <cellStyle name="0.00x 2" xfId="26381" xr:uid="{576B1BB1-E723-4452-8F15-360EBC74DBEE}"/>
    <cellStyle name="0.00x_~0950885" xfId="26382" xr:uid="{F113B903-6A30-49EC-A990-C37C0A9C8C78}"/>
    <cellStyle name="0.0x" xfId="26383" xr:uid="{D6B02184-E3F0-4DF1-BB4A-DB097CD1FC0C}"/>
    <cellStyle name="0.0x 2" xfId="26384" xr:uid="{D0F8C531-8ED9-4172-997D-1CCD8F42232F}"/>
    <cellStyle name="0.0x_~0950885" xfId="26385" xr:uid="{A9DF5932-D66F-4BF4-BA85-91A3DE1EE384}"/>
    <cellStyle name="000" xfId="26386" xr:uid="{D38B8E57-5ABC-469A-B114-A9457B0A1AEF}"/>
    <cellStyle name="000 2" xfId="26387" xr:uid="{84F45052-0558-4F2A-8613-57597C80FB5B}"/>
    <cellStyle name="000 MF" xfId="26388" xr:uid="{D7B26A23-1935-48F8-A1BF-F7EC902A1E1E}"/>
    <cellStyle name="000 MF 2" xfId="26389" xr:uid="{2767D082-F985-4619-A2EB-A00D4F27A410}"/>
    <cellStyle name="000 MF_~0950885" xfId="26390" xr:uid="{A2829A8F-99AF-4B62-ACDE-FE7B2BD3DD40}"/>
    <cellStyle name="000,0" xfId="26391" xr:uid="{DEA25085-B8F9-44EE-9FDD-A42153933F6B}"/>
    <cellStyle name="000,0 2" xfId="26392" xr:uid="{A169AC27-7EE7-4167-A5CD-528486C16A54}"/>
    <cellStyle name="000,0_~0950885" xfId="26393" xr:uid="{F8880AA9-2E50-4C0D-8904-C9A2F821BB73}"/>
    <cellStyle name="000_~0950885" xfId="26394" xr:uid="{17A43F5C-6F39-4F33-BB72-432F29526D16}"/>
    <cellStyle name="002" xfId="26395" xr:uid="{1701E68A-380E-40A0-9AC4-5F1E1E118D7E}"/>
    <cellStyle name="002 2" xfId="37332" xr:uid="{DC0749BC-C2BD-40AE-8364-23687BF7CAB0}"/>
    <cellStyle name="1 000 K?_laroux" xfId="26396" xr:uid="{84735EDF-2C18-4348-91E1-F2FBB7567686}"/>
    <cellStyle name="1 000 Kc_laroux" xfId="26397" xr:uid="{8C2549F1-DB81-4D2A-8619-990E429C6B64}"/>
    <cellStyle name="1 000 Kč_laroux" xfId="26398" xr:uid="{0769629D-2C1D-4A49-81D3-AAD9B8C5AB45}"/>
    <cellStyle name="1 000 Kc_laroux_Accueil" xfId="26399" xr:uid="{BAB57593-FE0A-4705-BF7F-E4D7C7D95DA4}"/>
    <cellStyle name="1 000 Kč_laroux_Accueil" xfId="26400" xr:uid="{F5149A2A-2D6A-428C-A4CB-5B39680F882E}"/>
    <cellStyle name="1 000 Kc_laroux_Accueil 2" xfId="26401" xr:uid="{58E53BCC-7BB4-44E8-8767-EC57B4A75C1A}"/>
    <cellStyle name="1 000 Kč_laroux_Accueil 2" xfId="26402" xr:uid="{12BBADA9-A0F1-45A7-A40B-CA7A21184D83}"/>
    <cellStyle name="1 000 Kc_laroux_Base Interim 2002" xfId="26403" xr:uid="{CBE62794-35F6-4F24-A665-45E7B1AE0AD4}"/>
    <cellStyle name="1 000 Kč_laroux_Base Interim 2002" xfId="26404" xr:uid="{CD129B14-7DA3-4D5C-8570-9D1276BF194A}"/>
    <cellStyle name="1 000 Kc_laroux_Base Interim 2002 2" xfId="26405" xr:uid="{77AE9AB1-6F5C-48A6-917B-C1C48BD41147}"/>
    <cellStyle name="1 000 Kč_laroux_Base Interim 2002 2" xfId="26406" xr:uid="{E2C63F3B-D887-4F5A-97EB-A8D7315459B7}"/>
    <cellStyle name="1 000 Kc_laroux_classeur1" xfId="26407" xr:uid="{03F55A9C-C9DB-4B0A-8EF3-B6DC530037FB}"/>
    <cellStyle name="1 000 Kč_laroux_classeur1" xfId="26408" xr:uid="{082F7DC7-683E-49A5-8909-6E2ECF54AFD2}"/>
    <cellStyle name="1 000 Kc_laroux_classeur1 2" xfId="26409" xr:uid="{55706C65-EA35-41B2-8FF2-3EA511361835}"/>
    <cellStyle name="1 000 Kč_laroux_classeur1 2" xfId="26410" xr:uid="{2FD1F39C-FDB4-4F55-A074-EB87A5398633}"/>
    <cellStyle name="1 000 Kc_laroux_DSS segments (hors EI)" xfId="26411" xr:uid="{8C35D25C-15EC-4F9C-8F5D-62F588F542EC}"/>
    <cellStyle name="1 000 Kč_laroux_DSS segments (hors EI)" xfId="26412" xr:uid="{FFBA2D0D-B61C-41F3-9E03-0301B9298943}"/>
    <cellStyle name="1 000 Kc_laroux_DSS segments (hors EI) 2" xfId="26413" xr:uid="{C1D6BEF7-4D76-4163-A721-8C0892D6321A}"/>
    <cellStyle name="1 000 Kč_laroux_DSS segments (hors EI) 2" xfId="26414" xr:uid="{C73A806F-C5B9-456C-B335-D98971A89F1D}"/>
    <cellStyle name="1 000 Kc_laroux_Effectifs Repart" xfId="26415" xr:uid="{8DEFBBFF-7CA2-4E0F-9CE6-CFBBD07B017E}"/>
    <cellStyle name="1 000 Kč_laroux_Effectifs Repart" xfId="26416" xr:uid="{412FFE62-A7FD-484F-8BF5-F51D567AB6FB}"/>
    <cellStyle name="1 000 Kc_laroux_Effectifs Repart 2" xfId="26417" xr:uid="{7E854F3F-80CE-4CF0-9EC4-368B4612DE85}"/>
    <cellStyle name="1 000 Kč_laroux_Effectifs Repart 2" xfId="26418" xr:uid="{BDB65A92-1DCE-46CC-9D99-A2A087BBFF59}"/>
    <cellStyle name="1 000 Kc_laroux_Effectifs Totaux" xfId="26419" xr:uid="{B7DD2CE4-B141-42FE-BFBD-F9CDD6AE8E99}"/>
    <cellStyle name="1 000 Kč_laroux_Effectifs Totaux" xfId="26420" xr:uid="{F04BD125-D0CE-4A43-9628-088680D25AD5}"/>
    <cellStyle name="1 000 Kc_laroux_Effectifs Totaux 2" xfId="26421" xr:uid="{264942C3-74EC-4F7B-A1C9-68BB826CA383}"/>
    <cellStyle name="1 000 Kč_laroux_Effectifs Totaux 2" xfId="26422" xr:uid="{4D3F0E4F-847E-41AA-8991-E311950219FC}"/>
    <cellStyle name="1 000 Kc_laroux_IMR January" xfId="26423" xr:uid="{68A45760-90C7-484C-9071-1780BA844FA1}"/>
    <cellStyle name="1 000 Kč_laroux_IMR January" xfId="26424" xr:uid="{5FEC6AFF-BEAB-4780-A0B8-479606991E49}"/>
    <cellStyle name="1 000 Kc_laroux_IMR January 2" xfId="26425" xr:uid="{9779F15F-0096-4DC3-ABC6-A403F4C73399}"/>
    <cellStyle name="1 000 Kč_laroux_IMR January 2" xfId="26426" xr:uid="{D86B5D06-DD7C-40D5-AE44-B031077A6A0D}"/>
    <cellStyle name="1 000 Kc_laroux_Interim" xfId="26427" xr:uid="{CB3CC66D-E6AD-4F09-A557-A165CE06F3E0}"/>
    <cellStyle name="1 000 Kč_laroux_Interim" xfId="26428" xr:uid="{DBB1F236-E001-489A-99D5-C2E681271E1D}"/>
    <cellStyle name="1 000 Kc_laroux_Interim 2" xfId="26429" xr:uid="{2690417A-11F2-4348-A949-7697D09BB3CB}"/>
    <cellStyle name="1 000 Kč_laroux_Interim 2" xfId="26430" xr:uid="{CB783694-8635-4BB3-9159-23A46FAABDC9}"/>
    <cellStyle name="1 000 Kc_laroux_Interim_1" xfId="26431" xr:uid="{661EACD1-9DB8-4960-B2A6-23FC863F7FC0}"/>
    <cellStyle name="1 000 Kč_laroux_Interim_1" xfId="26432" xr:uid="{F263E433-B9F7-498E-82AB-12883ED528E8}"/>
    <cellStyle name="1 000 Kc_laroux_Interim_1 2" xfId="26433" xr:uid="{F7072191-1ABE-4932-A7F2-D7004556D64A}"/>
    <cellStyle name="1 000 Kč_laroux_Interim_1 2" xfId="26434" xr:uid="{75C0E7ED-E631-4698-A414-13A593936DAE}"/>
    <cellStyle name="1 000 Kc_laroux_Italie_AdE_06T1 Cardif SV RD" xfId="26435" xr:uid="{F7738F87-87FA-40D5-8178-01C652574E31}"/>
    <cellStyle name="1 000 Kč_laroux_Italie_AdE_06T1 Cardif SV RD" xfId="26436" xr:uid="{60EDE9E8-A882-44E7-82A1-525137705B35}"/>
    <cellStyle name="1 000 Kc_laroux_phases comparées" xfId="26437" xr:uid="{4D19EDF9-9FE4-442B-9D12-B6B81DFC4D3F}"/>
    <cellStyle name="1 000 Kč_laroux_phases comparées" xfId="26438" xr:uid="{AD397E66-0635-4738-896C-CCEA521825FF}"/>
    <cellStyle name="1 000 Kc_laroux_phases comparées 2" xfId="26439" xr:uid="{FDF152FB-1360-4875-95C4-B6F7F7DDBF10}"/>
    <cellStyle name="1 000 Kč_laroux_phases comparées 2" xfId="26440" xr:uid="{2809E36A-C354-4EDD-B1A7-F79D99E41F9E}"/>
    <cellStyle name="1 000 Kc_laroux_Planilla de Trabajo J-10_VIDA" xfId="26441" xr:uid="{84EA6005-B72E-418C-91D3-0882650957CB}"/>
    <cellStyle name="1 000 Kč_laroux_Planilla de Trabajo J-10_VIDA" xfId="26442" xr:uid="{1BA6F6FD-1D0E-4774-948B-C439E17A718B}"/>
    <cellStyle name="1 000 Kc_laroux_Planilla de Trabajo J-10_VIDA 2" xfId="26443" xr:uid="{AA95C88E-205F-489A-B201-265DF914EA90}"/>
    <cellStyle name="1 000 Kč_laroux_Planilla de Trabajo J-10_VIDA 2" xfId="26444" xr:uid="{78840E9A-3510-455D-B4E5-F9D402D76F2D}"/>
    <cellStyle name="1 000 Kc_laroux_PPNA Banca Sella Mutui Vita 06T2" xfId="26445" xr:uid="{715E47AE-F842-405E-BE1E-B2DA2661342C}"/>
    <cellStyle name="1 000 Kč_laroux_PPNA Banca Sella Mutui Vita 06T2" xfId="26446" xr:uid="{C07626E0-2456-4CCC-B6B6-7993164B39CD}"/>
    <cellStyle name="1 000 Kc_laroux_PPNA ucb 06T1" xfId="26447" xr:uid="{4447850A-D5AE-4696-BC5A-15459E6E609A}"/>
    <cellStyle name="1 000 Kč_laroux_PPNA ucb 06T1" xfId="26448" xr:uid="{EFE909EE-1B57-417E-A4FE-628EFAA62B2F}"/>
    <cellStyle name="1 000 Kc_laroux_referentiel" xfId="26449" xr:uid="{0298EB11-1450-4FDE-8605-C2A3A67FDFF5}"/>
    <cellStyle name="1 000 Kč_laroux_referentiel" xfId="26450" xr:uid="{0BEA244C-B3E6-4344-A9EF-7EAD23E28DBF}"/>
    <cellStyle name="1 000 Kc_laroux_referentiel 2" xfId="26451" xr:uid="{77BBB997-9DF2-476A-A6F6-2296A6D1A25B}"/>
    <cellStyle name="1 000 Kč_laroux_referentiel 2" xfId="26452" xr:uid="{628ACECF-6111-4961-A331-124DBAB11DC2}"/>
    <cellStyle name="1 000 Kc_laroux_Régies" xfId="26453" xr:uid="{6AE6476F-B629-4A97-B108-77EC06BF5134}"/>
    <cellStyle name="1 000 Kč_laroux_Régies" xfId="26454" xr:uid="{5ABA50D5-35B5-49EA-BAB4-AE26167A578E}"/>
    <cellStyle name="1 000 Kc_laroux_Régies 2" xfId="26455" xr:uid="{86F12167-4292-452C-A03F-C340AE3B88E6}"/>
    <cellStyle name="1 000 Kč_laroux_Régies 2" xfId="26456" xr:uid="{55195EFA-0F6B-4FAA-AB29-70969015B09C}"/>
    <cellStyle name="1 000 Kc_laroux_Restitution OCEA Arrêté BNPP 03-06 segments" xfId="26457" xr:uid="{0B442D08-C303-431A-8A08-960B5515F621}"/>
    <cellStyle name="1 000 Kč_laroux_Restitution OCEA Arrêté BNPP 03-06 segments" xfId="26458" xr:uid="{E363EC2B-C482-411A-952D-BC28748EA01F}"/>
    <cellStyle name="1 000 Kc_laroux_Restitution OCEA Arrêté BNPP 03-06 segments 2" xfId="26459" xr:uid="{2B9AC03C-029E-4D9A-8D67-6F5786EF1940}"/>
    <cellStyle name="1 000 Kč_laroux_Restitution OCEA Arrêté BNPP 03-06 segments 2" xfId="26460" xr:uid="{B4241E78-E621-438C-8686-40E0D0A020A0}"/>
    <cellStyle name="1 000 Kc_laroux_restitution OCEA Arrêté BNPP 06-06" xfId="26461" xr:uid="{BC2F995E-D38B-49F0-84D2-A0242CD5A7CF}"/>
    <cellStyle name="1 000 Kč_laroux_restitution OCEA Arrêté BNPP 06-06" xfId="26462" xr:uid="{81FF37A1-80C4-4880-B466-7E49D61EDA9D}"/>
    <cellStyle name="1 000 Kc_laroux_restitution OCEA Arrêté BNPP 06-06 2" xfId="26463" xr:uid="{12B3EEEA-12CF-45D8-9224-0B7305BE950B}"/>
    <cellStyle name="1 000 Kč_laroux_restitution OCEA Arrêté BNPP 06-06 2" xfId="26464" xr:uid="{18773403-41D4-424F-83FD-E6ACC8E78904}"/>
    <cellStyle name="1 000 Kc_laroux_restitution OCEA Arrêté BNPP 06-07 cadrage" xfId="26465" xr:uid="{C8849EEB-D9ED-4267-8395-F1544D1C55D7}"/>
    <cellStyle name="1 000 Kč_laroux_restitution OCEA Arrêté BNPP 06-07 cadrage" xfId="26466" xr:uid="{664F1B0F-AA74-4A84-B7DF-F6AA41CC242B}"/>
    <cellStyle name="1 000 Kc_laroux_restitution OCEA Arrêté BNPP 06-07 cadrage 2" xfId="26467" xr:uid="{857629EA-C980-4D63-9F4C-9626C434815F}"/>
    <cellStyle name="1 000 Kč_laroux_restitution OCEA Arrêté BNPP 06-07 cadrage 2" xfId="26468" xr:uid="{4982838A-D94D-4522-8E93-9A8C85055C14}"/>
    <cellStyle name="1 000 Kc_laroux_restitution OCEA Arrêté BNPP 09-07" xfId="26469" xr:uid="{1051FB04-3BA9-48FB-9353-8AFCA914DE14}"/>
    <cellStyle name="1 000 Kč_laroux_restitution OCEA Arrêté BNPP 09-07" xfId="26470" xr:uid="{D8E6B663-5E24-4CF7-94C8-12A01C19970A}"/>
    <cellStyle name="1 000 Kc_laroux_restitution OCEA Arrêté BNPP 09-07 2" xfId="26471" xr:uid="{0A39C88A-53E3-4916-BB72-FA572F640997}"/>
    <cellStyle name="1 000 Kč_laroux_restitution OCEA Arrêté BNPP 09-07 2" xfId="26472" xr:uid="{5D56DFEB-A47A-49FF-AEDD-CA2FDEDF1AE5}"/>
    <cellStyle name="1 000 Kc_laroux_Restitution OCEA Arrêté BNPP 09-07 économique" xfId="26473" xr:uid="{4ED1AE71-01AB-4765-96C7-CE3588BA7999}"/>
    <cellStyle name="1 000 Kč_laroux_Restitution OCEA Arrêté BNPP 09-07 économique" xfId="26474" xr:uid="{FAFD4CCE-FE86-4B0B-8AD0-10FE508EC833}"/>
    <cellStyle name="1 000 Kc_laroux_Restitution OCEA Arrêté BNPP 09-07 économique 2" xfId="26475" xr:uid="{25C6811A-1BDF-4AB0-890A-27196C879543}"/>
    <cellStyle name="1 000 Kč_laroux_Restitution OCEA Arrêté BNPP 09-07 économique 2" xfId="26476" xr:uid="{323E927E-4F1B-4D06-BAEF-0DD698F55AA1}"/>
    <cellStyle name="1 000 Kc_laroux_Restitution OCEA Arrêté BNPP 12-07" xfId="26477" xr:uid="{A5EF0B9F-2A89-407A-AF72-5763E639CB7D}"/>
    <cellStyle name="1 000 Kč_laroux_Restitution OCEA Arrêté BNPP 12-07" xfId="26478" xr:uid="{78B2AE5C-9D5E-41B0-9125-A95C243A1354}"/>
    <cellStyle name="1 000 Kc_laroux_Restitution OCEA Arrêté BNPP 12-07 2" xfId="26479" xr:uid="{6D30B949-6B60-443E-BBD7-0865B39C8CE4}"/>
    <cellStyle name="1 000 Kč_laroux_Restitution OCEA Arrêté BNPP 12-07 2" xfId="26480" xr:uid="{AF35B9E4-312E-4450-9BC9-1A4EA62301A1}"/>
    <cellStyle name="1 000 Kc_laroux_Restitution OCEA Arrêté BNPP 12-07 économique" xfId="26481" xr:uid="{40C4E3FB-81D6-4149-A867-CF46AA229151}"/>
    <cellStyle name="1 000 Kč_laroux_Restitution OCEA Arrêté BNPP 12-07 économique" xfId="26482" xr:uid="{014F0C91-F2FD-4A1D-9E07-E9ED4DD1D24D}"/>
    <cellStyle name="1 000 Kc_laroux_Restitution OCEA Arrêté BNPP 12-07 économique 2" xfId="26483" xr:uid="{68419540-69EA-49D1-95EA-46F136FF1625}"/>
    <cellStyle name="1 000 Kč_laroux_Restitution OCEA Arrêté BNPP 12-07 économique 2" xfId="26484" xr:uid="{8B14449D-1493-4100-9B57-7DB9BF13BEE1}"/>
    <cellStyle name="1 000 Kc_laroux_Savings account dec03" xfId="26485" xr:uid="{C7881B30-2F5B-40F4-94CB-523052FC636F}"/>
    <cellStyle name="1 000 Kč_laroux_Savings account dec03" xfId="26486" xr:uid="{CA6D4B63-B3CB-41F1-8066-1D1BFA2EA583}"/>
    <cellStyle name="1 000 Kc_laroux_Sintesi Prev Cardif Spa_def_corretta" xfId="26487" xr:uid="{79C1B00E-94BC-4946-9862-3BF80DF5A2C9}"/>
    <cellStyle name="1 000 Kč_laroux_Sintesi Prev Cardif Spa_def_corretta" xfId="26488" xr:uid="{35AD4301-8450-4994-AA6D-30108CBFA3C6}"/>
    <cellStyle name="1 000 Kc_laroux_Suivi Mensuel des Effectifs" xfId="26489" xr:uid="{5B88D0C8-2D6F-41B2-A566-A29837E160B4}"/>
    <cellStyle name="1 000 Kč_laroux_Suivi Mensuel des Effectifs" xfId="26490" xr:uid="{E70712D1-6941-432F-A6E6-0C5A5549A681}"/>
    <cellStyle name="1 000 Kc_laroux_Suivi Mensuel des Effectifs 2" xfId="26491" xr:uid="{8A8D1C9E-9D03-40BA-8FFD-4DC9BC8D0381}"/>
    <cellStyle name="1 000 Kč_laroux_Suivi Mensuel des Effectifs 2" xfId="26492" xr:uid="{FB0C7DE2-E30A-4463-ABF6-212E8C70853D}"/>
    <cellStyle name="1 000 Kc_laroux_TCD Alimentation commentaires" xfId="26493" xr:uid="{21FB3201-9E63-477C-886B-A8BB2CE73C3E}"/>
    <cellStyle name="1 000 Kč_laroux_TCD Alimentation commentaires" xfId="26494" xr:uid="{521A6B43-6672-4F72-8579-C89591001839}"/>
    <cellStyle name="1 000 Kc_laroux_TCD Alimentation commentaires 2" xfId="26495" xr:uid="{CACB4C29-3BCA-40DF-984F-7183D3E76936}"/>
    <cellStyle name="1 000 Kč_laroux_TCD Alimentation commentaires 2" xfId="26496" xr:uid="{70FA04CC-7F2A-4B9A-BD03-1C412F23C4BD}"/>
    <cellStyle name="1 000 Kc_laroux_TCD Analyse libre" xfId="26497" xr:uid="{C3CDDECF-AB05-41C1-AA5B-225ADB98C2DE}"/>
    <cellStyle name="1 000 Kč_laroux_TCD Analyse libre (2)" xfId="26498" xr:uid="{C05913C9-FB59-40DD-A2E8-6E06D955A34C}"/>
    <cellStyle name="1 000 Kc_laroux_TCD Analyse libre 2" xfId="26499" xr:uid="{9C090FBF-3A53-4FD0-B882-5E598E61FA01}"/>
    <cellStyle name="1 000 Kč_laroux_Technique Taïwan RD" xfId="26500" xr:uid="{75B1AFB7-D437-474C-BA81-90FB906BEA00}"/>
    <cellStyle name="1 000 Kc_laroux_Technique Taïwan vie" xfId="26501" xr:uid="{9B2DC2D7-4CB4-46D6-9CE8-3CF7786D2087}"/>
    <cellStyle name="1 000 Kč_laroux_Technique Taïwan vie" xfId="26502" xr:uid="{DCE364B0-C6CF-4EFB-9168-B55DB40ACE98}"/>
    <cellStyle name="1 000 Kc_laroux_Technique Taïwan vie 2" xfId="26503" xr:uid="{86EAAA7D-BACF-4738-8C12-E0358BCC249C}"/>
    <cellStyle name="1 000 Kč_laroux_Technique Taïwan vie 2" xfId="26504" xr:uid="{8D8993C2-9FC2-47BF-987C-284E341CCE49}"/>
    <cellStyle name="1 000 Kc_laroux_UCB 5212 06T1" xfId="26505" xr:uid="{ED928B06-0C4C-492A-814E-C4BF0C8DCDCB}"/>
    <cellStyle name="1 000 Kč_laroux_UCB 5212 06T1" xfId="26506" xr:uid="{65B6C5F5-AE04-4552-B7BE-C5CB7D2FCE72}"/>
    <cellStyle name="1 000 Kc_laroux_UCB 5212 06T2" xfId="26507" xr:uid="{D66E3020-2C6C-4BAC-BBD1-C71E2F5FE619}"/>
    <cellStyle name="1 000 Kč_laroux_UCB 5212 06T2" xfId="26508" xr:uid="{1D441B6B-4ADB-41D6-9A72-965C85DD2CAE}"/>
    <cellStyle name="1 000 Kc_laroux_wksFreeAnalysis" xfId="26509" xr:uid="{4DE4BF60-D307-401D-83A5-D35E1BD1FE78}"/>
    <cellStyle name="1/1/94" xfId="26510" xr:uid="{21EA7014-A4A0-463F-B573-A35180DCDA70}"/>
    <cellStyle name="1/1/94 2" xfId="26511" xr:uid="{C50B4081-C246-4399-A6F3-B1717BA38E66}"/>
    <cellStyle name="1/1/94 2 2" xfId="26512" xr:uid="{7D14E5F6-2B63-48C6-AA72-9F629B79F015}"/>
    <cellStyle name="1/1/94 2 2 2" xfId="26513" xr:uid="{85C0B369-6DA0-46A8-9654-679340205C6C}"/>
    <cellStyle name="1/1/94 2 3" xfId="26514" xr:uid="{9AF2A3A6-9EA2-47E9-B2C0-8F98702FEAA8}"/>
    <cellStyle name="1/1/94 2_CONFIGURATION" xfId="26515" xr:uid="{CA3D8F11-EDB5-43AE-8C69-97CB19F36DD7}"/>
    <cellStyle name="1/1/94 3" xfId="26516" xr:uid="{5E3E6FE0-3D63-4FD2-80F3-EAB36B256C7E}"/>
    <cellStyle name="1/1/94 4" xfId="26517" xr:uid="{F00EA93D-BBE7-4641-8714-1494A4D107ED}"/>
    <cellStyle name="1/1/94 5" xfId="26518" xr:uid="{F5E3C740-F604-488D-9DD5-2EF2902080B1}"/>
    <cellStyle name="1/1/94_~0950885" xfId="26519" xr:uid="{5C43752E-3F20-4A4A-A644-E027948960E3}"/>
    <cellStyle name="1994" xfId="26520" xr:uid="{A2E1EDD3-C590-44F7-B0B5-6C3E36ADAB64}"/>
    <cellStyle name="1994 2" xfId="26521" xr:uid="{12E685E8-E0BF-409F-9982-8B78F5CB2449}"/>
    <cellStyle name="1994_~0950885" xfId="26522" xr:uid="{FD3AFDEC-832B-45F7-8E31-AB2ECDD5A3B3}"/>
    <cellStyle name="1Normal" xfId="17" xr:uid="{00000000-0005-0000-0000-000002000000}"/>
    <cellStyle name="1Normal 2" xfId="18" xr:uid="{00000000-0005-0000-0000-000003000000}"/>
    <cellStyle name="1Normal 3" xfId="19" xr:uid="{00000000-0005-0000-0000-000004000000}"/>
    <cellStyle name="20 % - Accent1 2" xfId="26523" xr:uid="{5F46C533-3E43-4540-92A2-2C00671FF2D0}"/>
    <cellStyle name="20 % - Accent1 2 2" xfId="26524" xr:uid="{7B58BA48-02DC-4C5C-894F-ED4177E3DC72}"/>
    <cellStyle name="20 % - Accent1 2 3" xfId="26525" xr:uid="{E51F0E0B-033F-4919-BDF6-72213DCC660D}"/>
    <cellStyle name="20 % - Accent1 2_CONFIGURATION" xfId="26526" xr:uid="{397FB10E-391F-4068-A0A9-392DD07B2BDA}"/>
    <cellStyle name="20 % - Accent1 3" xfId="26527" xr:uid="{C995ED47-2C6F-4F53-9D56-B9CEA8A72BB6}"/>
    <cellStyle name="20 % - Accent1 4" xfId="26528" xr:uid="{BB0BA97A-690E-4CEE-BF86-55CA7082AA9F}"/>
    <cellStyle name="20 % - Accent2 2" xfId="26529" xr:uid="{882556E8-103D-43FF-A3F3-5EC767B0BF20}"/>
    <cellStyle name="20 % - Accent2 2 2" xfId="26530" xr:uid="{71CF786F-4C90-4595-A300-A6B2C957A6E5}"/>
    <cellStyle name="20 % - Accent2 2 3" xfId="26531" xr:uid="{C8A8A8FD-9852-4D1A-AD1C-87342994A2E8}"/>
    <cellStyle name="20 % - Accent2 2_CONFIGURATION" xfId="26532" xr:uid="{19014C95-443A-4283-BDBE-4DEBE502F95C}"/>
    <cellStyle name="20 % - Accent2 3" xfId="26533" xr:uid="{9E124FBA-C8B0-493F-B41A-9037BF3B4C14}"/>
    <cellStyle name="20 % - Accent2 4" xfId="26534" xr:uid="{FE7E9ADA-ED99-49DC-9531-321FBBB4D778}"/>
    <cellStyle name="20 % - Accent3 2" xfId="26535" xr:uid="{E0137096-8B65-49B1-85CD-D3E661BBA325}"/>
    <cellStyle name="20 % - Accent3 2 2" xfId="26536" xr:uid="{5642E157-E5C6-4AED-A28C-D1CD62960CF7}"/>
    <cellStyle name="20 % - Accent3 2 3" xfId="26537" xr:uid="{18FD1E27-D7E3-4866-9B53-537C86C1D76C}"/>
    <cellStyle name="20 % - Accent3 2_CONFIGURATION" xfId="26538" xr:uid="{A0054EBD-672B-4FF7-B07C-3C1B100D7009}"/>
    <cellStyle name="20 % - Accent3 3" xfId="26539" xr:uid="{C3A7FF64-9B62-48C0-B2DB-8CEBD3AEE687}"/>
    <cellStyle name="20 % - Accent3 4" xfId="26540" xr:uid="{1BF84616-0709-4DFA-92D3-0878B8BCDD49}"/>
    <cellStyle name="20 % - Accent4 2" xfId="26541" xr:uid="{5763CD0E-6F52-44AC-8D15-4C72C5726C6D}"/>
    <cellStyle name="20 % - Accent4 2 2" xfId="26542" xr:uid="{F6799BC2-A939-46C7-95F9-C0198DCE0350}"/>
    <cellStyle name="20 % - Accent4 2 3" xfId="26543" xr:uid="{4E3477E9-993F-4CC1-BDA5-40E61990D80C}"/>
    <cellStyle name="20 % - Accent4 2_CONFIGURATION" xfId="26544" xr:uid="{A8879CCD-4454-4664-937D-F3D17F966D96}"/>
    <cellStyle name="20 % - Accent4 3" xfId="26545" xr:uid="{3CD8DF8F-4852-4719-8704-4AEEF1C871CB}"/>
    <cellStyle name="20 % - Accent4 4" xfId="26546" xr:uid="{08CFBB8A-0FA5-47F0-8058-F4386469735D}"/>
    <cellStyle name="20 % - Accent5 2" xfId="26547" xr:uid="{512ADE37-2586-4171-AAB2-DBFDD657018A}"/>
    <cellStyle name="20 % - Accent5 2 2" xfId="26548" xr:uid="{092D2132-0491-4963-86D7-26FD20AA77E5}"/>
    <cellStyle name="20 % - Accent5 2 3" xfId="26549" xr:uid="{7B0A33DB-7C8B-4720-8362-E80F5515415A}"/>
    <cellStyle name="20 % - Accent5 2_CONFIGURATION" xfId="26550" xr:uid="{DE675EEF-2A94-4FE0-BDDA-A5E652FD51D6}"/>
    <cellStyle name="20 % - Accent5 3" xfId="26551" xr:uid="{8A8C384D-C7CF-4F9F-8B77-7DF3E694E37D}"/>
    <cellStyle name="20 % - Accent6 2" xfId="26552" xr:uid="{B050E799-0612-4F66-888F-7EC37BB89923}"/>
    <cellStyle name="20 % - Accent6 2 2" xfId="26553" xr:uid="{37D1A38A-4E7E-48DD-BDEE-33D32CCAD4F8}"/>
    <cellStyle name="20 % - Accent6 2 3" xfId="26554" xr:uid="{F4189756-D2C1-4E6D-82D3-FD76AFE5233F}"/>
    <cellStyle name="20 % - Accent6 2_CONFIGURATION" xfId="26555" xr:uid="{3BCA5383-E079-4E6C-9CC4-1D2C98E78C8F}"/>
    <cellStyle name="20 % - Accent6 3" xfId="26556" xr:uid="{F5388490-7BC6-4D94-ADFB-323F3397D86B}"/>
    <cellStyle name="20 % - Accent6 4" xfId="26557" xr:uid="{F9B4CC1B-474B-451C-B3E9-C32B4CC967D3}"/>
    <cellStyle name="20% - Accent1 10" xfId="26559" xr:uid="{1901888C-8E2A-497F-97FB-FDDE636B5E46}"/>
    <cellStyle name="20% - Accent1 11" xfId="26560" xr:uid="{F494A547-DFDC-460D-BE70-5665972444D3}"/>
    <cellStyle name="20% - Accent1 12" xfId="26561" xr:uid="{EB9CDCDA-93BD-4FAB-A904-AAF3BD264F9D}"/>
    <cellStyle name="20% - Accent1 13" xfId="26562" xr:uid="{220DA2A2-9F1C-45F6-B0E6-89F5AB416F08}"/>
    <cellStyle name="20% - Accent1 14" xfId="26558" xr:uid="{630AAC7A-5BD1-4DF3-97F4-4FAA6EB489E8}"/>
    <cellStyle name="20% - Accent1 2" xfId="20" xr:uid="{00000000-0005-0000-0000-000005000000}"/>
    <cellStyle name="20% - Accent1 2 10" xfId="21" xr:uid="{00000000-0005-0000-0000-000006000000}"/>
    <cellStyle name="20% - Accent1 2 11" xfId="22" xr:uid="{00000000-0005-0000-0000-000007000000}"/>
    <cellStyle name="20% - Accent1 2 12" xfId="23" xr:uid="{00000000-0005-0000-0000-000008000000}"/>
    <cellStyle name="20% - Accent1 2 13" xfId="26563" xr:uid="{9B0E5F3B-403C-4CA4-8946-45FA0E9E7D96}"/>
    <cellStyle name="20% - Accent1 2 2" xfId="24" xr:uid="{00000000-0005-0000-0000-000009000000}"/>
    <cellStyle name="20% - Accent1 2 2 2" xfId="25" xr:uid="{00000000-0005-0000-0000-00000A000000}"/>
    <cellStyle name="20% - Accent1 2 2 3" xfId="26564" xr:uid="{150B4F53-1BDD-400C-8182-61A10B3DB847}"/>
    <cellStyle name="20% - Accent1 2 3" xfId="26" xr:uid="{00000000-0005-0000-0000-00000B000000}"/>
    <cellStyle name="20% - Accent1 2 3 2" xfId="26565" xr:uid="{5B4ED6CF-DDBB-46D8-8A7D-88B4FD6093DF}"/>
    <cellStyle name="20% - Accent1 2 4" xfId="27" xr:uid="{00000000-0005-0000-0000-00000C000000}"/>
    <cellStyle name="20% - Accent1 2 5" xfId="28" xr:uid="{00000000-0005-0000-0000-00000D000000}"/>
    <cellStyle name="20% - Accent1 2 6" xfId="29" xr:uid="{00000000-0005-0000-0000-00000E000000}"/>
    <cellStyle name="20% - Accent1 2 7" xfId="30" xr:uid="{00000000-0005-0000-0000-00000F000000}"/>
    <cellStyle name="20% - Accent1 2 8" xfId="31" xr:uid="{00000000-0005-0000-0000-000010000000}"/>
    <cellStyle name="20% - Accent1 2 9" xfId="32" xr:uid="{00000000-0005-0000-0000-000011000000}"/>
    <cellStyle name="20% - Accent1 3" xfId="33" xr:uid="{00000000-0005-0000-0000-000012000000}"/>
    <cellStyle name="20% - Accent1 3 2" xfId="34" xr:uid="{00000000-0005-0000-0000-000013000000}"/>
    <cellStyle name="20% - Accent1 3 2 2" xfId="26567" xr:uid="{DC0C2195-EA5E-4A77-AE0F-B6B9D6FE7CC8}"/>
    <cellStyle name="20% - Accent1 3 3" xfId="35" xr:uid="{00000000-0005-0000-0000-000014000000}"/>
    <cellStyle name="20% - Accent1 3 3 2" xfId="26568" xr:uid="{190CA6DB-D355-4D34-ADAB-620429B10B17}"/>
    <cellStyle name="20% - Accent1 3 4" xfId="26566" xr:uid="{F2D858D3-EE89-40FD-A639-4B821BDCCDB7}"/>
    <cellStyle name="20% - Accent1 4" xfId="36" xr:uid="{00000000-0005-0000-0000-000015000000}"/>
    <cellStyle name="20% - Accent1 4 2" xfId="37" xr:uid="{00000000-0005-0000-0000-000016000000}"/>
    <cellStyle name="20% - Accent1 4 2 2" xfId="26570" xr:uid="{BB35239A-90F7-426E-859B-68733753A3D1}"/>
    <cellStyle name="20% - Accent1 4 3" xfId="38" xr:uid="{00000000-0005-0000-0000-000017000000}"/>
    <cellStyle name="20% - Accent1 4 3 2" xfId="26571" xr:uid="{547505AF-3522-4760-81B2-6EA0A5497ACB}"/>
    <cellStyle name="20% - Accent1 4 4" xfId="26569" xr:uid="{28904146-6969-46A9-8DB3-F23618CB3897}"/>
    <cellStyle name="20% - Accent1 5" xfId="39" xr:uid="{00000000-0005-0000-0000-000018000000}"/>
    <cellStyle name="20% - Accent1 5 2" xfId="40" xr:uid="{00000000-0005-0000-0000-000019000000}"/>
    <cellStyle name="20% - Accent1 5 3" xfId="41" xr:uid="{00000000-0005-0000-0000-00001A000000}"/>
    <cellStyle name="20% - Accent1 5 4" xfId="26572" xr:uid="{5CEA8945-FAED-4A2D-B6B5-01D43A09DA68}"/>
    <cellStyle name="20% - Accent1 6" xfId="42" xr:uid="{00000000-0005-0000-0000-00001B000000}"/>
    <cellStyle name="20% - Accent1 6 2" xfId="43" xr:uid="{00000000-0005-0000-0000-00001C000000}"/>
    <cellStyle name="20% - Accent1 6 3" xfId="44" xr:uid="{00000000-0005-0000-0000-00001D000000}"/>
    <cellStyle name="20% - Accent1 6 4" xfId="26573" xr:uid="{8EE4A078-812D-4563-8D3A-3121AC89B732}"/>
    <cellStyle name="20% - Accent1 7" xfId="45" xr:uid="{00000000-0005-0000-0000-00001E000000}"/>
    <cellStyle name="20% - Accent1 7 2" xfId="26574" xr:uid="{A0B8D7C5-FF25-4FC8-99A4-15E7893C950C}"/>
    <cellStyle name="20% - Accent1 8" xfId="26575" xr:uid="{A73442E5-4EA2-4B15-B1BB-C96CF8438B93}"/>
    <cellStyle name="20% - Accent1 9" xfId="26576" xr:uid="{4DBABE0E-F254-4A26-8E8A-A98FA8721416}"/>
    <cellStyle name="20% - Accent2 10" xfId="26578" xr:uid="{22C8FB09-2373-405F-9EC2-D5AF001CF2F4}"/>
    <cellStyle name="20% - Accent2 11" xfId="26579" xr:uid="{3C426F8E-0669-4471-951B-7355836D11F8}"/>
    <cellStyle name="20% - Accent2 12" xfId="26580" xr:uid="{4C63DCE6-B4C9-4BCF-8E86-7154528E68C1}"/>
    <cellStyle name="20% - Accent2 13" xfId="26581" xr:uid="{53F68173-A472-4A45-A888-9F9E6DA77B61}"/>
    <cellStyle name="20% - Accent2 14" xfId="26577" xr:uid="{5FAD327D-C98F-4D5C-84A5-CF0763A2A8F2}"/>
    <cellStyle name="20% - Accent2 2" xfId="46" xr:uid="{00000000-0005-0000-0000-00001F000000}"/>
    <cellStyle name="20% - Accent2 2 10" xfId="47" xr:uid="{00000000-0005-0000-0000-000020000000}"/>
    <cellStyle name="20% - Accent2 2 11" xfId="48" xr:uid="{00000000-0005-0000-0000-000021000000}"/>
    <cellStyle name="20% - Accent2 2 12" xfId="49" xr:uid="{00000000-0005-0000-0000-000022000000}"/>
    <cellStyle name="20% - Accent2 2 13" xfId="26582" xr:uid="{D3FABAA2-F155-4EED-8776-89668A0A4E74}"/>
    <cellStyle name="20% - Accent2 2 2" xfId="50" xr:uid="{00000000-0005-0000-0000-000023000000}"/>
    <cellStyle name="20% - Accent2 2 2 2" xfId="51" xr:uid="{00000000-0005-0000-0000-000024000000}"/>
    <cellStyle name="20% - Accent2 2 2 3" xfId="26583" xr:uid="{7EA8F3F3-D696-401E-BEC0-EFBA44620266}"/>
    <cellStyle name="20% - Accent2 2 3" xfId="52" xr:uid="{00000000-0005-0000-0000-000025000000}"/>
    <cellStyle name="20% - Accent2 2 3 2" xfId="26584" xr:uid="{5D5CBF86-C682-40B7-A8A5-1F72F9D99C54}"/>
    <cellStyle name="20% - Accent2 2 4" xfId="53" xr:uid="{00000000-0005-0000-0000-000026000000}"/>
    <cellStyle name="20% - Accent2 2 5" xfId="54" xr:uid="{00000000-0005-0000-0000-000027000000}"/>
    <cellStyle name="20% - Accent2 2 6" xfId="55" xr:uid="{00000000-0005-0000-0000-000028000000}"/>
    <cellStyle name="20% - Accent2 2 7" xfId="56" xr:uid="{00000000-0005-0000-0000-000029000000}"/>
    <cellStyle name="20% - Accent2 2 8" xfId="57" xr:uid="{00000000-0005-0000-0000-00002A000000}"/>
    <cellStyle name="20% - Accent2 2 9" xfId="58" xr:uid="{00000000-0005-0000-0000-00002B000000}"/>
    <cellStyle name="20% - Accent2 3" xfId="59" xr:uid="{00000000-0005-0000-0000-00002C000000}"/>
    <cellStyle name="20% - Accent2 3 2" xfId="60" xr:uid="{00000000-0005-0000-0000-00002D000000}"/>
    <cellStyle name="20% - Accent2 3 2 2" xfId="26586" xr:uid="{99FDC996-385C-4C4C-B387-D8D196EC3B0E}"/>
    <cellStyle name="20% - Accent2 3 3" xfId="61" xr:uid="{00000000-0005-0000-0000-00002E000000}"/>
    <cellStyle name="20% - Accent2 3 3 2" xfId="26587" xr:uid="{9918162B-EEFC-435C-BD72-A8C7CD999BF8}"/>
    <cellStyle name="20% - Accent2 3 4" xfId="26585" xr:uid="{6989B0D2-C617-4F26-80D8-D9046F0F15DA}"/>
    <cellStyle name="20% - Accent2 4" xfId="62" xr:uid="{00000000-0005-0000-0000-00002F000000}"/>
    <cellStyle name="20% - Accent2 4 2" xfId="63" xr:uid="{00000000-0005-0000-0000-000030000000}"/>
    <cellStyle name="20% - Accent2 4 2 2" xfId="26589" xr:uid="{D7853EA9-FD20-4624-B902-8C1390F5AE19}"/>
    <cellStyle name="20% - Accent2 4 3" xfId="64" xr:uid="{00000000-0005-0000-0000-000031000000}"/>
    <cellStyle name="20% - Accent2 4 3 2" xfId="26590" xr:uid="{87F7FD63-0138-4CB0-8CB4-C5D6DD1C964B}"/>
    <cellStyle name="20% - Accent2 4 4" xfId="26588" xr:uid="{DC1566CA-585A-4AC8-B8B0-E552E8584B45}"/>
    <cellStyle name="20% - Accent2 5" xfId="65" xr:uid="{00000000-0005-0000-0000-000032000000}"/>
    <cellStyle name="20% - Accent2 5 2" xfId="66" xr:uid="{00000000-0005-0000-0000-000033000000}"/>
    <cellStyle name="20% - Accent2 5 3" xfId="67" xr:uid="{00000000-0005-0000-0000-000034000000}"/>
    <cellStyle name="20% - Accent2 5 4" xfId="26591" xr:uid="{50712377-921C-419E-A063-7B3E200A926D}"/>
    <cellStyle name="20% - Accent2 6" xfId="68" xr:uid="{00000000-0005-0000-0000-000035000000}"/>
    <cellStyle name="20% - Accent2 6 2" xfId="69" xr:uid="{00000000-0005-0000-0000-000036000000}"/>
    <cellStyle name="20% - Accent2 6 3" xfId="70" xr:uid="{00000000-0005-0000-0000-000037000000}"/>
    <cellStyle name="20% - Accent2 6 4" xfId="26592" xr:uid="{CC126983-BFB8-4AB2-9121-DBE829F7CC00}"/>
    <cellStyle name="20% - Accent2 7" xfId="71" xr:uid="{00000000-0005-0000-0000-000038000000}"/>
    <cellStyle name="20% - Accent2 7 2" xfId="26593" xr:uid="{0242699C-0BE6-4771-86A6-6A6A1B412DAF}"/>
    <cellStyle name="20% - Accent2 8" xfId="26594" xr:uid="{5B6DDEFE-F141-434A-B318-9A62367920DD}"/>
    <cellStyle name="20% - Accent2 9" xfId="26595" xr:uid="{BB5E4E31-A49B-41A3-B2B0-C12B422D47FD}"/>
    <cellStyle name="20% - Accent3 10" xfId="26597" xr:uid="{98626EB0-D6C5-4765-95B4-0E49813DFE93}"/>
    <cellStyle name="20% - Accent3 11" xfId="26598" xr:uid="{97F4972E-E262-4940-85AF-B08BDF48D1CD}"/>
    <cellStyle name="20% - Accent3 12" xfId="26599" xr:uid="{30A6D914-5390-4EE5-903A-C16FA34A2E77}"/>
    <cellStyle name="20% - Accent3 13" xfId="26600" xr:uid="{72C75772-DA25-45F7-8823-1F98F2DEC8BA}"/>
    <cellStyle name="20% - Accent3 14" xfId="26596" xr:uid="{ACBAC45F-2692-4AA4-8558-01FFD24C7949}"/>
    <cellStyle name="20% - Accent3 2" xfId="72" xr:uid="{00000000-0005-0000-0000-000039000000}"/>
    <cellStyle name="20% - Accent3 2 10" xfId="73" xr:uid="{00000000-0005-0000-0000-00003A000000}"/>
    <cellStyle name="20% - Accent3 2 11" xfId="74" xr:uid="{00000000-0005-0000-0000-00003B000000}"/>
    <cellStyle name="20% - Accent3 2 12" xfId="75" xr:uid="{00000000-0005-0000-0000-00003C000000}"/>
    <cellStyle name="20% - Accent3 2 13" xfId="26601" xr:uid="{21C792EA-99F2-4A03-BC05-8D1EC53043FE}"/>
    <cellStyle name="20% - Accent3 2 2" xfId="76" xr:uid="{00000000-0005-0000-0000-00003D000000}"/>
    <cellStyle name="20% - Accent3 2 2 2" xfId="77" xr:uid="{00000000-0005-0000-0000-00003E000000}"/>
    <cellStyle name="20% - Accent3 2 2 3" xfId="26602" xr:uid="{CB1D5123-2085-40F9-B52B-DCE442FC0C2F}"/>
    <cellStyle name="20% - Accent3 2 3" xfId="78" xr:uid="{00000000-0005-0000-0000-00003F000000}"/>
    <cellStyle name="20% - Accent3 2 3 2" xfId="26603" xr:uid="{5387A07F-1C78-4397-A520-CBC48984AF4E}"/>
    <cellStyle name="20% - Accent3 2 4" xfId="79" xr:uid="{00000000-0005-0000-0000-000040000000}"/>
    <cellStyle name="20% - Accent3 2 5" xfId="80" xr:uid="{00000000-0005-0000-0000-000041000000}"/>
    <cellStyle name="20% - Accent3 2 6" xfId="81" xr:uid="{00000000-0005-0000-0000-000042000000}"/>
    <cellStyle name="20% - Accent3 2 7" xfId="82" xr:uid="{00000000-0005-0000-0000-000043000000}"/>
    <cellStyle name="20% - Accent3 2 8" xfId="83" xr:uid="{00000000-0005-0000-0000-000044000000}"/>
    <cellStyle name="20% - Accent3 2 9" xfId="84" xr:uid="{00000000-0005-0000-0000-000045000000}"/>
    <cellStyle name="20% - Accent3 3" xfId="85" xr:uid="{00000000-0005-0000-0000-000046000000}"/>
    <cellStyle name="20% - Accent3 3 2" xfId="86" xr:uid="{00000000-0005-0000-0000-000047000000}"/>
    <cellStyle name="20% - Accent3 3 2 2" xfId="26605" xr:uid="{F4023E47-39BF-4ACF-852C-02FBF289783E}"/>
    <cellStyle name="20% - Accent3 3 3" xfId="87" xr:uid="{00000000-0005-0000-0000-000048000000}"/>
    <cellStyle name="20% - Accent3 3 3 2" xfId="26606" xr:uid="{242E7103-E0E7-496C-9BFA-714EAC1CCDCD}"/>
    <cellStyle name="20% - Accent3 3 4" xfId="26604" xr:uid="{E8C9A5D9-5D9D-486F-BEBE-5F0ECE2FBAA6}"/>
    <cellStyle name="20% - Accent3 4" xfId="88" xr:uid="{00000000-0005-0000-0000-000049000000}"/>
    <cellStyle name="20% - Accent3 4 2" xfId="89" xr:uid="{00000000-0005-0000-0000-00004A000000}"/>
    <cellStyle name="20% - Accent3 4 2 2" xfId="26608" xr:uid="{FC327DB1-7BFC-45C4-B704-F7CE5FB8328E}"/>
    <cellStyle name="20% - Accent3 4 3" xfId="90" xr:uid="{00000000-0005-0000-0000-00004B000000}"/>
    <cellStyle name="20% - Accent3 4 3 2" xfId="26609" xr:uid="{018D1590-BC98-4800-A235-CF672B7899A4}"/>
    <cellStyle name="20% - Accent3 4 4" xfId="26607" xr:uid="{A7D62FB2-FA6D-4168-8F00-1B51EDAE66A0}"/>
    <cellStyle name="20% - Accent3 5" xfId="91" xr:uid="{00000000-0005-0000-0000-00004C000000}"/>
    <cellStyle name="20% - Accent3 5 2" xfId="92" xr:uid="{00000000-0005-0000-0000-00004D000000}"/>
    <cellStyle name="20% - Accent3 5 3" xfId="93" xr:uid="{00000000-0005-0000-0000-00004E000000}"/>
    <cellStyle name="20% - Accent3 5 4" xfId="26610" xr:uid="{7193648C-060C-4B20-9FA0-C2C609B75402}"/>
    <cellStyle name="20% - Accent3 6" xfId="94" xr:uid="{00000000-0005-0000-0000-00004F000000}"/>
    <cellStyle name="20% - Accent3 6 2" xfId="95" xr:uid="{00000000-0005-0000-0000-000050000000}"/>
    <cellStyle name="20% - Accent3 6 3" xfId="96" xr:uid="{00000000-0005-0000-0000-000051000000}"/>
    <cellStyle name="20% - Accent3 6 4" xfId="26611" xr:uid="{31D1FF26-AF3E-47CE-9A40-02C8D42DD3B7}"/>
    <cellStyle name="20% - Accent3 7" xfId="97" xr:uid="{00000000-0005-0000-0000-000052000000}"/>
    <cellStyle name="20% - Accent3 7 2" xfId="26612" xr:uid="{DFB08263-86D6-4878-82A3-AC1A2AFC12EF}"/>
    <cellStyle name="20% - Accent3 8" xfId="26613" xr:uid="{6B38F973-B6AC-47AA-A843-9665D1D31933}"/>
    <cellStyle name="20% - Accent3 9" xfId="26614" xr:uid="{168B0496-67D3-4450-AF44-8DABCCF5A78F}"/>
    <cellStyle name="20% - Accent4 10" xfId="26616" xr:uid="{A57405D0-295F-4E56-BEA7-88B10C69677E}"/>
    <cellStyle name="20% - Accent4 11" xfId="26617" xr:uid="{94144339-7604-449B-AE22-89B5C168BA25}"/>
    <cellStyle name="20% - Accent4 12" xfId="26618" xr:uid="{BE9FAB6C-8924-4668-8188-50B20A067C70}"/>
    <cellStyle name="20% - Accent4 13" xfId="26619" xr:uid="{F4CF16AB-E2D7-4BFA-AA06-BD20C3B5F5B7}"/>
    <cellStyle name="20% - Accent4 14" xfId="26615" xr:uid="{8E37F878-86D5-4FF7-97E9-A8EEBFE42AF1}"/>
    <cellStyle name="20% - Accent4 2" xfId="98" xr:uid="{00000000-0005-0000-0000-000053000000}"/>
    <cellStyle name="20% - Accent4 2 10" xfId="99" xr:uid="{00000000-0005-0000-0000-000054000000}"/>
    <cellStyle name="20% - Accent4 2 11" xfId="100" xr:uid="{00000000-0005-0000-0000-000055000000}"/>
    <cellStyle name="20% - Accent4 2 12" xfId="101" xr:uid="{00000000-0005-0000-0000-000056000000}"/>
    <cellStyle name="20% - Accent4 2 13" xfId="26620" xr:uid="{3B7F7484-4369-4826-B19A-4A6F51291866}"/>
    <cellStyle name="20% - Accent4 2 2" xfId="102" xr:uid="{00000000-0005-0000-0000-000057000000}"/>
    <cellStyle name="20% - Accent4 2 2 2" xfId="103" xr:uid="{00000000-0005-0000-0000-000058000000}"/>
    <cellStyle name="20% - Accent4 2 2 3" xfId="26621" xr:uid="{B6CAE8E9-09BB-46E1-B2A0-1AD915AB8DC0}"/>
    <cellStyle name="20% - Accent4 2 3" xfId="104" xr:uid="{00000000-0005-0000-0000-000059000000}"/>
    <cellStyle name="20% - Accent4 2 3 2" xfId="26622" xr:uid="{ABAAB397-E078-4378-BDF8-01A32DC1E509}"/>
    <cellStyle name="20% - Accent4 2 4" xfId="105" xr:uid="{00000000-0005-0000-0000-00005A000000}"/>
    <cellStyle name="20% - Accent4 2 5" xfId="106" xr:uid="{00000000-0005-0000-0000-00005B000000}"/>
    <cellStyle name="20% - Accent4 2 6" xfId="107" xr:uid="{00000000-0005-0000-0000-00005C000000}"/>
    <cellStyle name="20% - Accent4 2 7" xfId="108" xr:uid="{00000000-0005-0000-0000-00005D000000}"/>
    <cellStyle name="20% - Accent4 2 8" xfId="109" xr:uid="{00000000-0005-0000-0000-00005E000000}"/>
    <cellStyle name="20% - Accent4 2 9" xfId="110" xr:uid="{00000000-0005-0000-0000-00005F000000}"/>
    <cellStyle name="20% - Accent4 3" xfId="111" xr:uid="{00000000-0005-0000-0000-000060000000}"/>
    <cellStyle name="20% - Accent4 3 2" xfId="112" xr:uid="{00000000-0005-0000-0000-000061000000}"/>
    <cellStyle name="20% - Accent4 3 2 2" xfId="26624" xr:uid="{A510EBF5-C0FA-4489-8D63-6D23711FB869}"/>
    <cellStyle name="20% - Accent4 3 3" xfId="113" xr:uid="{00000000-0005-0000-0000-000062000000}"/>
    <cellStyle name="20% - Accent4 3 3 2" xfId="26625" xr:uid="{DEEE3D5F-138E-4512-9D00-B88FF25FA2A9}"/>
    <cellStyle name="20% - Accent4 3 4" xfId="26623" xr:uid="{49677856-5DC4-4ACF-BBC7-1BEDBE5E97EE}"/>
    <cellStyle name="20% - Accent4 4" xfId="114" xr:uid="{00000000-0005-0000-0000-000063000000}"/>
    <cellStyle name="20% - Accent4 4 2" xfId="115" xr:uid="{00000000-0005-0000-0000-000064000000}"/>
    <cellStyle name="20% - Accent4 4 2 2" xfId="26627" xr:uid="{6A408ACA-CF67-4C68-BD44-3388130E0680}"/>
    <cellStyle name="20% - Accent4 4 3" xfId="116" xr:uid="{00000000-0005-0000-0000-000065000000}"/>
    <cellStyle name="20% - Accent4 4 3 2" xfId="26628" xr:uid="{AA185571-F635-449B-9675-3722E160E7E4}"/>
    <cellStyle name="20% - Accent4 4 4" xfId="26626" xr:uid="{69383C44-0CDE-4095-9BE9-1BF23F6DB40C}"/>
    <cellStyle name="20% - Accent4 5" xfId="117" xr:uid="{00000000-0005-0000-0000-000066000000}"/>
    <cellStyle name="20% - Accent4 5 2" xfId="118" xr:uid="{00000000-0005-0000-0000-000067000000}"/>
    <cellStyle name="20% - Accent4 5 3" xfId="119" xr:uid="{00000000-0005-0000-0000-000068000000}"/>
    <cellStyle name="20% - Accent4 5 4" xfId="26629" xr:uid="{2729833F-1C17-4207-BDA6-2B29E08886E4}"/>
    <cellStyle name="20% - Accent4 6" xfId="120" xr:uid="{00000000-0005-0000-0000-000069000000}"/>
    <cellStyle name="20% - Accent4 6 2" xfId="121" xr:uid="{00000000-0005-0000-0000-00006A000000}"/>
    <cellStyle name="20% - Accent4 6 3" xfId="122" xr:uid="{00000000-0005-0000-0000-00006B000000}"/>
    <cellStyle name="20% - Accent4 6 4" xfId="26630" xr:uid="{81D322DE-69EE-41C5-A194-21BBB4154E4D}"/>
    <cellStyle name="20% - Accent4 7" xfId="123" xr:uid="{00000000-0005-0000-0000-00006C000000}"/>
    <cellStyle name="20% - Accent4 7 2" xfId="26631" xr:uid="{75A041F9-427C-4373-9EBA-7AA87CE068CF}"/>
    <cellStyle name="20% - Accent4 8" xfId="26632" xr:uid="{F9B64A81-D256-4692-BAC8-2F9A3D5C99BA}"/>
    <cellStyle name="20% - Accent4 9" xfId="26633" xr:uid="{80733667-BC6E-4082-92B2-0CE9C2BA0676}"/>
    <cellStyle name="20% - Accent5 10" xfId="26634" xr:uid="{027A4BA7-0C56-48B9-9B60-E541D415E645}"/>
    <cellStyle name="20% - Accent5 11" xfId="26635" xr:uid="{0319B92D-D799-4560-9C87-D68675E65F2F}"/>
    <cellStyle name="20% - Accent5 12" xfId="26636" xr:uid="{3ECEFA87-4053-4472-9A09-3DB858E94FFA}"/>
    <cellStyle name="20% - Accent5 13" xfId="26637" xr:uid="{F198DC3A-56E2-4154-871F-7B752BDAE872}"/>
    <cellStyle name="20% - Accent5 2" xfId="124" xr:uid="{00000000-0005-0000-0000-00006D000000}"/>
    <cellStyle name="20% - Accent5 2 10" xfId="125" xr:uid="{00000000-0005-0000-0000-00006E000000}"/>
    <cellStyle name="20% - Accent5 2 11" xfId="126" xr:uid="{00000000-0005-0000-0000-00006F000000}"/>
    <cellStyle name="20% - Accent5 2 12" xfId="127" xr:uid="{00000000-0005-0000-0000-000070000000}"/>
    <cellStyle name="20% - Accent5 2 2" xfId="128" xr:uid="{00000000-0005-0000-0000-000071000000}"/>
    <cellStyle name="20% - Accent5 2 2 2" xfId="129" xr:uid="{00000000-0005-0000-0000-000072000000}"/>
    <cellStyle name="20% - Accent5 2 3" xfId="130" xr:uid="{00000000-0005-0000-0000-000073000000}"/>
    <cellStyle name="20% - Accent5 2 3 2" xfId="26638" xr:uid="{2A1561F6-5DFD-410E-B5B7-85B1B70813D2}"/>
    <cellStyle name="20% - Accent5 2 4" xfId="131" xr:uid="{00000000-0005-0000-0000-000074000000}"/>
    <cellStyle name="20% - Accent5 2 5" xfId="132" xr:uid="{00000000-0005-0000-0000-000075000000}"/>
    <cellStyle name="20% - Accent5 2 6" xfId="133" xr:uid="{00000000-0005-0000-0000-000076000000}"/>
    <cellStyle name="20% - Accent5 2 7" xfId="134" xr:uid="{00000000-0005-0000-0000-000077000000}"/>
    <cellStyle name="20% - Accent5 2 8" xfId="135" xr:uid="{00000000-0005-0000-0000-000078000000}"/>
    <cellStyle name="20% - Accent5 2 9" xfId="136" xr:uid="{00000000-0005-0000-0000-000079000000}"/>
    <cellStyle name="20% - Accent5 3" xfId="137" xr:uid="{00000000-0005-0000-0000-00007A000000}"/>
    <cellStyle name="20% - Accent5 3 2" xfId="138" xr:uid="{00000000-0005-0000-0000-00007B000000}"/>
    <cellStyle name="20% - Accent5 3 2 2" xfId="26640" xr:uid="{4A7DE3EE-45EF-4DE2-8D40-EA88423E7CB0}"/>
    <cellStyle name="20% - Accent5 3 3" xfId="139" xr:uid="{00000000-0005-0000-0000-00007C000000}"/>
    <cellStyle name="20% - Accent5 3 3 2" xfId="26641" xr:uid="{642C6E16-E397-42E1-9C00-ADDD25413D74}"/>
    <cellStyle name="20% - Accent5 3 4" xfId="26639" xr:uid="{DBBC9FE0-93F6-4C69-B027-FDC01E061389}"/>
    <cellStyle name="20% - Accent5 4" xfId="140" xr:uid="{00000000-0005-0000-0000-00007D000000}"/>
    <cellStyle name="20% - Accent5 4 2" xfId="141" xr:uid="{00000000-0005-0000-0000-00007E000000}"/>
    <cellStyle name="20% - Accent5 4 2 2" xfId="26643" xr:uid="{B5C3F1FB-6B2D-43C8-8AB2-18E9581839F9}"/>
    <cellStyle name="20% - Accent5 4 3" xfId="142" xr:uid="{00000000-0005-0000-0000-00007F000000}"/>
    <cellStyle name="20% - Accent5 4 3 2" xfId="26644" xr:uid="{9B5424E3-A842-448E-BE8F-1CF6DC4D4552}"/>
    <cellStyle name="20% - Accent5 4 4" xfId="26642" xr:uid="{42C6E587-7767-455F-BEE3-5308D19033A1}"/>
    <cellStyle name="20% - Accent5 5" xfId="143" xr:uid="{00000000-0005-0000-0000-000080000000}"/>
    <cellStyle name="20% - Accent5 5 2" xfId="144" xr:uid="{00000000-0005-0000-0000-000081000000}"/>
    <cellStyle name="20% - Accent5 5 3" xfId="145" xr:uid="{00000000-0005-0000-0000-000082000000}"/>
    <cellStyle name="20% - Accent5 5 4" xfId="26645" xr:uid="{C58A9249-E4EC-4E70-94AB-4780328B67E9}"/>
    <cellStyle name="20% - Accent5 6" xfId="146" xr:uid="{00000000-0005-0000-0000-000083000000}"/>
    <cellStyle name="20% - Accent5 6 2" xfId="147" xr:uid="{00000000-0005-0000-0000-000084000000}"/>
    <cellStyle name="20% - Accent5 6 3" xfId="148" xr:uid="{00000000-0005-0000-0000-000085000000}"/>
    <cellStyle name="20% - Accent5 6 4" xfId="26646" xr:uid="{158708B0-7986-44E8-A5E5-39AD5F2FA11A}"/>
    <cellStyle name="20% - Accent5 7" xfId="149" xr:uid="{00000000-0005-0000-0000-000086000000}"/>
    <cellStyle name="20% - Accent5 7 2" xfId="26647" xr:uid="{8EE064BD-508F-4BDB-8DA9-1023796F071A}"/>
    <cellStyle name="20% - Accent5 8" xfId="26648" xr:uid="{4E35BA0A-1B88-482E-8EEF-A7934FB057E1}"/>
    <cellStyle name="20% - Accent5 9" xfId="26649" xr:uid="{09BC6B7F-7480-4C7E-8A50-00AA5D22C173}"/>
    <cellStyle name="20% - Accent6 10" xfId="26651" xr:uid="{2A3BEC4F-0832-4C3A-9BA2-DCAD82916F07}"/>
    <cellStyle name="20% - Accent6 11" xfId="26652" xr:uid="{3BCED822-D3C6-40F1-804E-3C7BE9A6BE5C}"/>
    <cellStyle name="20% - Accent6 12" xfId="26653" xr:uid="{0A1F5D90-5DF3-4625-AEEC-C51BA3287C22}"/>
    <cellStyle name="20% - Accent6 13" xfId="26654" xr:uid="{3117EF6D-2E33-43A3-9021-C49F0647B935}"/>
    <cellStyle name="20% - Accent6 14" xfId="26650" xr:uid="{CE653F22-C2C3-4911-BA09-2BF10DFC118C}"/>
    <cellStyle name="20% - Accent6 2" xfId="150" xr:uid="{00000000-0005-0000-0000-000087000000}"/>
    <cellStyle name="20% - Accent6 2 10" xfId="151" xr:uid="{00000000-0005-0000-0000-000088000000}"/>
    <cellStyle name="20% - Accent6 2 11" xfId="152" xr:uid="{00000000-0005-0000-0000-000089000000}"/>
    <cellStyle name="20% - Accent6 2 12" xfId="153" xr:uid="{00000000-0005-0000-0000-00008A000000}"/>
    <cellStyle name="20% - Accent6 2 13" xfId="26655" xr:uid="{32DD95DB-DA3E-49BD-A637-73C16D2A22AA}"/>
    <cellStyle name="20% - Accent6 2 2" xfId="154" xr:uid="{00000000-0005-0000-0000-00008B000000}"/>
    <cellStyle name="20% - Accent6 2 2 2" xfId="155" xr:uid="{00000000-0005-0000-0000-00008C000000}"/>
    <cellStyle name="20% - Accent6 2 2 3" xfId="26656" xr:uid="{F81C341C-142F-402C-B338-0EFA2D10ABC8}"/>
    <cellStyle name="20% - Accent6 2 3" xfId="156" xr:uid="{00000000-0005-0000-0000-00008D000000}"/>
    <cellStyle name="20% - Accent6 2 3 2" xfId="26657" xr:uid="{2884546C-AD04-4747-BC2C-0ACA39EA3DA0}"/>
    <cellStyle name="20% - Accent6 2 4" xfId="157" xr:uid="{00000000-0005-0000-0000-00008E000000}"/>
    <cellStyle name="20% - Accent6 2 5" xfId="158" xr:uid="{00000000-0005-0000-0000-00008F000000}"/>
    <cellStyle name="20% - Accent6 2 6" xfId="159" xr:uid="{00000000-0005-0000-0000-000090000000}"/>
    <cellStyle name="20% - Accent6 2 7" xfId="160" xr:uid="{00000000-0005-0000-0000-000091000000}"/>
    <cellStyle name="20% - Accent6 2 8" xfId="161" xr:uid="{00000000-0005-0000-0000-000092000000}"/>
    <cellStyle name="20% - Accent6 2 9" xfId="162" xr:uid="{00000000-0005-0000-0000-000093000000}"/>
    <cellStyle name="20% - Accent6 3" xfId="163" xr:uid="{00000000-0005-0000-0000-000094000000}"/>
    <cellStyle name="20% - Accent6 3 2" xfId="164" xr:uid="{00000000-0005-0000-0000-000095000000}"/>
    <cellStyle name="20% - Accent6 3 2 2" xfId="26659" xr:uid="{703CB3D8-93BB-49DC-A09B-4D7D6F2FA449}"/>
    <cellStyle name="20% - Accent6 3 3" xfId="165" xr:uid="{00000000-0005-0000-0000-000096000000}"/>
    <cellStyle name="20% - Accent6 3 3 2" xfId="26660" xr:uid="{3DE5CE92-8F60-48EE-8F48-20648B86F259}"/>
    <cellStyle name="20% - Accent6 3 4" xfId="26658" xr:uid="{052C0A94-00B2-4F02-856A-E39B5F7B42C7}"/>
    <cellStyle name="20% - Accent6 4" xfId="166" xr:uid="{00000000-0005-0000-0000-000097000000}"/>
    <cellStyle name="20% - Accent6 4 2" xfId="167" xr:uid="{00000000-0005-0000-0000-000098000000}"/>
    <cellStyle name="20% - Accent6 4 2 2" xfId="26662" xr:uid="{A0A428A1-1AF9-4118-A94B-92011D5D5174}"/>
    <cellStyle name="20% - Accent6 4 3" xfId="168" xr:uid="{00000000-0005-0000-0000-000099000000}"/>
    <cellStyle name="20% - Accent6 4 3 2" xfId="26663" xr:uid="{C6095292-3DFC-44D9-A598-D3B978D21523}"/>
    <cellStyle name="20% - Accent6 4 4" xfId="26661" xr:uid="{B69177FE-BCF1-43AA-9EF1-115B2FA025DE}"/>
    <cellStyle name="20% - Accent6 5" xfId="169" xr:uid="{00000000-0005-0000-0000-00009A000000}"/>
    <cellStyle name="20% - Accent6 5 2" xfId="170" xr:uid="{00000000-0005-0000-0000-00009B000000}"/>
    <cellStyle name="20% - Accent6 5 3" xfId="171" xr:uid="{00000000-0005-0000-0000-00009C000000}"/>
    <cellStyle name="20% - Accent6 5 4" xfId="26664" xr:uid="{93581A62-53D3-489E-8B1B-0F7D5B53663D}"/>
    <cellStyle name="20% - Accent6 6" xfId="172" xr:uid="{00000000-0005-0000-0000-00009D000000}"/>
    <cellStyle name="20% - Accent6 6 2" xfId="173" xr:uid="{00000000-0005-0000-0000-00009E000000}"/>
    <cellStyle name="20% - Accent6 6 3" xfId="174" xr:uid="{00000000-0005-0000-0000-00009F000000}"/>
    <cellStyle name="20% - Accent6 6 4" xfId="26665" xr:uid="{74B1FFE7-D188-49C1-8698-E636F85BF1C5}"/>
    <cellStyle name="20% - Accent6 7" xfId="175" xr:uid="{00000000-0005-0000-0000-0000A0000000}"/>
    <cellStyle name="20% - Accent6 7 2" xfId="26666" xr:uid="{BC95F70E-7F97-4952-B356-E98BF26089D7}"/>
    <cellStyle name="20% - Accent6 8" xfId="26667" xr:uid="{70A87784-3527-49A0-9E8F-B633BF95A626}"/>
    <cellStyle name="20% - Accent6 9" xfId="26668" xr:uid="{1D62B7B5-76AF-4D5B-BEAB-5DD263E50F02}"/>
    <cellStyle name="20% - Colore 1" xfId="26669" xr:uid="{4854E943-9903-486E-A55A-23C353F6C38E}"/>
    <cellStyle name="20% - Colore 1 10" xfId="26670" xr:uid="{25AEBF49-EABB-4543-8CF6-531423E0F471}"/>
    <cellStyle name="20% - Colore 1 11" xfId="26671" xr:uid="{B20E7F5F-F98E-461D-ACF3-524C37F7DCA7}"/>
    <cellStyle name="20% - Colore 1 12" xfId="26672" xr:uid="{7B4D51CE-3CEC-4562-A728-BB75901EFD14}"/>
    <cellStyle name="20% - Colore 1 13" xfId="26673" xr:uid="{529C50F1-2588-422B-88C4-D222AAF6F1FA}"/>
    <cellStyle name="20% - Colore 1 14" xfId="26674" xr:uid="{8FBF120A-1978-4379-8B74-94257FD81833}"/>
    <cellStyle name="20% - Colore 1 15" xfId="26675" xr:uid="{2809179B-453F-4F0A-A8EA-81C95E05AF81}"/>
    <cellStyle name="20% - Colore 1 16" xfId="26676" xr:uid="{5DCBD469-F5EC-416B-9411-7ADD53474E74}"/>
    <cellStyle name="20% - Colore 1 17" xfId="26677" xr:uid="{8D04B86F-FC89-41B0-A4B8-7AB7496E13D3}"/>
    <cellStyle name="20% - Colore 1 2" xfId="26678" xr:uid="{11DD79DA-2EBE-4323-A2EB-43419DF294D9}"/>
    <cellStyle name="20% - Colore 1 3" xfId="26679" xr:uid="{2B24983C-61A0-4B48-A41B-84D5E3795B7E}"/>
    <cellStyle name="20% - Colore 1 4" xfId="26680" xr:uid="{0E92E3E6-211A-46CE-9824-25ED15B145FE}"/>
    <cellStyle name="20% - Colore 1 5" xfId="26681" xr:uid="{6432BA20-3022-4843-8D5E-C48CCE5E18BB}"/>
    <cellStyle name="20% - Colore 1 6" xfId="26682" xr:uid="{C93C3ADD-4E5C-4AA2-9409-9756489E8EC0}"/>
    <cellStyle name="20% - Colore 1 7" xfId="26683" xr:uid="{33359A73-B89E-4598-B252-C2353633DB64}"/>
    <cellStyle name="20% - Colore 1 8" xfId="26684" xr:uid="{8DB5BB64-F14A-469A-A1D4-7F90C66A5768}"/>
    <cellStyle name="20% - Colore 1 9" xfId="26685" xr:uid="{5905A08C-DF9F-4B51-A2C6-CB93996403C6}"/>
    <cellStyle name="20% - Colore 1_Display" xfId="26686" xr:uid="{8928248E-228E-45F4-8FE9-A168BD4674A2}"/>
    <cellStyle name="20% - Colore 2" xfId="26687" xr:uid="{DADC1995-C9FD-4318-BA0B-9D6B06B124D0}"/>
    <cellStyle name="20% - Colore 2 10" xfId="26688" xr:uid="{648537DB-4B82-4DC0-A8C6-42A9E318035A}"/>
    <cellStyle name="20% - Colore 2 11" xfId="26689" xr:uid="{9778A8DD-1BE9-4606-BA82-E4F3D0E5F144}"/>
    <cellStyle name="20% - Colore 2 12" xfId="26690" xr:uid="{72866EEA-6082-4D86-A2F5-876C67A0F34D}"/>
    <cellStyle name="20% - Colore 2 13" xfId="26691" xr:uid="{CBEE0845-D806-4439-8121-C7A733F20CBF}"/>
    <cellStyle name="20% - Colore 2 14" xfId="26692" xr:uid="{B6B70000-4A68-4E20-A8E1-05E0AC1B8AB2}"/>
    <cellStyle name="20% - Colore 2 15" xfId="26693" xr:uid="{D3D5A1B8-A692-412B-839F-F269B59AE1B4}"/>
    <cellStyle name="20% - Colore 2 16" xfId="26694" xr:uid="{2E52984B-B08A-4031-B6AB-BA4957B5D0DE}"/>
    <cellStyle name="20% - Colore 2 17" xfId="26695" xr:uid="{F11B1091-5987-4702-969D-99953E07D4E1}"/>
    <cellStyle name="20% - Colore 2 2" xfId="26696" xr:uid="{16FC3D62-A61C-40DC-A994-BBBBD5FB06C2}"/>
    <cellStyle name="20% - Colore 2 3" xfId="26697" xr:uid="{2C4E299A-0B7E-405F-9877-97C789EA9533}"/>
    <cellStyle name="20% - Colore 2 4" xfId="26698" xr:uid="{A824D2E6-13DB-48D9-85AF-40743C8D02BE}"/>
    <cellStyle name="20% - Colore 2 5" xfId="26699" xr:uid="{9BB03F5D-2484-402F-A548-CB21D46F8142}"/>
    <cellStyle name="20% - Colore 2 6" xfId="26700" xr:uid="{52E39E0E-27E6-4336-9E35-5B5FB33CD991}"/>
    <cellStyle name="20% - Colore 2 7" xfId="26701" xr:uid="{0D5CF12C-7E0C-4148-BE94-C25FA074BD89}"/>
    <cellStyle name="20% - Colore 2 8" xfId="26702" xr:uid="{592B4508-E25D-4BB1-98E5-51A049D3B2A8}"/>
    <cellStyle name="20% - Colore 2 9" xfId="26703" xr:uid="{A979B9F6-6978-44A6-8940-8DF14D9C56AF}"/>
    <cellStyle name="20% - Colore 2_Display" xfId="26704" xr:uid="{944FBC8A-ECBE-4E42-93AF-29A7CB337551}"/>
    <cellStyle name="20% - Colore 3" xfId="26705" xr:uid="{7C40EAD0-362E-43D4-BCFD-BED3B1EBE046}"/>
    <cellStyle name="20% - Colore 3 10" xfId="26706" xr:uid="{9A17CD7E-59E5-4CBB-A4F7-CDEE040A111F}"/>
    <cellStyle name="20% - Colore 3 11" xfId="26707" xr:uid="{07F4FA9B-F847-426E-B3F3-8EB9ED3FDDF7}"/>
    <cellStyle name="20% - Colore 3 12" xfId="26708" xr:uid="{CB5A1A05-6CE7-4B60-925B-2A18B0783F4D}"/>
    <cellStyle name="20% - Colore 3 13" xfId="26709" xr:uid="{E509177B-49F2-4C9E-92E0-A080781FEE10}"/>
    <cellStyle name="20% - Colore 3 14" xfId="26710" xr:uid="{B67D18A3-098D-4E90-B188-1E245CAFF2DF}"/>
    <cellStyle name="20% - Colore 3 15" xfId="26711" xr:uid="{801346B2-51A2-4ACB-BAA3-80DE8ADFFD1E}"/>
    <cellStyle name="20% - Colore 3 16" xfId="26712" xr:uid="{7E6B4EF6-1C54-438E-B748-B546290E5FD8}"/>
    <cellStyle name="20% - Colore 3 17" xfId="26713" xr:uid="{7AE8F4A0-F7DF-4A2B-9C21-8594CB266704}"/>
    <cellStyle name="20% - Colore 3 2" xfId="26714" xr:uid="{C79B6504-FEEA-40C0-A77B-5683F5A2277A}"/>
    <cellStyle name="20% - Colore 3 3" xfId="26715" xr:uid="{34D89A4C-C37C-4372-9983-4485622204BB}"/>
    <cellStyle name="20% - Colore 3 4" xfId="26716" xr:uid="{B122C8E6-E3D4-47FB-A979-118AAEF5B763}"/>
    <cellStyle name="20% - Colore 3 5" xfId="26717" xr:uid="{4A982604-885F-400B-BD84-3513AED8A619}"/>
    <cellStyle name="20% - Colore 3 6" xfId="26718" xr:uid="{C08A87BB-4977-4BC7-B3F7-1A8FF0C09BCB}"/>
    <cellStyle name="20% - Colore 3 7" xfId="26719" xr:uid="{0A2B16B6-62C6-4918-BD4B-A2924A9345B7}"/>
    <cellStyle name="20% - Colore 3 8" xfId="26720" xr:uid="{B7299CF9-EED4-4F9A-8157-78EEB00B2167}"/>
    <cellStyle name="20% - Colore 3 9" xfId="26721" xr:uid="{830FE090-CD4B-4119-8531-26DA871ADDD8}"/>
    <cellStyle name="20% - Colore 3_Display" xfId="26722" xr:uid="{428E59F5-306E-4F98-B652-B5F825C6FC15}"/>
    <cellStyle name="20% - Colore 4" xfId="26723" xr:uid="{AA7AD135-BBB1-4C4B-976B-BD96A5B721F2}"/>
    <cellStyle name="20% - Colore 4 10" xfId="26724" xr:uid="{99DF112F-2541-4F14-9B8B-49A34ABBD215}"/>
    <cellStyle name="20% - Colore 4 11" xfId="26725" xr:uid="{F47AF01A-5A25-43EA-92CA-14FE76DCCB3A}"/>
    <cellStyle name="20% - Colore 4 12" xfId="26726" xr:uid="{75F84C22-9F8D-4D3D-AFF9-CE5ACE028B2B}"/>
    <cellStyle name="20% - Colore 4 13" xfId="26727" xr:uid="{2DC01731-48DD-4B5E-8C00-89B7D2FFB0A2}"/>
    <cellStyle name="20% - Colore 4 14" xfId="26728" xr:uid="{C64BAFE8-D374-4920-AE41-0636C6389EF8}"/>
    <cellStyle name="20% - Colore 4 15" xfId="26729" xr:uid="{FD96E1B0-BF4F-48A4-BC28-07ADB290BA93}"/>
    <cellStyle name="20% - Colore 4 16" xfId="26730" xr:uid="{96CCA624-5B92-4438-B98A-29802AD411A9}"/>
    <cellStyle name="20% - Colore 4 17" xfId="26731" xr:uid="{027EC53D-8E30-4142-9568-C41FC7A5DE49}"/>
    <cellStyle name="20% - Colore 4 2" xfId="26732" xr:uid="{857D5749-FFEB-431B-9F06-A7EC12353880}"/>
    <cellStyle name="20% - Colore 4 3" xfId="26733" xr:uid="{34619607-CD4A-4646-87EF-BDDC4134C56C}"/>
    <cellStyle name="20% - Colore 4 4" xfId="26734" xr:uid="{5C4CDF60-E5AD-4E71-8F13-6C4DC2C8648F}"/>
    <cellStyle name="20% - Colore 4 5" xfId="26735" xr:uid="{90CA9769-799F-475B-9AEA-BC9A189D853D}"/>
    <cellStyle name="20% - Colore 4 6" xfId="26736" xr:uid="{9A003DE4-EA06-4875-8172-44340C2C7CBD}"/>
    <cellStyle name="20% - Colore 4 7" xfId="26737" xr:uid="{2AEF1ABA-244E-451A-B58A-EFCDA0F44D96}"/>
    <cellStyle name="20% - Colore 4 8" xfId="26738" xr:uid="{DC584B4C-6CCB-45D7-BFB4-EF5101A048FC}"/>
    <cellStyle name="20% - Colore 4 9" xfId="26739" xr:uid="{F5ACB5DE-CA7F-4576-B2AA-CDAFDC7887C7}"/>
    <cellStyle name="20% - Colore 4_Display" xfId="26740" xr:uid="{9505ACD6-6D36-4A5B-8867-62A011337E52}"/>
    <cellStyle name="20% - Colore 5" xfId="26741" xr:uid="{D0265E57-38FE-4B8A-BAE5-B21B8A864F72}"/>
    <cellStyle name="20% - Colore 5 10" xfId="26742" xr:uid="{0A4C43ED-0CAA-4745-94ED-38F865B70008}"/>
    <cellStyle name="20% - Colore 5 11" xfId="26743" xr:uid="{00B41250-0CA1-493B-991E-1419866E651D}"/>
    <cellStyle name="20% - Colore 5 12" xfId="26744" xr:uid="{6C79836D-B9E7-412A-AADB-DEB58ADB0DFB}"/>
    <cellStyle name="20% - Colore 5 13" xfId="26745" xr:uid="{FEBF8352-5F09-4D7E-BB61-AAB77C686EC7}"/>
    <cellStyle name="20% - Colore 5 14" xfId="26746" xr:uid="{64B17AE0-7E43-4F27-92AD-1B024E6A3D35}"/>
    <cellStyle name="20% - Colore 5 15" xfId="26747" xr:uid="{E1E48221-CC7E-49E2-A998-9D0FA4B56141}"/>
    <cellStyle name="20% - Colore 5 16" xfId="26748" xr:uid="{ECED09BF-441F-467B-B381-BAA508415CAC}"/>
    <cellStyle name="20% - Colore 5 17" xfId="26749" xr:uid="{93C0FD7D-921D-4B1F-906A-5FD8FA9EEDB0}"/>
    <cellStyle name="20% - Colore 5 2" xfId="26750" xr:uid="{A84B6341-A7FD-4669-8171-F903EBE04967}"/>
    <cellStyle name="20% - Colore 5 3" xfId="26751" xr:uid="{14158C9F-4C08-43A3-935B-8E979FE1B23F}"/>
    <cellStyle name="20% - Colore 5 4" xfId="26752" xr:uid="{2435C1FB-2713-4879-9C4C-0469B408FA72}"/>
    <cellStyle name="20% - Colore 5 5" xfId="26753" xr:uid="{3DA4B867-C1E7-4F33-80CC-D8006913E09B}"/>
    <cellStyle name="20% - Colore 5 6" xfId="26754" xr:uid="{3161CC12-CA8F-46E6-AC2A-A88E9B5470A1}"/>
    <cellStyle name="20% - Colore 5 7" xfId="26755" xr:uid="{BCD524D6-D625-44B1-9046-DA82AB2735E6}"/>
    <cellStyle name="20% - Colore 5 8" xfId="26756" xr:uid="{A9A537BC-5832-4C79-9233-114B66EC878F}"/>
    <cellStyle name="20% - Colore 5 9" xfId="26757" xr:uid="{A8D5AFCD-C5FC-4014-8F7E-BC99C59BD828}"/>
    <cellStyle name="20% - Colore 5_Display" xfId="26758" xr:uid="{68C94705-A780-4EFF-A497-A82FD4DDE0F5}"/>
    <cellStyle name="20% - Colore 6" xfId="26759" xr:uid="{CD6AE94D-EA13-4C01-AEBC-51AABBAC7D01}"/>
    <cellStyle name="20% - Colore 6 10" xfId="26760" xr:uid="{4F2BC03A-7BB9-4639-B885-AF67377F555C}"/>
    <cellStyle name="20% - Colore 6 11" xfId="26761" xr:uid="{827A5AA6-FFC0-4765-946B-D94931FD3172}"/>
    <cellStyle name="20% - Colore 6 12" xfId="26762" xr:uid="{9A1DE519-71FE-4754-8EA5-0BC14077AA2A}"/>
    <cellStyle name="20% - Colore 6 13" xfId="26763" xr:uid="{844E69A6-6B22-475A-985A-953093D7FA58}"/>
    <cellStyle name="20% - Colore 6 14" xfId="26764" xr:uid="{80B4EF21-0C6A-4AAE-9A94-34152FAEF687}"/>
    <cellStyle name="20% - Colore 6 15" xfId="26765" xr:uid="{E816A3AD-87FC-4257-B847-4DC0662B39D5}"/>
    <cellStyle name="20% - Colore 6 16" xfId="26766" xr:uid="{A21A10F2-AAA4-40DC-B8A0-DA4CCA5EC8E6}"/>
    <cellStyle name="20% - Colore 6 17" xfId="26767" xr:uid="{00F2DEC9-31D2-4919-B105-51D1BB72BA05}"/>
    <cellStyle name="20% - Colore 6 2" xfId="26768" xr:uid="{BC8AC403-8A40-43C4-9919-5D02DAEA50D4}"/>
    <cellStyle name="20% - Colore 6 3" xfId="26769" xr:uid="{5421F5F9-420D-4713-9D14-53C788B29F82}"/>
    <cellStyle name="20% - Colore 6 4" xfId="26770" xr:uid="{EAE57769-F2C3-4EBF-AA92-2BF95216B136}"/>
    <cellStyle name="20% - Colore 6 5" xfId="26771" xr:uid="{C7E03071-5F37-486E-AF45-7F4D74640DFD}"/>
    <cellStyle name="20% - Colore 6 6" xfId="26772" xr:uid="{544C5E55-4EA7-498C-A8FB-4989CFAB6B55}"/>
    <cellStyle name="20% - Colore 6 7" xfId="26773" xr:uid="{0F8D9A9C-C0BB-4977-B05A-B0B75C94A508}"/>
    <cellStyle name="20% - Colore 6 8" xfId="26774" xr:uid="{BB8D73ED-887E-47ED-8087-F799E03BCF86}"/>
    <cellStyle name="20% - Colore 6 9" xfId="26775" xr:uid="{91A60590-4385-470B-BB7A-29B35E59A4BC}"/>
    <cellStyle name="20% - Colore 6_Display" xfId="26776" xr:uid="{62BA6FCD-C698-4EB2-9AF3-42C5E54417B3}"/>
    <cellStyle name="-20966" xfId="26777" xr:uid="{FFD6FF9C-2882-48AD-A1B5-B2CF057F1F10}"/>
    <cellStyle name="-20966 2" xfId="37333" xr:uid="{9234E953-095C-46A4-BA18-85B1AECA10C0}"/>
    <cellStyle name="40 % - Accent1 2" xfId="26778" xr:uid="{072411DD-9F23-4E0A-972E-DEB9EF906651}"/>
    <cellStyle name="40 % - Accent1 2 2" xfId="26779" xr:uid="{D72D3DD3-058F-4905-859A-D77DBFC41C89}"/>
    <cellStyle name="40 % - Accent1 2 3" xfId="26780" xr:uid="{216587A3-8FF9-4841-8458-C6E660EC8616}"/>
    <cellStyle name="40 % - Accent1 2_CONFIGURATION" xfId="26781" xr:uid="{788CD888-AF47-4BA6-BB70-2C4EA6BBA6C0}"/>
    <cellStyle name="40 % - Accent1 3" xfId="26782" xr:uid="{FE201ED2-EB8B-4727-AA63-33F42CD95D64}"/>
    <cellStyle name="40 % - Accent1 4" xfId="26783" xr:uid="{2D7E68DD-2BD0-4FFC-97FE-759287CD49F8}"/>
    <cellStyle name="40 % - Accent2 2" xfId="26784" xr:uid="{8BEAE9DF-4207-4C75-A962-D81AD8CDB360}"/>
    <cellStyle name="40 % - Accent2 2 2" xfId="26785" xr:uid="{E0B116A7-4A88-43C7-880C-C02453172E8B}"/>
    <cellStyle name="40 % - Accent2 2 3" xfId="26786" xr:uid="{30FCE115-E39C-4CFF-80FD-FCCDE32CF6DE}"/>
    <cellStyle name="40 % - Accent2 2_CONFIGURATION" xfId="26787" xr:uid="{3624A434-8680-48A4-AA58-06BDF260010F}"/>
    <cellStyle name="40 % - Accent2 3" xfId="26788" xr:uid="{990B0F25-188C-4679-A850-1250A460CFB2}"/>
    <cellStyle name="40 % - Accent3 2" xfId="26789" xr:uid="{83FC07AB-0C23-4E2C-974E-0DA8882B6D2B}"/>
    <cellStyle name="40 % - Accent3 2 2" xfId="26790" xr:uid="{7E44A03F-F94B-4E4F-B8BF-2F736B0F6524}"/>
    <cellStyle name="40 % - Accent3 2 3" xfId="26791" xr:uid="{01E3030D-68A9-458F-8EC4-4915741B63F0}"/>
    <cellStyle name="40 % - Accent3 2_CONFIGURATION" xfId="26792" xr:uid="{43567F19-D60D-411F-9E10-387292361BB9}"/>
    <cellStyle name="40 % - Accent3 3" xfId="26793" xr:uid="{3AB67EA8-98AB-4A2B-A41D-82B0104F0019}"/>
    <cellStyle name="40 % - Accent3 4" xfId="26794" xr:uid="{8C296776-B4D2-4259-AF3F-44D04BF40CC5}"/>
    <cellStyle name="40 % - Accent4 2" xfId="26795" xr:uid="{16B08E2F-5330-483F-927B-D9D00E05B963}"/>
    <cellStyle name="40 % - Accent4 2 2" xfId="26796" xr:uid="{68328306-8A67-47C7-8A47-7D8299F03779}"/>
    <cellStyle name="40 % - Accent4 2 3" xfId="26797" xr:uid="{864A0936-F051-49EF-86B7-0A42C5347EA2}"/>
    <cellStyle name="40 % - Accent4 2_CONFIGURATION" xfId="26798" xr:uid="{A77FC4E1-59C1-4BDB-A292-4FEA8C68F53C}"/>
    <cellStyle name="40 % - Accent4 3" xfId="26799" xr:uid="{17CE7196-3BEE-4615-A2C4-FC3C82538968}"/>
    <cellStyle name="40 % - Accent4 4" xfId="26800" xr:uid="{D04BE81A-5BA6-473F-8905-1308AC1E22CA}"/>
    <cellStyle name="40 % - Accent5 2" xfId="26801" xr:uid="{BF3C3CCB-03A3-4424-B6CE-5F6C33AE79AC}"/>
    <cellStyle name="40 % - Accent5 2 2" xfId="26802" xr:uid="{65F27AB5-F92E-47E5-9343-F1683750310D}"/>
    <cellStyle name="40 % - Accent5 2 3" xfId="26803" xr:uid="{5B3C5860-3B3B-4F17-BE3C-43E9D1A21E93}"/>
    <cellStyle name="40 % - Accent5 2_CONFIGURATION" xfId="26804" xr:uid="{14099FEC-EC0A-4CBB-B785-14596A1ECDC6}"/>
    <cellStyle name="40 % - Accent5 3" xfId="26805" xr:uid="{2B2C3F2C-24C8-4374-B644-0DF25D8E6080}"/>
    <cellStyle name="40 % - Accent5 4" xfId="26806" xr:uid="{D800265D-F6E1-4DCF-9128-E52980A15603}"/>
    <cellStyle name="40 % - Accent6 2" xfId="26807" xr:uid="{7DA62499-08B8-4529-9E28-07DBCCDD52D5}"/>
    <cellStyle name="40 % - Accent6 2 2" xfId="26808" xr:uid="{3F0B423F-140E-4A17-9BC9-D71D735E61DB}"/>
    <cellStyle name="40 % - Accent6 2 3" xfId="26809" xr:uid="{F47546B7-F4C7-40C9-9AF8-B6A5918C46D8}"/>
    <cellStyle name="40 % - Accent6 2_CONFIGURATION" xfId="26810" xr:uid="{D7E1A6FC-5FCC-4E8E-987F-91051F5C9774}"/>
    <cellStyle name="40 % - Accent6 3" xfId="26811" xr:uid="{09429C0A-5B19-45E7-BBCE-743EF4E3F5B8}"/>
    <cellStyle name="40 % - Accent6 4" xfId="26812" xr:uid="{D7D4BC14-71A9-4CEE-B180-8CC4EFBC55B7}"/>
    <cellStyle name="40% - Accent1 10" xfId="26814" xr:uid="{7ECA3419-3C79-488D-AE91-6489A0F487F4}"/>
    <cellStyle name="40% - Accent1 11" xfId="26815" xr:uid="{1538BDE8-7DB3-458A-9A90-F25BD82B3406}"/>
    <cellStyle name="40% - Accent1 12" xfId="26816" xr:uid="{72A6BF83-7234-4A6A-9848-1215D48029DD}"/>
    <cellStyle name="40% - Accent1 13" xfId="26817" xr:uid="{7C10EAC1-B1DF-467D-84B1-E92C542CD68E}"/>
    <cellStyle name="40% - Accent1 14" xfId="26813" xr:uid="{95325D2D-2F75-4946-BEE8-0AC7010116EF}"/>
    <cellStyle name="40% - Accent1 2" xfId="176" xr:uid="{00000000-0005-0000-0000-0000A1000000}"/>
    <cellStyle name="40% - Accent1 2 10" xfId="177" xr:uid="{00000000-0005-0000-0000-0000A2000000}"/>
    <cellStyle name="40% - Accent1 2 11" xfId="178" xr:uid="{00000000-0005-0000-0000-0000A3000000}"/>
    <cellStyle name="40% - Accent1 2 12" xfId="179" xr:uid="{00000000-0005-0000-0000-0000A4000000}"/>
    <cellStyle name="40% - Accent1 2 13" xfId="26818" xr:uid="{0FE12F16-27CC-4B0C-AF6E-CFF8AADF1310}"/>
    <cellStyle name="40% - Accent1 2 2" xfId="180" xr:uid="{00000000-0005-0000-0000-0000A5000000}"/>
    <cellStyle name="40% - Accent1 2 2 2" xfId="181" xr:uid="{00000000-0005-0000-0000-0000A6000000}"/>
    <cellStyle name="40% - Accent1 2 2 3" xfId="26819" xr:uid="{670B84E9-6DBF-409C-A15B-DB3DF248467B}"/>
    <cellStyle name="40% - Accent1 2 3" xfId="182" xr:uid="{00000000-0005-0000-0000-0000A7000000}"/>
    <cellStyle name="40% - Accent1 2 3 2" xfId="26820" xr:uid="{4B0B1B34-E47C-40BE-AF13-015BA46AF2D6}"/>
    <cellStyle name="40% - Accent1 2 4" xfId="183" xr:uid="{00000000-0005-0000-0000-0000A8000000}"/>
    <cellStyle name="40% - Accent1 2 5" xfId="184" xr:uid="{00000000-0005-0000-0000-0000A9000000}"/>
    <cellStyle name="40% - Accent1 2 6" xfId="185" xr:uid="{00000000-0005-0000-0000-0000AA000000}"/>
    <cellStyle name="40% - Accent1 2 7" xfId="186" xr:uid="{00000000-0005-0000-0000-0000AB000000}"/>
    <cellStyle name="40% - Accent1 2 8" xfId="187" xr:uid="{00000000-0005-0000-0000-0000AC000000}"/>
    <cellStyle name="40% - Accent1 2 9" xfId="188" xr:uid="{00000000-0005-0000-0000-0000AD000000}"/>
    <cellStyle name="40% - Accent1 3" xfId="189" xr:uid="{00000000-0005-0000-0000-0000AE000000}"/>
    <cellStyle name="40% - Accent1 3 2" xfId="190" xr:uid="{00000000-0005-0000-0000-0000AF000000}"/>
    <cellStyle name="40% - Accent1 3 2 2" xfId="26822" xr:uid="{DEEEBD9C-DD08-4FC6-A265-EA598C68CD3F}"/>
    <cellStyle name="40% - Accent1 3 3" xfId="191" xr:uid="{00000000-0005-0000-0000-0000B0000000}"/>
    <cellStyle name="40% - Accent1 3 3 2" xfId="26823" xr:uid="{D40FCDC1-2C4B-4077-9417-754A0212496F}"/>
    <cellStyle name="40% - Accent1 3 4" xfId="26821" xr:uid="{8D232749-BCF1-4479-A01C-E95C58C879FA}"/>
    <cellStyle name="40% - Accent1 4" xfId="192" xr:uid="{00000000-0005-0000-0000-0000B1000000}"/>
    <cellStyle name="40% - Accent1 4 2" xfId="193" xr:uid="{00000000-0005-0000-0000-0000B2000000}"/>
    <cellStyle name="40% - Accent1 4 2 2" xfId="26825" xr:uid="{1DB2ED31-43A2-482B-B998-8760F24D7C4F}"/>
    <cellStyle name="40% - Accent1 4 3" xfId="194" xr:uid="{00000000-0005-0000-0000-0000B3000000}"/>
    <cellStyle name="40% - Accent1 4 3 2" xfId="26826" xr:uid="{A5BB387B-83FF-45E6-BCE8-0B1D0B134DB2}"/>
    <cellStyle name="40% - Accent1 4 4" xfId="26824" xr:uid="{69745A02-C295-4488-85E9-C3CCB6EC6C17}"/>
    <cellStyle name="40% - Accent1 5" xfId="195" xr:uid="{00000000-0005-0000-0000-0000B4000000}"/>
    <cellStyle name="40% - Accent1 5 2" xfId="196" xr:uid="{00000000-0005-0000-0000-0000B5000000}"/>
    <cellStyle name="40% - Accent1 5 3" xfId="197" xr:uid="{00000000-0005-0000-0000-0000B6000000}"/>
    <cellStyle name="40% - Accent1 5 4" xfId="26827" xr:uid="{2468B103-A1BE-41C2-8AC7-4665FD0D0364}"/>
    <cellStyle name="40% - Accent1 6" xfId="198" xr:uid="{00000000-0005-0000-0000-0000B7000000}"/>
    <cellStyle name="40% - Accent1 6 2" xfId="199" xr:uid="{00000000-0005-0000-0000-0000B8000000}"/>
    <cellStyle name="40% - Accent1 6 3" xfId="200" xr:uid="{00000000-0005-0000-0000-0000B9000000}"/>
    <cellStyle name="40% - Accent1 6 4" xfId="26828" xr:uid="{4595C2AE-EE74-415F-AF6A-F8B6875E04E6}"/>
    <cellStyle name="40% - Accent1 7" xfId="201" xr:uid="{00000000-0005-0000-0000-0000BA000000}"/>
    <cellStyle name="40% - Accent1 7 2" xfId="26829" xr:uid="{8355D0BB-2C82-4F43-9F09-D7DA5F2D4DEE}"/>
    <cellStyle name="40% - Accent1 8" xfId="26830" xr:uid="{5A381ABF-3B77-425F-A366-E44F13C88B32}"/>
    <cellStyle name="40% - Accent1 9" xfId="26831" xr:uid="{C98919E9-89B5-4C13-9A57-E6BB28EC6948}"/>
    <cellStyle name="40% - Accent2 10" xfId="26832" xr:uid="{F2A66A59-C2F8-4BAF-84C8-0B8DA9F79173}"/>
    <cellStyle name="40% - Accent2 11" xfId="26833" xr:uid="{C51757CD-8A6F-4DB1-99A6-CE1E5B6C8038}"/>
    <cellStyle name="40% - Accent2 12" xfId="26834" xr:uid="{708B8790-78E8-4FF6-821A-C83DDAD3A0D3}"/>
    <cellStyle name="40% - Accent2 13" xfId="26835" xr:uid="{2B519066-343C-4339-9B60-6FE80BF253EF}"/>
    <cellStyle name="40% - Accent2 2" xfId="202" xr:uid="{00000000-0005-0000-0000-0000BB000000}"/>
    <cellStyle name="40% - Accent2 2 10" xfId="203" xr:uid="{00000000-0005-0000-0000-0000BC000000}"/>
    <cellStyle name="40% - Accent2 2 11" xfId="204" xr:uid="{00000000-0005-0000-0000-0000BD000000}"/>
    <cellStyle name="40% - Accent2 2 12" xfId="205" xr:uid="{00000000-0005-0000-0000-0000BE000000}"/>
    <cellStyle name="40% - Accent2 2 2" xfId="206" xr:uid="{00000000-0005-0000-0000-0000BF000000}"/>
    <cellStyle name="40% - Accent2 2 2 2" xfId="207" xr:uid="{00000000-0005-0000-0000-0000C0000000}"/>
    <cellStyle name="40% - Accent2 2 3" xfId="208" xr:uid="{00000000-0005-0000-0000-0000C1000000}"/>
    <cellStyle name="40% - Accent2 2 3 2" xfId="26836" xr:uid="{AC1997C8-6B98-436F-9908-1480EF9A5CF0}"/>
    <cellStyle name="40% - Accent2 2 4" xfId="209" xr:uid="{00000000-0005-0000-0000-0000C2000000}"/>
    <cellStyle name="40% - Accent2 2 5" xfId="210" xr:uid="{00000000-0005-0000-0000-0000C3000000}"/>
    <cellStyle name="40% - Accent2 2 6" xfId="211" xr:uid="{00000000-0005-0000-0000-0000C4000000}"/>
    <cellStyle name="40% - Accent2 2 7" xfId="212" xr:uid="{00000000-0005-0000-0000-0000C5000000}"/>
    <cellStyle name="40% - Accent2 2 8" xfId="213" xr:uid="{00000000-0005-0000-0000-0000C6000000}"/>
    <cellStyle name="40% - Accent2 2 9" xfId="214" xr:uid="{00000000-0005-0000-0000-0000C7000000}"/>
    <cellStyle name="40% - Accent2 3" xfId="215" xr:uid="{00000000-0005-0000-0000-0000C8000000}"/>
    <cellStyle name="40% - Accent2 3 2" xfId="216" xr:uid="{00000000-0005-0000-0000-0000C9000000}"/>
    <cellStyle name="40% - Accent2 3 2 2" xfId="26838" xr:uid="{627C59E4-5C93-496A-84A4-930226C9EC54}"/>
    <cellStyle name="40% - Accent2 3 3" xfId="217" xr:uid="{00000000-0005-0000-0000-0000CA000000}"/>
    <cellStyle name="40% - Accent2 3 3 2" xfId="26839" xr:uid="{C2E3601C-0706-4D08-8F5F-651AFDAA439D}"/>
    <cellStyle name="40% - Accent2 3 4" xfId="26837" xr:uid="{F822C79E-99A5-4BDB-B588-38F5AB47D92F}"/>
    <cellStyle name="40% - Accent2 4" xfId="218" xr:uid="{00000000-0005-0000-0000-0000CB000000}"/>
    <cellStyle name="40% - Accent2 4 2" xfId="219" xr:uid="{00000000-0005-0000-0000-0000CC000000}"/>
    <cellStyle name="40% - Accent2 4 2 2" xfId="26841" xr:uid="{547DAE89-41DC-40CF-B4F6-CF6EF7698F51}"/>
    <cellStyle name="40% - Accent2 4 3" xfId="220" xr:uid="{00000000-0005-0000-0000-0000CD000000}"/>
    <cellStyle name="40% - Accent2 4 3 2" xfId="26842" xr:uid="{C67BDCB1-E9ED-49C3-94A4-0E4E6C706D95}"/>
    <cellStyle name="40% - Accent2 4 4" xfId="26840" xr:uid="{8B4268CC-AF66-44B5-AE13-6D3CC38D1020}"/>
    <cellStyle name="40% - Accent2 5" xfId="221" xr:uid="{00000000-0005-0000-0000-0000CE000000}"/>
    <cellStyle name="40% - Accent2 5 2" xfId="222" xr:uid="{00000000-0005-0000-0000-0000CF000000}"/>
    <cellStyle name="40% - Accent2 5 3" xfId="223" xr:uid="{00000000-0005-0000-0000-0000D0000000}"/>
    <cellStyle name="40% - Accent2 5 4" xfId="26843" xr:uid="{694E2BF9-0309-4CE4-B059-8A4ADF54CA32}"/>
    <cellStyle name="40% - Accent2 6" xfId="224" xr:uid="{00000000-0005-0000-0000-0000D1000000}"/>
    <cellStyle name="40% - Accent2 6 2" xfId="225" xr:uid="{00000000-0005-0000-0000-0000D2000000}"/>
    <cellStyle name="40% - Accent2 6 3" xfId="226" xr:uid="{00000000-0005-0000-0000-0000D3000000}"/>
    <cellStyle name="40% - Accent2 6 4" xfId="26844" xr:uid="{08E7AA29-F103-45EF-9356-DAD9451F9251}"/>
    <cellStyle name="40% - Accent2 7" xfId="227" xr:uid="{00000000-0005-0000-0000-0000D4000000}"/>
    <cellStyle name="40% - Accent2 7 2" xfId="26845" xr:uid="{CB639C0D-ABF8-46BF-86EE-A7D23A2CCED6}"/>
    <cellStyle name="40% - Accent2 8" xfId="26846" xr:uid="{FC09F6A9-CE69-45E2-BC72-FBF1E05F9B54}"/>
    <cellStyle name="40% - Accent2 9" xfId="26847" xr:uid="{A5C6E3C8-8561-476B-8797-DB01682B11D5}"/>
    <cellStyle name="40% - Accent3 10" xfId="26849" xr:uid="{3E68A533-0F4C-4C34-A76B-583D9CC1D486}"/>
    <cellStyle name="40% - Accent3 11" xfId="26850" xr:uid="{F351486C-8FBC-4A6F-860D-67372FCD2F6B}"/>
    <cellStyle name="40% - Accent3 12" xfId="26851" xr:uid="{22C1EE40-092C-4243-B89B-1D7F17F4DDAB}"/>
    <cellStyle name="40% - Accent3 13" xfId="26852" xr:uid="{2EB724EF-61B4-4B1A-A650-C46CAF3FDFBD}"/>
    <cellStyle name="40% - Accent3 14" xfId="26848" xr:uid="{9F6BF3FB-3337-4225-83D8-7D5F68E5C248}"/>
    <cellStyle name="40% - Accent3 2" xfId="228" xr:uid="{00000000-0005-0000-0000-0000D5000000}"/>
    <cellStyle name="40% - Accent3 2 10" xfId="229" xr:uid="{00000000-0005-0000-0000-0000D6000000}"/>
    <cellStyle name="40% - Accent3 2 11" xfId="230" xr:uid="{00000000-0005-0000-0000-0000D7000000}"/>
    <cellStyle name="40% - Accent3 2 12" xfId="231" xr:uid="{00000000-0005-0000-0000-0000D8000000}"/>
    <cellStyle name="40% - Accent3 2 13" xfId="26853" xr:uid="{86D9C4E7-C6F8-4025-9EFF-99633AF60BCA}"/>
    <cellStyle name="40% - Accent3 2 2" xfId="232" xr:uid="{00000000-0005-0000-0000-0000D9000000}"/>
    <cellStyle name="40% - Accent3 2 2 2" xfId="233" xr:uid="{00000000-0005-0000-0000-0000DA000000}"/>
    <cellStyle name="40% - Accent3 2 2 3" xfId="26854" xr:uid="{0935DF6F-771C-483E-A8FB-591CE2D70115}"/>
    <cellStyle name="40% - Accent3 2 3" xfId="234" xr:uid="{00000000-0005-0000-0000-0000DB000000}"/>
    <cellStyle name="40% - Accent3 2 3 2" xfId="26855" xr:uid="{AFE32D82-0972-4B68-A17A-AF2A4C489FF1}"/>
    <cellStyle name="40% - Accent3 2 4" xfId="235" xr:uid="{00000000-0005-0000-0000-0000DC000000}"/>
    <cellStyle name="40% - Accent3 2 5" xfId="236" xr:uid="{00000000-0005-0000-0000-0000DD000000}"/>
    <cellStyle name="40% - Accent3 2 6" xfId="237" xr:uid="{00000000-0005-0000-0000-0000DE000000}"/>
    <cellStyle name="40% - Accent3 2 7" xfId="238" xr:uid="{00000000-0005-0000-0000-0000DF000000}"/>
    <cellStyle name="40% - Accent3 2 8" xfId="239" xr:uid="{00000000-0005-0000-0000-0000E0000000}"/>
    <cellStyle name="40% - Accent3 2 9" xfId="240" xr:uid="{00000000-0005-0000-0000-0000E1000000}"/>
    <cellStyle name="40% - Accent3 3" xfId="241" xr:uid="{00000000-0005-0000-0000-0000E2000000}"/>
    <cellStyle name="40% - Accent3 3 2" xfId="242" xr:uid="{00000000-0005-0000-0000-0000E3000000}"/>
    <cellStyle name="40% - Accent3 3 2 2" xfId="26857" xr:uid="{4DF242D0-D8A8-4E56-B385-4695EA733187}"/>
    <cellStyle name="40% - Accent3 3 3" xfId="243" xr:uid="{00000000-0005-0000-0000-0000E4000000}"/>
    <cellStyle name="40% - Accent3 3 3 2" xfId="26858" xr:uid="{0B216CC2-6DB0-4E98-BE8E-406952EC1C01}"/>
    <cellStyle name="40% - Accent3 3 4" xfId="26856" xr:uid="{9DD10D68-ED97-4720-A9A6-D01A8B1BF5E0}"/>
    <cellStyle name="40% - Accent3 4" xfId="244" xr:uid="{00000000-0005-0000-0000-0000E5000000}"/>
    <cellStyle name="40% - Accent3 4 2" xfId="245" xr:uid="{00000000-0005-0000-0000-0000E6000000}"/>
    <cellStyle name="40% - Accent3 4 2 2" xfId="26860" xr:uid="{0E5B8E6C-3284-40D9-B258-89615B1533B6}"/>
    <cellStyle name="40% - Accent3 4 3" xfId="246" xr:uid="{00000000-0005-0000-0000-0000E7000000}"/>
    <cellStyle name="40% - Accent3 4 3 2" xfId="26861" xr:uid="{F31C11FA-6A5C-448C-ACF7-453F35798DF0}"/>
    <cellStyle name="40% - Accent3 4 4" xfId="26859" xr:uid="{83B47F34-4CCD-4EEB-AC2B-C8CAA9992E5F}"/>
    <cellStyle name="40% - Accent3 5" xfId="247" xr:uid="{00000000-0005-0000-0000-0000E8000000}"/>
    <cellStyle name="40% - Accent3 5 2" xfId="248" xr:uid="{00000000-0005-0000-0000-0000E9000000}"/>
    <cellStyle name="40% - Accent3 5 3" xfId="249" xr:uid="{00000000-0005-0000-0000-0000EA000000}"/>
    <cellStyle name="40% - Accent3 5 4" xfId="26862" xr:uid="{D1437A2B-EE4F-41E0-BD6F-D8EEC04C37A0}"/>
    <cellStyle name="40% - Accent3 6" xfId="250" xr:uid="{00000000-0005-0000-0000-0000EB000000}"/>
    <cellStyle name="40% - Accent3 6 2" xfId="251" xr:uid="{00000000-0005-0000-0000-0000EC000000}"/>
    <cellStyle name="40% - Accent3 6 3" xfId="252" xr:uid="{00000000-0005-0000-0000-0000ED000000}"/>
    <cellStyle name="40% - Accent3 6 4" xfId="26863" xr:uid="{E12F3446-73E2-401F-A5D7-B1CFCB99DD2E}"/>
    <cellStyle name="40% - Accent3 7" xfId="253" xr:uid="{00000000-0005-0000-0000-0000EE000000}"/>
    <cellStyle name="40% - Accent3 7 2" xfId="26864" xr:uid="{7CF13AF2-6FFA-42C2-8E2A-767279FCCD0E}"/>
    <cellStyle name="40% - Accent3 8" xfId="26865" xr:uid="{361B8FC6-9842-4AD1-A63A-D7A8523B95A7}"/>
    <cellStyle name="40% - Accent3 9" xfId="26866" xr:uid="{BB92670D-2D85-474B-975F-738456F0755F}"/>
    <cellStyle name="40% - Accent4 10" xfId="26868" xr:uid="{8DAB9B31-62A1-42E4-B3FB-0A80F906E136}"/>
    <cellStyle name="40% - Accent4 11" xfId="26869" xr:uid="{84547C67-917F-4976-B79B-BE5AD2EB51EB}"/>
    <cellStyle name="40% - Accent4 12" xfId="26870" xr:uid="{519CFF8F-2A82-4444-B05A-756280FC209B}"/>
    <cellStyle name="40% - Accent4 13" xfId="26871" xr:uid="{746D8873-7966-4F4E-BBC6-5C8384C1AB11}"/>
    <cellStyle name="40% - Accent4 14" xfId="26867" xr:uid="{60398521-903A-4DF8-BBE0-BEF97F908C3D}"/>
    <cellStyle name="40% - Accent4 2" xfId="254" xr:uid="{00000000-0005-0000-0000-0000EF000000}"/>
    <cellStyle name="40% - Accent4 2 10" xfId="255" xr:uid="{00000000-0005-0000-0000-0000F0000000}"/>
    <cellStyle name="40% - Accent4 2 11" xfId="256" xr:uid="{00000000-0005-0000-0000-0000F1000000}"/>
    <cellStyle name="40% - Accent4 2 12" xfId="257" xr:uid="{00000000-0005-0000-0000-0000F2000000}"/>
    <cellStyle name="40% - Accent4 2 13" xfId="26872" xr:uid="{8D04880F-FEF7-471C-9FE0-C210CC9E6AAE}"/>
    <cellStyle name="40% - Accent4 2 2" xfId="258" xr:uid="{00000000-0005-0000-0000-0000F3000000}"/>
    <cellStyle name="40% - Accent4 2 2 2" xfId="259" xr:uid="{00000000-0005-0000-0000-0000F4000000}"/>
    <cellStyle name="40% - Accent4 2 2 3" xfId="26873" xr:uid="{5EBE89C3-A1DB-4D00-B42D-C0EAB0A06AF4}"/>
    <cellStyle name="40% - Accent4 2 3" xfId="260" xr:uid="{00000000-0005-0000-0000-0000F5000000}"/>
    <cellStyle name="40% - Accent4 2 3 2" xfId="26874" xr:uid="{85B1A06A-AA33-4055-B845-CD67978459D7}"/>
    <cellStyle name="40% - Accent4 2 4" xfId="261" xr:uid="{00000000-0005-0000-0000-0000F6000000}"/>
    <cellStyle name="40% - Accent4 2 5" xfId="262" xr:uid="{00000000-0005-0000-0000-0000F7000000}"/>
    <cellStyle name="40% - Accent4 2 6" xfId="263" xr:uid="{00000000-0005-0000-0000-0000F8000000}"/>
    <cellStyle name="40% - Accent4 2 7" xfId="264" xr:uid="{00000000-0005-0000-0000-0000F9000000}"/>
    <cellStyle name="40% - Accent4 2 8" xfId="265" xr:uid="{00000000-0005-0000-0000-0000FA000000}"/>
    <cellStyle name="40% - Accent4 2 9" xfId="266" xr:uid="{00000000-0005-0000-0000-0000FB000000}"/>
    <cellStyle name="40% - Accent4 3" xfId="267" xr:uid="{00000000-0005-0000-0000-0000FC000000}"/>
    <cellStyle name="40% - Accent4 3 2" xfId="268" xr:uid="{00000000-0005-0000-0000-0000FD000000}"/>
    <cellStyle name="40% - Accent4 3 2 2" xfId="26876" xr:uid="{1A4D78AF-E12C-496D-991A-1E21A0AD1F34}"/>
    <cellStyle name="40% - Accent4 3 3" xfId="269" xr:uid="{00000000-0005-0000-0000-0000FE000000}"/>
    <cellStyle name="40% - Accent4 3 3 2" xfId="26877" xr:uid="{2AEA619D-C50E-4209-BD4F-320C48185627}"/>
    <cellStyle name="40% - Accent4 3 4" xfId="26875" xr:uid="{21D27B87-AEB6-443A-BB43-CA68426EB813}"/>
    <cellStyle name="40% - Accent4 4" xfId="270" xr:uid="{00000000-0005-0000-0000-0000FF000000}"/>
    <cellStyle name="40% - Accent4 4 2" xfId="271" xr:uid="{00000000-0005-0000-0000-000000010000}"/>
    <cellStyle name="40% - Accent4 4 2 2" xfId="26879" xr:uid="{06604F08-CCAE-45C6-8767-C995586F24BD}"/>
    <cellStyle name="40% - Accent4 4 3" xfId="272" xr:uid="{00000000-0005-0000-0000-000001010000}"/>
    <cellStyle name="40% - Accent4 4 3 2" xfId="26880" xr:uid="{EBE1186E-63C0-4862-92D3-983314969985}"/>
    <cellStyle name="40% - Accent4 4 4" xfId="26878" xr:uid="{48011470-954C-49C0-87FC-193DCEBF64BC}"/>
    <cellStyle name="40% - Accent4 5" xfId="273" xr:uid="{00000000-0005-0000-0000-000002010000}"/>
    <cellStyle name="40% - Accent4 5 2" xfId="274" xr:uid="{00000000-0005-0000-0000-000003010000}"/>
    <cellStyle name="40% - Accent4 5 3" xfId="275" xr:uid="{00000000-0005-0000-0000-000004010000}"/>
    <cellStyle name="40% - Accent4 5 4" xfId="26881" xr:uid="{B8D8DEC7-1E28-4DA9-88A9-9FD4858C96D6}"/>
    <cellStyle name="40% - Accent4 6" xfId="276" xr:uid="{00000000-0005-0000-0000-000005010000}"/>
    <cellStyle name="40% - Accent4 6 2" xfId="277" xr:uid="{00000000-0005-0000-0000-000006010000}"/>
    <cellStyle name="40% - Accent4 6 3" xfId="278" xr:uid="{00000000-0005-0000-0000-000007010000}"/>
    <cellStyle name="40% - Accent4 6 4" xfId="26882" xr:uid="{FD5DA887-F525-47BD-AC8A-6859E05DA49A}"/>
    <cellStyle name="40% - Accent4 7" xfId="279" xr:uid="{00000000-0005-0000-0000-000008010000}"/>
    <cellStyle name="40% - Accent4 7 2" xfId="26883" xr:uid="{7A4239F2-F177-4218-939B-93568682FFAE}"/>
    <cellStyle name="40% - Accent4 8" xfId="26884" xr:uid="{4A4615D8-F3B6-498B-99C5-37C6DD732F63}"/>
    <cellStyle name="40% - Accent4 9" xfId="26885" xr:uid="{C0C762FE-AAE0-4100-AE20-7A9A330D6A68}"/>
    <cellStyle name="40% - Accent5 10" xfId="26887" xr:uid="{A8EAF4FB-20A0-4C6E-866A-5883B881C387}"/>
    <cellStyle name="40% - Accent5 11" xfId="26888" xr:uid="{8EE0729C-9158-4617-8F3F-FF3E98AFEB3A}"/>
    <cellStyle name="40% - Accent5 12" xfId="26889" xr:uid="{1D25F723-E2CB-4317-B201-AD85D4F6D281}"/>
    <cellStyle name="40% - Accent5 13" xfId="26890" xr:uid="{2A02D4D9-A1FD-4F88-A8E8-2072ED731143}"/>
    <cellStyle name="40% - Accent5 14" xfId="26886" xr:uid="{60A3D307-22DA-4846-9351-23021D0092C0}"/>
    <cellStyle name="40% - Accent5 2" xfId="280" xr:uid="{00000000-0005-0000-0000-000009010000}"/>
    <cellStyle name="40% - Accent5 2 10" xfId="281" xr:uid="{00000000-0005-0000-0000-00000A010000}"/>
    <cellStyle name="40% - Accent5 2 11" xfId="282" xr:uid="{00000000-0005-0000-0000-00000B010000}"/>
    <cellStyle name="40% - Accent5 2 12" xfId="283" xr:uid="{00000000-0005-0000-0000-00000C010000}"/>
    <cellStyle name="40% - Accent5 2 13" xfId="26891" xr:uid="{96CAA502-52B9-4E97-B244-10316EAD7911}"/>
    <cellStyle name="40% - Accent5 2 2" xfId="284" xr:uid="{00000000-0005-0000-0000-00000D010000}"/>
    <cellStyle name="40% - Accent5 2 2 2" xfId="285" xr:uid="{00000000-0005-0000-0000-00000E010000}"/>
    <cellStyle name="40% - Accent5 2 2 3" xfId="26892" xr:uid="{280334C6-375C-493F-B06D-D94EFFF3BA80}"/>
    <cellStyle name="40% - Accent5 2 3" xfId="286" xr:uid="{00000000-0005-0000-0000-00000F010000}"/>
    <cellStyle name="40% - Accent5 2 3 2" xfId="26893" xr:uid="{3C8E4578-BCDD-4060-B062-2890A0E0B71A}"/>
    <cellStyle name="40% - Accent5 2 4" xfId="287" xr:uid="{00000000-0005-0000-0000-000010010000}"/>
    <cellStyle name="40% - Accent5 2 5" xfId="288" xr:uid="{00000000-0005-0000-0000-000011010000}"/>
    <cellStyle name="40% - Accent5 2 6" xfId="289" xr:uid="{00000000-0005-0000-0000-000012010000}"/>
    <cellStyle name="40% - Accent5 2 7" xfId="290" xr:uid="{00000000-0005-0000-0000-000013010000}"/>
    <cellStyle name="40% - Accent5 2 8" xfId="291" xr:uid="{00000000-0005-0000-0000-000014010000}"/>
    <cellStyle name="40% - Accent5 2 9" xfId="292" xr:uid="{00000000-0005-0000-0000-000015010000}"/>
    <cellStyle name="40% - Accent5 3" xfId="293" xr:uid="{00000000-0005-0000-0000-000016010000}"/>
    <cellStyle name="40% - Accent5 3 2" xfId="294" xr:uid="{00000000-0005-0000-0000-000017010000}"/>
    <cellStyle name="40% - Accent5 3 2 2" xfId="26895" xr:uid="{F66BA49F-BE56-4EC8-8817-DEDAB5E58EB6}"/>
    <cellStyle name="40% - Accent5 3 3" xfId="295" xr:uid="{00000000-0005-0000-0000-000018010000}"/>
    <cellStyle name="40% - Accent5 3 3 2" xfId="26896" xr:uid="{8E6CF9F6-CB18-41AC-9728-45F4D495B961}"/>
    <cellStyle name="40% - Accent5 3 4" xfId="26894" xr:uid="{65C73022-8C7C-45C4-A0E8-82F76171DEBD}"/>
    <cellStyle name="40% - Accent5 4" xfId="296" xr:uid="{00000000-0005-0000-0000-000019010000}"/>
    <cellStyle name="40% - Accent5 4 2" xfId="297" xr:uid="{00000000-0005-0000-0000-00001A010000}"/>
    <cellStyle name="40% - Accent5 4 2 2" xfId="26898" xr:uid="{5F285455-D100-496F-81F9-B2AFF08B0B22}"/>
    <cellStyle name="40% - Accent5 4 3" xfId="298" xr:uid="{00000000-0005-0000-0000-00001B010000}"/>
    <cellStyle name="40% - Accent5 4 3 2" xfId="26899" xr:uid="{5757E00E-0781-4110-86ED-9A0D8636A00A}"/>
    <cellStyle name="40% - Accent5 4 4" xfId="26897" xr:uid="{8ED94484-6AF6-41B9-B606-30DD29FF8029}"/>
    <cellStyle name="40% - Accent5 5" xfId="299" xr:uid="{00000000-0005-0000-0000-00001C010000}"/>
    <cellStyle name="40% - Accent5 5 2" xfId="300" xr:uid="{00000000-0005-0000-0000-00001D010000}"/>
    <cellStyle name="40% - Accent5 5 3" xfId="301" xr:uid="{00000000-0005-0000-0000-00001E010000}"/>
    <cellStyle name="40% - Accent5 5 4" xfId="26900" xr:uid="{ABC322ED-F641-45FB-BA09-BE495B09B99D}"/>
    <cellStyle name="40% - Accent5 6" xfId="302" xr:uid="{00000000-0005-0000-0000-00001F010000}"/>
    <cellStyle name="40% - Accent5 6 2" xfId="303" xr:uid="{00000000-0005-0000-0000-000020010000}"/>
    <cellStyle name="40% - Accent5 6 3" xfId="304" xr:uid="{00000000-0005-0000-0000-000021010000}"/>
    <cellStyle name="40% - Accent5 6 4" xfId="26901" xr:uid="{9DA56CE6-262F-47EB-897D-4E04A919E389}"/>
    <cellStyle name="40% - Accent5 7" xfId="305" xr:uid="{00000000-0005-0000-0000-000022010000}"/>
    <cellStyle name="40% - Accent5 7 2" xfId="26902" xr:uid="{D55C2B54-6A80-4DD3-8821-B577B0C49E9E}"/>
    <cellStyle name="40% - Accent5 8" xfId="26903" xr:uid="{25A86D4C-14C2-4CE8-AFAD-7773B46B58E3}"/>
    <cellStyle name="40% - Accent5 9" xfId="26904" xr:uid="{2F6A11A2-5259-4A4B-9EB1-1281F705D7E7}"/>
    <cellStyle name="40% - Accent6 10" xfId="26906" xr:uid="{A72575D3-0811-4BB1-8410-AF4D565CA76C}"/>
    <cellStyle name="40% - Accent6 11" xfId="26907" xr:uid="{F0A347AA-2141-4679-8154-6375AD2C5473}"/>
    <cellStyle name="40% - Accent6 12" xfId="26908" xr:uid="{B127D424-EE34-4CB4-A546-EA61324B7E1A}"/>
    <cellStyle name="40% - Accent6 13" xfId="26909" xr:uid="{86D7A4FC-DD6A-4572-BCF1-87BDC8BD37C8}"/>
    <cellStyle name="40% - Accent6 14" xfId="26905" xr:uid="{FAB7B217-6232-461C-871C-04D5FD7530F7}"/>
    <cellStyle name="40% - Accent6 2" xfId="306" xr:uid="{00000000-0005-0000-0000-000023010000}"/>
    <cellStyle name="40% - Accent6 2 10" xfId="307" xr:uid="{00000000-0005-0000-0000-000024010000}"/>
    <cellStyle name="40% - Accent6 2 11" xfId="308" xr:uid="{00000000-0005-0000-0000-000025010000}"/>
    <cellStyle name="40% - Accent6 2 12" xfId="309" xr:uid="{00000000-0005-0000-0000-000026010000}"/>
    <cellStyle name="40% - Accent6 2 13" xfId="26910" xr:uid="{972EB7F8-9C6A-4EF0-9A08-9F2D3702DD20}"/>
    <cellStyle name="40% - Accent6 2 2" xfId="310" xr:uid="{00000000-0005-0000-0000-000027010000}"/>
    <cellStyle name="40% - Accent6 2 2 2" xfId="311" xr:uid="{00000000-0005-0000-0000-000028010000}"/>
    <cellStyle name="40% - Accent6 2 2 3" xfId="26911" xr:uid="{49E82BD6-1C23-4B3F-9C7A-8C18129A1CDB}"/>
    <cellStyle name="40% - Accent6 2 3" xfId="312" xr:uid="{00000000-0005-0000-0000-000029010000}"/>
    <cellStyle name="40% - Accent6 2 3 2" xfId="26912" xr:uid="{58ABE024-248C-4246-B9C5-EBEAC48059FD}"/>
    <cellStyle name="40% - Accent6 2 4" xfId="313" xr:uid="{00000000-0005-0000-0000-00002A010000}"/>
    <cellStyle name="40% - Accent6 2 5" xfId="314" xr:uid="{00000000-0005-0000-0000-00002B010000}"/>
    <cellStyle name="40% - Accent6 2 6" xfId="315" xr:uid="{00000000-0005-0000-0000-00002C010000}"/>
    <cellStyle name="40% - Accent6 2 7" xfId="316" xr:uid="{00000000-0005-0000-0000-00002D010000}"/>
    <cellStyle name="40% - Accent6 2 8" xfId="317" xr:uid="{00000000-0005-0000-0000-00002E010000}"/>
    <cellStyle name="40% - Accent6 2 9" xfId="318" xr:uid="{00000000-0005-0000-0000-00002F010000}"/>
    <cellStyle name="40% - Accent6 3" xfId="319" xr:uid="{00000000-0005-0000-0000-000030010000}"/>
    <cellStyle name="40% - Accent6 3 2" xfId="320" xr:uid="{00000000-0005-0000-0000-000031010000}"/>
    <cellStyle name="40% - Accent6 3 2 2" xfId="26914" xr:uid="{CECF0BC8-9AD5-493B-8229-BB41F93BB17E}"/>
    <cellStyle name="40% - Accent6 3 3" xfId="321" xr:uid="{00000000-0005-0000-0000-000032010000}"/>
    <cellStyle name="40% - Accent6 3 3 2" xfId="26915" xr:uid="{A29FEC23-6FD6-42BC-A15A-A0A0D0F76525}"/>
    <cellStyle name="40% - Accent6 3 4" xfId="26913" xr:uid="{358EF1DF-E442-4042-BE0F-AC6931777027}"/>
    <cellStyle name="40% - Accent6 4" xfId="322" xr:uid="{00000000-0005-0000-0000-000033010000}"/>
    <cellStyle name="40% - Accent6 4 2" xfId="323" xr:uid="{00000000-0005-0000-0000-000034010000}"/>
    <cellStyle name="40% - Accent6 4 2 2" xfId="26917" xr:uid="{955DC65B-9850-44A5-942F-9891D10AE0EB}"/>
    <cellStyle name="40% - Accent6 4 3" xfId="324" xr:uid="{00000000-0005-0000-0000-000035010000}"/>
    <cellStyle name="40% - Accent6 4 3 2" xfId="26918" xr:uid="{E208BD8A-79BD-4C01-B6A9-87AFD6E69090}"/>
    <cellStyle name="40% - Accent6 4 4" xfId="26916" xr:uid="{4AA4E75D-5004-4637-8A57-B2E8F4275090}"/>
    <cellStyle name="40% - Accent6 5" xfId="325" xr:uid="{00000000-0005-0000-0000-000036010000}"/>
    <cellStyle name="40% - Accent6 5 2" xfId="326" xr:uid="{00000000-0005-0000-0000-000037010000}"/>
    <cellStyle name="40% - Accent6 5 3" xfId="327" xr:uid="{00000000-0005-0000-0000-000038010000}"/>
    <cellStyle name="40% - Accent6 5 4" xfId="26919" xr:uid="{4BDDD7FA-93EF-4615-AF01-CAFA44C91FA9}"/>
    <cellStyle name="40% - Accent6 6" xfId="328" xr:uid="{00000000-0005-0000-0000-000039010000}"/>
    <cellStyle name="40% - Accent6 6 2" xfId="329" xr:uid="{00000000-0005-0000-0000-00003A010000}"/>
    <cellStyle name="40% - Accent6 6 3" xfId="330" xr:uid="{00000000-0005-0000-0000-00003B010000}"/>
    <cellStyle name="40% - Accent6 6 4" xfId="26920" xr:uid="{8B390080-4FAA-4808-8A52-E432ED50BDB2}"/>
    <cellStyle name="40% - Accent6 7" xfId="331" xr:uid="{00000000-0005-0000-0000-00003C010000}"/>
    <cellStyle name="40% - Accent6 7 2" xfId="26921" xr:uid="{FCBE6A98-F39B-49D1-A581-1F4CBEBE2536}"/>
    <cellStyle name="40% - Accent6 8" xfId="26922" xr:uid="{598AC95E-29C1-4DB5-B8A2-F10E16F1D800}"/>
    <cellStyle name="40% - Accent6 9" xfId="26923" xr:uid="{F4ED6546-7628-4D11-952A-D574E7FF4628}"/>
    <cellStyle name="40% - Colore 1" xfId="26924" xr:uid="{B8485B2E-3ED2-42A5-8385-EB51170CB862}"/>
    <cellStyle name="40% - Colore 1 10" xfId="26925" xr:uid="{DB4B5320-2DE4-45C6-872E-1464BC6D9C24}"/>
    <cellStyle name="40% - Colore 1 11" xfId="26926" xr:uid="{A5B0CB38-66D4-4AF5-92DD-1CAF3BD8409E}"/>
    <cellStyle name="40% - Colore 1 12" xfId="26927" xr:uid="{94738895-D7F9-4408-9896-7A4A77DE7F4B}"/>
    <cellStyle name="40% - Colore 1 13" xfId="26928" xr:uid="{D9C0345E-FB77-4B71-B178-6C0F69DD7DC8}"/>
    <cellStyle name="40% - Colore 1 14" xfId="26929" xr:uid="{B92F965A-94C1-41FC-8069-07DE4B897161}"/>
    <cellStyle name="40% - Colore 1 15" xfId="26930" xr:uid="{830309F8-DC00-49BF-A067-321E79BF4B52}"/>
    <cellStyle name="40% - Colore 1 16" xfId="26931" xr:uid="{F51CBDE4-A9FE-4363-8C19-E69695B9C22D}"/>
    <cellStyle name="40% - Colore 1 17" xfId="26932" xr:uid="{9D257CE2-BD41-4670-9D0E-764272A97898}"/>
    <cellStyle name="40% - Colore 1 2" xfId="26933" xr:uid="{19E81D70-0032-4364-9080-B002656E3321}"/>
    <cellStyle name="40% - Colore 1 3" xfId="26934" xr:uid="{4E3A025A-458E-4354-A8A2-6383BE2F90F1}"/>
    <cellStyle name="40% - Colore 1 4" xfId="26935" xr:uid="{0ED3B0BB-9517-44CB-B686-E3ED716E3F49}"/>
    <cellStyle name="40% - Colore 1 5" xfId="26936" xr:uid="{45E7E1AB-4D1C-4681-B46E-0257D9E0C5F2}"/>
    <cellStyle name="40% - Colore 1 6" xfId="26937" xr:uid="{C50CBAFC-AFA8-4425-8C18-3CE0C5A8F51F}"/>
    <cellStyle name="40% - Colore 1 7" xfId="26938" xr:uid="{B60D288D-45AE-4E68-9443-AE5322554216}"/>
    <cellStyle name="40% - Colore 1 8" xfId="26939" xr:uid="{ECAED193-BF3A-4788-ADC9-B0222AA8C22D}"/>
    <cellStyle name="40% - Colore 1 9" xfId="26940" xr:uid="{8F17BE34-3375-46E9-B3CE-9C46A3EEB101}"/>
    <cellStyle name="40% - Colore 1_Display" xfId="26941" xr:uid="{DB0AAAF1-EB28-4CD1-A7C2-03300D11E5A4}"/>
    <cellStyle name="40% - Colore 2" xfId="26942" xr:uid="{25DBDD62-FFD2-4707-9139-20D241CCB599}"/>
    <cellStyle name="40% - Colore 2 10" xfId="26943" xr:uid="{F661202B-C041-4E85-BE6E-0D6DCED36C6B}"/>
    <cellStyle name="40% - Colore 2 11" xfId="26944" xr:uid="{5221FA64-5E56-4D28-8A23-D6E4F3B48234}"/>
    <cellStyle name="40% - Colore 2 12" xfId="26945" xr:uid="{7405FEF8-E885-4C24-BA9C-ED1DA6FAC171}"/>
    <cellStyle name="40% - Colore 2 13" xfId="26946" xr:uid="{01C92D14-21D8-43FD-9B12-24F928694941}"/>
    <cellStyle name="40% - Colore 2 14" xfId="26947" xr:uid="{B24ABF28-5A3B-4381-9C27-AD882CD4D48A}"/>
    <cellStyle name="40% - Colore 2 15" xfId="26948" xr:uid="{40FA725F-237D-4F42-9856-905319F48223}"/>
    <cellStyle name="40% - Colore 2 16" xfId="26949" xr:uid="{4DC36B8F-311F-4D75-B9B2-2B2E70BDA5C8}"/>
    <cellStyle name="40% - Colore 2 17" xfId="26950" xr:uid="{E04D7FC0-C4EC-4A3A-8F7D-0FFDA438D5DD}"/>
    <cellStyle name="40% - Colore 2 2" xfId="26951" xr:uid="{EB5233AC-3C49-4033-91CC-484C851842BB}"/>
    <cellStyle name="40% - Colore 2 3" xfId="26952" xr:uid="{DEBF6D41-88F7-4BD7-80EB-96A81769A1AF}"/>
    <cellStyle name="40% - Colore 2 4" xfId="26953" xr:uid="{5048ECC0-6F33-4B44-851D-9DBBEA8A50A9}"/>
    <cellStyle name="40% - Colore 2 5" xfId="26954" xr:uid="{2066BD03-D13B-49E2-B55B-D3B4E33DCA18}"/>
    <cellStyle name="40% - Colore 2 6" xfId="26955" xr:uid="{23684467-E392-448A-A069-F9C9BEC16D17}"/>
    <cellStyle name="40% - Colore 2 7" xfId="26956" xr:uid="{395EC60F-EE80-4775-BFA3-EB3264965A4C}"/>
    <cellStyle name="40% - Colore 2 8" xfId="26957" xr:uid="{561DE527-0ABC-4CC7-8508-0FA14F1DA04D}"/>
    <cellStyle name="40% - Colore 2 9" xfId="26958" xr:uid="{9141A767-E80B-4116-9FC0-7CF184639D14}"/>
    <cellStyle name="40% - Colore 2_Display" xfId="26959" xr:uid="{566A605F-2046-4A0F-9246-ACCECCB96093}"/>
    <cellStyle name="40% - Colore 3" xfId="26960" xr:uid="{9D63FF9A-D7F4-4692-997A-841DAA10AF91}"/>
    <cellStyle name="40% - Colore 3 10" xfId="26961" xr:uid="{F69C680E-FF88-4B77-8A12-A2F8258E4CDD}"/>
    <cellStyle name="40% - Colore 3 11" xfId="26962" xr:uid="{248A9240-7FD5-4B3E-8FE1-3671A3D5ADCB}"/>
    <cellStyle name="40% - Colore 3 12" xfId="26963" xr:uid="{924DFAF6-162B-4B49-B41D-835B4E40F8C7}"/>
    <cellStyle name="40% - Colore 3 13" xfId="26964" xr:uid="{91B0B097-39AD-4C30-97F6-26641FEC70E3}"/>
    <cellStyle name="40% - Colore 3 14" xfId="26965" xr:uid="{38E42B68-F000-4904-A787-F9AF19992312}"/>
    <cellStyle name="40% - Colore 3 15" xfId="26966" xr:uid="{8C72DCE0-E778-4925-8D4C-5B1B79C34519}"/>
    <cellStyle name="40% - Colore 3 16" xfId="26967" xr:uid="{83E7CA08-C445-4EA0-A25A-B174E568644B}"/>
    <cellStyle name="40% - Colore 3 17" xfId="26968" xr:uid="{88BFA571-C11D-433A-9C25-AB81340294D5}"/>
    <cellStyle name="40% - Colore 3 2" xfId="26969" xr:uid="{E482BD8C-CC7D-43EA-9142-791D0BE1E900}"/>
    <cellStyle name="40% - Colore 3 3" xfId="26970" xr:uid="{97781D1D-6B86-4F3C-A0AF-C3C466547E5C}"/>
    <cellStyle name="40% - Colore 3 4" xfId="26971" xr:uid="{98AB066D-9D85-421E-A884-5270727A6E2A}"/>
    <cellStyle name="40% - Colore 3 5" xfId="26972" xr:uid="{6856F7E1-4718-484F-B3D4-204359574049}"/>
    <cellStyle name="40% - Colore 3 6" xfId="26973" xr:uid="{15D14B75-2CCC-4037-882F-9D93828CDB34}"/>
    <cellStyle name="40% - Colore 3 7" xfId="26974" xr:uid="{D9B958BD-C901-4410-B14B-7975F5FD33BD}"/>
    <cellStyle name="40% - Colore 3 8" xfId="26975" xr:uid="{E0B3F90B-D697-47A4-900F-E3B4D7B9C34F}"/>
    <cellStyle name="40% - Colore 3 9" xfId="26976" xr:uid="{732B380B-158A-467B-979E-5C8D67169A1C}"/>
    <cellStyle name="40% - Colore 3_Display" xfId="26977" xr:uid="{18E3192D-684C-4A24-BA1A-A24EF387E234}"/>
    <cellStyle name="40% - Colore 4" xfId="26978" xr:uid="{71E33502-8F94-41E7-8DF4-FACEEC343B2F}"/>
    <cellStyle name="40% - Colore 4 10" xfId="26979" xr:uid="{B483B1AC-ED8B-4078-8616-E80330733911}"/>
    <cellStyle name="40% - Colore 4 11" xfId="26980" xr:uid="{F8202DAF-A8CB-4DA5-8D6D-B42DE1F11CE1}"/>
    <cellStyle name="40% - Colore 4 12" xfId="26981" xr:uid="{01B839AE-E30C-4EA7-B102-8E55725C3C3C}"/>
    <cellStyle name="40% - Colore 4 13" xfId="26982" xr:uid="{BE51F4DA-A092-4CD2-A97A-056A5760F20C}"/>
    <cellStyle name="40% - Colore 4 14" xfId="26983" xr:uid="{3BAD4F91-474E-4CBE-9A1B-2268921C777E}"/>
    <cellStyle name="40% - Colore 4 15" xfId="26984" xr:uid="{024789EC-CA74-45F6-87EE-CD1E7FBE8029}"/>
    <cellStyle name="40% - Colore 4 16" xfId="26985" xr:uid="{9478BA2A-864C-4E61-9503-0D44DCBA5317}"/>
    <cellStyle name="40% - Colore 4 17" xfId="26986" xr:uid="{46535935-B40D-435F-BA0E-D9138A56F6A6}"/>
    <cellStyle name="40% - Colore 4 2" xfId="26987" xr:uid="{2F69B530-1B1A-4830-998E-9FF262A8E22A}"/>
    <cellStyle name="40% - Colore 4 3" xfId="26988" xr:uid="{352C770A-A020-4AFF-98C0-532995245E78}"/>
    <cellStyle name="40% - Colore 4 4" xfId="26989" xr:uid="{274863E5-6DB6-4CCF-BE3F-5C829A60150E}"/>
    <cellStyle name="40% - Colore 4 5" xfId="26990" xr:uid="{3EF3094A-43BB-4FAA-848A-263547695DF5}"/>
    <cellStyle name="40% - Colore 4 6" xfId="26991" xr:uid="{554DC377-F79B-4194-88D9-B20A9D59C217}"/>
    <cellStyle name="40% - Colore 4 7" xfId="26992" xr:uid="{381C6D83-ECF3-4F97-ADB3-7DA33FA9FD6C}"/>
    <cellStyle name="40% - Colore 4 8" xfId="26993" xr:uid="{95D3936C-8E47-4CFF-88ED-EB2F9C636105}"/>
    <cellStyle name="40% - Colore 4 9" xfId="26994" xr:uid="{DBC03EB6-E559-4813-9AE1-18A550F47C02}"/>
    <cellStyle name="40% - Colore 4_Display" xfId="26995" xr:uid="{F18B5C63-DBED-4235-9069-7B6AF88584E8}"/>
    <cellStyle name="40% - Colore 5" xfId="26996" xr:uid="{F7929B3E-A16C-4BF1-ABA3-5CCB1DD00B1D}"/>
    <cellStyle name="40% - Colore 5 10" xfId="26997" xr:uid="{56440E64-6280-4589-B949-155573D84615}"/>
    <cellStyle name="40% - Colore 5 11" xfId="26998" xr:uid="{926E827D-F4F6-489E-86DE-305F0BA1B8AC}"/>
    <cellStyle name="40% - Colore 5 12" xfId="26999" xr:uid="{DD073EC5-0036-4B3B-BFFB-900A87337E68}"/>
    <cellStyle name="40% - Colore 5 13" xfId="27000" xr:uid="{DC33AB59-6630-4128-B34B-85F81713FD2D}"/>
    <cellStyle name="40% - Colore 5 14" xfId="27001" xr:uid="{CF22553F-80F8-43F8-AA32-A3E453E4C336}"/>
    <cellStyle name="40% - Colore 5 15" xfId="27002" xr:uid="{BD81DC70-DCB0-42B2-B3A5-18F0AF56BB52}"/>
    <cellStyle name="40% - Colore 5 16" xfId="27003" xr:uid="{CC2E6D68-D49C-4B4D-98BB-6BE5EC688A6D}"/>
    <cellStyle name="40% - Colore 5 17" xfId="27004" xr:uid="{2FCA2057-F186-4C79-A790-DAFA94B06CF3}"/>
    <cellStyle name="40% - Colore 5 2" xfId="27005" xr:uid="{C5A67796-D3A3-40EA-BB13-BE8FFA5FAFBD}"/>
    <cellStyle name="40% - Colore 5 3" xfId="27006" xr:uid="{D119F2D9-5440-4019-B0E5-D8C4E9992D45}"/>
    <cellStyle name="40% - Colore 5 4" xfId="27007" xr:uid="{9F760828-C477-4F00-83EA-633CB9F38BF7}"/>
    <cellStyle name="40% - Colore 5 5" xfId="27008" xr:uid="{1A6AB57B-D496-4AD3-BA49-E47153CAB813}"/>
    <cellStyle name="40% - Colore 5 6" xfId="27009" xr:uid="{03441C8B-2F52-4421-9977-3D7FAB6A8C85}"/>
    <cellStyle name="40% - Colore 5 7" xfId="27010" xr:uid="{8E6A374F-CE9E-4911-9446-F92908319F3C}"/>
    <cellStyle name="40% - Colore 5 8" xfId="27011" xr:uid="{731D9D82-B39C-414D-A13E-E1EEAA4BA0AE}"/>
    <cellStyle name="40% - Colore 5 9" xfId="27012" xr:uid="{B2A8A16E-3E19-4770-8BF9-FC3BCD73DAB0}"/>
    <cellStyle name="40% - Colore 5_Display" xfId="27013" xr:uid="{3FC2EA52-2443-4F24-9702-0524E1F16064}"/>
    <cellStyle name="40% - Colore 6" xfId="27014" xr:uid="{B853D75A-4023-40AF-8467-C6B664F70459}"/>
    <cellStyle name="40% - Colore 6 10" xfId="27015" xr:uid="{58B9D451-94B3-4C29-9BEB-E135BCE2B599}"/>
    <cellStyle name="40% - Colore 6 11" xfId="27016" xr:uid="{C914315F-D2DA-48BB-8668-C5B924E8DFF4}"/>
    <cellStyle name="40% - Colore 6 12" xfId="27017" xr:uid="{EA5A8FBB-2A84-4125-A92F-C34FC012786A}"/>
    <cellStyle name="40% - Colore 6 13" xfId="27018" xr:uid="{669A9D78-C92E-434C-BD77-C974CCDACB77}"/>
    <cellStyle name="40% - Colore 6 14" xfId="27019" xr:uid="{9A26896F-15F4-48A4-90CF-808A3F35895E}"/>
    <cellStyle name="40% - Colore 6 15" xfId="27020" xr:uid="{AC24EAA5-044E-4862-85D9-8D682B316683}"/>
    <cellStyle name="40% - Colore 6 16" xfId="27021" xr:uid="{1E85FD3C-4397-4230-9A07-18E399F668C9}"/>
    <cellStyle name="40% - Colore 6 17" xfId="27022" xr:uid="{A9D9234F-E230-44A9-B54C-A5B022EBDE50}"/>
    <cellStyle name="40% - Colore 6 2" xfId="27023" xr:uid="{BD0E4C71-4A07-4B51-AA4B-DA30D925EEBB}"/>
    <cellStyle name="40% - Colore 6 3" xfId="27024" xr:uid="{1522117F-28C8-4C38-B42D-07CBB9B6D665}"/>
    <cellStyle name="40% - Colore 6 4" xfId="27025" xr:uid="{146B504C-5603-499D-B1B0-A3E1872506CF}"/>
    <cellStyle name="40% - Colore 6 5" xfId="27026" xr:uid="{BF245739-0A95-4A9F-82EC-16191347134B}"/>
    <cellStyle name="40% - Colore 6 6" xfId="27027" xr:uid="{79C6976E-1A0A-4F21-A158-558B1088BACB}"/>
    <cellStyle name="40% - Colore 6 7" xfId="27028" xr:uid="{96507498-56D0-4572-8740-EC33CCB71E28}"/>
    <cellStyle name="40% - Colore 6 8" xfId="27029" xr:uid="{B8F59D01-4E17-4535-8F48-2ABDD56CEC7E}"/>
    <cellStyle name="40% - Colore 6 9" xfId="27030" xr:uid="{6FDF194C-E2B7-4F85-BAE9-9DC8B5544A10}"/>
    <cellStyle name="40% - Colore 6_Display" xfId="27031" xr:uid="{D212503E-138A-4DFE-B05C-1901B1A5B3F6}"/>
    <cellStyle name="60 % - Accent1 2" xfId="27032" xr:uid="{C33D2058-D265-4BCB-93AF-4452C4E2E33D}"/>
    <cellStyle name="60 % - Accent1 2 2" xfId="27033" xr:uid="{DEAC976B-562D-413A-84D8-9C96426A92CB}"/>
    <cellStyle name="60 % - Accent1 2 3" xfId="27034" xr:uid="{7C64C825-243D-4A08-AFB2-01040E7F5299}"/>
    <cellStyle name="60 % - Accent1 2_CONFIGURATION" xfId="27035" xr:uid="{2F7B2516-A736-4F0A-9EB3-84477AE65F7F}"/>
    <cellStyle name="60 % - Accent1 3" xfId="27036" xr:uid="{A1916B2C-9466-450D-9327-F0D169BFE092}"/>
    <cellStyle name="60 % - Accent2 2" xfId="27037" xr:uid="{C6A3751A-E4C0-4B79-9D53-23E462DAC9E3}"/>
    <cellStyle name="60 % - Accent2 2 2" xfId="27038" xr:uid="{3364399F-0B35-4908-986F-BF4EBC80E27F}"/>
    <cellStyle name="60 % - Accent2 2 3" xfId="27039" xr:uid="{AAA91598-CE05-4CFD-ABC3-B0DFE357556E}"/>
    <cellStyle name="60 % - Accent2 2_CONFIGURATION" xfId="27040" xr:uid="{D8FEBFED-75F7-46ED-AEAB-210476465ED0}"/>
    <cellStyle name="60 % - Accent2 3" xfId="27041" xr:uid="{EF68F49C-7D26-4778-989E-290E488E3E61}"/>
    <cellStyle name="60 % - Accent3 2" xfId="27042" xr:uid="{C819E257-5CB4-4282-9206-CF115931433C}"/>
    <cellStyle name="60 % - Accent3 2 2" xfId="27043" xr:uid="{403F6B12-0102-4E02-9D00-2E1761852B9D}"/>
    <cellStyle name="60 % - Accent3 2 3" xfId="27044" xr:uid="{7619DDCF-60DD-4E0D-8C59-A96E89324452}"/>
    <cellStyle name="60 % - Accent3 2_CONFIGURATION" xfId="27045" xr:uid="{E2AF814E-A0E3-4A96-87ED-E8629A70D389}"/>
    <cellStyle name="60 % - Accent3 3" xfId="27046" xr:uid="{20A7183A-4009-432A-AF42-CA12516625FC}"/>
    <cellStyle name="60 % - Accent4 2" xfId="27047" xr:uid="{BFF6A8A4-E4B4-419B-BF85-04A2B038B2F2}"/>
    <cellStyle name="60 % - Accent4 2 2" xfId="27048" xr:uid="{37D74F89-F6C5-4309-BBBA-B1D857435E4D}"/>
    <cellStyle name="60 % - Accent4 2 3" xfId="27049" xr:uid="{378E1910-48E2-4F6C-B313-2B34284F3631}"/>
    <cellStyle name="60 % - Accent4 2_CONFIGURATION" xfId="27050" xr:uid="{092A516B-DEC4-49FE-BA14-80CBF114E7EC}"/>
    <cellStyle name="60 % - Accent4 3" xfId="27051" xr:uid="{2F17B181-70D2-4F94-89B3-6EA306912551}"/>
    <cellStyle name="60 % - Accent5 2" xfId="27052" xr:uid="{1F3E8B8B-0879-4E5A-BD14-18E714A69E3E}"/>
    <cellStyle name="60 % - Accent5 2 2" xfId="27053" xr:uid="{15FF2B1F-00A1-45B1-839D-65BC770FFBCA}"/>
    <cellStyle name="60 % - Accent5 2 3" xfId="27054" xr:uid="{5AC49BE7-A70A-4F3E-9D4F-09F2E8C6329C}"/>
    <cellStyle name="60 % - Accent5 2_CONFIGURATION" xfId="27055" xr:uid="{8B2682B2-3E2D-4FD3-BB0C-3F5C93191A48}"/>
    <cellStyle name="60 % - Accent5 3" xfId="27056" xr:uid="{F97F7D04-063F-402D-983A-770C3C90ED1E}"/>
    <cellStyle name="60 % - Accent6 2" xfId="27057" xr:uid="{288E508E-7B0C-499E-8954-095B7693EB49}"/>
    <cellStyle name="60 % - Accent6 2 2" xfId="27058" xr:uid="{042D87AA-6B54-4197-9B00-4816F8C4996F}"/>
    <cellStyle name="60 % - Accent6 2 3" xfId="27059" xr:uid="{1FFA8AC9-2AD9-4026-9833-5FC409A30D68}"/>
    <cellStyle name="60 % - Accent6 2_CONFIGURATION" xfId="27060" xr:uid="{0C45CF18-6E7E-4EC3-ACF9-444E4FC12E02}"/>
    <cellStyle name="60 % - Accent6 3" xfId="27061" xr:uid="{4B920C8D-B974-4B82-8C02-88C497633821}"/>
    <cellStyle name="60% - Accent1 10" xfId="27063" xr:uid="{8169005C-5CF6-4511-B6BC-5450010FEE4E}"/>
    <cellStyle name="60% - Accent1 11" xfId="27064" xr:uid="{5290C534-719D-45DE-8473-40653B6844A7}"/>
    <cellStyle name="60% - Accent1 12" xfId="27065" xr:uid="{6D842D86-93EA-49D8-8D6E-0335AF7B9A48}"/>
    <cellStyle name="60% - Accent1 13" xfId="27066" xr:uid="{757E7EF8-8AF1-4AAC-9F4C-565B0FD15885}"/>
    <cellStyle name="60% - Accent1 14" xfId="27062" xr:uid="{09B82436-58E5-40FA-AE6D-AD563B917E5B}"/>
    <cellStyle name="60% - Accent1 2" xfId="332" xr:uid="{00000000-0005-0000-0000-00003D010000}"/>
    <cellStyle name="60% - Accent1 2 10" xfId="333" xr:uid="{00000000-0005-0000-0000-00003E010000}"/>
    <cellStyle name="60% - Accent1 2 11" xfId="334" xr:uid="{00000000-0005-0000-0000-00003F010000}"/>
    <cellStyle name="60% - Accent1 2 12" xfId="335" xr:uid="{00000000-0005-0000-0000-000040010000}"/>
    <cellStyle name="60% - Accent1 2 13" xfId="27067" xr:uid="{52123C45-0A40-41E5-B9B4-3AD6CCC2936A}"/>
    <cellStyle name="60% - Accent1 2 2" xfId="336" xr:uid="{00000000-0005-0000-0000-000041010000}"/>
    <cellStyle name="60% - Accent1 2 2 2" xfId="337" xr:uid="{00000000-0005-0000-0000-000042010000}"/>
    <cellStyle name="60% - Accent1 2 3" xfId="338" xr:uid="{00000000-0005-0000-0000-000043010000}"/>
    <cellStyle name="60% - Accent1 2 4" xfId="339" xr:uid="{00000000-0005-0000-0000-000044010000}"/>
    <cellStyle name="60% - Accent1 2 5" xfId="340" xr:uid="{00000000-0005-0000-0000-000045010000}"/>
    <cellStyle name="60% - Accent1 2 6" xfId="341" xr:uid="{00000000-0005-0000-0000-000046010000}"/>
    <cellStyle name="60% - Accent1 2 7" xfId="342" xr:uid="{00000000-0005-0000-0000-000047010000}"/>
    <cellStyle name="60% - Accent1 2 8" xfId="343" xr:uid="{00000000-0005-0000-0000-000048010000}"/>
    <cellStyle name="60% - Accent1 2 9" xfId="344" xr:uid="{00000000-0005-0000-0000-000049010000}"/>
    <cellStyle name="60% - Accent1 3" xfId="345" xr:uid="{00000000-0005-0000-0000-00004A010000}"/>
    <cellStyle name="60% - Accent1 3 2" xfId="346" xr:uid="{00000000-0005-0000-0000-00004B010000}"/>
    <cellStyle name="60% - Accent1 3 3" xfId="347" xr:uid="{00000000-0005-0000-0000-00004C010000}"/>
    <cellStyle name="60% - Accent1 3 4" xfId="27068" xr:uid="{F71F3BF2-FB23-4CD9-B1BF-3B36408B1C46}"/>
    <cellStyle name="60% - Accent1 4" xfId="348" xr:uid="{00000000-0005-0000-0000-00004D010000}"/>
    <cellStyle name="60% - Accent1 4 2" xfId="349" xr:uid="{00000000-0005-0000-0000-00004E010000}"/>
    <cellStyle name="60% - Accent1 4 3" xfId="350" xr:uid="{00000000-0005-0000-0000-00004F010000}"/>
    <cellStyle name="60% - Accent1 4 4" xfId="27069" xr:uid="{F3FCFAA6-3D38-4367-9CD0-1D8CE5B9771B}"/>
    <cellStyle name="60% - Accent1 5" xfId="351" xr:uid="{00000000-0005-0000-0000-000050010000}"/>
    <cellStyle name="60% - Accent1 5 2" xfId="352" xr:uid="{00000000-0005-0000-0000-000051010000}"/>
    <cellStyle name="60% - Accent1 5 3" xfId="353" xr:uid="{00000000-0005-0000-0000-000052010000}"/>
    <cellStyle name="60% - Accent1 5 4" xfId="27070" xr:uid="{B0FFAF5D-4539-48B8-942A-14E8656F5C3E}"/>
    <cellStyle name="60% - Accent1 6" xfId="354" xr:uid="{00000000-0005-0000-0000-000053010000}"/>
    <cellStyle name="60% - Accent1 6 2" xfId="355" xr:uid="{00000000-0005-0000-0000-000054010000}"/>
    <cellStyle name="60% - Accent1 6 3" xfId="356" xr:uid="{00000000-0005-0000-0000-000055010000}"/>
    <cellStyle name="60% - Accent1 6 4" xfId="27071" xr:uid="{AE6671FC-060E-4A23-98DF-D0B7E986C4ED}"/>
    <cellStyle name="60% - Accent1 7" xfId="357" xr:uid="{00000000-0005-0000-0000-000056010000}"/>
    <cellStyle name="60% - Accent1 7 2" xfId="27072" xr:uid="{22D5E592-40FE-4CAD-8080-0CD6C2599E55}"/>
    <cellStyle name="60% - Accent1 8" xfId="27073" xr:uid="{7FB2BC2F-8B70-46BA-B3BA-33F240266E57}"/>
    <cellStyle name="60% - Accent1 9" xfId="27074" xr:uid="{EC5967C1-D9A1-49B4-AFE3-5344B2287D2E}"/>
    <cellStyle name="60% - Accent2 10" xfId="27076" xr:uid="{DB92FDE2-E79E-44D6-B958-601274F203E3}"/>
    <cellStyle name="60% - Accent2 11" xfId="27077" xr:uid="{22A56B02-EC82-43A4-979A-9BCE87849F1D}"/>
    <cellStyle name="60% - Accent2 12" xfId="27078" xr:uid="{74DE9B35-4585-4005-AB0A-BA72FDC44B34}"/>
    <cellStyle name="60% - Accent2 13" xfId="27079" xr:uid="{73D03AFF-F11E-429D-811F-6D0FD3BFC974}"/>
    <cellStyle name="60% - Accent2 14" xfId="27075" xr:uid="{C8C3EE21-B3B7-4DE7-A978-51905BA46214}"/>
    <cellStyle name="60% - Accent2 2" xfId="358" xr:uid="{00000000-0005-0000-0000-000057010000}"/>
    <cellStyle name="60% - Accent2 2 10" xfId="359" xr:uid="{00000000-0005-0000-0000-000058010000}"/>
    <cellStyle name="60% - Accent2 2 11" xfId="360" xr:uid="{00000000-0005-0000-0000-000059010000}"/>
    <cellStyle name="60% - Accent2 2 12" xfId="361" xr:uid="{00000000-0005-0000-0000-00005A010000}"/>
    <cellStyle name="60% - Accent2 2 13" xfId="27080" xr:uid="{362E6DF8-E120-4137-8D9E-BB7EB6461D7F}"/>
    <cellStyle name="60% - Accent2 2 2" xfId="362" xr:uid="{00000000-0005-0000-0000-00005B010000}"/>
    <cellStyle name="60% - Accent2 2 2 2" xfId="363" xr:uid="{00000000-0005-0000-0000-00005C010000}"/>
    <cellStyle name="60% - Accent2 2 3" xfId="364" xr:uid="{00000000-0005-0000-0000-00005D010000}"/>
    <cellStyle name="60% - Accent2 2 4" xfId="365" xr:uid="{00000000-0005-0000-0000-00005E010000}"/>
    <cellStyle name="60% - Accent2 2 5" xfId="366" xr:uid="{00000000-0005-0000-0000-00005F010000}"/>
    <cellStyle name="60% - Accent2 2 6" xfId="367" xr:uid="{00000000-0005-0000-0000-000060010000}"/>
    <cellStyle name="60% - Accent2 2 7" xfId="368" xr:uid="{00000000-0005-0000-0000-000061010000}"/>
    <cellStyle name="60% - Accent2 2 8" xfId="369" xr:uid="{00000000-0005-0000-0000-000062010000}"/>
    <cellStyle name="60% - Accent2 2 9" xfId="370" xr:uid="{00000000-0005-0000-0000-000063010000}"/>
    <cellStyle name="60% - Accent2 3" xfId="371" xr:uid="{00000000-0005-0000-0000-000064010000}"/>
    <cellStyle name="60% - Accent2 3 2" xfId="372" xr:uid="{00000000-0005-0000-0000-000065010000}"/>
    <cellStyle name="60% - Accent2 3 3" xfId="373" xr:uid="{00000000-0005-0000-0000-000066010000}"/>
    <cellStyle name="60% - Accent2 3 4" xfId="27081" xr:uid="{297402B9-564B-43C1-9CD7-A328A66B6F13}"/>
    <cellStyle name="60% - Accent2 4" xfId="374" xr:uid="{00000000-0005-0000-0000-000067010000}"/>
    <cellStyle name="60% - Accent2 4 2" xfId="375" xr:uid="{00000000-0005-0000-0000-000068010000}"/>
    <cellStyle name="60% - Accent2 4 3" xfId="376" xr:uid="{00000000-0005-0000-0000-000069010000}"/>
    <cellStyle name="60% - Accent2 4 4" xfId="27082" xr:uid="{5A47AA22-B43F-47FC-A159-556818B1D34F}"/>
    <cellStyle name="60% - Accent2 5" xfId="377" xr:uid="{00000000-0005-0000-0000-00006A010000}"/>
    <cellStyle name="60% - Accent2 5 2" xfId="378" xr:uid="{00000000-0005-0000-0000-00006B010000}"/>
    <cellStyle name="60% - Accent2 5 3" xfId="379" xr:uid="{00000000-0005-0000-0000-00006C010000}"/>
    <cellStyle name="60% - Accent2 5 4" xfId="27083" xr:uid="{1340DB79-FAA2-43B9-B245-AA67E98F5108}"/>
    <cellStyle name="60% - Accent2 6" xfId="380" xr:uid="{00000000-0005-0000-0000-00006D010000}"/>
    <cellStyle name="60% - Accent2 6 2" xfId="381" xr:uid="{00000000-0005-0000-0000-00006E010000}"/>
    <cellStyle name="60% - Accent2 6 3" xfId="382" xr:uid="{00000000-0005-0000-0000-00006F010000}"/>
    <cellStyle name="60% - Accent2 6 4" xfId="27084" xr:uid="{1CB8D8F3-A9D4-495C-9BC9-D6EF03B6844A}"/>
    <cellStyle name="60% - Accent2 7" xfId="383" xr:uid="{00000000-0005-0000-0000-000070010000}"/>
    <cellStyle name="60% - Accent2 7 2" xfId="27085" xr:uid="{1B1662AA-F114-4BEE-8E53-4FC37F97CE39}"/>
    <cellStyle name="60% - Accent2 8" xfId="27086" xr:uid="{8322B830-D0DD-4227-B00A-5205E681636B}"/>
    <cellStyle name="60% - Accent2 9" xfId="27087" xr:uid="{C3995FEA-1821-4CB7-BBB9-A75C3DA7A694}"/>
    <cellStyle name="60% - Accent3 10" xfId="27089" xr:uid="{AF69CC22-BFA5-470B-932F-B2449C39AD7F}"/>
    <cellStyle name="60% - Accent3 11" xfId="27090" xr:uid="{ED046EA4-2125-4388-B30D-822B561A294A}"/>
    <cellStyle name="60% - Accent3 12" xfId="27091" xr:uid="{4E29C3FC-3DB3-4133-AC5A-9ED98B3F0EE1}"/>
    <cellStyle name="60% - Accent3 13" xfId="27092" xr:uid="{B689366A-D0A4-4896-B969-3834C9C24651}"/>
    <cellStyle name="60% - Accent3 14" xfId="27088" xr:uid="{0754B396-96B8-4432-A5CC-A68850E79059}"/>
    <cellStyle name="60% - Accent3 2" xfId="384" xr:uid="{00000000-0005-0000-0000-000071010000}"/>
    <cellStyle name="60% - Accent3 2 10" xfId="385" xr:uid="{00000000-0005-0000-0000-000072010000}"/>
    <cellStyle name="60% - Accent3 2 11" xfId="386" xr:uid="{00000000-0005-0000-0000-000073010000}"/>
    <cellStyle name="60% - Accent3 2 12" xfId="387" xr:uid="{00000000-0005-0000-0000-000074010000}"/>
    <cellStyle name="60% - Accent3 2 13" xfId="27093" xr:uid="{78967C3B-1D7B-4A6C-B892-288733401FFE}"/>
    <cellStyle name="60% - Accent3 2 2" xfId="388" xr:uid="{00000000-0005-0000-0000-000075010000}"/>
    <cellStyle name="60% - Accent3 2 2 2" xfId="389" xr:uid="{00000000-0005-0000-0000-000076010000}"/>
    <cellStyle name="60% - Accent3 2 3" xfId="390" xr:uid="{00000000-0005-0000-0000-000077010000}"/>
    <cellStyle name="60% - Accent3 2 4" xfId="391" xr:uid="{00000000-0005-0000-0000-000078010000}"/>
    <cellStyle name="60% - Accent3 2 5" xfId="392" xr:uid="{00000000-0005-0000-0000-000079010000}"/>
    <cellStyle name="60% - Accent3 2 6" xfId="393" xr:uid="{00000000-0005-0000-0000-00007A010000}"/>
    <cellStyle name="60% - Accent3 2 7" xfId="394" xr:uid="{00000000-0005-0000-0000-00007B010000}"/>
    <cellStyle name="60% - Accent3 2 8" xfId="395" xr:uid="{00000000-0005-0000-0000-00007C010000}"/>
    <cellStyle name="60% - Accent3 2 9" xfId="396" xr:uid="{00000000-0005-0000-0000-00007D010000}"/>
    <cellStyle name="60% - Accent3 3" xfId="397" xr:uid="{00000000-0005-0000-0000-00007E010000}"/>
    <cellStyle name="60% - Accent3 3 2" xfId="398" xr:uid="{00000000-0005-0000-0000-00007F010000}"/>
    <cellStyle name="60% - Accent3 3 3" xfId="399" xr:uid="{00000000-0005-0000-0000-000080010000}"/>
    <cellStyle name="60% - Accent3 3 4" xfId="27094" xr:uid="{5B3FFB58-A468-4659-9CB9-A4963D8FDE5F}"/>
    <cellStyle name="60% - Accent3 4" xfId="400" xr:uid="{00000000-0005-0000-0000-000081010000}"/>
    <cellStyle name="60% - Accent3 4 2" xfId="401" xr:uid="{00000000-0005-0000-0000-000082010000}"/>
    <cellStyle name="60% - Accent3 4 3" xfId="402" xr:uid="{00000000-0005-0000-0000-000083010000}"/>
    <cellStyle name="60% - Accent3 4 4" xfId="27095" xr:uid="{58790F7B-C2E4-4361-B96A-43CEC833DDED}"/>
    <cellStyle name="60% - Accent3 5" xfId="403" xr:uid="{00000000-0005-0000-0000-000084010000}"/>
    <cellStyle name="60% - Accent3 5 2" xfId="404" xr:uid="{00000000-0005-0000-0000-000085010000}"/>
    <cellStyle name="60% - Accent3 5 3" xfId="405" xr:uid="{00000000-0005-0000-0000-000086010000}"/>
    <cellStyle name="60% - Accent3 5 4" xfId="27096" xr:uid="{A6F0D215-0751-4C61-ABA8-8D2A5CC20FD6}"/>
    <cellStyle name="60% - Accent3 6" xfId="406" xr:uid="{00000000-0005-0000-0000-000087010000}"/>
    <cellStyle name="60% - Accent3 6 2" xfId="407" xr:uid="{00000000-0005-0000-0000-000088010000}"/>
    <cellStyle name="60% - Accent3 6 3" xfId="408" xr:uid="{00000000-0005-0000-0000-000089010000}"/>
    <cellStyle name="60% - Accent3 6 4" xfId="27097" xr:uid="{7E0A5B1E-A58E-4F42-8E75-86EC1ECEEF0C}"/>
    <cellStyle name="60% - Accent3 7" xfId="409" xr:uid="{00000000-0005-0000-0000-00008A010000}"/>
    <cellStyle name="60% - Accent3 7 2" xfId="27098" xr:uid="{49A41CF7-29A9-4073-ABBB-B97CC05FD3B2}"/>
    <cellStyle name="60% - Accent3 8" xfId="27099" xr:uid="{8C944EC6-C241-419E-9B27-F2EE3C0EF079}"/>
    <cellStyle name="60% - Accent3 9" xfId="27100" xr:uid="{5FA6FEB9-EEC7-4FCB-9731-24A91475E903}"/>
    <cellStyle name="60% - Accent4 10" xfId="27102" xr:uid="{39537451-3F19-44AC-B7C8-482B46665B6C}"/>
    <cellStyle name="60% - Accent4 11" xfId="27103" xr:uid="{3F2DCC6D-8D95-4FC4-B975-4BA427961D9B}"/>
    <cellStyle name="60% - Accent4 12" xfId="27104" xr:uid="{1BB546A3-4B9E-48C5-8F0E-FCED21210161}"/>
    <cellStyle name="60% - Accent4 13" xfId="27105" xr:uid="{D635000A-2827-4247-A9B2-AB523ED8DE4D}"/>
    <cellStyle name="60% - Accent4 14" xfId="27101" xr:uid="{D61838B5-CD54-4432-8181-C96DE2404FFD}"/>
    <cellStyle name="60% - Accent4 2" xfId="410" xr:uid="{00000000-0005-0000-0000-00008B010000}"/>
    <cellStyle name="60% - Accent4 2 10" xfId="411" xr:uid="{00000000-0005-0000-0000-00008C010000}"/>
    <cellStyle name="60% - Accent4 2 11" xfId="412" xr:uid="{00000000-0005-0000-0000-00008D010000}"/>
    <cellStyle name="60% - Accent4 2 12" xfId="413" xr:uid="{00000000-0005-0000-0000-00008E010000}"/>
    <cellStyle name="60% - Accent4 2 13" xfId="27106" xr:uid="{B88EEBA5-5188-402F-A8B1-C4D273662591}"/>
    <cellStyle name="60% - Accent4 2 2" xfId="414" xr:uid="{00000000-0005-0000-0000-00008F010000}"/>
    <cellStyle name="60% - Accent4 2 2 2" xfId="415" xr:uid="{00000000-0005-0000-0000-000090010000}"/>
    <cellStyle name="60% - Accent4 2 3" xfId="416" xr:uid="{00000000-0005-0000-0000-000091010000}"/>
    <cellStyle name="60% - Accent4 2 4" xfId="417" xr:uid="{00000000-0005-0000-0000-000092010000}"/>
    <cellStyle name="60% - Accent4 2 5" xfId="418" xr:uid="{00000000-0005-0000-0000-000093010000}"/>
    <cellStyle name="60% - Accent4 2 6" xfId="419" xr:uid="{00000000-0005-0000-0000-000094010000}"/>
    <cellStyle name="60% - Accent4 2 7" xfId="420" xr:uid="{00000000-0005-0000-0000-000095010000}"/>
    <cellStyle name="60% - Accent4 2 8" xfId="421" xr:uid="{00000000-0005-0000-0000-000096010000}"/>
    <cellStyle name="60% - Accent4 2 9" xfId="422" xr:uid="{00000000-0005-0000-0000-000097010000}"/>
    <cellStyle name="60% - Accent4 3" xfId="423" xr:uid="{00000000-0005-0000-0000-000098010000}"/>
    <cellStyle name="60% - Accent4 3 2" xfId="424" xr:uid="{00000000-0005-0000-0000-000099010000}"/>
    <cellStyle name="60% - Accent4 3 3" xfId="425" xr:uid="{00000000-0005-0000-0000-00009A010000}"/>
    <cellStyle name="60% - Accent4 3 4" xfId="27107" xr:uid="{E66BB780-16F4-4FCD-A2F0-F19089A06AE1}"/>
    <cellStyle name="60% - Accent4 4" xfId="426" xr:uid="{00000000-0005-0000-0000-00009B010000}"/>
    <cellStyle name="60% - Accent4 4 2" xfId="427" xr:uid="{00000000-0005-0000-0000-00009C010000}"/>
    <cellStyle name="60% - Accent4 4 3" xfId="428" xr:uid="{00000000-0005-0000-0000-00009D010000}"/>
    <cellStyle name="60% - Accent4 4 4" xfId="27108" xr:uid="{29CECABF-2A54-4892-9DD6-02A315C510C2}"/>
    <cellStyle name="60% - Accent4 5" xfId="429" xr:uid="{00000000-0005-0000-0000-00009E010000}"/>
    <cellStyle name="60% - Accent4 5 2" xfId="430" xr:uid="{00000000-0005-0000-0000-00009F010000}"/>
    <cellStyle name="60% - Accent4 5 3" xfId="431" xr:uid="{00000000-0005-0000-0000-0000A0010000}"/>
    <cellStyle name="60% - Accent4 5 4" xfId="27109" xr:uid="{AD0EE5DF-F719-4D1C-9860-325ADB67179F}"/>
    <cellStyle name="60% - Accent4 6" xfId="432" xr:uid="{00000000-0005-0000-0000-0000A1010000}"/>
    <cellStyle name="60% - Accent4 6 2" xfId="433" xr:uid="{00000000-0005-0000-0000-0000A2010000}"/>
    <cellStyle name="60% - Accent4 6 3" xfId="434" xr:uid="{00000000-0005-0000-0000-0000A3010000}"/>
    <cellStyle name="60% - Accent4 6 4" xfId="27110" xr:uid="{A7CDE9E4-F947-4830-94C5-98E616CAA831}"/>
    <cellStyle name="60% - Accent4 7" xfId="435" xr:uid="{00000000-0005-0000-0000-0000A4010000}"/>
    <cellStyle name="60% - Accent4 7 2" xfId="27111" xr:uid="{A4ADD918-9C48-4445-88F8-79D9EC1B6AA3}"/>
    <cellStyle name="60% - Accent4 8" xfId="27112" xr:uid="{B1E560C7-7CDE-4382-B9E5-0C790AE47DAD}"/>
    <cellStyle name="60% - Accent4 9" xfId="27113" xr:uid="{A33EF5A8-8480-440E-874D-88830E868867}"/>
    <cellStyle name="60% - Accent5 10" xfId="27115" xr:uid="{292F8630-01EC-4C22-A953-C0D985EAFEAC}"/>
    <cellStyle name="60% - Accent5 11" xfId="27116" xr:uid="{3B52FBB3-FFAC-4C92-B4E9-AA822457E0E1}"/>
    <cellStyle name="60% - Accent5 12" xfId="27117" xr:uid="{8DC03933-9FD3-4026-92DF-485E701DCF79}"/>
    <cellStyle name="60% - Accent5 13" xfId="27118" xr:uid="{4C566218-CFAD-41D1-9393-0352A1332875}"/>
    <cellStyle name="60% - Accent5 14" xfId="27114" xr:uid="{808914B7-5DA8-4DAE-A41A-936540AD31A9}"/>
    <cellStyle name="60% - Accent5 2" xfId="436" xr:uid="{00000000-0005-0000-0000-0000A5010000}"/>
    <cellStyle name="60% - Accent5 2 10" xfId="437" xr:uid="{00000000-0005-0000-0000-0000A6010000}"/>
    <cellStyle name="60% - Accent5 2 11" xfId="438" xr:uid="{00000000-0005-0000-0000-0000A7010000}"/>
    <cellStyle name="60% - Accent5 2 12" xfId="439" xr:uid="{00000000-0005-0000-0000-0000A8010000}"/>
    <cellStyle name="60% - Accent5 2 13" xfId="27119" xr:uid="{43B46C2F-B675-4444-A498-18F32B9627E4}"/>
    <cellStyle name="60% - Accent5 2 2" xfId="440" xr:uid="{00000000-0005-0000-0000-0000A9010000}"/>
    <cellStyle name="60% - Accent5 2 2 2" xfId="441" xr:uid="{00000000-0005-0000-0000-0000AA010000}"/>
    <cellStyle name="60% - Accent5 2 3" xfId="442" xr:uid="{00000000-0005-0000-0000-0000AB010000}"/>
    <cellStyle name="60% - Accent5 2 4" xfId="443" xr:uid="{00000000-0005-0000-0000-0000AC010000}"/>
    <cellStyle name="60% - Accent5 2 5" xfId="444" xr:uid="{00000000-0005-0000-0000-0000AD010000}"/>
    <cellStyle name="60% - Accent5 2 6" xfId="445" xr:uid="{00000000-0005-0000-0000-0000AE010000}"/>
    <cellStyle name="60% - Accent5 2 7" xfId="446" xr:uid="{00000000-0005-0000-0000-0000AF010000}"/>
    <cellStyle name="60% - Accent5 2 8" xfId="447" xr:uid="{00000000-0005-0000-0000-0000B0010000}"/>
    <cellStyle name="60% - Accent5 2 9" xfId="448" xr:uid="{00000000-0005-0000-0000-0000B1010000}"/>
    <cellStyle name="60% - Accent5 3" xfId="449" xr:uid="{00000000-0005-0000-0000-0000B2010000}"/>
    <cellStyle name="60% - Accent5 3 2" xfId="450" xr:uid="{00000000-0005-0000-0000-0000B3010000}"/>
    <cellStyle name="60% - Accent5 3 3" xfId="451" xr:uid="{00000000-0005-0000-0000-0000B4010000}"/>
    <cellStyle name="60% - Accent5 3 4" xfId="27120" xr:uid="{E61D0B7F-4375-4750-A84B-FF7BD0E200F4}"/>
    <cellStyle name="60% - Accent5 4" xfId="452" xr:uid="{00000000-0005-0000-0000-0000B5010000}"/>
    <cellStyle name="60% - Accent5 4 2" xfId="453" xr:uid="{00000000-0005-0000-0000-0000B6010000}"/>
    <cellStyle name="60% - Accent5 4 3" xfId="454" xr:uid="{00000000-0005-0000-0000-0000B7010000}"/>
    <cellStyle name="60% - Accent5 4 4" xfId="27121" xr:uid="{11A495C6-E18D-47BD-9450-00E297ADF2F7}"/>
    <cellStyle name="60% - Accent5 5" xfId="455" xr:uid="{00000000-0005-0000-0000-0000B8010000}"/>
    <cellStyle name="60% - Accent5 5 2" xfId="456" xr:uid="{00000000-0005-0000-0000-0000B9010000}"/>
    <cellStyle name="60% - Accent5 5 3" xfId="457" xr:uid="{00000000-0005-0000-0000-0000BA010000}"/>
    <cellStyle name="60% - Accent5 5 4" xfId="27122" xr:uid="{DC53F4F6-E4D2-4C34-BEB4-FAF7A5637F03}"/>
    <cellStyle name="60% - Accent5 6" xfId="458" xr:uid="{00000000-0005-0000-0000-0000BB010000}"/>
    <cellStyle name="60% - Accent5 6 2" xfId="459" xr:uid="{00000000-0005-0000-0000-0000BC010000}"/>
    <cellStyle name="60% - Accent5 6 3" xfId="460" xr:uid="{00000000-0005-0000-0000-0000BD010000}"/>
    <cellStyle name="60% - Accent5 6 4" xfId="27123" xr:uid="{5112DA7E-D7A1-4AE2-A4B7-0F7988F92D2D}"/>
    <cellStyle name="60% - Accent5 7" xfId="461" xr:uid="{00000000-0005-0000-0000-0000BE010000}"/>
    <cellStyle name="60% - Accent5 7 2" xfId="27124" xr:uid="{BB2C08CD-9AB3-4F68-B82A-AF524DDC4BA6}"/>
    <cellStyle name="60% - Accent5 8" xfId="27125" xr:uid="{C52E2099-AB51-4B97-AB16-90D55566CF79}"/>
    <cellStyle name="60% - Accent5 9" xfId="27126" xr:uid="{75FE75FB-9CEF-4B6A-A333-05027AC5761A}"/>
    <cellStyle name="60% - Accent6 10" xfId="27128" xr:uid="{6DF24629-A2C2-487B-9601-7DA3A6137EF8}"/>
    <cellStyle name="60% - Accent6 11" xfId="27129" xr:uid="{6EFD7C0F-7725-4F41-803F-C0593F731C09}"/>
    <cellStyle name="60% - Accent6 12" xfId="27130" xr:uid="{8C291356-3425-4DC2-84CD-B11C1EB60783}"/>
    <cellStyle name="60% - Accent6 13" xfId="27131" xr:uid="{A8C68C0A-F029-4232-8DAE-14C8A5111A04}"/>
    <cellStyle name="60% - Accent6 14" xfId="27127" xr:uid="{B224DE4E-1183-4141-A767-174085DDDCD2}"/>
    <cellStyle name="60% - Accent6 2" xfId="462" xr:uid="{00000000-0005-0000-0000-0000BF010000}"/>
    <cellStyle name="60% - Accent6 2 10" xfId="463" xr:uid="{00000000-0005-0000-0000-0000C0010000}"/>
    <cellStyle name="60% - Accent6 2 11" xfId="464" xr:uid="{00000000-0005-0000-0000-0000C1010000}"/>
    <cellStyle name="60% - Accent6 2 12" xfId="465" xr:uid="{00000000-0005-0000-0000-0000C2010000}"/>
    <cellStyle name="60% - Accent6 2 13" xfId="27132" xr:uid="{28A4A55C-B591-46A5-90E5-87437371B404}"/>
    <cellStyle name="60% - Accent6 2 2" xfId="466" xr:uid="{00000000-0005-0000-0000-0000C3010000}"/>
    <cellStyle name="60% - Accent6 2 2 2" xfId="467" xr:uid="{00000000-0005-0000-0000-0000C4010000}"/>
    <cellStyle name="60% - Accent6 2 3" xfId="468" xr:uid="{00000000-0005-0000-0000-0000C5010000}"/>
    <cellStyle name="60% - Accent6 2 4" xfId="469" xr:uid="{00000000-0005-0000-0000-0000C6010000}"/>
    <cellStyle name="60% - Accent6 2 5" xfId="470" xr:uid="{00000000-0005-0000-0000-0000C7010000}"/>
    <cellStyle name="60% - Accent6 2 6" xfId="471" xr:uid="{00000000-0005-0000-0000-0000C8010000}"/>
    <cellStyle name="60% - Accent6 2 7" xfId="472" xr:uid="{00000000-0005-0000-0000-0000C9010000}"/>
    <cellStyle name="60% - Accent6 2 8" xfId="473" xr:uid="{00000000-0005-0000-0000-0000CA010000}"/>
    <cellStyle name="60% - Accent6 2 9" xfId="474" xr:uid="{00000000-0005-0000-0000-0000CB010000}"/>
    <cellStyle name="60% - Accent6 3" xfId="475" xr:uid="{00000000-0005-0000-0000-0000CC010000}"/>
    <cellStyle name="60% - Accent6 3 2" xfId="476" xr:uid="{00000000-0005-0000-0000-0000CD010000}"/>
    <cellStyle name="60% - Accent6 3 3" xfId="477" xr:uid="{00000000-0005-0000-0000-0000CE010000}"/>
    <cellStyle name="60% - Accent6 3 4" xfId="27133" xr:uid="{5127E9F0-01B8-4F38-B0A4-06828A892F5A}"/>
    <cellStyle name="60% - Accent6 4" xfId="478" xr:uid="{00000000-0005-0000-0000-0000CF010000}"/>
    <cellStyle name="60% - Accent6 4 2" xfId="479" xr:uid="{00000000-0005-0000-0000-0000D0010000}"/>
    <cellStyle name="60% - Accent6 4 3" xfId="480" xr:uid="{00000000-0005-0000-0000-0000D1010000}"/>
    <cellStyle name="60% - Accent6 4 4" xfId="27134" xr:uid="{84968B9C-0B74-45AE-BCB3-ECC091E0F36F}"/>
    <cellStyle name="60% - Accent6 5" xfId="481" xr:uid="{00000000-0005-0000-0000-0000D2010000}"/>
    <cellStyle name="60% - Accent6 5 2" xfId="482" xr:uid="{00000000-0005-0000-0000-0000D3010000}"/>
    <cellStyle name="60% - Accent6 5 3" xfId="483" xr:uid="{00000000-0005-0000-0000-0000D4010000}"/>
    <cellStyle name="60% - Accent6 5 4" xfId="27135" xr:uid="{EB84D193-2462-42F7-85E3-BD45E8D2209C}"/>
    <cellStyle name="60% - Accent6 6" xfId="484" xr:uid="{00000000-0005-0000-0000-0000D5010000}"/>
    <cellStyle name="60% - Accent6 6 2" xfId="485" xr:uid="{00000000-0005-0000-0000-0000D6010000}"/>
    <cellStyle name="60% - Accent6 6 3" xfId="486" xr:uid="{00000000-0005-0000-0000-0000D7010000}"/>
    <cellStyle name="60% - Accent6 6 4" xfId="27136" xr:uid="{B0C080F5-58C4-465F-94D7-D74A1A846021}"/>
    <cellStyle name="60% - Accent6 7" xfId="487" xr:uid="{00000000-0005-0000-0000-0000D8010000}"/>
    <cellStyle name="60% - Accent6 7 2" xfId="27137" xr:uid="{409C3D2F-AF6A-44EB-BE08-3DED5D24BCCF}"/>
    <cellStyle name="60% - Accent6 8" xfId="27138" xr:uid="{5A46C677-FF41-47F0-AC59-50311728E0F0}"/>
    <cellStyle name="60% - Accent6 9" xfId="27139" xr:uid="{C7E32BBF-70A5-4828-9780-0D3616725152}"/>
    <cellStyle name="60% - Colore 1" xfId="27140" xr:uid="{3FA0D6CD-9CEC-4AC1-AF3A-E353D43DDEF5}"/>
    <cellStyle name="60% - Colore 1 10" xfId="27141" xr:uid="{0F4D7FB5-0378-42A5-9636-8EA6DDB72AEA}"/>
    <cellStyle name="60% - Colore 1 11" xfId="27142" xr:uid="{ADA8CF2B-25E5-46D5-B7FE-868E90F1EA45}"/>
    <cellStyle name="60% - Colore 1 12" xfId="27143" xr:uid="{E74D0486-4802-4260-9D59-39F5FF1CC2CF}"/>
    <cellStyle name="60% - Colore 1 13" xfId="27144" xr:uid="{8DCFF990-3B6B-4C2F-81D3-97A77A917EF0}"/>
    <cellStyle name="60% - Colore 1 14" xfId="27145" xr:uid="{B15EF1ED-31E1-4D65-A7F3-439943D3E105}"/>
    <cellStyle name="60% - Colore 1 15" xfId="27146" xr:uid="{58BF979D-C786-46B6-A443-5EDB6F3150F1}"/>
    <cellStyle name="60% - Colore 1 16" xfId="27147" xr:uid="{3AA392D0-F117-4296-B682-75D90D330D5E}"/>
    <cellStyle name="60% - Colore 1 17" xfId="27148" xr:uid="{1AD4720C-3014-493B-B70B-BF601BE25A75}"/>
    <cellStyle name="60% - Colore 1 2" xfId="27149" xr:uid="{8CC2F5AF-A6DD-4FCF-8DC5-5842ABC71EDA}"/>
    <cellStyle name="60% - Colore 1 3" xfId="27150" xr:uid="{2FE2CD2B-37A6-4CDA-9A28-F77CA139D529}"/>
    <cellStyle name="60% - Colore 1 4" xfId="27151" xr:uid="{7193DD6D-661A-4EB4-A511-85604BA29CD9}"/>
    <cellStyle name="60% - Colore 1 5" xfId="27152" xr:uid="{1F6701E8-888E-472B-83B6-3374F6BBDC19}"/>
    <cellStyle name="60% - Colore 1 6" xfId="27153" xr:uid="{45B14DFE-6422-4A1B-B3DB-1CF50D3AF7E9}"/>
    <cellStyle name="60% - Colore 1 7" xfId="27154" xr:uid="{A6FE7753-1BDA-4C77-840A-7D784994B7F4}"/>
    <cellStyle name="60% - Colore 1 8" xfId="27155" xr:uid="{4D53E624-8824-4CA7-84F9-773640A51715}"/>
    <cellStyle name="60% - Colore 1 9" xfId="27156" xr:uid="{58056EAE-ED77-484D-B271-119EBA310FA3}"/>
    <cellStyle name="60% - Colore 1_Display" xfId="27157" xr:uid="{9085FBE2-9B93-43A5-86E0-1EBE85397301}"/>
    <cellStyle name="60% - Colore 2" xfId="27158" xr:uid="{B753BEA4-9968-4EE6-9354-19D4300D1186}"/>
    <cellStyle name="60% - Colore 2 10" xfId="27159" xr:uid="{8AAD41D4-9586-404B-A59E-597EEE12B63A}"/>
    <cellStyle name="60% - Colore 2 11" xfId="27160" xr:uid="{6516143B-6646-46C2-97D3-AF336A77C065}"/>
    <cellStyle name="60% - Colore 2 12" xfId="27161" xr:uid="{6ABADD9D-2B4B-4F0A-A4D8-76944B585A57}"/>
    <cellStyle name="60% - Colore 2 13" xfId="27162" xr:uid="{0C858C72-ECB7-4DB7-84D6-949072E825B4}"/>
    <cellStyle name="60% - Colore 2 14" xfId="27163" xr:uid="{CDD37ABD-2790-434D-B576-B6E107976F5D}"/>
    <cellStyle name="60% - Colore 2 15" xfId="27164" xr:uid="{9019C5EE-7E52-44A3-B18C-312835886281}"/>
    <cellStyle name="60% - Colore 2 16" xfId="27165" xr:uid="{3D1F014C-58B1-4017-89D8-FFC769942DF6}"/>
    <cellStyle name="60% - Colore 2 17" xfId="27166" xr:uid="{0136C546-B68C-44AB-B3B8-0EB1C0EEFC3E}"/>
    <cellStyle name="60% - Colore 2 2" xfId="27167" xr:uid="{3C39CA93-9EB0-4D0A-A65D-4673A1B65518}"/>
    <cellStyle name="60% - Colore 2 3" xfId="27168" xr:uid="{3CED1B41-DFDF-4193-A4BC-6FCC2E27B096}"/>
    <cellStyle name="60% - Colore 2 4" xfId="27169" xr:uid="{4FAED861-B01F-4416-9456-B0BB5D85BCA6}"/>
    <cellStyle name="60% - Colore 2 5" xfId="27170" xr:uid="{9730830F-AA0D-4330-9B4F-DFBF27A2C8AB}"/>
    <cellStyle name="60% - Colore 2 6" xfId="27171" xr:uid="{117340B3-C6EF-4402-A41B-250EF75F6418}"/>
    <cellStyle name="60% - Colore 2 7" xfId="27172" xr:uid="{DBE49D70-6115-477E-A7A0-A363B03C1642}"/>
    <cellStyle name="60% - Colore 2 8" xfId="27173" xr:uid="{C1A28722-5BDD-4425-9D1A-390D03FCC37F}"/>
    <cellStyle name="60% - Colore 2 9" xfId="27174" xr:uid="{36E4C4B9-2778-44D0-A13C-A74FFD3D75C1}"/>
    <cellStyle name="60% - Colore 2_Display" xfId="27175" xr:uid="{AFD06868-F046-4B2C-B9EE-D9853A3B4C69}"/>
    <cellStyle name="60% - Colore 3" xfId="27176" xr:uid="{CB705D4D-1033-42BB-8D77-24FE5D4E030D}"/>
    <cellStyle name="60% - Colore 3 10" xfId="27177" xr:uid="{C7E6E4AB-41C8-4248-A5E2-7969A339CD26}"/>
    <cellStyle name="60% - Colore 3 11" xfId="27178" xr:uid="{8061C00B-F758-439D-8B8F-FCAF634707D6}"/>
    <cellStyle name="60% - Colore 3 12" xfId="27179" xr:uid="{2BBB8335-98B4-4715-A9C2-0F0DBFBEC304}"/>
    <cellStyle name="60% - Colore 3 13" xfId="27180" xr:uid="{5B050C99-C94A-4DBF-AA6A-B51C563AC6D0}"/>
    <cellStyle name="60% - Colore 3 14" xfId="27181" xr:uid="{1EEC12DF-948D-4DE5-BCA2-4D6CC1F59D3C}"/>
    <cellStyle name="60% - Colore 3 15" xfId="27182" xr:uid="{BE0F1F45-E8E0-4128-A10E-CDEABC5C257D}"/>
    <cellStyle name="60% - Colore 3 16" xfId="27183" xr:uid="{DE9E7AB6-D6A1-4C70-BFDE-2A21A3AD0D0E}"/>
    <cellStyle name="60% - Colore 3 17" xfId="27184" xr:uid="{B282960E-FF88-415C-AD96-7CF1BFAFDF50}"/>
    <cellStyle name="60% - Colore 3 2" xfId="27185" xr:uid="{EC8A5D5B-05D2-4822-824E-A9241D243E51}"/>
    <cellStyle name="60% - Colore 3 3" xfId="27186" xr:uid="{90B6F52E-C3D8-4CCB-A5D1-5ED00334FE85}"/>
    <cellStyle name="60% - Colore 3 4" xfId="27187" xr:uid="{7F6EEF41-CC22-4646-8FB6-690B5469449F}"/>
    <cellStyle name="60% - Colore 3 5" xfId="27188" xr:uid="{8CBBF94C-5392-4CE0-9971-E9724A46A47F}"/>
    <cellStyle name="60% - Colore 3 6" xfId="27189" xr:uid="{00B0E6B0-275F-429C-914F-EB07CC51DE6C}"/>
    <cellStyle name="60% - Colore 3 7" xfId="27190" xr:uid="{2BF077D2-4973-451A-A0C8-BF9A1C33B206}"/>
    <cellStyle name="60% - Colore 3 8" xfId="27191" xr:uid="{DE755340-852E-4D61-A6F5-A5B876101677}"/>
    <cellStyle name="60% - Colore 3 9" xfId="27192" xr:uid="{9BEF486E-8686-4907-8191-0B2315407326}"/>
    <cellStyle name="60% - Colore 3_Display" xfId="27193" xr:uid="{F88328D7-3DA2-4D66-9E4E-FC2847EF02C5}"/>
    <cellStyle name="60% - Colore 4" xfId="27194" xr:uid="{C966B687-6F4D-4D44-96B1-526E46B00357}"/>
    <cellStyle name="60% - Colore 4 10" xfId="27195" xr:uid="{E0EE19E3-CB5C-432E-A19B-999A35DC7BDF}"/>
    <cellStyle name="60% - Colore 4 11" xfId="27196" xr:uid="{1552AAF0-702D-47DF-813F-A2EF79270513}"/>
    <cellStyle name="60% - Colore 4 12" xfId="27197" xr:uid="{BC01D526-F764-4B6A-8BDC-4F4B2F878ECA}"/>
    <cellStyle name="60% - Colore 4 13" xfId="27198" xr:uid="{C15027B5-5664-42EB-89AF-AAD6057E2B26}"/>
    <cellStyle name="60% - Colore 4 14" xfId="27199" xr:uid="{968B118E-CAC8-482F-B3A6-3B8A13C80433}"/>
    <cellStyle name="60% - Colore 4 15" xfId="27200" xr:uid="{9689505A-D4F4-43BC-AEDB-F114B244501E}"/>
    <cellStyle name="60% - Colore 4 16" xfId="27201" xr:uid="{81F40B84-A703-4A49-AAD8-DE021069C8BD}"/>
    <cellStyle name="60% - Colore 4 17" xfId="27202" xr:uid="{D6EDD829-F835-4FC7-AC2E-B5E2FFDED465}"/>
    <cellStyle name="60% - Colore 4 2" xfId="27203" xr:uid="{9A7536D2-2D58-4F87-A56D-6445F9C64AE4}"/>
    <cellStyle name="60% - Colore 4 3" xfId="27204" xr:uid="{B455D9A0-D392-44EE-80B8-954CD40C852E}"/>
    <cellStyle name="60% - Colore 4 4" xfId="27205" xr:uid="{62DF19D7-60D2-4B32-915A-7DE3BC393A67}"/>
    <cellStyle name="60% - Colore 4 5" xfId="27206" xr:uid="{7ED1AA85-7CB5-40AC-B360-8852FA85DF7A}"/>
    <cellStyle name="60% - Colore 4 6" xfId="27207" xr:uid="{2194D820-7AAE-4E8F-BFB5-324EF88D6BF1}"/>
    <cellStyle name="60% - Colore 4 7" xfId="27208" xr:uid="{61FC9237-B7E6-437D-9AC9-0BE002D3F280}"/>
    <cellStyle name="60% - Colore 4 8" xfId="27209" xr:uid="{6B40BE72-CC47-4FB4-9613-19C7685A0BEA}"/>
    <cellStyle name="60% - Colore 4 9" xfId="27210" xr:uid="{9760DFCA-BAFA-44E3-AE06-AD329EDDE060}"/>
    <cellStyle name="60% - Colore 4_Display" xfId="27211" xr:uid="{D614624C-452C-4C2E-BDA7-948B11178C58}"/>
    <cellStyle name="60% - Colore 5" xfId="27212" xr:uid="{57F4789B-E44A-44FB-8EFF-E61E07320D1F}"/>
    <cellStyle name="60% - Colore 5 10" xfId="27213" xr:uid="{4F5E60E8-61BC-4328-961E-30B5E41BFA3E}"/>
    <cellStyle name="60% - Colore 5 11" xfId="27214" xr:uid="{D1213B41-3E6E-4ED3-9853-2DFD170A68FB}"/>
    <cellStyle name="60% - Colore 5 12" xfId="27215" xr:uid="{C80F2598-7A98-4F6D-B608-384B3830FA1C}"/>
    <cellStyle name="60% - Colore 5 13" xfId="27216" xr:uid="{47893E05-0705-452E-B3A7-E08F1791BE2B}"/>
    <cellStyle name="60% - Colore 5 14" xfId="27217" xr:uid="{5475E39C-C539-4ABF-8294-D90444EAC6E2}"/>
    <cellStyle name="60% - Colore 5 15" xfId="27218" xr:uid="{3883A1A5-D788-4867-A9F5-7C66722B797B}"/>
    <cellStyle name="60% - Colore 5 16" xfId="27219" xr:uid="{322AD9A4-3E78-4CCD-8BBE-20DA738220F5}"/>
    <cellStyle name="60% - Colore 5 17" xfId="27220" xr:uid="{6153951F-EC3E-4375-8F87-E9F878E14169}"/>
    <cellStyle name="60% - Colore 5 2" xfId="27221" xr:uid="{909C2AC5-7E2C-4E4C-B57E-8213456222A9}"/>
    <cellStyle name="60% - Colore 5 3" xfId="27222" xr:uid="{1B977C53-3C8B-44BF-8744-4FC5E45EF336}"/>
    <cellStyle name="60% - Colore 5 4" xfId="27223" xr:uid="{208276EC-091B-4777-8F31-801E72096AD5}"/>
    <cellStyle name="60% - Colore 5 5" xfId="27224" xr:uid="{C0E7CE12-423E-41ED-8118-626F5290F33B}"/>
    <cellStyle name="60% - Colore 5 6" xfId="27225" xr:uid="{60CF72CC-CDC9-4E1E-8C89-D81AC32C16E1}"/>
    <cellStyle name="60% - Colore 5 7" xfId="27226" xr:uid="{4890E9B6-00D0-4A93-83B2-0ED9C78C3684}"/>
    <cellStyle name="60% - Colore 5 8" xfId="27227" xr:uid="{9371D5FF-3CD1-4F81-BFBC-43C66D1C27E6}"/>
    <cellStyle name="60% - Colore 5 9" xfId="27228" xr:uid="{3E2AFE93-0F3E-4592-915B-0B3C3F8158C0}"/>
    <cellStyle name="60% - Colore 5_Display" xfId="27229" xr:uid="{69B8802D-AA7C-4F61-8710-2ACB3CFFE484}"/>
    <cellStyle name="60% - Colore 6" xfId="27230" xr:uid="{54865271-E582-4A42-B2CB-9F0517C87E2B}"/>
    <cellStyle name="60% - Colore 6 10" xfId="27231" xr:uid="{DBE95B40-0C23-4BE2-BC1D-12FE41CBCDFF}"/>
    <cellStyle name="60% - Colore 6 11" xfId="27232" xr:uid="{40A8AFD2-00F6-451F-8709-6AD0831F54F3}"/>
    <cellStyle name="60% - Colore 6 12" xfId="27233" xr:uid="{9A6513B8-418F-413A-980A-932FEEEC97B5}"/>
    <cellStyle name="60% - Colore 6 13" xfId="27234" xr:uid="{FDDAF16C-6549-481F-BCCA-3A52C54EA467}"/>
    <cellStyle name="60% - Colore 6 14" xfId="27235" xr:uid="{620C74ED-9F8A-4046-818C-0C3DB54A5C6B}"/>
    <cellStyle name="60% - Colore 6 15" xfId="27236" xr:uid="{E501A57D-E314-4AA0-900E-94B75F71144F}"/>
    <cellStyle name="60% - Colore 6 16" xfId="27237" xr:uid="{87D5DF42-5F72-46FE-80D6-B4F504C46CBC}"/>
    <cellStyle name="60% - Colore 6 17" xfId="27238" xr:uid="{6A2372E5-1A55-438C-93EB-9E81A9DCB60E}"/>
    <cellStyle name="60% - Colore 6 2" xfId="27239" xr:uid="{4D7AA122-6C1F-4116-B461-DDD58987B9EA}"/>
    <cellStyle name="60% - Colore 6 3" xfId="27240" xr:uid="{D7E04427-A8DE-4D25-863D-62001D2D8617}"/>
    <cellStyle name="60% - Colore 6 4" xfId="27241" xr:uid="{63A74902-DAEA-4B4A-B993-9359B854AD93}"/>
    <cellStyle name="60% - Colore 6 5" xfId="27242" xr:uid="{FC138523-1317-4113-B903-D1406628DF35}"/>
    <cellStyle name="60% - Colore 6 6" xfId="27243" xr:uid="{75FA8773-CEC8-41F5-839C-C2C29379C06D}"/>
    <cellStyle name="60% - Colore 6 7" xfId="27244" xr:uid="{19412ABD-0AE5-44F4-B9BB-2D86BC1D3FBA}"/>
    <cellStyle name="60% - Colore 6 8" xfId="27245" xr:uid="{EF7812E8-93FB-453C-A80E-C87F895056FF}"/>
    <cellStyle name="60% - Colore 6 9" xfId="27246" xr:uid="{4B68D256-1FCD-419F-969A-B289C112F629}"/>
    <cellStyle name="60% - Colore 6_Display" xfId="27247" xr:uid="{3E28972C-7C4B-4C35-BE50-1F03E215905F}"/>
    <cellStyle name="_x001c_À " xfId="27248" xr:uid="{FA6C4DAC-B018-4729-8514-46A8C06859DB}"/>
    <cellStyle name="_x001c_À  2" xfId="27249" xr:uid="{8C99AF56-BDC1-4102-9A74-726A3BB06F5B}"/>
    <cellStyle name="A_Cacher" xfId="27250" xr:uid="{C130950E-D388-4ABD-A128-452FD588713E}"/>
    <cellStyle name="ac" xfId="27251" xr:uid="{FEF0EEB0-9607-4697-BC10-5A849A2C4091}"/>
    <cellStyle name="ac 2" xfId="27252" xr:uid="{A7178759-417C-47C6-802B-4750895BEC08}"/>
    <cellStyle name="Accent1 - 20%" xfId="488" xr:uid="{00000000-0005-0000-0000-0000D9010000}"/>
    <cellStyle name="Accent1 - 40%" xfId="489" xr:uid="{00000000-0005-0000-0000-0000DA010000}"/>
    <cellStyle name="Accent1 - 60%" xfId="490" xr:uid="{00000000-0005-0000-0000-0000DB010000}"/>
    <cellStyle name="Accent1 10" xfId="27253" xr:uid="{5D7539AC-79AD-4CBE-A445-A807009AD71F}"/>
    <cellStyle name="Accent1 11" xfId="27254" xr:uid="{967F450D-9073-4B68-91CC-5D9C1E9514C0}"/>
    <cellStyle name="Accent1 12" xfId="27255" xr:uid="{B5F61C6E-1367-442B-80BB-F37B80651BD6}"/>
    <cellStyle name="Accent1 13" xfId="27256" xr:uid="{B305401D-F486-4AD0-A6F7-B1F76FCEFEC6}"/>
    <cellStyle name="Accent1 14" xfId="27257" xr:uid="{63BC9119-4F09-4DCB-8031-FF2D115C6DFE}"/>
    <cellStyle name="Accent1 2" xfId="491" xr:uid="{00000000-0005-0000-0000-0000DC010000}"/>
    <cellStyle name="Accent1 2 10" xfId="492" xr:uid="{00000000-0005-0000-0000-0000DD010000}"/>
    <cellStyle name="Accent1 2 11" xfId="493" xr:uid="{00000000-0005-0000-0000-0000DE010000}"/>
    <cellStyle name="Accent1 2 12" xfId="494" xr:uid="{00000000-0005-0000-0000-0000DF010000}"/>
    <cellStyle name="Accent1 2 2" xfId="495" xr:uid="{00000000-0005-0000-0000-0000E0010000}"/>
    <cellStyle name="Accent1 2 2 2" xfId="496" xr:uid="{00000000-0005-0000-0000-0000E1010000}"/>
    <cellStyle name="Accent1 2 2 3" xfId="27258" xr:uid="{8E08DA12-540F-4CA0-A261-DA8C245A8D79}"/>
    <cellStyle name="Accent1 2 3" xfId="497" xr:uid="{00000000-0005-0000-0000-0000E2010000}"/>
    <cellStyle name="Accent1 2 3 2" xfId="27259" xr:uid="{DF38607F-EEA1-4E5A-94AB-ADA8485C1AC4}"/>
    <cellStyle name="Accent1 2 4" xfId="498" xr:uid="{00000000-0005-0000-0000-0000E3010000}"/>
    <cellStyle name="Accent1 2 5" xfId="499" xr:uid="{00000000-0005-0000-0000-0000E4010000}"/>
    <cellStyle name="Accent1 2 6" xfId="500" xr:uid="{00000000-0005-0000-0000-0000E5010000}"/>
    <cellStyle name="Accent1 2 7" xfId="501" xr:uid="{00000000-0005-0000-0000-0000E6010000}"/>
    <cellStyle name="Accent1 2 8" xfId="502" xr:uid="{00000000-0005-0000-0000-0000E7010000}"/>
    <cellStyle name="Accent1 2 9" xfId="503" xr:uid="{00000000-0005-0000-0000-0000E8010000}"/>
    <cellStyle name="Accent1 2_CONFIGURATION" xfId="27260" xr:uid="{3F75CBF2-6416-4D41-A323-8F6883E8DA2A}"/>
    <cellStyle name="Accent1 3" xfId="504" xr:uid="{00000000-0005-0000-0000-0000E9010000}"/>
    <cellStyle name="Accent1 3 2" xfId="505" xr:uid="{00000000-0005-0000-0000-0000EA010000}"/>
    <cellStyle name="Accent1 3 3" xfId="506" xr:uid="{00000000-0005-0000-0000-0000EB010000}"/>
    <cellStyle name="Accent1 3 4" xfId="27261" xr:uid="{540E3641-FE1F-492D-9E62-ABE8EB217600}"/>
    <cellStyle name="Accent1 4" xfId="507" xr:uid="{00000000-0005-0000-0000-0000EC010000}"/>
    <cellStyle name="Accent1 4 2" xfId="508" xr:uid="{00000000-0005-0000-0000-0000ED010000}"/>
    <cellStyle name="Accent1 4 3" xfId="509" xr:uid="{00000000-0005-0000-0000-0000EE010000}"/>
    <cellStyle name="Accent1 4 4" xfId="27262" xr:uid="{B4238053-E78F-4354-8E27-792002C73630}"/>
    <cellStyle name="Accent1 5" xfId="510" xr:uid="{00000000-0005-0000-0000-0000EF010000}"/>
    <cellStyle name="Accent1 5 2" xfId="511" xr:uid="{00000000-0005-0000-0000-0000F0010000}"/>
    <cellStyle name="Accent1 5 3" xfId="512" xr:uid="{00000000-0005-0000-0000-0000F1010000}"/>
    <cellStyle name="Accent1 5 4" xfId="27263" xr:uid="{1EBE892E-C16A-4C2A-8282-2D7B96EFB389}"/>
    <cellStyle name="Accent1 6" xfId="513" xr:uid="{00000000-0005-0000-0000-0000F2010000}"/>
    <cellStyle name="Accent1 6 2" xfId="514" xr:uid="{00000000-0005-0000-0000-0000F3010000}"/>
    <cellStyle name="Accent1 6 3" xfId="515" xr:uid="{00000000-0005-0000-0000-0000F4010000}"/>
    <cellStyle name="Accent1 6 4" xfId="27264" xr:uid="{38CE9F4E-141F-435C-817C-24FCF47B11E0}"/>
    <cellStyle name="Accent1 7" xfId="516" xr:uid="{00000000-0005-0000-0000-0000F5010000}"/>
    <cellStyle name="Accent1 7 2" xfId="27265" xr:uid="{758AE375-02A7-47A5-8599-6A7E6E5CD6D9}"/>
    <cellStyle name="Accent1 8" xfId="517" xr:uid="{00000000-0005-0000-0000-0000F6010000}"/>
    <cellStyle name="Accent1 8 2" xfId="27266" xr:uid="{6A029361-B9C8-4335-8979-A35AA1366DD3}"/>
    <cellStyle name="Accent1 9" xfId="518" xr:uid="{00000000-0005-0000-0000-0000F7010000}"/>
    <cellStyle name="Accent1 9 2" xfId="27267" xr:uid="{05A9CD82-777D-46BA-B35A-3BE2FD7718F2}"/>
    <cellStyle name="Accent2 - 20%" xfId="519" xr:uid="{00000000-0005-0000-0000-0000F8010000}"/>
    <cellStyle name="Accent2 - 40%" xfId="520" xr:uid="{00000000-0005-0000-0000-0000F9010000}"/>
    <cellStyle name="Accent2 - 60%" xfId="521" xr:uid="{00000000-0005-0000-0000-0000FA010000}"/>
    <cellStyle name="Accent2 10" xfId="27268" xr:uid="{ACEC897A-811C-4FF2-A043-A2CE32E278A9}"/>
    <cellStyle name="Accent2 11" xfId="27269" xr:uid="{3BCFC84B-A0E2-4250-97BA-27B00FE9AA2E}"/>
    <cellStyle name="Accent2 12" xfId="27270" xr:uid="{B8CE1B20-A0DF-43EA-B2FD-A0D0D68A599F}"/>
    <cellStyle name="Accent2 13" xfId="27271" xr:uid="{E8C6E921-3787-432D-83DF-E9E90277B343}"/>
    <cellStyle name="Accent2 14" xfId="27272" xr:uid="{1039CB93-7586-4210-AC2B-BDD0BA2081F6}"/>
    <cellStyle name="Accent2 2" xfId="522" xr:uid="{00000000-0005-0000-0000-0000FB010000}"/>
    <cellStyle name="Accent2 2 10" xfId="523" xr:uid="{00000000-0005-0000-0000-0000FC010000}"/>
    <cellStyle name="Accent2 2 11" xfId="524" xr:uid="{00000000-0005-0000-0000-0000FD010000}"/>
    <cellStyle name="Accent2 2 12" xfId="525" xr:uid="{00000000-0005-0000-0000-0000FE010000}"/>
    <cellStyle name="Accent2 2 2" xfId="526" xr:uid="{00000000-0005-0000-0000-0000FF010000}"/>
    <cellStyle name="Accent2 2 2 2" xfId="527" xr:uid="{00000000-0005-0000-0000-000000020000}"/>
    <cellStyle name="Accent2 2 2 3" xfId="27273" xr:uid="{22156C76-4B2C-4C7D-8E11-73B840E4ACC9}"/>
    <cellStyle name="Accent2 2 3" xfId="528" xr:uid="{00000000-0005-0000-0000-000001020000}"/>
    <cellStyle name="Accent2 2 3 2" xfId="27274" xr:uid="{3DB4420F-24CB-4CD9-A5ED-BF057224A52E}"/>
    <cellStyle name="Accent2 2 4" xfId="529" xr:uid="{00000000-0005-0000-0000-000002020000}"/>
    <cellStyle name="Accent2 2 5" xfId="530" xr:uid="{00000000-0005-0000-0000-000003020000}"/>
    <cellStyle name="Accent2 2 6" xfId="531" xr:uid="{00000000-0005-0000-0000-000004020000}"/>
    <cellStyle name="Accent2 2 7" xfId="532" xr:uid="{00000000-0005-0000-0000-000005020000}"/>
    <cellStyle name="Accent2 2 8" xfId="533" xr:uid="{00000000-0005-0000-0000-000006020000}"/>
    <cellStyle name="Accent2 2 9" xfId="534" xr:uid="{00000000-0005-0000-0000-000007020000}"/>
    <cellStyle name="Accent2 2_CONFIGURATION" xfId="27275" xr:uid="{2E9BA20E-F836-4CAD-A2B2-8E673DD359B6}"/>
    <cellStyle name="Accent2 3" xfId="535" xr:uid="{00000000-0005-0000-0000-000008020000}"/>
    <cellStyle name="Accent2 3 2" xfId="536" xr:uid="{00000000-0005-0000-0000-000009020000}"/>
    <cellStyle name="Accent2 3 3" xfId="537" xr:uid="{00000000-0005-0000-0000-00000A020000}"/>
    <cellStyle name="Accent2 3 4" xfId="27276" xr:uid="{BB68FB7A-814B-4571-84CF-F9F93DC67DEF}"/>
    <cellStyle name="Accent2 4" xfId="538" xr:uid="{00000000-0005-0000-0000-00000B020000}"/>
    <cellStyle name="Accent2 4 2" xfId="539" xr:uid="{00000000-0005-0000-0000-00000C020000}"/>
    <cellStyle name="Accent2 4 3" xfId="540" xr:uid="{00000000-0005-0000-0000-00000D020000}"/>
    <cellStyle name="Accent2 4 4" xfId="27277" xr:uid="{9AB8B9E8-4948-4D33-B1CC-C968904DE6D3}"/>
    <cellStyle name="Accent2 5" xfId="541" xr:uid="{00000000-0005-0000-0000-00000E020000}"/>
    <cellStyle name="Accent2 5 2" xfId="542" xr:uid="{00000000-0005-0000-0000-00000F020000}"/>
    <cellStyle name="Accent2 5 3" xfId="543" xr:uid="{00000000-0005-0000-0000-000010020000}"/>
    <cellStyle name="Accent2 5 4" xfId="27278" xr:uid="{4D31D989-1041-407B-87FB-ACD4F272F47D}"/>
    <cellStyle name="Accent2 6" xfId="544" xr:uid="{00000000-0005-0000-0000-000011020000}"/>
    <cellStyle name="Accent2 6 2" xfId="545" xr:uid="{00000000-0005-0000-0000-000012020000}"/>
    <cellStyle name="Accent2 6 3" xfId="546" xr:uid="{00000000-0005-0000-0000-000013020000}"/>
    <cellStyle name="Accent2 6 4" xfId="27279" xr:uid="{E2487AEB-3844-4B6D-93A4-363F8664DE57}"/>
    <cellStyle name="Accent2 7" xfId="547" xr:uid="{00000000-0005-0000-0000-000014020000}"/>
    <cellStyle name="Accent2 7 2" xfId="27280" xr:uid="{E3B62A89-BA18-4047-B72C-233C18DB9054}"/>
    <cellStyle name="Accent2 8" xfId="548" xr:uid="{00000000-0005-0000-0000-000015020000}"/>
    <cellStyle name="Accent2 8 2" xfId="27281" xr:uid="{8F55F271-E69E-40B9-8A4C-0ABF0D524BFF}"/>
    <cellStyle name="Accent2 9" xfId="549" xr:uid="{00000000-0005-0000-0000-000016020000}"/>
    <cellStyle name="Accent2 9 2" xfId="27282" xr:uid="{0AC04568-13B3-4E66-B8D2-C38F016EBCA8}"/>
    <cellStyle name="Accent3 - 20%" xfId="550" xr:uid="{00000000-0005-0000-0000-000017020000}"/>
    <cellStyle name="Accent3 - 40%" xfId="551" xr:uid="{00000000-0005-0000-0000-000018020000}"/>
    <cellStyle name="Accent3 - 60%" xfId="552" xr:uid="{00000000-0005-0000-0000-000019020000}"/>
    <cellStyle name="Accent3 10" xfId="27283" xr:uid="{4112D5D2-FE30-44FA-94DB-FB9B842801C2}"/>
    <cellStyle name="Accent3 11" xfId="27284" xr:uid="{C00DE67A-2571-42E5-BF3F-C59596F3459C}"/>
    <cellStyle name="Accent3 12" xfId="27285" xr:uid="{45F504F0-C960-46D8-A1DA-81D9A5D71322}"/>
    <cellStyle name="Accent3 13" xfId="27286" xr:uid="{2D8C7B48-E752-4ECD-BEBC-78500DFFDD30}"/>
    <cellStyle name="Accent3 14" xfId="27287" xr:uid="{A3887CC0-4420-4D4A-8AE4-5C48F8FEB78A}"/>
    <cellStyle name="Accent3 2" xfId="553" xr:uid="{00000000-0005-0000-0000-00001A020000}"/>
    <cellStyle name="Accent3 2 10" xfId="554" xr:uid="{00000000-0005-0000-0000-00001B020000}"/>
    <cellStyle name="Accent3 2 11" xfId="555" xr:uid="{00000000-0005-0000-0000-00001C020000}"/>
    <cellStyle name="Accent3 2 12" xfId="556" xr:uid="{00000000-0005-0000-0000-00001D020000}"/>
    <cellStyle name="Accent3 2 2" xfId="557" xr:uid="{00000000-0005-0000-0000-00001E020000}"/>
    <cellStyle name="Accent3 2 2 2" xfId="558" xr:uid="{00000000-0005-0000-0000-00001F020000}"/>
    <cellStyle name="Accent3 2 2 3" xfId="27288" xr:uid="{2C21F6D0-CD65-40C8-8792-F6DAE6199FBA}"/>
    <cellStyle name="Accent3 2 3" xfId="559" xr:uid="{00000000-0005-0000-0000-000020020000}"/>
    <cellStyle name="Accent3 2 3 2" xfId="27289" xr:uid="{C303E757-25C0-4BA2-8DF2-439043E72415}"/>
    <cellStyle name="Accent3 2 4" xfId="560" xr:uid="{00000000-0005-0000-0000-000021020000}"/>
    <cellStyle name="Accent3 2 5" xfId="561" xr:uid="{00000000-0005-0000-0000-000022020000}"/>
    <cellStyle name="Accent3 2 6" xfId="562" xr:uid="{00000000-0005-0000-0000-000023020000}"/>
    <cellStyle name="Accent3 2 7" xfId="563" xr:uid="{00000000-0005-0000-0000-000024020000}"/>
    <cellStyle name="Accent3 2 8" xfId="564" xr:uid="{00000000-0005-0000-0000-000025020000}"/>
    <cellStyle name="Accent3 2 9" xfId="565" xr:uid="{00000000-0005-0000-0000-000026020000}"/>
    <cellStyle name="Accent3 2_CONFIGURATION" xfId="27290" xr:uid="{CF03AEC8-8F1B-4F17-8B91-BE6176F91673}"/>
    <cellStyle name="Accent3 3" xfId="566" xr:uid="{00000000-0005-0000-0000-000027020000}"/>
    <cellStyle name="Accent3 3 2" xfId="567" xr:uid="{00000000-0005-0000-0000-000028020000}"/>
    <cellStyle name="Accent3 3 3" xfId="568" xr:uid="{00000000-0005-0000-0000-000029020000}"/>
    <cellStyle name="Accent3 3 4" xfId="27291" xr:uid="{6422D8AD-9CB0-485B-92F7-B0C4D28CD1D6}"/>
    <cellStyle name="Accent3 4" xfId="569" xr:uid="{00000000-0005-0000-0000-00002A020000}"/>
    <cellStyle name="Accent3 4 2" xfId="570" xr:uid="{00000000-0005-0000-0000-00002B020000}"/>
    <cellStyle name="Accent3 4 3" xfId="571" xr:uid="{00000000-0005-0000-0000-00002C020000}"/>
    <cellStyle name="Accent3 4 4" xfId="27292" xr:uid="{510DA704-7D50-4100-A716-659315598B8F}"/>
    <cellStyle name="Accent3 5" xfId="572" xr:uid="{00000000-0005-0000-0000-00002D020000}"/>
    <cellStyle name="Accent3 5 2" xfId="573" xr:uid="{00000000-0005-0000-0000-00002E020000}"/>
    <cellStyle name="Accent3 5 3" xfId="574" xr:uid="{00000000-0005-0000-0000-00002F020000}"/>
    <cellStyle name="Accent3 5 4" xfId="27293" xr:uid="{2D703687-BF5E-4C68-B330-568027513407}"/>
    <cellStyle name="Accent3 6" xfId="575" xr:uid="{00000000-0005-0000-0000-000030020000}"/>
    <cellStyle name="Accent3 6 2" xfId="576" xr:uid="{00000000-0005-0000-0000-000031020000}"/>
    <cellStyle name="Accent3 6 3" xfId="577" xr:uid="{00000000-0005-0000-0000-000032020000}"/>
    <cellStyle name="Accent3 6 4" xfId="27294" xr:uid="{97390234-D00F-4E5D-B889-4A770F42A1B7}"/>
    <cellStyle name="Accent3 7" xfId="578" xr:uid="{00000000-0005-0000-0000-000033020000}"/>
    <cellStyle name="Accent3 7 2" xfId="27295" xr:uid="{47EE37F1-56D3-49C4-B34B-1833B5815F9E}"/>
    <cellStyle name="Accent3 8" xfId="579" xr:uid="{00000000-0005-0000-0000-000034020000}"/>
    <cellStyle name="Accent3 8 2" xfId="27296" xr:uid="{1897F60A-B5FA-4D12-8E77-5B0D8F6284C7}"/>
    <cellStyle name="Accent3 9" xfId="580" xr:uid="{00000000-0005-0000-0000-000035020000}"/>
    <cellStyle name="Accent3 9 2" xfId="27297" xr:uid="{8FFB8ED5-8177-456A-AA97-93F80BBAAE2F}"/>
    <cellStyle name="Accent4 - 20%" xfId="581" xr:uid="{00000000-0005-0000-0000-000036020000}"/>
    <cellStyle name="Accent4 - 40%" xfId="582" xr:uid="{00000000-0005-0000-0000-000037020000}"/>
    <cellStyle name="Accent4 - 60%" xfId="583" xr:uid="{00000000-0005-0000-0000-000038020000}"/>
    <cellStyle name="Accent4 10" xfId="27298" xr:uid="{FBD7A774-FE7F-4478-87E9-403BBBAC1257}"/>
    <cellStyle name="Accent4 11" xfId="27299" xr:uid="{B06881B3-D1DE-4A76-85FF-B776496CA7F3}"/>
    <cellStyle name="Accent4 12" xfId="27300" xr:uid="{6F2C37F5-0E81-480E-AB09-B21DA4621E6F}"/>
    <cellStyle name="Accent4 13" xfId="27301" xr:uid="{5182AAEC-4BEB-4A87-8805-B108BE6305E4}"/>
    <cellStyle name="Accent4 14" xfId="27302" xr:uid="{3A1F97DF-0688-41C2-AC87-F8A02D0634BF}"/>
    <cellStyle name="Accent4 2" xfId="584" xr:uid="{00000000-0005-0000-0000-000039020000}"/>
    <cellStyle name="Accent4 2 10" xfId="585" xr:uid="{00000000-0005-0000-0000-00003A020000}"/>
    <cellStyle name="Accent4 2 11" xfId="586" xr:uid="{00000000-0005-0000-0000-00003B020000}"/>
    <cellStyle name="Accent4 2 12" xfId="587" xr:uid="{00000000-0005-0000-0000-00003C020000}"/>
    <cellStyle name="Accent4 2 2" xfId="588" xr:uid="{00000000-0005-0000-0000-00003D020000}"/>
    <cellStyle name="Accent4 2 2 2" xfId="589" xr:uid="{00000000-0005-0000-0000-00003E020000}"/>
    <cellStyle name="Accent4 2 2 3" xfId="27303" xr:uid="{122992B2-8E5E-486D-A489-22128438E131}"/>
    <cellStyle name="Accent4 2 3" xfId="590" xr:uid="{00000000-0005-0000-0000-00003F020000}"/>
    <cellStyle name="Accent4 2 3 2" xfId="27304" xr:uid="{9B96FA29-0E3A-483E-8CAA-AFD5A97F5993}"/>
    <cellStyle name="Accent4 2 4" xfId="591" xr:uid="{00000000-0005-0000-0000-000040020000}"/>
    <cellStyle name="Accent4 2 5" xfId="592" xr:uid="{00000000-0005-0000-0000-000041020000}"/>
    <cellStyle name="Accent4 2 6" xfId="593" xr:uid="{00000000-0005-0000-0000-000042020000}"/>
    <cellStyle name="Accent4 2 7" xfId="594" xr:uid="{00000000-0005-0000-0000-000043020000}"/>
    <cellStyle name="Accent4 2 8" xfId="595" xr:uid="{00000000-0005-0000-0000-000044020000}"/>
    <cellStyle name="Accent4 2 9" xfId="596" xr:uid="{00000000-0005-0000-0000-000045020000}"/>
    <cellStyle name="Accent4 2_CONFIGURATION" xfId="27305" xr:uid="{C73E8206-816A-4B47-97DD-C485F819BD6E}"/>
    <cellStyle name="Accent4 3" xfId="597" xr:uid="{00000000-0005-0000-0000-000046020000}"/>
    <cellStyle name="Accent4 3 2" xfId="598" xr:uid="{00000000-0005-0000-0000-000047020000}"/>
    <cellStyle name="Accent4 3 3" xfId="599" xr:uid="{00000000-0005-0000-0000-000048020000}"/>
    <cellStyle name="Accent4 3 4" xfId="27306" xr:uid="{E74B6D78-77E0-491F-BE83-FDF8DD8FBD03}"/>
    <cellStyle name="Accent4 4" xfId="600" xr:uid="{00000000-0005-0000-0000-000049020000}"/>
    <cellStyle name="Accent4 4 2" xfId="601" xr:uid="{00000000-0005-0000-0000-00004A020000}"/>
    <cellStyle name="Accent4 4 3" xfId="602" xr:uid="{00000000-0005-0000-0000-00004B020000}"/>
    <cellStyle name="Accent4 4 4" xfId="27307" xr:uid="{33D44982-9423-4D97-B49E-93097259E4EE}"/>
    <cellStyle name="Accent4 5" xfId="603" xr:uid="{00000000-0005-0000-0000-00004C020000}"/>
    <cellStyle name="Accent4 5 2" xfId="604" xr:uid="{00000000-0005-0000-0000-00004D020000}"/>
    <cellStyle name="Accent4 5 3" xfId="605" xr:uid="{00000000-0005-0000-0000-00004E020000}"/>
    <cellStyle name="Accent4 5 4" xfId="27308" xr:uid="{A9970642-D91B-4464-A846-70DEB1B2D8E4}"/>
    <cellStyle name="Accent4 6" xfId="606" xr:uid="{00000000-0005-0000-0000-00004F020000}"/>
    <cellStyle name="Accent4 6 2" xfId="607" xr:uid="{00000000-0005-0000-0000-000050020000}"/>
    <cellStyle name="Accent4 6 3" xfId="608" xr:uid="{00000000-0005-0000-0000-000051020000}"/>
    <cellStyle name="Accent4 6 4" xfId="27309" xr:uid="{2F6B2F97-C724-4AF8-8978-D182EFB3D95F}"/>
    <cellStyle name="Accent4 7" xfId="609" xr:uid="{00000000-0005-0000-0000-000052020000}"/>
    <cellStyle name="Accent4 7 2" xfId="27310" xr:uid="{5E4C33F5-B28B-4D97-AABD-985023451161}"/>
    <cellStyle name="Accent4 8" xfId="610" xr:uid="{00000000-0005-0000-0000-000053020000}"/>
    <cellStyle name="Accent4 8 2" xfId="27311" xr:uid="{23110C97-78B2-4A1A-B86E-6F8E1950F936}"/>
    <cellStyle name="Accent4 9" xfId="611" xr:uid="{00000000-0005-0000-0000-000054020000}"/>
    <cellStyle name="Accent4 9 2" xfId="27312" xr:uid="{2181E21E-DF1C-4546-9929-E0126A8E3AF1}"/>
    <cellStyle name="Accent5 - 20%" xfId="612" xr:uid="{00000000-0005-0000-0000-000055020000}"/>
    <cellStyle name="Accent5 - 40%" xfId="613" xr:uid="{00000000-0005-0000-0000-000056020000}"/>
    <cellStyle name="Accent5 - 60%" xfId="614" xr:uid="{00000000-0005-0000-0000-000057020000}"/>
    <cellStyle name="Accent5 10" xfId="27313" xr:uid="{91D543A9-2266-4135-8E8F-A7184E49F3D0}"/>
    <cellStyle name="Accent5 11" xfId="27314" xr:uid="{CADED5D0-E5EF-47A3-AA8D-5A905D36B582}"/>
    <cellStyle name="Accent5 12" xfId="27315" xr:uid="{3EEB2829-91EF-4D87-837C-1903481744B4}"/>
    <cellStyle name="Accent5 13" xfId="27316" xr:uid="{109B3FFA-69F2-4458-AFA7-80A7B55C1B00}"/>
    <cellStyle name="Accent5 14" xfId="27317" xr:uid="{B08E7381-0532-46F0-96E1-91CB461B5197}"/>
    <cellStyle name="Accent5 15" xfId="27318" xr:uid="{A2F02688-7637-46AC-A9D8-22AAE89B8192}"/>
    <cellStyle name="Accent5 2" xfId="615" xr:uid="{00000000-0005-0000-0000-000058020000}"/>
    <cellStyle name="Accent5 2 10" xfId="616" xr:uid="{00000000-0005-0000-0000-000059020000}"/>
    <cellStyle name="Accent5 2 11" xfId="617" xr:uid="{00000000-0005-0000-0000-00005A020000}"/>
    <cellStyle name="Accent5 2 12" xfId="618" xr:uid="{00000000-0005-0000-0000-00005B020000}"/>
    <cellStyle name="Accent5 2 2" xfId="619" xr:uid="{00000000-0005-0000-0000-00005C020000}"/>
    <cellStyle name="Accent5 2 2 2" xfId="620" xr:uid="{00000000-0005-0000-0000-00005D020000}"/>
    <cellStyle name="Accent5 2 2 3" xfId="27319" xr:uid="{1CC1A044-6180-49ED-90C3-4855C4D60C5A}"/>
    <cellStyle name="Accent5 2 3" xfId="621" xr:uid="{00000000-0005-0000-0000-00005E020000}"/>
    <cellStyle name="Accent5 2 3 2" xfId="27320" xr:uid="{B0F7E956-07E1-42CF-BB07-B3824563AC34}"/>
    <cellStyle name="Accent5 2 4" xfId="622" xr:uid="{00000000-0005-0000-0000-00005F020000}"/>
    <cellStyle name="Accent5 2 5" xfId="623" xr:uid="{00000000-0005-0000-0000-000060020000}"/>
    <cellStyle name="Accent5 2 6" xfId="624" xr:uid="{00000000-0005-0000-0000-000061020000}"/>
    <cellStyle name="Accent5 2 7" xfId="625" xr:uid="{00000000-0005-0000-0000-000062020000}"/>
    <cellStyle name="Accent5 2 8" xfId="626" xr:uid="{00000000-0005-0000-0000-000063020000}"/>
    <cellStyle name="Accent5 2 9" xfId="627" xr:uid="{00000000-0005-0000-0000-000064020000}"/>
    <cellStyle name="Accent5 2_CONFIGURATION" xfId="27321" xr:uid="{53FEEF33-105C-4480-B989-0671057D500E}"/>
    <cellStyle name="Accent5 3" xfId="628" xr:uid="{00000000-0005-0000-0000-000065020000}"/>
    <cellStyle name="Accent5 3 2" xfId="629" xr:uid="{00000000-0005-0000-0000-000066020000}"/>
    <cellStyle name="Accent5 3 3" xfId="630" xr:uid="{00000000-0005-0000-0000-000067020000}"/>
    <cellStyle name="Accent5 3 4" xfId="27322" xr:uid="{C8CECB6D-0383-4D1F-A7F1-14CD61BC7B8B}"/>
    <cellStyle name="Accent5 4" xfId="631" xr:uid="{00000000-0005-0000-0000-000068020000}"/>
    <cellStyle name="Accent5 4 2" xfId="632" xr:uid="{00000000-0005-0000-0000-000069020000}"/>
    <cellStyle name="Accent5 4 3" xfId="633" xr:uid="{00000000-0005-0000-0000-00006A020000}"/>
    <cellStyle name="Accent5 4 4" xfId="27323" xr:uid="{4EF2E216-0E82-4082-A97C-B4AD54BC74AC}"/>
    <cellStyle name="Accent5 5" xfId="634" xr:uid="{00000000-0005-0000-0000-00006B020000}"/>
    <cellStyle name="Accent5 5 2" xfId="635" xr:uid="{00000000-0005-0000-0000-00006C020000}"/>
    <cellStyle name="Accent5 5 3" xfId="636" xr:uid="{00000000-0005-0000-0000-00006D020000}"/>
    <cellStyle name="Accent5 5 4" xfId="27324" xr:uid="{76F09428-637F-40E6-84E3-67C7B92EFC80}"/>
    <cellStyle name="Accent5 6" xfId="637" xr:uid="{00000000-0005-0000-0000-00006E020000}"/>
    <cellStyle name="Accent5 6 2" xfId="638" xr:uid="{00000000-0005-0000-0000-00006F020000}"/>
    <cellStyle name="Accent5 6 3" xfId="639" xr:uid="{00000000-0005-0000-0000-000070020000}"/>
    <cellStyle name="Accent5 6 4" xfId="27325" xr:uid="{F7B49C83-6411-4ED6-91E1-54661001452E}"/>
    <cellStyle name="Accent5 7" xfId="640" xr:uid="{00000000-0005-0000-0000-000071020000}"/>
    <cellStyle name="Accent5 7 2" xfId="27326" xr:uid="{B3EB00E9-A886-463F-BB8E-DBE87A0B5880}"/>
    <cellStyle name="Accent5 8" xfId="641" xr:uid="{00000000-0005-0000-0000-000072020000}"/>
    <cellStyle name="Accent5 8 2" xfId="27327" xr:uid="{961C94AF-A735-4B23-8DB5-8B488677721E}"/>
    <cellStyle name="Accent5 9" xfId="642" xr:uid="{00000000-0005-0000-0000-000073020000}"/>
    <cellStyle name="Accent5 9 2" xfId="27328" xr:uid="{DB25D0E7-FBFF-4187-B858-66643BA68199}"/>
    <cellStyle name="Accent6 - 20%" xfId="643" xr:uid="{00000000-0005-0000-0000-000074020000}"/>
    <cellStyle name="Accent6 - 40%" xfId="644" xr:uid="{00000000-0005-0000-0000-000075020000}"/>
    <cellStyle name="Accent6 - 60%" xfId="645" xr:uid="{00000000-0005-0000-0000-000076020000}"/>
    <cellStyle name="Accent6 10" xfId="27329" xr:uid="{165D8A85-4C18-4D4F-8924-90874FF5EC98}"/>
    <cellStyle name="Accent6 11" xfId="27330" xr:uid="{35E00978-6816-4950-B35E-2052F042686F}"/>
    <cellStyle name="Accent6 12" xfId="27331" xr:uid="{3D8F789A-84E0-44CB-BA9B-8A7688D2EC1E}"/>
    <cellStyle name="Accent6 13" xfId="27332" xr:uid="{2C8DACB3-E07D-447E-8C95-7E388BDDCB1A}"/>
    <cellStyle name="Accent6 14" xfId="27333" xr:uid="{3F030644-3AEC-43CE-B14C-118BFF388D6D}"/>
    <cellStyle name="Accent6 2" xfId="646" xr:uid="{00000000-0005-0000-0000-000077020000}"/>
    <cellStyle name="Accent6 2 10" xfId="647" xr:uid="{00000000-0005-0000-0000-000078020000}"/>
    <cellStyle name="Accent6 2 11" xfId="648" xr:uid="{00000000-0005-0000-0000-000079020000}"/>
    <cellStyle name="Accent6 2 12" xfId="649" xr:uid="{00000000-0005-0000-0000-00007A020000}"/>
    <cellStyle name="Accent6 2 2" xfId="650" xr:uid="{00000000-0005-0000-0000-00007B020000}"/>
    <cellStyle name="Accent6 2 2 2" xfId="651" xr:uid="{00000000-0005-0000-0000-00007C020000}"/>
    <cellStyle name="Accent6 2 2 3" xfId="27334" xr:uid="{553DE0A0-6E43-4F1A-8F3D-C8CB38FC864B}"/>
    <cellStyle name="Accent6 2 3" xfId="652" xr:uid="{00000000-0005-0000-0000-00007D020000}"/>
    <cellStyle name="Accent6 2 3 2" xfId="27335" xr:uid="{9B9EF740-66CB-4213-809B-6EC032E38B62}"/>
    <cellStyle name="Accent6 2 4" xfId="653" xr:uid="{00000000-0005-0000-0000-00007E020000}"/>
    <cellStyle name="Accent6 2 5" xfId="654" xr:uid="{00000000-0005-0000-0000-00007F020000}"/>
    <cellStyle name="Accent6 2 6" xfId="655" xr:uid="{00000000-0005-0000-0000-000080020000}"/>
    <cellStyle name="Accent6 2 7" xfId="656" xr:uid="{00000000-0005-0000-0000-000081020000}"/>
    <cellStyle name="Accent6 2 8" xfId="657" xr:uid="{00000000-0005-0000-0000-000082020000}"/>
    <cellStyle name="Accent6 2 9" xfId="658" xr:uid="{00000000-0005-0000-0000-000083020000}"/>
    <cellStyle name="Accent6 2_CONFIGURATION" xfId="27336" xr:uid="{1F3429BD-108A-4A4B-AAE0-0CC11F865EDA}"/>
    <cellStyle name="Accent6 3" xfId="659" xr:uid="{00000000-0005-0000-0000-000084020000}"/>
    <cellStyle name="Accent6 3 2" xfId="660" xr:uid="{00000000-0005-0000-0000-000085020000}"/>
    <cellStyle name="Accent6 3 3" xfId="661" xr:uid="{00000000-0005-0000-0000-000086020000}"/>
    <cellStyle name="Accent6 3 4" xfId="27337" xr:uid="{FCDB658F-DC8E-45CB-A524-3A24B4942415}"/>
    <cellStyle name="Accent6 4" xfId="662" xr:uid="{00000000-0005-0000-0000-000087020000}"/>
    <cellStyle name="Accent6 4 2" xfId="663" xr:uid="{00000000-0005-0000-0000-000088020000}"/>
    <cellStyle name="Accent6 4 3" xfId="664" xr:uid="{00000000-0005-0000-0000-000089020000}"/>
    <cellStyle name="Accent6 4 4" xfId="27338" xr:uid="{8395BA89-7C03-40D5-9728-0ACD553C2A15}"/>
    <cellStyle name="Accent6 5" xfId="665" xr:uid="{00000000-0005-0000-0000-00008A020000}"/>
    <cellStyle name="Accent6 5 2" xfId="666" xr:uid="{00000000-0005-0000-0000-00008B020000}"/>
    <cellStyle name="Accent6 5 3" xfId="667" xr:uid="{00000000-0005-0000-0000-00008C020000}"/>
    <cellStyle name="Accent6 5 4" xfId="27339" xr:uid="{3710D2FD-3FAB-4137-882B-948AAB2689FC}"/>
    <cellStyle name="Accent6 6" xfId="668" xr:uid="{00000000-0005-0000-0000-00008D020000}"/>
    <cellStyle name="Accent6 6 2" xfId="669" xr:uid="{00000000-0005-0000-0000-00008E020000}"/>
    <cellStyle name="Accent6 6 3" xfId="670" xr:uid="{00000000-0005-0000-0000-00008F020000}"/>
    <cellStyle name="Accent6 6 4" xfId="27340" xr:uid="{47E04BE4-0B0D-4E40-91F7-0FE94F674506}"/>
    <cellStyle name="Accent6 7" xfId="671" xr:uid="{00000000-0005-0000-0000-000090020000}"/>
    <cellStyle name="Accent6 7 2" xfId="27341" xr:uid="{B5FE50BA-1E7C-4D3B-AA0C-4227A8EDA5F3}"/>
    <cellStyle name="Accent6 8" xfId="672" xr:uid="{00000000-0005-0000-0000-000091020000}"/>
    <cellStyle name="Accent6 8 2" xfId="27342" xr:uid="{780148EC-DD14-4226-A8CE-FDDB44BEF86E}"/>
    <cellStyle name="Accent6 9" xfId="673" xr:uid="{00000000-0005-0000-0000-000092020000}"/>
    <cellStyle name="Accent6 9 2" xfId="27343" xr:uid="{44904AC8-A5E1-4CA9-94C8-5CC8B8AA06AB}"/>
    <cellStyle name="accounting" xfId="27344" xr:uid="{90274FF2-AAB2-4894-A9E4-9EF76D9CDD68}"/>
    <cellStyle name="accounting 2" xfId="27345" xr:uid="{F0D8E469-DD3F-4157-A49B-1567E53C86A0}"/>
    <cellStyle name="accounting 2 2" xfId="27346" xr:uid="{D01C2233-636E-49BA-82D1-F4E3C60B9975}"/>
    <cellStyle name="accounting 2 2 2" xfId="27347" xr:uid="{DE10A7C0-3AA0-46A2-8E6E-5DB1D5B46796}"/>
    <cellStyle name="accounting 2 2 2 2" xfId="37337" xr:uid="{8C3AAE0E-AF48-4AAA-9962-90A84B29E062}"/>
    <cellStyle name="accounting 2 2 3" xfId="37336" xr:uid="{FC291FF8-1DA1-40B9-9CEA-66A78C6E9168}"/>
    <cellStyle name="accounting 2 3" xfId="27348" xr:uid="{2749907D-29B9-4483-A02F-BBFE3DFF10ED}"/>
    <cellStyle name="accounting 2 3 2" xfId="37338" xr:uid="{64411788-4070-4267-8628-04F40CC01401}"/>
    <cellStyle name="accounting 2 4" xfId="27349" xr:uid="{1A7E8DFD-1C8C-4B87-826C-D36E5D524B03}"/>
    <cellStyle name="accounting 2 4 2" xfId="37339" xr:uid="{9663DCDD-B24F-418B-9631-A6C1DA767E7D}"/>
    <cellStyle name="accounting 2 5" xfId="27350" xr:uid="{B06AE70A-F8F6-4A98-BD01-093C3F3133C3}"/>
    <cellStyle name="accounting 2 5 2" xfId="37340" xr:uid="{104EEEE2-4E62-4CDD-A344-3934BE44C8D7}"/>
    <cellStyle name="accounting 2 6" xfId="27351" xr:uid="{14572734-DE01-4D58-AAF0-E6538F082372}"/>
    <cellStyle name="accounting 2 6 2" xfId="37341" xr:uid="{9850DF93-F545-4953-AC34-668C1276FA3F}"/>
    <cellStyle name="accounting 2 7" xfId="37335" xr:uid="{96225B1F-0471-437A-90DF-5EB532B4B731}"/>
    <cellStyle name="accounting 3" xfId="27352" xr:uid="{F5C5CCDB-5A1E-488D-8A6D-CED8D6500A2B}"/>
    <cellStyle name="accounting 3 2" xfId="27353" xr:uid="{A5811EEA-9259-413C-946F-6817AC323A63}"/>
    <cellStyle name="accounting 3 2 2" xfId="37343" xr:uid="{DEA1C69F-AF53-4029-B4EF-4D76A1CCF8BA}"/>
    <cellStyle name="accounting 3 3" xfId="37342" xr:uid="{326F764C-B374-432B-BA6E-AD153A044356}"/>
    <cellStyle name="accounting 4" xfId="27354" xr:uid="{DF97FED7-E4C6-4F01-808E-7C63B62AAE59}"/>
    <cellStyle name="accounting 4 2" xfId="37344" xr:uid="{245D57CD-313A-4B59-B67C-0F657CC677C8}"/>
    <cellStyle name="accounting 5" xfId="27355" xr:uid="{A6F650A5-8B18-44B5-885E-DA4D63F3CDA3}"/>
    <cellStyle name="accounting 5 2" xfId="37345" xr:uid="{FCE37855-448B-43F6-9287-DFBEB2025417}"/>
    <cellStyle name="accounting 6" xfId="27356" xr:uid="{2037216E-1A1E-45B1-B5B9-C0AF413C5545}"/>
    <cellStyle name="accounting 6 2" xfId="37346" xr:uid="{7CF90F78-C1D6-4DDF-8AAE-38303D704D00}"/>
    <cellStyle name="accounting 7" xfId="27357" xr:uid="{ABB18D4D-1996-42A0-A660-65A1D25E540B}"/>
    <cellStyle name="accounting 7 2" xfId="37347" xr:uid="{458C91B4-8919-4025-8DBF-7D6A7E869A08}"/>
    <cellStyle name="accounting 8" xfId="37334" xr:uid="{EB3517A3-9E1E-4AD3-9ED1-D8B2C9694C0C}"/>
    <cellStyle name="act" xfId="27358" xr:uid="{FBECD560-703A-447E-838D-FB3D56D543F0}"/>
    <cellStyle name="act 10" xfId="27359" xr:uid="{687E8920-9D8A-456F-A90F-9E5EB6B74C51}"/>
    <cellStyle name="act 11" xfId="27360" xr:uid="{28991929-3D28-429A-9AC9-92553964C599}"/>
    <cellStyle name="act 12" xfId="27361" xr:uid="{65568A43-0DD3-4ED4-9612-C35C0CCDFF69}"/>
    <cellStyle name="act 13" xfId="27362" xr:uid="{E5C75990-66CA-4C84-9A02-26E5042D7E1D}"/>
    <cellStyle name="act 14" xfId="27363" xr:uid="{5F4C56E6-BA5F-4BB2-B145-31AA58B047C3}"/>
    <cellStyle name="act 15" xfId="27364" xr:uid="{6B4B1763-894D-4A2B-B9BA-07D9B6BAD902}"/>
    <cellStyle name="act 16" xfId="27365" xr:uid="{47489996-DEB1-4D72-A06E-8895A3A26FA3}"/>
    <cellStyle name="act 17" xfId="27366" xr:uid="{785D1F7D-9C36-4667-AB0E-73E6D89B02FE}"/>
    <cellStyle name="act 2" xfId="27367" xr:uid="{68A4278C-9511-473B-8423-2772FF4D9648}"/>
    <cellStyle name="act 2 2" xfId="27368" xr:uid="{AC5F2E56-A042-450B-907E-281C0A1536FA}"/>
    <cellStyle name="act 2_Degas HFTO" xfId="27369" xr:uid="{AA3266AA-467E-4A39-9FCC-94FB370D4070}"/>
    <cellStyle name="act 3" xfId="27370" xr:uid="{56F3DA69-FB6F-40E8-82C1-0F10C68D71EB}"/>
    <cellStyle name="act 4" xfId="27371" xr:uid="{35ACB390-761D-4BC2-B37F-2C984720F3BF}"/>
    <cellStyle name="act 5" xfId="27372" xr:uid="{3F8AD77F-C952-41EC-A532-1B59CFA76596}"/>
    <cellStyle name="act 6" xfId="27373" xr:uid="{729FA8A3-7718-49B8-8068-BA2BDDD7CBD9}"/>
    <cellStyle name="act 7" xfId="27374" xr:uid="{22E61725-D503-4096-ACD5-F3DABF599E85}"/>
    <cellStyle name="act 8" xfId="27375" xr:uid="{2D8426E7-BDB7-4E63-ABD8-EDB2CA38552D}"/>
    <cellStyle name="act 9" xfId="27376" xr:uid="{9CF0CFE4-B09C-42A6-B0CD-3C530804A993}"/>
    <cellStyle name="act_Degas HFTO" xfId="27377" xr:uid="{C6A46683-311A-49AE-B1BB-F36E68CC8808}"/>
    <cellStyle name="Adjustable" xfId="27378" xr:uid="{A7392CD4-19F5-492E-B158-8FA56C5096DF}"/>
    <cellStyle name="AFE" xfId="27379" xr:uid="{DCF4B117-223A-449F-8F31-DA2395B41348}"/>
    <cellStyle name="AFE 10" xfId="27380" xr:uid="{85A7D3E6-9E23-41BE-AFF7-AB9F44B7D9BD}"/>
    <cellStyle name="AFE 11" xfId="27381" xr:uid="{3DB3F571-A235-4698-8FFA-C01D19A7AD14}"/>
    <cellStyle name="AFE 12" xfId="27382" xr:uid="{85C630D9-9D7E-4F7F-9ABF-D338A3A4979E}"/>
    <cellStyle name="AFE 13" xfId="27383" xr:uid="{0957A84B-1487-458D-B257-967EA791632A}"/>
    <cellStyle name="AFE 14" xfId="27384" xr:uid="{23AD4722-A54E-471A-8254-D62C50AD7193}"/>
    <cellStyle name="AFE 15" xfId="27385" xr:uid="{E99BF9D2-97A4-4731-B871-F121AF0EE7BC}"/>
    <cellStyle name="AFE 16" xfId="27386" xr:uid="{5811719A-9A5B-4A4B-9C9D-70B85BE2061D}"/>
    <cellStyle name="AFE 17" xfId="27387" xr:uid="{4DD3502A-357D-4A40-A0DA-A27AD4A97784}"/>
    <cellStyle name="AFE 2" xfId="27388" xr:uid="{A65F8613-2070-45FA-96DE-EBE4D3BD103A}"/>
    <cellStyle name="AFE 3" xfId="27389" xr:uid="{80AE954E-586E-4EAA-9797-B15CF61514F3}"/>
    <cellStyle name="AFE 4" xfId="27390" xr:uid="{C08F8554-3794-454D-B454-DB3B459DA5E9}"/>
    <cellStyle name="AFE 5" xfId="27391" xr:uid="{363C43B0-D530-4557-9C77-724D71742A4A}"/>
    <cellStyle name="AFE 6" xfId="27392" xr:uid="{3D307F56-DC2C-4AE6-A5AA-0CEFF03E4A68}"/>
    <cellStyle name="AFE 7" xfId="27393" xr:uid="{87266112-FC88-435B-AA35-C2CA11935DEA}"/>
    <cellStyle name="AFE 8" xfId="27394" xr:uid="{62F45BE8-7C0F-4851-A098-C41366C392C7}"/>
    <cellStyle name="AFE 9" xfId="27395" xr:uid="{08FD56A1-17A4-495E-995E-3F205E66140E}"/>
    <cellStyle name="AFE_Degas HFTO" xfId="27396" xr:uid="{AD0A4144-E64C-4D99-8EB5-4171189FCD3F}"/>
    <cellStyle name="AminPageHeading" xfId="27397" xr:uid="{59A524FE-93B3-410D-B678-BF3BA5A34A2F}"/>
    <cellStyle name="Arial 10" xfId="27398" xr:uid="{68FDE8C4-A59A-46B4-91D7-B6BA6532BEB5}"/>
    <cellStyle name="Arial 10 2" xfId="27399" xr:uid="{E9D2169C-8A2E-483C-9946-B010870F6149}"/>
    <cellStyle name="Arial 10 2 2" xfId="27400" xr:uid="{080D78E0-4A13-412A-8E31-807B515311F1}"/>
    <cellStyle name="Arial 10 3" xfId="27401" xr:uid="{1BD2CF1A-D92D-4869-9D52-CEC348988003}"/>
    <cellStyle name="Arial 10_Cadrage conso" xfId="27402" xr:uid="{A4481843-127A-469C-8CB9-DCF761926405}"/>
    <cellStyle name="Arial 12" xfId="27403" xr:uid="{D26D9402-1F4B-4696-A088-87696D442978}"/>
    <cellStyle name="AskSide" xfId="27404" xr:uid="{0748D840-AC13-4DB8-BD2D-F8D6C02C68FA}"/>
    <cellStyle name="Assumption" xfId="27405" xr:uid="{0C09302F-1B32-4EB7-965C-C7A976B85A33}"/>
    <cellStyle name="Assumption 2" xfId="27406" xr:uid="{AC0EA23C-D0AF-48F7-8D9A-5B87D6166BE5}"/>
    <cellStyle name="Assumption 2 2" xfId="37349" xr:uid="{51AB0903-860C-44D9-AE1F-287173F55DAB}"/>
    <cellStyle name="Assumption 3" xfId="27407" xr:uid="{70EFB868-D363-4B1C-A5C3-597458E98288}"/>
    <cellStyle name="Assumption 3 2" xfId="37350" xr:uid="{833F0391-45C0-4A81-822E-9C95EF56CBB1}"/>
    <cellStyle name="Assumption 4" xfId="27408" xr:uid="{7B3D0131-57C4-4512-9F83-182BA8EDABAB}"/>
    <cellStyle name="Assumption 4 2" xfId="37351" xr:uid="{9C93DF7B-CD9E-46B5-B39A-99C0A4D630AC}"/>
    <cellStyle name="Assumption 5" xfId="27409" xr:uid="{90FBFA5E-A449-4B2B-B5BB-2969146EAF1E}"/>
    <cellStyle name="Assumption 5 2" xfId="37352" xr:uid="{EC177EDE-3B72-4306-BF78-2405ED6308B8}"/>
    <cellStyle name="Assumption 6" xfId="37348" xr:uid="{883ADB1C-48A1-43B9-BDD1-D5794FA6C498}"/>
    <cellStyle name="Auto" xfId="27410" xr:uid="{19A88E90-F49E-4AE3-971D-761558F7F334}"/>
    <cellStyle name="AutoFormat Options" xfId="27411" xr:uid="{9E94C144-90CA-4587-9719-D7CAB0FFD4A8}"/>
    <cellStyle name="AutoFormat Options 2" xfId="27412" xr:uid="{68DD67A6-6B8A-4C2D-85AE-E2E25BBED934}"/>
    <cellStyle name="AutoFormat Options 2 2" xfId="27413" xr:uid="{03A3A1C4-2F05-482A-B9D9-894B083AC124}"/>
    <cellStyle name="AutoFormat Options 3" xfId="27414" xr:uid="{8D08D9C3-865C-44B8-906F-2A1439F9AB8B}"/>
    <cellStyle name="Avertissement 2" xfId="27415" xr:uid="{6E511537-4B93-4F5D-B7B9-EFCD6CF9470C}"/>
    <cellStyle name="Avertissement 3" xfId="27416" xr:uid="{31D7D062-E288-4BF7-8278-0C734CDFAC00}"/>
    <cellStyle name="Axis.EffectiveDate" xfId="27417" xr:uid="{07C59A1E-6919-496D-9ED3-A3987C0F6B2D}"/>
    <cellStyle name="Axis.Seasoning" xfId="27418" xr:uid="{8054BA1D-7637-4FBA-873B-40D25BC0740F}"/>
    <cellStyle name="b" xfId="27419" xr:uid="{8148EF23-7FAD-4B27-9B53-905A8EE1DC8E}"/>
    <cellStyle name="b 10" xfId="27420" xr:uid="{F0BB8EAA-C7E4-41E2-ABB1-93150900E7D5}"/>
    <cellStyle name="b 10 2" xfId="37354" xr:uid="{AB7CA2D5-64A8-4A8D-8236-907E90C6B26C}"/>
    <cellStyle name="b 11" xfId="27421" xr:uid="{791E0EFB-DB6D-4E5E-9367-7F37927A9562}"/>
    <cellStyle name="b 11 2" xfId="37355" xr:uid="{A8105D8F-4C5C-48CC-B4ED-3E244C0CE3FA}"/>
    <cellStyle name="b 12" xfId="27422" xr:uid="{CA63C4A1-1ABC-4575-BE6B-D7488975709E}"/>
    <cellStyle name="b 12 2" xfId="37356" xr:uid="{2BF99045-EC50-457D-A0DB-FCFE6690090B}"/>
    <cellStyle name="b 13" xfId="27423" xr:uid="{5FE5DCDF-9FBE-467D-87C2-0338E89898E9}"/>
    <cellStyle name="b 13 2" xfId="37357" xr:uid="{C5C13C00-2065-4666-9AEF-088E0EFFAEF6}"/>
    <cellStyle name="b 14" xfId="27424" xr:uid="{20FD350C-C82C-4AEF-9839-2F47D5BE0849}"/>
    <cellStyle name="b 14 2" xfId="37358" xr:uid="{5CFE6134-3DCF-4962-8C31-8CC6BA6D9658}"/>
    <cellStyle name="b 15" xfId="27425" xr:uid="{A8BA6BC6-5AC4-4329-BFE3-E56BA612D675}"/>
    <cellStyle name="b 15 2" xfId="37359" xr:uid="{57F0B334-6FDC-419F-B2C6-125DE5B97BF1}"/>
    <cellStyle name="b 16" xfId="27426" xr:uid="{E7098524-966F-4F9F-B641-B6B39652296C}"/>
    <cellStyle name="b 16 2" xfId="37360" xr:uid="{1B01179B-FC16-4842-9348-57CEF90B8893}"/>
    <cellStyle name="b 17" xfId="27427" xr:uid="{7299E511-FF87-4879-BC2D-03536FCE5C61}"/>
    <cellStyle name="b 17 2" xfId="37361" xr:uid="{5B5FBDC4-727B-41D2-9D5A-A7FC2FAFBDDC}"/>
    <cellStyle name="b 18" xfId="27428" xr:uid="{7CE2C826-FBE5-408E-B1BD-569051933603}"/>
    <cellStyle name="b 18 2" xfId="37362" xr:uid="{C440A9ED-2126-4AF2-8605-DDF622781B53}"/>
    <cellStyle name="b 19" xfId="27429" xr:uid="{61DC70E1-344A-42A3-B5CC-4CF0F50FE3F0}"/>
    <cellStyle name="b 19 2" xfId="37363" xr:uid="{453E7A0E-D8B2-4CB4-9D4E-C912433A7E1B}"/>
    <cellStyle name="b 2" xfId="27430" xr:uid="{CF365612-B7FC-40BF-9888-E28C02753D91}"/>
    <cellStyle name="b 2 2" xfId="27431" xr:uid="{4427009C-960E-4D95-8F75-5160A4830B37}"/>
    <cellStyle name="b 2 2 2" xfId="37365" xr:uid="{35D96CA1-3898-47A6-B7B6-DA6C08E6AE40}"/>
    <cellStyle name="b 2 3" xfId="27432" xr:uid="{AD9BF6DA-731D-4FF1-A5F8-9995E9340A7B}"/>
    <cellStyle name="b 2 3 2" xfId="37366" xr:uid="{FBAFECCF-1D45-4358-AFEC-54252ACA7D72}"/>
    <cellStyle name="b 2 4" xfId="27433" xr:uid="{2A230BD8-6060-4A65-95FA-482E6C5B112D}"/>
    <cellStyle name="b 2 4 2" xfId="37367" xr:uid="{F8C27689-4E02-4DF9-9310-79F36592ED05}"/>
    <cellStyle name="b 2 5" xfId="27434" xr:uid="{697B569A-F49D-43E4-A50E-A3D9B232FB2C}"/>
    <cellStyle name="b 2 5 2" xfId="37368" xr:uid="{126DE0DC-3FAA-4A9A-AC46-74A2022B2B72}"/>
    <cellStyle name="b 2 6" xfId="27435" xr:uid="{8310D297-9D37-4D34-9F9E-9343E8D1E4C2}"/>
    <cellStyle name="b 2 6 2" xfId="37369" xr:uid="{1AB75A5A-D0CD-49AD-91BE-7480B32C07E9}"/>
    <cellStyle name="b 2 7" xfId="37364" xr:uid="{1EFFB6D1-1322-47C3-A193-BAB3BC4F19C1}"/>
    <cellStyle name="b 20" xfId="27436" xr:uid="{E4CEA3C6-72FB-4921-A082-5299C33FDD54}"/>
    <cellStyle name="b 20 2" xfId="37370" xr:uid="{ECC8D4CE-58B8-4ED6-8853-78FCA49CED9B}"/>
    <cellStyle name="b 21" xfId="27437" xr:uid="{430A1D83-3F2A-430B-A958-3E46D98A3C5C}"/>
    <cellStyle name="b 21 2" xfId="37371" xr:uid="{E5A2664A-37EB-4CA5-9E65-C0C4A2943559}"/>
    <cellStyle name="b 22" xfId="27438" xr:uid="{D4C00E12-10F4-4801-8F4C-FFEA917E4D92}"/>
    <cellStyle name="b 22 2" xfId="37372" xr:uid="{0D00A27C-3308-4176-B41B-087406A043A7}"/>
    <cellStyle name="b 23" xfId="37353" xr:uid="{78FA4B5F-8183-4B4D-9F23-3E5F3AEEBF63}"/>
    <cellStyle name="b 3" xfId="27439" xr:uid="{29713D14-50C2-448E-9C55-7616B6190762}"/>
    <cellStyle name="b 3 2" xfId="27440" xr:uid="{DF9EBC11-14AB-4C57-B686-4F4460EFC1BC}"/>
    <cellStyle name="b 3 2 2" xfId="37374" xr:uid="{817E6F56-84DE-4EB3-9FDD-2790B19DC742}"/>
    <cellStyle name="b 3 3" xfId="37373" xr:uid="{DE38268B-DC6C-418E-A63C-EB5A1468A6DE}"/>
    <cellStyle name="b 4" xfId="27441" xr:uid="{53E09A14-A6C4-4D98-8C2E-88CF666CD5A4}"/>
    <cellStyle name="b 4 2" xfId="27442" xr:uid="{5930E8E0-12DD-42D1-808C-06002ED26255}"/>
    <cellStyle name="b 4 2 2" xfId="37376" xr:uid="{F5395698-8352-4E1C-9866-45793BD4D505}"/>
    <cellStyle name="b 4 3" xfId="37375" xr:uid="{90D32660-3805-452F-B234-3217D5280449}"/>
    <cellStyle name="b 5" xfId="27443" xr:uid="{4B4C6B9F-6E1E-4EB9-9D0C-696AFB5337C8}"/>
    <cellStyle name="b 5 2" xfId="27444" xr:uid="{D7691688-5412-43CE-87AF-257208B1DCE4}"/>
    <cellStyle name="b 5 2 2" xfId="37378" xr:uid="{6CCC5C57-76FB-4A3B-ABF2-077508CD49C4}"/>
    <cellStyle name="b 5 3" xfId="37377" xr:uid="{F797C105-9AE2-44C3-B780-A1645D644515}"/>
    <cellStyle name="b 6" xfId="27445" xr:uid="{C02C8E67-8106-444B-A837-918FDB7708D9}"/>
    <cellStyle name="b 6 2" xfId="27446" xr:uid="{34D2B35D-2D18-4A88-80A8-4ED46D7A6099}"/>
    <cellStyle name="b 6 2 2" xfId="37380" xr:uid="{12A9D4F2-8B4F-4CDC-9EAA-93D6514F69A2}"/>
    <cellStyle name="b 6 3" xfId="37379" xr:uid="{3E25FBBD-9247-4615-86AB-A2A9C09E2A4E}"/>
    <cellStyle name="b 7" xfId="27447" xr:uid="{86610E52-1EF8-4C72-80B0-D0E9CB9D3104}"/>
    <cellStyle name="b 7 2" xfId="27448" xr:uid="{6112DBA4-32D3-4BE2-B77E-6295EDCEF783}"/>
    <cellStyle name="b 7 2 2" xfId="37382" xr:uid="{5E69E255-25D7-4895-84E8-D4602588104A}"/>
    <cellStyle name="b 7 3" xfId="37381" xr:uid="{1736B932-5EAB-4A58-9C19-769774AF0B0D}"/>
    <cellStyle name="b 8" xfId="27449" xr:uid="{F6B97E52-077E-421A-9452-0A120FD98B00}"/>
    <cellStyle name="b 8 2" xfId="37383" xr:uid="{E39F827D-4CA2-41C2-95C6-1B5281E21453}"/>
    <cellStyle name="b 9" xfId="27450" xr:uid="{03A4EC5A-E1B1-4240-B39E-B793AEAB98A3}"/>
    <cellStyle name="b 9 2" xfId="37384" xr:uid="{D0E426C1-5355-43A0-B78E-9D3830B0D81B}"/>
    <cellStyle name="b_~0950885" xfId="27451" xr:uid="{645722B3-A56B-4C89-A47B-E1A92440C230}"/>
    <cellStyle name="b_~0950885 2" xfId="37385" xr:uid="{3345529E-DFE8-4A95-BA0D-7E245A05A667}"/>
    <cellStyle name="b_~5830458" xfId="27452" xr:uid="{2A930E8B-4338-4154-9F1B-A117F84AEF4B}"/>
    <cellStyle name="b_~5830458 2" xfId="37386" xr:uid="{0CC71D7D-969F-4E1C-85ED-AB36BE0C9545}"/>
    <cellStyle name="b_~8064952" xfId="27453" xr:uid="{83FD4C57-25B1-4A8B-8E04-14D5689B0D5C}"/>
    <cellStyle name="b_~8064952 2" xfId="37387" xr:uid="{54FCD310-4004-45E7-86E4-DF8F39F60D5E}"/>
    <cellStyle name="b_Fichier des tableaux ENG_EF_sc590" xfId="27454" xr:uid="{CAC80185-B25F-4FFE-ADFE-EB8A6F0F6415}"/>
    <cellStyle name="b_Fichier des tableaux ENG_EF_sc590 2" xfId="37388" xr:uid="{9CA9723B-F946-4888-8161-7C5F0C77CE27}"/>
    <cellStyle name="b_Master états financiers de synthèse IFRS_201112 V0" xfId="27455" xr:uid="{DAEAEDAD-875A-4616-BBF3-FD7B7272D547}"/>
    <cellStyle name="b_Master états financiers de synthèse IFRS_201112 V0 2" xfId="37389" xr:uid="{7E5286B4-91F6-4B88-BBD3-2F4B8B84D364}"/>
    <cellStyle name="b_Queen III - PPA reversal Banking Book - 090630" xfId="27456" xr:uid="{12951E07-3ABB-44F6-A39E-672A7E30DD9E}"/>
    <cellStyle name="b_Queen III - PPA reversal Banking Book - 090630 2" xfId="27457" xr:uid="{C6137B8A-755F-4C12-A173-7E7B75EE9182}"/>
    <cellStyle name="b_Queen III - PPA reversal Banking Book - 090630 2 2" xfId="27458" xr:uid="{3521F697-2C62-4381-B849-F3D9862C58BC}"/>
    <cellStyle name="b_Queen III - PPA reversal Banking Book - 090630 2 2 2" xfId="37392" xr:uid="{79A4B3A1-9D12-472C-9BDE-2ED63197DEEB}"/>
    <cellStyle name="b_Queen III - PPA reversal Banking Book - 090630 2 3" xfId="27459" xr:uid="{DC9945D2-A9CE-41E8-9090-E252D4B694DE}"/>
    <cellStyle name="b_Queen III - PPA reversal Banking Book - 090630 2 3 2" xfId="37393" xr:uid="{1FF8C8B1-652B-4280-A9C3-9B4DE6DA085F}"/>
    <cellStyle name="b_Queen III - PPA reversal Banking Book - 090630 2 4" xfId="27460" xr:uid="{3AE2A2CA-C8AC-4A90-995F-32056F7C8DD6}"/>
    <cellStyle name="b_Queen III - PPA reversal Banking Book - 090630 2 4 2" xfId="37394" xr:uid="{27A006ED-D25B-4D2B-8733-DD74657E5B0E}"/>
    <cellStyle name="b_Queen III - PPA reversal Banking Book - 090630 2 5" xfId="27461" xr:uid="{058BBA96-A524-47A2-8958-5937E4CA82D9}"/>
    <cellStyle name="b_Queen III - PPA reversal Banking Book - 090630 2 5 2" xfId="37395" xr:uid="{6BB9F203-8822-4DFE-9484-2955937EE791}"/>
    <cellStyle name="b_Queen III - PPA reversal Banking Book - 090630 2 6" xfId="27462" xr:uid="{3C764821-3AFF-4401-B04D-BBF8B4EA1727}"/>
    <cellStyle name="b_Queen III - PPA reversal Banking Book - 090630 2 6 2" xfId="37396" xr:uid="{7702AED0-6998-4238-8558-05F5824ABF97}"/>
    <cellStyle name="b_Queen III - PPA reversal Banking Book - 090630 2 7" xfId="37391" xr:uid="{6669167C-0833-400C-92E7-9F744F6DE997}"/>
    <cellStyle name="b_Queen III - PPA reversal Banking Book - 090630 3" xfId="37390" xr:uid="{F29E9239-0385-412B-A6D7-6B334D5B628E}"/>
    <cellStyle name="b_Queen III - PPA reversal Banking Book - 090630_21h" xfId="27463" xr:uid="{F8E9B732-92A9-4B80-9EC7-37C83C74ADDB}"/>
    <cellStyle name="b_Queen III - PPA reversal Banking Book - 090630_21h 2" xfId="37397" xr:uid="{3EF0B2C6-432A-4ACD-91F1-FC99FA418692}"/>
    <cellStyle name="b_Queen III - PPA reversal Banking Book - 090708h" xfId="27464" xr:uid="{1B95D82E-D146-46BF-9D53-B441E567C0D1}"/>
    <cellStyle name="b_Queen III - PPA reversal Banking Book - 090708h 2" xfId="37398" xr:uid="{DBC3AA43-9209-4877-BE44-BD8EB56AC323}"/>
    <cellStyle name="b_Queen III - PPA reversal Banking Book - 090709 12h vm pour databook" xfId="27465" xr:uid="{B1A16222-7E4D-47E0-A955-1762F1D13AF9}"/>
    <cellStyle name="b_Queen III - PPA reversal Banking Book - 090709 12h vm pour databook 2" xfId="27466" xr:uid="{48027364-6AEB-412F-A901-243EE766A2CD}"/>
    <cellStyle name="b_Queen III - PPA reversal Banking Book - 090709 12h vm pour databook 2 2" xfId="27467" xr:uid="{B66F7DDF-06EA-49C5-9000-03F5D4B2761C}"/>
    <cellStyle name="b_Queen III - PPA reversal Banking Book - 090709 12h vm pour databook 2 2 2" xfId="37401" xr:uid="{29C6EBED-ECB9-43BC-ACAE-F8CD765C9A20}"/>
    <cellStyle name="b_Queen III - PPA reversal Banking Book - 090709 12h vm pour databook 2 3" xfId="27468" xr:uid="{32D38008-6922-44F9-B63A-D4D2FA574651}"/>
    <cellStyle name="b_Queen III - PPA reversal Banking Book - 090709 12h vm pour databook 2 3 2" xfId="37402" xr:uid="{A33F12BB-901A-47FE-AB6B-B6C4F30D90B6}"/>
    <cellStyle name="b_Queen III - PPA reversal Banking Book - 090709 12h vm pour databook 2 4" xfId="27469" xr:uid="{D45CC791-B4FE-4009-8429-60889530AD6B}"/>
    <cellStyle name="b_Queen III - PPA reversal Banking Book - 090709 12h vm pour databook 2 4 2" xfId="37403" xr:uid="{EE293326-03B4-48F4-97AB-6DFD3AF894F0}"/>
    <cellStyle name="b_Queen III - PPA reversal Banking Book - 090709 12h vm pour databook 2 5" xfId="27470" xr:uid="{EA1A1CAF-7722-46EB-BD5E-208203685AC8}"/>
    <cellStyle name="b_Queen III - PPA reversal Banking Book - 090709 12h vm pour databook 2 5 2" xfId="37404" xr:uid="{E883176D-16B0-4059-BF87-77378E606131}"/>
    <cellStyle name="b_Queen III - PPA reversal Banking Book - 090709 12h vm pour databook 2 6" xfId="27471" xr:uid="{C460BF08-74B0-4AFB-9C70-8F75C1428B64}"/>
    <cellStyle name="b_Queen III - PPA reversal Banking Book - 090709 12h vm pour databook 2 6 2" xfId="37405" xr:uid="{604B3809-DE12-44AE-B6E2-FC4E679D2027}"/>
    <cellStyle name="b_Queen III - PPA reversal Banking Book - 090709 12h vm pour databook 2 7" xfId="37400" xr:uid="{067B8898-0AA0-466A-99CC-727E4B2A67B2}"/>
    <cellStyle name="b_Queen III - PPA reversal Banking Book - 090709 12h vm pour databook 3" xfId="37399" xr:uid="{093F99EA-0294-4F89-9AFC-66D39F31DE27}"/>
    <cellStyle name="b_Queen III - Rationalisation des Issued Debts - 090723" xfId="27472" xr:uid="{0DAE5204-FBE7-4600-B2C1-52D99470083A}"/>
    <cellStyle name="b_Queen III - Rationalisation des Issued Debts - 090723 2" xfId="37406" xr:uid="{228AA580-9D70-4A8C-8981-3F61A21B1875}"/>
    <cellStyle name="b_Tableauxà modifier dans états fin_gb_rev" xfId="27473" xr:uid="{2DC6B910-A2B7-4E33-9F95-EA486D29D540}"/>
    <cellStyle name="b_Tableauxà modifier dans états fin_gb_rev 2" xfId="37407" xr:uid="{4D583CDA-E748-4574-8020-5812F9A9D0AC}"/>
    <cellStyle name="b0let" xfId="27474" xr:uid="{D18624EF-A042-4F46-8A8F-E6C0DA52A11D}"/>
    <cellStyle name="Bad 10" xfId="27475" xr:uid="{16770AFB-8975-408B-BAB1-F8C5622187A9}"/>
    <cellStyle name="Bad 11" xfId="27476" xr:uid="{1A6B197F-A02F-4370-A364-9C615157A1CF}"/>
    <cellStyle name="Bad 12" xfId="27477" xr:uid="{F743228E-868D-4F1F-B047-10109C89E02F}"/>
    <cellStyle name="Bad 13" xfId="27478" xr:uid="{5135EB54-5A55-4FD3-95D7-138527536581}"/>
    <cellStyle name="Bad 14" xfId="27479" xr:uid="{B1649E59-780F-4BCA-8BA8-0A6DBF0CD068}"/>
    <cellStyle name="Bad 15" xfId="27480" xr:uid="{76CD60E9-8F35-4442-AEB9-A4ED8EB86213}"/>
    <cellStyle name="Bad 16" xfId="27481" xr:uid="{5EEAC6F9-D45F-4FA2-8AA3-AC9CF06DCF13}"/>
    <cellStyle name="Bad 17" xfId="27482" xr:uid="{038EF163-FBEA-426C-93A5-0208EA076A64}"/>
    <cellStyle name="Bad 2" xfId="674" xr:uid="{00000000-0005-0000-0000-000093020000}"/>
    <cellStyle name="Bad 2 10" xfId="675" xr:uid="{00000000-0005-0000-0000-000094020000}"/>
    <cellStyle name="Bad 2 11" xfId="676" xr:uid="{00000000-0005-0000-0000-000095020000}"/>
    <cellStyle name="Bad 2 12" xfId="677" xr:uid="{00000000-0005-0000-0000-000096020000}"/>
    <cellStyle name="Bad 2 13" xfId="27483" xr:uid="{DE53103F-120C-4698-BC74-80012155774B}"/>
    <cellStyle name="Bad 2 2" xfId="678" xr:uid="{00000000-0005-0000-0000-000097020000}"/>
    <cellStyle name="Bad 2 2 2" xfId="679" xr:uid="{00000000-0005-0000-0000-000098020000}"/>
    <cellStyle name="Bad 2 3" xfId="680" xr:uid="{00000000-0005-0000-0000-000099020000}"/>
    <cellStyle name="Bad 2 4" xfId="681" xr:uid="{00000000-0005-0000-0000-00009A020000}"/>
    <cellStyle name="Bad 2 5" xfId="682" xr:uid="{00000000-0005-0000-0000-00009B020000}"/>
    <cellStyle name="Bad 2 6" xfId="683" xr:uid="{00000000-0005-0000-0000-00009C020000}"/>
    <cellStyle name="Bad 2 7" xfId="684" xr:uid="{00000000-0005-0000-0000-00009D020000}"/>
    <cellStyle name="Bad 2 8" xfId="685" xr:uid="{00000000-0005-0000-0000-00009E020000}"/>
    <cellStyle name="Bad 2 9" xfId="686" xr:uid="{00000000-0005-0000-0000-00009F020000}"/>
    <cellStyle name="Bad 3" xfId="687" xr:uid="{00000000-0005-0000-0000-0000A0020000}"/>
    <cellStyle name="Bad 3 2" xfId="688" xr:uid="{00000000-0005-0000-0000-0000A1020000}"/>
    <cellStyle name="Bad 3 3" xfId="689" xr:uid="{00000000-0005-0000-0000-0000A2020000}"/>
    <cellStyle name="Bad 3 4" xfId="27484" xr:uid="{471EB954-735F-486C-8AE9-08DDF6E84FD7}"/>
    <cellStyle name="Bad 4" xfId="690" xr:uid="{00000000-0005-0000-0000-0000A3020000}"/>
    <cellStyle name="Bad 4 2" xfId="691" xr:uid="{00000000-0005-0000-0000-0000A4020000}"/>
    <cellStyle name="Bad 4 3" xfId="692" xr:uid="{00000000-0005-0000-0000-0000A5020000}"/>
    <cellStyle name="Bad 4 4" xfId="27485" xr:uid="{0961C0F1-BEB2-465F-AEE1-3D3E47AD8E42}"/>
    <cellStyle name="Bad 5" xfId="693" xr:uid="{00000000-0005-0000-0000-0000A6020000}"/>
    <cellStyle name="Bad 5 2" xfId="694" xr:uid="{00000000-0005-0000-0000-0000A7020000}"/>
    <cellStyle name="Bad 5 3" xfId="695" xr:uid="{00000000-0005-0000-0000-0000A8020000}"/>
    <cellStyle name="Bad 5 4" xfId="27486" xr:uid="{7ECB5204-899E-4320-80B7-8143DD7F9835}"/>
    <cellStyle name="Bad 6" xfId="696" xr:uid="{00000000-0005-0000-0000-0000A9020000}"/>
    <cellStyle name="Bad 6 2" xfId="697" xr:uid="{00000000-0005-0000-0000-0000AA020000}"/>
    <cellStyle name="Bad 6 3" xfId="698" xr:uid="{00000000-0005-0000-0000-0000AB020000}"/>
    <cellStyle name="Bad 6 4" xfId="27487" xr:uid="{3DE18313-70EC-4F29-8655-F6842AE1E927}"/>
    <cellStyle name="Bad 7" xfId="699" xr:uid="{00000000-0005-0000-0000-0000AC020000}"/>
    <cellStyle name="Bad 7 2" xfId="27488" xr:uid="{B2A1CDC2-1866-4C6F-A78B-E3316E044450}"/>
    <cellStyle name="Bad 8" xfId="27489" xr:uid="{F73CF1F6-33E3-4E6E-BF78-8845C6C7EF58}"/>
    <cellStyle name="Bad 9" xfId="27490" xr:uid="{02CAD07F-2BCE-4BA5-B5A9-943C3F8194E2}"/>
    <cellStyle name="Banner" xfId="27491" xr:uid="{10B1B76C-FD8B-4685-BA1B-7FE6CD9F466C}"/>
    <cellStyle name="Banner 2" xfId="27492" xr:uid="{AB027A50-0C60-472A-A4CC-E499376E46E9}"/>
    <cellStyle name="Banner 2 2" xfId="37409" xr:uid="{169A35EC-F06C-4E87-93C5-C75936D366F4}"/>
    <cellStyle name="Banner 3" xfId="37408" xr:uid="{2FDFE5FD-DC24-43FA-8437-4887B369851B}"/>
    <cellStyle name="BartText" xfId="27493" xr:uid="{C54B5AB2-009B-40AD-B36B-94B7FF31C840}"/>
    <cellStyle name="-Bas de tableau" xfId="27494" xr:uid="{704415C8-D36C-44D5-B8AE-44E8CB49C421}"/>
    <cellStyle name="bbox" xfId="27495" xr:uid="{5B3DF17B-3BC9-4A19-8056-ED1C17854FA0}"/>
    <cellStyle name="bbox 10" xfId="27496" xr:uid="{709C85DF-0A28-42D2-94FB-B8F134C21865}"/>
    <cellStyle name="bbox 11" xfId="27497" xr:uid="{30CA8AC2-A2C4-4D01-973D-AEFCECBACBBF}"/>
    <cellStyle name="bbox 12" xfId="27498" xr:uid="{A147913D-2CA9-4A26-A434-6F132BD8A939}"/>
    <cellStyle name="bbox 13" xfId="27499" xr:uid="{97DE3CAC-5829-42B7-9F4E-6F87F0505479}"/>
    <cellStyle name="bbox 14" xfId="27500" xr:uid="{CA394911-BD68-4053-BDE1-A96DC11DE2DF}"/>
    <cellStyle name="bbox 15" xfId="27501" xr:uid="{791AE930-60BC-429C-BF80-2B34E76E9F56}"/>
    <cellStyle name="bbox 16" xfId="27502" xr:uid="{B3D61CA8-7B38-4AF3-9F22-7D25CD8761A4}"/>
    <cellStyle name="bbox 17" xfId="27503" xr:uid="{D31A0E1D-C5AE-493E-BBF4-7643119A80F9}"/>
    <cellStyle name="bbox 2" xfId="27504" xr:uid="{55D9BDB2-44BC-4BE2-AB29-35EAC8463A1C}"/>
    <cellStyle name="bbox 3" xfId="27505" xr:uid="{B3D82BA4-D74B-41E2-8F73-7BD745D6FC61}"/>
    <cellStyle name="bbox 4" xfId="27506" xr:uid="{3EA241CB-B108-42BD-9F56-25CFCDB11C30}"/>
    <cellStyle name="bbox 5" xfId="27507" xr:uid="{F84D02C3-3AD8-4230-B7B0-4D8030F61DAF}"/>
    <cellStyle name="bbox 6" xfId="27508" xr:uid="{BC02C06A-4A34-4EDE-BF96-1C2AB1A170B2}"/>
    <cellStyle name="bbox 7" xfId="27509" xr:uid="{E686B6D1-751F-4F44-94C9-79AE55D8F9E9}"/>
    <cellStyle name="bbox 8" xfId="27510" xr:uid="{7D0B23F5-79D2-41C0-9BB5-421FF2127755}"/>
    <cellStyle name="bbox 9" xfId="27511" xr:uid="{4AB197BC-F963-4A0E-9221-99AB76F8A9AD}"/>
    <cellStyle name="Berekening" xfId="27512" xr:uid="{A40A266E-5942-4778-B79F-0CBF075EA43C}"/>
    <cellStyle name="BidSide" xfId="27513" xr:uid="{4A3AAF1A-DDCA-4F1F-ABBE-9C8389660561}"/>
    <cellStyle name="Big Money" xfId="27514" xr:uid="{249578A4-10B1-46D3-89B6-72C3F4610A33}"/>
    <cellStyle name="BLACK" xfId="27515" xr:uid="{ED8D8852-A008-415C-AAB1-979081EC3D8E}"/>
    <cellStyle name="BLACK 2" xfId="27516" xr:uid="{F42DF927-608C-47B2-9776-9183C792FE42}"/>
    <cellStyle name="BLACK 2 2" xfId="27517" xr:uid="{30392831-2326-4C04-A9DC-3292EEDB4859}"/>
    <cellStyle name="BLACK 2 2 2" xfId="27518" xr:uid="{DFFD31D6-DB6A-4A4A-94D2-6913408CB77C}"/>
    <cellStyle name="BLACK 2 3" xfId="27519" xr:uid="{4D675BA9-DB2E-41F0-B0CA-15205AD73CCB}"/>
    <cellStyle name="BLACK 3" xfId="27520" xr:uid="{46E5BED5-7084-46CE-BEB1-1F5B54BF8F59}"/>
    <cellStyle name="BLACK 3 2" xfId="27521" xr:uid="{01A620B3-AE4E-40FB-9526-F76F54492D7A}"/>
    <cellStyle name="BLACK 4" xfId="27522" xr:uid="{CBAFB8A6-EF8B-436A-B421-726674B7D34B}"/>
    <cellStyle name="black-white" xfId="27523" xr:uid="{936EB449-5230-497A-A6E9-0D16CFB55122}"/>
    <cellStyle name="black-white 10" xfId="27524" xr:uid="{EA3069E1-5229-4466-ADF8-361FDF95DC1C}"/>
    <cellStyle name="black-white 11" xfId="27525" xr:uid="{56F9EA0E-4DCA-41D6-A8BE-9D162C244359}"/>
    <cellStyle name="black-white 12" xfId="27526" xr:uid="{C4450E48-F768-4504-96C6-35BA233CC27B}"/>
    <cellStyle name="black-white 13" xfId="27527" xr:uid="{272926EE-C927-47FE-AD65-CAB6043858BD}"/>
    <cellStyle name="black-white 14" xfId="27528" xr:uid="{BF2F03A4-28E7-4FA4-93C3-96F502962F39}"/>
    <cellStyle name="black-white 15" xfId="27529" xr:uid="{C2D2F41A-96C8-43F0-BAEE-EAFCD07C95A0}"/>
    <cellStyle name="black-white 16" xfId="27530" xr:uid="{0209B1AF-4702-4F4F-A814-4266A047D27F}"/>
    <cellStyle name="black-white 17" xfId="27531" xr:uid="{262ACE15-E388-428A-8A89-18DFF2D83C78}"/>
    <cellStyle name="black-white 2" xfId="27532" xr:uid="{C65CD564-A329-475B-95A0-C2144C23FA83}"/>
    <cellStyle name="black-white 2 2" xfId="27533" xr:uid="{BAF58494-908F-470D-8F8F-6F77844894DD}"/>
    <cellStyle name="black-white 3" xfId="27534" xr:uid="{A2098034-30BB-4AD4-8216-FBDD248CD47B}"/>
    <cellStyle name="black-white 4" xfId="27535" xr:uid="{E5CDE741-9F19-40FB-8115-7FD672927A82}"/>
    <cellStyle name="black-white 5" xfId="27536" xr:uid="{A21C013F-4CDB-40B6-9D74-7402E9C3A0E0}"/>
    <cellStyle name="black-white 6" xfId="27537" xr:uid="{5A22BC96-C3D2-409B-98EA-6EDF5D5F3814}"/>
    <cellStyle name="black-white 7" xfId="27538" xr:uid="{E5CE91D6-6399-484D-B6F5-6336213D2CC9}"/>
    <cellStyle name="black-white 8" xfId="27539" xr:uid="{7D04017F-B6E3-4296-97AC-DD258C1BDE7C}"/>
    <cellStyle name="black-white 9" xfId="27540" xr:uid="{B42D105E-3F52-4423-B324-0E77E95990F3}"/>
    <cellStyle name="black-white small" xfId="27541" xr:uid="{4C61C845-D736-47D9-95D2-8B050B750275}"/>
    <cellStyle name="black-white small 10" xfId="27542" xr:uid="{855AAF2C-2872-4E59-B322-4E3FE92D6184}"/>
    <cellStyle name="black-white small 11" xfId="27543" xr:uid="{C4017D08-143D-42AB-8479-DB3D14D36036}"/>
    <cellStyle name="black-white small 12" xfId="27544" xr:uid="{60C2FF9E-F02D-4CC5-B7E9-5BA388164C84}"/>
    <cellStyle name="black-white small 13" xfId="27545" xr:uid="{5CFCE718-5270-4C96-BA43-58065B8708AB}"/>
    <cellStyle name="black-white small 14" xfId="27546" xr:uid="{14B338A7-52F8-46EB-ADFC-82107B7D5D49}"/>
    <cellStyle name="black-white small 15" xfId="27547" xr:uid="{1F374442-C02A-4F07-9E2D-91D9A87425D0}"/>
    <cellStyle name="black-white small 16" xfId="27548" xr:uid="{D77980A6-87CD-4CBC-9594-CE6C8AE222BC}"/>
    <cellStyle name="black-white small 17" xfId="27549" xr:uid="{A183F098-B372-4D35-917A-9E50ED1B2838}"/>
    <cellStyle name="black-white small 2" xfId="27550" xr:uid="{5BC38860-1EED-4F03-87FE-D17D2BEAA238}"/>
    <cellStyle name="black-white small 2 2" xfId="27551" xr:uid="{4B2F02D1-DFF9-44DA-80B6-954A1E153F26}"/>
    <cellStyle name="black-white small 3" xfId="27552" xr:uid="{D5B8B4EC-E53A-4422-8BE7-E88ABC31D78D}"/>
    <cellStyle name="black-white small 4" xfId="27553" xr:uid="{7EDF13A7-BDBD-4E53-9D08-17CD4BDC843B}"/>
    <cellStyle name="black-white small 5" xfId="27554" xr:uid="{8286F477-CDF1-453F-A327-C2ED6506A568}"/>
    <cellStyle name="black-white small 6" xfId="27555" xr:uid="{CDDDB0E3-C6D0-4474-96FC-9D912725759D}"/>
    <cellStyle name="black-white small 7" xfId="27556" xr:uid="{C8B0D5C8-5F14-4547-9490-4E833BE2B959}"/>
    <cellStyle name="black-white small 8" xfId="27557" xr:uid="{C3BF71F5-3162-496B-BCDD-DF9A266829F0}"/>
    <cellStyle name="black-white small 9" xfId="27558" xr:uid="{8E5ABF6D-7B45-45E3-9FD9-238A953DD6AA}"/>
    <cellStyle name="black-white small_~0950885" xfId="27559" xr:uid="{BF587ACE-3534-4E45-B78B-B206D838675A}"/>
    <cellStyle name="black-white_~0950885" xfId="27560" xr:uid="{BAF2DD0D-F1A9-48C0-BB6E-A2E806C7B8E9}"/>
    <cellStyle name="Blank [$]" xfId="27561" xr:uid="{7CB4F96B-895E-4459-87CD-4F7104FA3324}"/>
    <cellStyle name="Blank [$] 2" xfId="27562" xr:uid="{4BE16EB0-17D1-4949-BF36-E7596A4D7A67}"/>
    <cellStyle name="Blank [$] 2 2" xfId="27563" xr:uid="{7800CCFF-405F-4E52-8674-E0630C92302F}"/>
    <cellStyle name="Blank [$] 2 2 2" xfId="27564" xr:uid="{CAB16F72-E376-4A6C-A6BE-06A5CCE655BE}"/>
    <cellStyle name="Blank [$] 2 3" xfId="27565" xr:uid="{CCD107AC-E827-477B-9B7C-E34E77880AEB}"/>
    <cellStyle name="Blank [$] 3" xfId="27566" xr:uid="{E8C2DD9A-2845-4663-828A-650CEB00475B}"/>
    <cellStyle name="Blank [$] 3 2" xfId="27567" xr:uid="{DD7839E0-3FF0-4194-A644-B16D9911F4BB}"/>
    <cellStyle name="Blank [$] 4" xfId="27568" xr:uid="{B69B9817-F043-42BC-B3CD-BAD69C869D56}"/>
    <cellStyle name="Blank [%]" xfId="27569" xr:uid="{62ED856B-BD44-4977-8CFA-67F282822695}"/>
    <cellStyle name="Blank [%] 2" xfId="27570" xr:uid="{961EEB60-E2AA-48B2-9235-21E4967BFDE2}"/>
    <cellStyle name="Blank [%] 2 2" xfId="27571" xr:uid="{797EE72A-5D55-4F8A-AF03-8AD60635C567}"/>
    <cellStyle name="Blank [%] 2 2 2" xfId="27572" xr:uid="{A3BF86CF-D1D4-4DB4-AB30-63E624B88812}"/>
    <cellStyle name="Blank [%] 2 3" xfId="27573" xr:uid="{3E6DD7CF-54C1-4948-87C6-3432E66D3B7C}"/>
    <cellStyle name="Blank [%] 3" xfId="27574" xr:uid="{BA2B22A9-4D53-46D5-8B88-4D4AF09580F5}"/>
    <cellStyle name="Blank [%] 3 2" xfId="27575" xr:uid="{4E084F02-5599-4A31-A849-8B390B3311EB}"/>
    <cellStyle name="Blank [%] 4" xfId="27576" xr:uid="{F87C058A-66AC-40E1-B342-F57BAABF3E6A}"/>
    <cellStyle name="Blank [,]" xfId="27577" xr:uid="{118A42D6-7A6C-4DAC-840B-98A37D419997}"/>
    <cellStyle name="Blank [,] 2" xfId="27578" xr:uid="{9FC3D581-88A5-45ED-A953-5B204E4F77EB}"/>
    <cellStyle name="Blank [,] 2 2" xfId="27579" xr:uid="{5160E0C0-650A-45DB-BBAA-C4DB4374DCE9}"/>
    <cellStyle name="Blank [,] 2 2 2" xfId="27580" xr:uid="{FA8E7921-607C-46B5-95F7-19D585DA1EA5}"/>
    <cellStyle name="Blank [,] 2 3" xfId="27581" xr:uid="{C53D8DFD-80DE-4517-8C08-83799DBA38D5}"/>
    <cellStyle name="Blank [,] 3" xfId="27582" xr:uid="{7176179E-BDCD-4935-B1DE-117FCA90F783}"/>
    <cellStyle name="Blank [,] 3 2" xfId="27583" xr:uid="{804AF3BB-BE30-40FF-9B0D-B4404D4509B8}"/>
    <cellStyle name="Blank [,] 4" xfId="27584" xr:uid="{C2E177B5-040F-4705-A166-0121FEB12B1B}"/>
    <cellStyle name="Blank [1$]" xfId="27585" xr:uid="{D245BACF-102E-42AE-A4FA-1F2E49BAEE30}"/>
    <cellStyle name="Blank [1$] 2" xfId="27586" xr:uid="{B863AE71-57CC-48AE-B4BE-EAE84F3E929E}"/>
    <cellStyle name="Blank [1$] 2 2" xfId="27587" xr:uid="{6E593842-E85F-4047-A0EB-FF590243DCA8}"/>
    <cellStyle name="Blank [1$] 2 2 2" xfId="27588" xr:uid="{F7B0639A-2EFF-435B-80D0-C1B7246C0F7A}"/>
    <cellStyle name="Blank [1$] 2 3" xfId="27589" xr:uid="{D6008A9A-85AB-4B7B-AF13-6A4C42FA115F}"/>
    <cellStyle name="Blank [1$] 3" xfId="27590" xr:uid="{5DD3123B-E8D1-4C1C-B65E-C2C12124AA78}"/>
    <cellStyle name="Blank [1$] 3 2" xfId="27591" xr:uid="{4F88F075-7407-41CD-B3C3-383559D3E565}"/>
    <cellStyle name="Blank [1$] 4" xfId="27592" xr:uid="{13464289-F209-44F9-B1F3-243BBE313BB2}"/>
    <cellStyle name="Blank [1%]" xfId="27593" xr:uid="{2A749FBA-D0A0-4F3B-A8D6-230FA8E5266C}"/>
    <cellStyle name="Blank [1%] 2" xfId="27594" xr:uid="{52FE5D07-2D0D-4A6A-B98D-A643E6F26DB9}"/>
    <cellStyle name="Blank [1%] 2 2" xfId="27595" xr:uid="{BA69E262-1529-4542-9BF9-15BB4C2D54C3}"/>
    <cellStyle name="Blank [1%] 2 2 2" xfId="27596" xr:uid="{6E276083-0217-4F77-853B-A8D5BFE46C41}"/>
    <cellStyle name="Blank [1%] 2 3" xfId="27597" xr:uid="{0A90CD18-E0A1-4BAD-8764-04755B8AEB40}"/>
    <cellStyle name="Blank [1%] 3" xfId="27598" xr:uid="{1C50B9AD-2D96-4E81-BE9A-9B77F784DCFA}"/>
    <cellStyle name="Blank [1%] 3 2" xfId="27599" xr:uid="{8930DD41-D154-4D53-913C-1B0037F5F248}"/>
    <cellStyle name="Blank [1%] 4" xfId="27600" xr:uid="{9D51E4B6-9AD0-4915-9FE9-4E858FF56224}"/>
    <cellStyle name="Blank [1,]" xfId="27601" xr:uid="{5173B88D-DB15-4274-BAD2-8DF0EC17C866}"/>
    <cellStyle name="Blank [1,] 2" xfId="27602" xr:uid="{E2687A9D-1348-4361-808F-B8AD6B005DED}"/>
    <cellStyle name="Blank [1,] 2 2" xfId="27603" xr:uid="{FBD7F326-F180-4834-8396-78D417F3E567}"/>
    <cellStyle name="Blank [1,] 2 2 2" xfId="27604" xr:uid="{93C14206-C56A-4C9F-BE0E-0C96DCE1CBFF}"/>
    <cellStyle name="Blank [1,] 2 3" xfId="27605" xr:uid="{20BA0393-60C2-4696-9634-B76DB31C87B4}"/>
    <cellStyle name="Blank [1,] 3" xfId="27606" xr:uid="{403696E0-815F-4733-896F-287191585088}"/>
    <cellStyle name="Blank [1,] 3 2" xfId="27607" xr:uid="{2246473C-0569-49E7-8509-D5AF9CCBC7D6}"/>
    <cellStyle name="Blank [1,] 4" xfId="27608" xr:uid="{C7AD0BEF-F864-4045-9FB9-93AB05035E39}"/>
    <cellStyle name="Blank [2$]" xfId="27609" xr:uid="{5CDCEB02-DB5F-43E7-894E-1AE29F8D5130}"/>
    <cellStyle name="Blank [2$] 2" xfId="27610" xr:uid="{8A4BD1D0-D3D7-4D7F-9967-0F47FF268873}"/>
    <cellStyle name="Blank [2$] 2 2" xfId="27611" xr:uid="{09BF9587-F6A4-49BA-822E-8EC952825D68}"/>
    <cellStyle name="Blank [2$] 2 2 2" xfId="27612" xr:uid="{32AF994D-B468-4C9D-8B9C-BFCF98C5E306}"/>
    <cellStyle name="Blank [2$] 2 3" xfId="27613" xr:uid="{D59866D0-602B-464A-A428-CF522E4BDB04}"/>
    <cellStyle name="Blank [2$] 3" xfId="27614" xr:uid="{58FB4E1A-1FB1-43A4-958E-99CDC949C493}"/>
    <cellStyle name="Blank [2$] 3 2" xfId="27615" xr:uid="{343BA725-739B-4396-8A2E-98BD797DCF38}"/>
    <cellStyle name="Blank [2$] 4" xfId="27616" xr:uid="{E8259B38-00A3-4BE8-B007-F42BE2A0648A}"/>
    <cellStyle name="Blank [2%]" xfId="27617" xr:uid="{736B226F-83D0-4EC4-85F6-45C1F697E4A4}"/>
    <cellStyle name="Blank [2%] 2" xfId="27618" xr:uid="{38970B50-7167-4AD7-B013-6EF536C86D15}"/>
    <cellStyle name="Blank [2%] 2 2" xfId="27619" xr:uid="{6D567094-7A90-4C61-9EC8-9803E72DA24B}"/>
    <cellStyle name="Blank [2%] 2 2 2" xfId="27620" xr:uid="{DF66E140-B287-4090-915D-0D4FCCAA9A92}"/>
    <cellStyle name="Blank [2%] 2 3" xfId="27621" xr:uid="{8DC643D3-B750-40FA-861B-DCB7DC96EF4D}"/>
    <cellStyle name="Blank [2%] 3" xfId="27622" xr:uid="{A65C136A-6C3B-4643-8DAF-45643A09508D}"/>
    <cellStyle name="Blank [2%] 3 2" xfId="27623" xr:uid="{600D4DAD-E48D-4B2E-BD2A-46AFD728FB24}"/>
    <cellStyle name="Blank [2%] 4" xfId="27624" xr:uid="{6372CF83-C29E-4CB2-841D-53E2B7EB6A28}"/>
    <cellStyle name="Blank [2,]" xfId="27625" xr:uid="{545258E6-AC7F-49E6-B96C-85C5120A0EB6}"/>
    <cellStyle name="Blank [2,] 2" xfId="27626" xr:uid="{D92A2D19-3EA5-4765-BF52-4C00ACDB14D8}"/>
    <cellStyle name="Blank [2,] 2 2" xfId="27627" xr:uid="{907181DD-1829-4D76-B627-6D7976076AFE}"/>
    <cellStyle name="Blank [2,] 2 2 2" xfId="27628" xr:uid="{530BD5E3-C613-4B7A-957D-9FC22BD8BEF5}"/>
    <cellStyle name="Blank [2,] 2 3" xfId="27629" xr:uid="{7036AE7E-C094-4A11-8083-592D410C47E8}"/>
    <cellStyle name="Blank [2,] 3" xfId="27630" xr:uid="{DCE10A8E-8093-4A1B-AF32-DBE82242C4F1}"/>
    <cellStyle name="Blank [2,] 3 2" xfId="27631" xr:uid="{A10734DC-8EB5-4598-9530-BBED777BD1D2}"/>
    <cellStyle name="Blank [2,] 4" xfId="27632" xr:uid="{BFB2A085-CC4B-4A3D-B9A4-C93886C87A44}"/>
    <cellStyle name="Blank [3$]" xfId="27633" xr:uid="{D9C51C22-84C9-4E36-8AFB-7DAC0BC908E0}"/>
    <cellStyle name="Blank [3$] 2" xfId="27634" xr:uid="{AAA6D5D3-8F53-4762-B3DF-EA3FE64EAD42}"/>
    <cellStyle name="Blank [3$] 2 2" xfId="27635" xr:uid="{C414A6D5-3731-467D-AB22-F8134F997B2E}"/>
    <cellStyle name="Blank [3$] 2 2 2" xfId="27636" xr:uid="{EAA6D0A2-E2FB-4032-8A44-2B6E72E1E5F3}"/>
    <cellStyle name="Blank [3$] 2 3" xfId="27637" xr:uid="{A9C4D084-67D5-44F7-89D1-BDADCEEB7E6D}"/>
    <cellStyle name="Blank [3$] 3" xfId="27638" xr:uid="{022C705A-B4B0-4DD9-8EA0-EA6110246668}"/>
    <cellStyle name="Blank [3$] 3 2" xfId="27639" xr:uid="{FC58F2F2-72A9-4DCF-9416-F413ADB941C7}"/>
    <cellStyle name="Blank [3$] 4" xfId="27640" xr:uid="{535DBBE8-249D-4A29-AEEF-6E5FCF6209F1}"/>
    <cellStyle name="Blank [3%]" xfId="27641" xr:uid="{9E8F7411-9CBA-4707-9EED-6569F371F78F}"/>
    <cellStyle name="Blank [3%] 2" xfId="27642" xr:uid="{D690FE70-A126-4A01-A330-9FF34F794EDF}"/>
    <cellStyle name="Blank [3%] 2 2" xfId="27643" xr:uid="{47B2C35D-5970-4C33-AA19-C8048FB407C0}"/>
    <cellStyle name="Blank [3%] 2 2 2" xfId="27644" xr:uid="{74141393-6B84-477D-935F-918C0E972479}"/>
    <cellStyle name="Blank [3%] 2 3" xfId="27645" xr:uid="{1AA6B4ED-5C63-485B-AC21-007B03AFDB8D}"/>
    <cellStyle name="Blank [3%] 3" xfId="27646" xr:uid="{04890E35-FCA9-4BB2-83CD-A26285618438}"/>
    <cellStyle name="Blank [3%] 3 2" xfId="27647" xr:uid="{A31A069F-B2F3-4B2E-ACF7-945E8EF2F649}"/>
    <cellStyle name="Blank [3%] 4" xfId="27648" xr:uid="{79E2D95E-C48E-4566-9FFB-AE3817E7F4B3}"/>
    <cellStyle name="Blank [3,]" xfId="27649" xr:uid="{2BA67030-018A-443A-80C5-4F9E7BE8F2A4}"/>
    <cellStyle name="Blank [3,] 2" xfId="27650" xr:uid="{02899C13-369B-4209-A109-AC0681386CF1}"/>
    <cellStyle name="Blank [3,] 2 2" xfId="27651" xr:uid="{501E23A0-6FAC-400F-A8F7-7BD5BB71F6A0}"/>
    <cellStyle name="Blank [3,] 2 2 2" xfId="27652" xr:uid="{AB7D832A-AC57-40C2-9E87-8503B8966AE8}"/>
    <cellStyle name="Blank [3,] 2 3" xfId="27653" xr:uid="{6001DC72-7F1D-47F9-BB86-5285818B9909}"/>
    <cellStyle name="Blank [3,] 3" xfId="27654" xr:uid="{C977EA40-6609-44A2-B316-394C26AA725A}"/>
    <cellStyle name="Blank [3,] 3 2" xfId="27655" xr:uid="{A5632B4E-A7A8-4DFC-BCB4-5678730A345A}"/>
    <cellStyle name="Blank [3,] 4" xfId="27656" xr:uid="{A05AFE73-42C6-4E53-8FBF-11A8AA06D299}"/>
    <cellStyle name="Blank [Date]" xfId="27657" xr:uid="{51EAAE52-FCB7-4C43-8279-079E8401E182}"/>
    <cellStyle name="Blank [Date] 2" xfId="27658" xr:uid="{9F03D021-0F3E-453B-B427-5834067F88E7}"/>
    <cellStyle name="Blank [Date] 2 2" xfId="27659" xr:uid="{7790FCDC-DE70-4294-9666-7B9A597B6391}"/>
    <cellStyle name="Blank [Date] 2 2 2" xfId="27660" xr:uid="{20E28337-F3E8-4831-9D42-8F6D8126CE3C}"/>
    <cellStyle name="Blank [Date] 2 3" xfId="27661" xr:uid="{9BB764E5-56D6-4783-AA9A-3AAD72B9AAE5}"/>
    <cellStyle name="Blank [Date] 3" xfId="27662" xr:uid="{465E1B34-873E-4DE5-A0E3-863EDB428FA3}"/>
    <cellStyle name="Blank [Date] 3 2" xfId="27663" xr:uid="{7A8EA282-46C8-4A98-AB87-4DDE3511987C}"/>
    <cellStyle name="Blank [Date] 4" xfId="27664" xr:uid="{BF120E3F-0545-4BA1-8786-6A2C31BD9B10}"/>
    <cellStyle name="Blank [D-M-Y]" xfId="27665" xr:uid="{CD6701A7-0267-4248-8562-3C874C1F1FE0}"/>
    <cellStyle name="Blank [D-M-Y] 2" xfId="27666" xr:uid="{6828E1CD-2D4D-4418-BEE3-5D5B330A7494}"/>
    <cellStyle name="Blank [D-M-Y] 2 2" xfId="27667" xr:uid="{DA5D089D-A3D2-4A7B-A7E5-CC10737C1AA2}"/>
    <cellStyle name="Blank [D-M-Y] 2 2 2" xfId="27668" xr:uid="{803C33B8-7365-4E98-80EA-110F4C80A9FB}"/>
    <cellStyle name="Blank [D-M-Y] 2 3" xfId="27669" xr:uid="{D291BDB5-7713-4F87-916D-E12E131E9CDC}"/>
    <cellStyle name="Blank [D-M-Y] 3" xfId="27670" xr:uid="{05291218-D963-4534-8C3F-98AFDFA07BD2}"/>
    <cellStyle name="Blank [D-M-Y] 3 2" xfId="27671" xr:uid="{A34A474D-7353-4F26-8C1C-9B95DEC5937B}"/>
    <cellStyle name="Blank [D-M-Y] 4" xfId="27672" xr:uid="{5ED37350-4CAE-47C9-8F32-D0D1510484E4}"/>
    <cellStyle name="Blank [K,]" xfId="27673" xr:uid="{95DB1BF1-EFBD-4EE6-A256-5F4B39EFE3ED}"/>
    <cellStyle name="Blank [K,] 2" xfId="27674" xr:uid="{9C1FE9A6-A333-426A-B0FC-32D96E963295}"/>
    <cellStyle name="Blank [K,] 2 2" xfId="27675" xr:uid="{A0A63690-0ADE-4C90-9F90-C3A80730A2F2}"/>
    <cellStyle name="Blank [K,] 2 2 2" xfId="27676" xr:uid="{3791D20E-9477-4C06-946A-73B257B3A1FE}"/>
    <cellStyle name="Blank [K,] 2 3" xfId="27677" xr:uid="{398C420F-51C9-41B5-8E73-6074AA871AE2}"/>
    <cellStyle name="Blank [K,] 3" xfId="27678" xr:uid="{6408DE7F-E98D-46F0-823C-DC493281AEB3}"/>
    <cellStyle name="Blank [K,] 3 2" xfId="27679" xr:uid="{269D1AA1-E9B0-447C-9A72-8CB84D5BC640}"/>
    <cellStyle name="Blank [K,] 4" xfId="27680" xr:uid="{F9FD8B06-8D49-4FC1-B559-BD4EACCEC110}"/>
    <cellStyle name="BlankedZeros" xfId="27681" xr:uid="{4A485936-F444-4367-A8A5-3A93DDE94B6B}"/>
    <cellStyle name="bleu fixe" xfId="27682" xr:uid="{A1855CE6-4400-4D31-AF73-58AD6E4AB4A9}"/>
    <cellStyle name="bleu fixe cadre" xfId="27683" xr:uid="{71966FDD-9F3E-4006-904F-AB313B3DF97D}"/>
    <cellStyle name="bleu fixe_arrêté conso 31-12-01" xfId="27684" xr:uid="{D844E3E8-8E77-404F-A527-8EA70816E5C6}"/>
    <cellStyle name="bleucadre" xfId="27685" xr:uid="{685290A3-FA23-4473-87CC-2C22F9F1213F}"/>
    <cellStyle name="Blue - Normal" xfId="27686" xr:uid="{7E275512-3EDC-4514-ABA9-92175F7581B0}"/>
    <cellStyle name="Blue - Normal 2" xfId="27687" xr:uid="{2EC6F100-5DB9-4DAB-8247-6F9425D94B3A}"/>
    <cellStyle name="Blue - Normal_~0950885" xfId="27688" xr:uid="{6ACC0715-4D38-45CB-84D3-31EEBF0338B0}"/>
    <cellStyle name="Blue - small" xfId="27689" xr:uid="{04F279A4-62F8-43B1-9AD8-F551B61749A4}"/>
    <cellStyle name="Blue - small 2" xfId="27690" xr:uid="{DCD39793-5C1F-4057-89ED-A07EE0E38C05}"/>
    <cellStyle name="Blue - small_~0950885" xfId="27691" xr:uid="{54EF289D-178A-4C55-A267-91F5DA6AE07E}"/>
    <cellStyle name="Blue - underline, small" xfId="27692" xr:uid="{57CD6ADB-4FFA-499F-9078-699845C58EA4}"/>
    <cellStyle name="Blue - underline, small 2" xfId="27693" xr:uid="{52EA32BC-FDF9-4931-AE0A-5C61260F02F7}"/>
    <cellStyle name="Blue - underline, small_~0950885" xfId="27694" xr:uid="{148D28F0-079B-496F-B5B0-3F3F10BEA321}"/>
    <cellStyle name="blue shading" xfId="27695" xr:uid="{87C0D817-F6E9-4D0C-9554-C11561E25EFE}"/>
    <cellStyle name="blue shading 2" xfId="27696" xr:uid="{E2D5EA50-2AAE-44F7-B567-7441A97B7129}"/>
    <cellStyle name="Blue wording" xfId="27697" xr:uid="{09B54CE2-55F2-4894-97D8-8A2E01149E63}"/>
    <cellStyle name="Blue wording 2" xfId="27698" xr:uid="{F8638107-1CBC-448B-A875-CDCF8369144F}"/>
    <cellStyle name="blue$00" xfId="27699" xr:uid="{E7722915-CEA0-4672-922A-0E5B80B5F091}"/>
    <cellStyle name="blue$00 2" xfId="27700" xr:uid="{B226499B-3E42-4498-88D5-7105E6453F53}"/>
    <cellStyle name="blue$00 2 2" xfId="27701" xr:uid="{3D113E2D-0DAA-45D6-8BBA-CE8DAFB0587A}"/>
    <cellStyle name="blue$00 2 2 2" xfId="27702" xr:uid="{5801A532-8EFD-4C77-A960-6DA29B047572}"/>
    <cellStyle name="blue$00 2 3" xfId="27703" xr:uid="{7CE209ED-6135-4EDF-A60E-E31A5726B6BB}"/>
    <cellStyle name="blue$00 3" xfId="27704" xr:uid="{277AC6F1-AF87-42E4-BEF1-FB640B063B7F}"/>
    <cellStyle name="blue$00 3 2" xfId="27705" xr:uid="{178FADD2-A8A1-49DE-8B68-A8DAA5ECCFB1}"/>
    <cellStyle name="blue$00 4" xfId="27706" xr:uid="{DA40FFE0-E27B-44F3-9D48-94C1B880BCDD}"/>
    <cellStyle name="Body" xfId="27707" xr:uid="{27CF1192-648D-4B78-9BDB-5A84EDDCCEDB}"/>
    <cellStyle name="Body 10" xfId="27708" xr:uid="{C661B6EB-1EA5-42B5-B81D-90263CDAC8EC}"/>
    <cellStyle name="Body 11" xfId="27709" xr:uid="{A4BBF855-74F4-4308-AC4D-249B30290070}"/>
    <cellStyle name="Body 12" xfId="27710" xr:uid="{0945DFA0-1E75-448E-93AF-684A70648E33}"/>
    <cellStyle name="Body 13" xfId="27711" xr:uid="{55FFE55C-E060-4FD7-9783-694DDC5EB4DA}"/>
    <cellStyle name="Body 14" xfId="27712" xr:uid="{F38BB466-3493-439B-A78B-0FA27C6D4222}"/>
    <cellStyle name="Body 15" xfId="27713" xr:uid="{5783B062-6AFE-46E1-A322-1BDC86A54B25}"/>
    <cellStyle name="Body 16" xfId="27714" xr:uid="{1785B3FA-23B8-4BC7-AA53-E99D2D13A11B}"/>
    <cellStyle name="Body 17" xfId="27715" xr:uid="{51EBE0D1-70DC-43ED-B5EB-70266311E716}"/>
    <cellStyle name="Body 2" xfId="27716" xr:uid="{62F35FB0-C900-483A-8972-D6504A7A43D2}"/>
    <cellStyle name="Body 3" xfId="27717" xr:uid="{880DFE53-EA93-4498-87A7-2C8CE9DA8712}"/>
    <cellStyle name="Body 4" xfId="27718" xr:uid="{16039348-091B-4117-B268-A7DEF36BD5DF}"/>
    <cellStyle name="Body 5" xfId="27719" xr:uid="{810480CB-D74B-40C3-A7C3-A25EDE0AACF5}"/>
    <cellStyle name="Body 6" xfId="27720" xr:uid="{DC9B586A-6436-4546-8154-DCB59C91D635}"/>
    <cellStyle name="Body 7" xfId="27721" xr:uid="{EC1D4E5A-C717-4CC2-9929-695176A5C620}"/>
    <cellStyle name="Body 8" xfId="27722" xr:uid="{198759B9-A4CA-4636-8947-E493A8040BC1}"/>
    <cellStyle name="Body 9" xfId="27723" xr:uid="{F63A31A1-62CD-493D-84AF-D0C69D07FA11}"/>
    <cellStyle name="Body_Degas HFTO" xfId="27724" xr:uid="{212DF31F-F7AA-43E3-B102-726994BD5BC1}"/>
    <cellStyle name="Bold" xfId="27725" xr:uid="{AC1BC459-D59B-4FC2-BB2B-1683E94B9921}"/>
    <cellStyle name="Bold/Border" xfId="27726" xr:uid="{8071A62D-158D-4B35-AD8E-B3C7FC9FF985}"/>
    <cellStyle name="Bold/Border 2" xfId="27727" xr:uid="{EE25CF36-2461-4D98-9469-3EA53B65A5FC}"/>
    <cellStyle name="Bold/Border 2 2" xfId="27728" xr:uid="{23E01393-B08D-4953-ACA1-40ABD3D6C642}"/>
    <cellStyle name="Bold/Border 2 2 2" xfId="27729" xr:uid="{722C2192-058A-448B-BDB6-4AAC1254C27D}"/>
    <cellStyle name="Bold/Border 2 3" xfId="27730" xr:uid="{5426C284-DE63-4638-902F-1AC13F3036A2}"/>
    <cellStyle name="Bold/Border 3" xfId="27731" xr:uid="{1458BCF3-15C2-4CF7-A2EC-FB709F5B7754}"/>
    <cellStyle name="Bold/Border 3 2" xfId="27732" xr:uid="{5BD2C217-BDF0-43EF-8587-55C2337A6257}"/>
    <cellStyle name="Bold/Border 4" xfId="27733" xr:uid="{10618E52-96C5-46A7-84DA-D23E14E88B3D}"/>
    <cellStyle name="Bol-Data" xfId="27734" xr:uid="{E5C4CD4B-721D-46AA-A441-7ED430B7BC25}"/>
    <cellStyle name="Bol-Data 2" xfId="27735" xr:uid="{544C0EEA-DCA0-484D-B4E2-7BC2504FBD61}"/>
    <cellStyle name="Bol-Data_~0950885" xfId="27736" xr:uid="{DA008E64-CBD9-4E7A-A6ED-72D16B4E4EEF}"/>
    <cellStyle name="BoldRight" xfId="27737" xr:uid="{A0CB6F4C-F3B6-4743-A1AF-006484669219}"/>
    <cellStyle name="bolet" xfId="27738" xr:uid="{36B13574-D194-402A-A711-0D62E1DF3EAA}"/>
    <cellStyle name="bolet 2" xfId="27739" xr:uid="{5AA6504D-FD65-4E6E-9C97-AAA61320756B}"/>
    <cellStyle name="bolet_~0950885" xfId="27740" xr:uid="{1971A847-9B1A-4815-A66A-7AC7C78096D6}"/>
    <cellStyle name="Boletim" xfId="27741" xr:uid="{425715F5-0971-4F0E-B138-96E4F517046C}"/>
    <cellStyle name="Bon" xfId="27742" xr:uid="{9C5D7066-7DCB-4DE3-81DE-0A26876F392C}"/>
    <cellStyle name="bord" xfId="27743" xr:uid="{300C42B1-E629-49D8-8B58-6CB61DD859E4}"/>
    <cellStyle name="bord 10" xfId="27744" xr:uid="{FBE6A7B5-9C70-4A70-AD9B-F45EB8322CA8}"/>
    <cellStyle name="bord 10 2" xfId="37411" xr:uid="{14C42557-E0E9-4FE0-8F54-A967406AC162}"/>
    <cellStyle name="bord 11" xfId="27745" xr:uid="{1F05E743-0EA0-4134-9B43-A10A4AF0A396}"/>
    <cellStyle name="bord 11 2" xfId="37412" xr:uid="{1E3001C2-AAF4-4590-B94A-ECAF2A697939}"/>
    <cellStyle name="bord 12" xfId="27746" xr:uid="{4B4042A0-C2B5-4B12-A555-E3250AB7E40F}"/>
    <cellStyle name="bord 12 2" xfId="37413" xr:uid="{BC8B9A38-C5A2-401E-AF60-29C425CCB029}"/>
    <cellStyle name="bord 13" xfId="27747" xr:uid="{B8321D07-B5DA-42DB-A0B5-5669C273AD8B}"/>
    <cellStyle name="bord 13 2" xfId="37414" xr:uid="{AC6EFCB3-6852-4EB2-88C8-9F6301DE0534}"/>
    <cellStyle name="bord 14" xfId="27748" xr:uid="{01CF5983-845E-40BA-BDEE-54F6DDA30F74}"/>
    <cellStyle name="bord 14 2" xfId="37415" xr:uid="{AEF5953F-DBAE-410B-A7CE-406F54023889}"/>
    <cellStyle name="bord 15" xfId="27749" xr:uid="{FCE977F2-ABAB-4F19-9BFB-9A0F1CD936C0}"/>
    <cellStyle name="bord 15 2" xfId="37416" xr:uid="{F929AD0E-E8BD-434D-8D72-846FB825CB4A}"/>
    <cellStyle name="bord 16" xfId="27750" xr:uid="{0E6F830A-4E36-4734-8F10-1461CCADB1E1}"/>
    <cellStyle name="bord 16 2" xfId="37417" xr:uid="{01E20636-C905-4543-87BB-AA3948964970}"/>
    <cellStyle name="bord 17" xfId="27751" xr:uid="{7A3AFF66-E24A-4CD3-B161-EEF1EC19428E}"/>
    <cellStyle name="bord 17 2" xfId="37418" xr:uid="{053E7026-8D88-4412-A2FD-C88236E0CAED}"/>
    <cellStyle name="bord 18" xfId="37410" xr:uid="{47FA4820-F688-4168-93F1-CFF9FAE176D3}"/>
    <cellStyle name="bord 2" xfId="27752" xr:uid="{D9CA6317-4FD7-445C-8C0A-6C722A81B26E}"/>
    <cellStyle name="bord 2 2" xfId="27753" xr:uid="{5A87728A-B7F0-4BDE-A439-1BE2F90394A2}"/>
    <cellStyle name="bord 2 2 2" xfId="37420" xr:uid="{4D440527-1026-4E14-836A-090CC46B3C77}"/>
    <cellStyle name="bord 2 3" xfId="37419" xr:uid="{48EE7B58-947C-4419-9C27-F41202B5EA83}"/>
    <cellStyle name="bord 2_Degas HFTO" xfId="27754" xr:uid="{275E7A8D-94ED-489F-BB98-E583FF8F8D48}"/>
    <cellStyle name="bord 3" xfId="27755" xr:uid="{DD17D1C3-2818-4CAF-BD66-7B8E1CAC4625}"/>
    <cellStyle name="bord 3 2" xfId="37421" xr:uid="{3DE9237B-9265-4004-99E0-A690F3C2F92E}"/>
    <cellStyle name="bord 4" xfId="27756" xr:uid="{BA9154AB-B128-4AFE-B0BE-D2614C7713DF}"/>
    <cellStyle name="bord 4 2" xfId="37422" xr:uid="{5D8C27B8-B798-4A26-9601-BE49C9D6C3B4}"/>
    <cellStyle name="bord 5" xfId="27757" xr:uid="{DFBB9132-8590-4924-B44F-305890C545AF}"/>
    <cellStyle name="bord 5 2" xfId="37423" xr:uid="{76A35989-D624-4FB0-A046-22A8AFB34727}"/>
    <cellStyle name="bord 6" xfId="27758" xr:uid="{04DA6C0F-8AF1-499B-85C2-9A5F1D7A7656}"/>
    <cellStyle name="bord 6 2" xfId="37424" xr:uid="{C66B2DCF-7883-4BB0-92F7-9308AC4C2DF9}"/>
    <cellStyle name="bord 7" xfId="27759" xr:uid="{97C6B9DD-61AE-4CE6-B031-7E29782A8223}"/>
    <cellStyle name="bord 7 2" xfId="37425" xr:uid="{D4480C62-5F43-4AED-B25B-C4C86CCD5DFE}"/>
    <cellStyle name="bord 8" xfId="27760" xr:uid="{64CBFA54-5BC6-43FD-9548-D0B5BD529E5A}"/>
    <cellStyle name="bord 8 2" xfId="37426" xr:uid="{EC85886F-AA14-4434-9BFA-0A2F0FCE0BE6}"/>
    <cellStyle name="bord 9" xfId="27761" xr:uid="{AE68BC9F-B556-46E3-A454-EAD0279DE620}"/>
    <cellStyle name="bord 9 2" xfId="37427" xr:uid="{5C029937-44C6-457C-9DF1-9C5FD5963E07}"/>
    <cellStyle name="bord_Degas HFTO" xfId="27762" xr:uid="{CA271AD6-C863-45A3-A3CA-6812B4CF5C3D}"/>
    <cellStyle name="Border" xfId="27763" xr:uid="{A52C51F8-DD16-433A-876F-FDF3AE7A4218}"/>
    <cellStyle name="Border Heavy" xfId="27764" xr:uid="{B97F5B32-4692-4B2E-B6F4-F7AB745B0536}"/>
    <cellStyle name="Border Heavy 2" xfId="37428" xr:uid="{994D871F-65CD-43B4-BD7C-99B4D9CBD6B0}"/>
    <cellStyle name="Border Thin" xfId="27765" xr:uid="{F8FDC229-AAD6-43E1-9BFF-0DE1942391D7}"/>
    <cellStyle name="Border, Bottom" xfId="27766" xr:uid="{C8DBDAF5-F7B3-4B30-88DB-06482B080996}"/>
    <cellStyle name="Border, Bottom 2" xfId="27767" xr:uid="{FA40F70A-778E-4106-9621-2CEC78B646C6}"/>
    <cellStyle name="Border, Left" xfId="27768" xr:uid="{7B2CF30E-B27B-467B-9955-896898087F89}"/>
    <cellStyle name="Border, Left 2" xfId="27769" xr:uid="{B3D5621C-1475-4F4D-B838-44D4855A16E2}"/>
    <cellStyle name="Border, Left 2 2" xfId="37430" xr:uid="{870376A8-5B14-40E5-9D12-0C0688E501B1}"/>
    <cellStyle name="Border, Left 3" xfId="27770" xr:uid="{994E28B9-B03F-43BC-B88A-56FB56C9CFF1}"/>
    <cellStyle name="Border, Left 3 2" xfId="37431" xr:uid="{8678031F-C882-4F02-92EF-DC9D4175C4C0}"/>
    <cellStyle name="Border, Left 4" xfId="37429" xr:uid="{65E217D8-7C3F-4D2C-97E4-CA961CE14B35}"/>
    <cellStyle name="Border, Right" xfId="27771" xr:uid="{5157E462-762C-4C28-8654-D222CE121891}"/>
    <cellStyle name="Border, Right 2" xfId="27772" xr:uid="{B591A854-60B4-497A-9BC7-F34ECE8F793B}"/>
    <cellStyle name="Border, Right 2 2" xfId="37433" xr:uid="{D3B61762-DF7B-4FEE-9472-91747E1767B8}"/>
    <cellStyle name="Border, Right 3" xfId="37432" xr:uid="{F38278E3-27C3-41D8-A14F-BB6221965295}"/>
    <cellStyle name="Border, Top" xfId="27773" xr:uid="{50B313EB-D39C-4720-8FDF-29AD05A2A252}"/>
    <cellStyle name="Border, Top 2" xfId="27774" xr:uid="{AE538A9E-9E5B-4E1A-988B-3B16E3ECF28D}"/>
    <cellStyle name="Border, Top 2 2" xfId="27775" xr:uid="{21094C24-853D-49E4-A6B2-867F746A0A9C}"/>
    <cellStyle name="Border, Top 2 2 2" xfId="37436" xr:uid="{300BB10D-B375-4A22-8D9E-74787D084B28}"/>
    <cellStyle name="Border, Top 2 3" xfId="37435" xr:uid="{40DF679B-CDCE-465B-AA46-CD9BC8576E43}"/>
    <cellStyle name="Border, Top 3" xfId="27776" xr:uid="{CAEEAFE4-54BC-411E-9DA1-629BF45A10FA}"/>
    <cellStyle name="Border, Top 3 2" xfId="37437" xr:uid="{B5669FFC-A39A-4C8E-B417-F10EE3F73ADC}"/>
    <cellStyle name="Border, Top 4" xfId="27777" xr:uid="{3CE4E0F2-AC6F-4ACD-AAA5-F4E4676F7610}"/>
    <cellStyle name="Border, Top 4 2" xfId="37438" xr:uid="{89B517F7-38A6-412B-9D1C-901960075377}"/>
    <cellStyle name="Border, Top 5" xfId="27778" xr:uid="{F2F7377F-3D50-44EE-83B2-815AE59A93EE}"/>
    <cellStyle name="Border, Top 5 2" xfId="37439" xr:uid="{A1B2DF2A-0CA2-4CE9-A0A3-C31A8C901F66}"/>
    <cellStyle name="Border, Top 6" xfId="37434" xr:uid="{2109FF62-DDCE-4651-83CB-239FE06C5372}"/>
    <cellStyle name="BOX - COLUMN BOXES" xfId="27779" xr:uid="{36CE574A-5499-4D39-BABD-C030BECFF54F}"/>
    <cellStyle name="BOX - COLUMN BOXES 2" xfId="27780" xr:uid="{3E5AE4E1-C722-4731-9156-BA5FD1C7388C}"/>
    <cellStyle name="BOX - COLUMN BOXES 2 2" xfId="27781" xr:uid="{5868DBF5-493E-4305-8577-384CB732769D}"/>
    <cellStyle name="BOX - COLUMN BOXES 2 2 2" xfId="27782" xr:uid="{888617DA-9E98-45E7-8455-03AC494EDAAB}"/>
    <cellStyle name="BOX - COLUMN BOXES 2 2 2 2" xfId="37443" xr:uid="{5ADD2833-E794-4B51-84C1-395A62C28FEF}"/>
    <cellStyle name="BOX - COLUMN BOXES 2 2 3" xfId="37442" xr:uid="{777C7725-2895-40D6-BF59-F6FABBBE3330}"/>
    <cellStyle name="BOX - COLUMN BOXES 2 3" xfId="27783" xr:uid="{0569D8C8-2AE7-421C-B7AD-9520079DB116}"/>
    <cellStyle name="BOX - COLUMN BOXES 2 3 2" xfId="37444" xr:uid="{2EB6865F-CEC6-4D74-8D7F-B116DBCDFF78}"/>
    <cellStyle name="BOX - COLUMN BOXES 2 4" xfId="37441" xr:uid="{D2A00FD9-E6F3-44F4-83AC-4A12A9804E7A}"/>
    <cellStyle name="BOX - COLUMN BOXES 3" xfId="27784" xr:uid="{7DBAF9A6-3090-4888-ABEB-7F6A079F8FC2}"/>
    <cellStyle name="BOX - COLUMN BOXES 3 2" xfId="27785" xr:uid="{ED052F3B-2EE5-4BEE-B071-D4B714D3017C}"/>
    <cellStyle name="BOX - COLUMN BOXES 3 2 2" xfId="37446" xr:uid="{73018B07-6C26-4361-826F-FBCE915B7A95}"/>
    <cellStyle name="BOX - COLUMN BOXES 3 3" xfId="37445" xr:uid="{BCD51267-4F1A-4CC4-8643-6F37EEF128CC}"/>
    <cellStyle name="BOX - COLUMN BOXES 4" xfId="27786" xr:uid="{3393B840-C3D1-4EA3-BB44-DC013C33E728}"/>
    <cellStyle name="BOX - COLUMN BOXES 4 2" xfId="37447" xr:uid="{FB9B3DF4-3A15-4715-B5CF-666E74DE096F}"/>
    <cellStyle name="BOX - COLUMN BOXES 5" xfId="37440" xr:uid="{EBC6079C-A795-4113-94BC-D4AAA375BA4A}"/>
    <cellStyle name="British Pound" xfId="27787" xr:uid="{E2BAF91C-4F28-4871-8DFD-3893F3260E57}"/>
    <cellStyle name="British Pound 2" xfId="27788" xr:uid="{266C0645-9BEE-48FA-AE8C-FD7997666723}"/>
    <cellStyle name="British Pound 2 2" xfId="27789" xr:uid="{CAE32D85-E9ED-4CA6-B9B4-CFCCB3117C12}"/>
    <cellStyle name="British Pound 2 2 2" xfId="27790" xr:uid="{EAFCC6EC-3178-4851-9E55-BF8AFF478F1E}"/>
    <cellStyle name="British Pound 2 3" xfId="27791" xr:uid="{DAFB034F-0A29-4FBB-A944-B8601D82421D}"/>
    <cellStyle name="British Pound 3" xfId="27792" xr:uid="{0387F348-9CA2-4920-A125-0847CEBEB959}"/>
    <cellStyle name="British Pound 3 2" xfId="27793" xr:uid="{8659F20A-13AC-46EE-AC6A-10CD3CDCA85A}"/>
    <cellStyle name="British Pound 4" xfId="27794" xr:uid="{E6B5B912-1050-4942-8463-01EFBBA03C54}"/>
    <cellStyle name="Bullet" xfId="27795" xr:uid="{CD11B3D7-CB75-4138-B642-7B8C558A5B6A}"/>
    <cellStyle name="Bullet 2" xfId="27796" xr:uid="{84F066C5-CE53-498C-BC8D-B89FAF1D66F8}"/>
    <cellStyle name="Bullet 2 2" xfId="27797" xr:uid="{D52C45C0-591B-4B7A-9B0D-A5411407B8CF}"/>
    <cellStyle name="Bullet 2 2 2" xfId="27798" xr:uid="{116CEE8E-1C32-47F2-8AEB-B5D8393C4EC1}"/>
    <cellStyle name="Bullet 2 3" xfId="27799" xr:uid="{013168E6-2C76-4427-864B-7D531F05FA96}"/>
    <cellStyle name="Bullet 3" xfId="27800" xr:uid="{0BE28A93-B4B9-4C20-BD0F-E0D57D253490}"/>
    <cellStyle name="Bullet 3 2" xfId="27801" xr:uid="{8C7842FB-4F7B-4FF6-B43F-B2E4D482EA2D}"/>
    <cellStyle name="Bullet 4" xfId="27802" xr:uid="{14C0FCA8-0603-4F12-BDFC-B15768F61D0A}"/>
    <cellStyle name="c" xfId="27803" xr:uid="{8E64C5EA-86E5-46CB-877C-85B1D49EE9DA}"/>
    <cellStyle name="c 2" xfId="27804" xr:uid="{2465DCFC-11A6-4FD1-A8E0-8A6EB010BD9E}"/>
    <cellStyle name="c_17-Juste valeur en annexe" xfId="27805" xr:uid="{53CFACDE-147A-484C-87F4-F68E34567130}"/>
    <cellStyle name="c_2 - Appendices to be completed by the entities" xfId="27806" xr:uid="{40C30DF8-1A7B-4F4E-858E-BE519091760B}"/>
    <cellStyle name="c_2 - Appendix 11 Dérivés crédit  300611 V2 UK" xfId="27807" xr:uid="{EFA3B9F2-F3DD-41CD-A25D-BDBDD227D49D}"/>
    <cellStyle name="c_2 - Appendix 7d  envoi 200911 GB" xfId="27808" xr:uid="{B036F431-6DC4-4DCF-92C6-88F9766042DA}"/>
    <cellStyle name="c_2 - Appendix 7e envoi160911" xfId="27809" xr:uid="{242C8FEC-1A3E-46C7-AA36-2C09B59CAFC9}"/>
    <cellStyle name="c_3 - Annexes d'information et notices" xfId="27810" xr:uid="{340B5759-AACF-42DE-9A7C-88316FD91B5A}"/>
    <cellStyle name="c_Annexe 16 - Titre classé en L&amp;R" xfId="27811" xr:uid="{B594B61A-0108-4830-BD27-469FE47F6EEF}"/>
    <cellStyle name="c_Annexe 1c" xfId="27812" xr:uid="{1DF51855-4D85-49C4-833F-1587D7312200}"/>
    <cellStyle name="c_Annexe 7c (2)" xfId="27813" xr:uid="{7DDDC189-213D-4FB0-8B52-48DE39A08E1D}"/>
    <cellStyle name="c_annexe 7c mise à jour uk" xfId="27814" xr:uid="{212D2B15-1040-48B7-98CB-08A6E1DABE74}"/>
    <cellStyle name="c_Annexes FR" xfId="27815" xr:uid="{ED3ABA45-2508-4E24-A8B9-D2FF79975597}"/>
    <cellStyle name="c_Appendix 7d" xfId="27816" xr:uid="{1C2473A2-F049-4336-B9D2-DA6513F1128C}"/>
    <cellStyle name="c_Cadrage conso" xfId="27817" xr:uid="{4170C2D6-FB54-4DA2-BBDF-C5B75B26597C}"/>
    <cellStyle name="c_Data" xfId="27818" xr:uid="{5D52C292-9773-478F-8B3A-4DCD19BAF5C0}"/>
    <cellStyle name="c_Data 2" xfId="27819" xr:uid="{BFFEED3B-057E-4921-BC3F-11A3E4C1E7DC}"/>
    <cellStyle name="c_Data_Cadrage conso" xfId="27820" xr:uid="{77BA69B7-2045-407E-AAE7-D59AD9F89058}"/>
    <cellStyle name="c_Instructions appendix 7c" xfId="27821" xr:uid="{680576C7-8E86-4ED8-883F-A89EF047AEB8}"/>
    <cellStyle name="Calc Currency (0)" xfId="700" xr:uid="{00000000-0005-0000-0000-0000AD020000}"/>
    <cellStyle name="Calc Currency (0) 10" xfId="701" xr:uid="{00000000-0005-0000-0000-0000AE020000}"/>
    <cellStyle name="Calc Currency (0) 10 2" xfId="27823" xr:uid="{3D7B32D0-4CCF-4DF2-9839-538784BE9FAE}"/>
    <cellStyle name="Calc Currency (0) 11" xfId="702" xr:uid="{00000000-0005-0000-0000-0000AF020000}"/>
    <cellStyle name="Calc Currency (0) 11 2" xfId="27824" xr:uid="{8B0D70E1-8B11-40A6-A432-A899B1D19932}"/>
    <cellStyle name="Calc Currency (0) 12" xfId="703" xr:uid="{00000000-0005-0000-0000-0000B0020000}"/>
    <cellStyle name="Calc Currency (0) 12 2" xfId="27825" xr:uid="{AD8EA0DB-8BFC-4252-8D8F-4DFFE6876A7A}"/>
    <cellStyle name="Calc Currency (0) 13" xfId="27826" xr:uid="{0973F0FE-AF0C-489F-A59A-636165A74224}"/>
    <cellStyle name="Calc Currency (0) 14" xfId="27827" xr:uid="{E047A008-2FC4-4870-82AC-BE2A61543776}"/>
    <cellStyle name="Calc Currency (0) 15" xfId="27828" xr:uid="{3DF1DAEF-5DD5-41E9-849F-670B256A4D1F}"/>
    <cellStyle name="Calc Currency (0) 16" xfId="27829" xr:uid="{CE2D2E51-E8D7-4A79-B776-D8305A966835}"/>
    <cellStyle name="Calc Currency (0) 17" xfId="27830" xr:uid="{2DE6555C-E569-4A22-8422-AD409D1B67C4}"/>
    <cellStyle name="Calc Currency (0) 18" xfId="27822" xr:uid="{ADB378BC-E825-43A2-8BB7-DC76EED31518}"/>
    <cellStyle name="Calc Currency (0) 2" xfId="704" xr:uid="{00000000-0005-0000-0000-0000B1020000}"/>
    <cellStyle name="Calc Currency (0) 2 2" xfId="27831" xr:uid="{7761915B-FDBA-4227-A144-E35199DEF032}"/>
    <cellStyle name="Calc Currency (0) 3" xfId="705" xr:uid="{00000000-0005-0000-0000-0000B2020000}"/>
    <cellStyle name="Calc Currency (0) 3 2" xfId="27832" xr:uid="{E30983A0-A84C-4C07-83FB-4B65768F50C9}"/>
    <cellStyle name="Calc Currency (0) 4" xfId="706" xr:uid="{00000000-0005-0000-0000-0000B3020000}"/>
    <cellStyle name="Calc Currency (0) 4 2" xfId="27833" xr:uid="{DAB54DCE-8975-436C-8ABB-18A8B44A87D2}"/>
    <cellStyle name="Calc Currency (0) 5" xfId="707" xr:uid="{00000000-0005-0000-0000-0000B4020000}"/>
    <cellStyle name="Calc Currency (0) 5 2" xfId="27834" xr:uid="{66D7AF46-26C5-41A7-AF36-D529D62BED6A}"/>
    <cellStyle name="Calc Currency (0) 6" xfId="708" xr:uid="{00000000-0005-0000-0000-0000B5020000}"/>
    <cellStyle name="Calc Currency (0) 6 2" xfId="27835" xr:uid="{8B93A3FF-49EF-488C-9A38-189E293E6BCE}"/>
    <cellStyle name="Calc Currency (0) 7" xfId="709" xr:uid="{00000000-0005-0000-0000-0000B6020000}"/>
    <cellStyle name="Calc Currency (0) 7 2" xfId="27836" xr:uid="{B660CC10-9E54-442E-906F-6BBAF918754E}"/>
    <cellStyle name="Calc Currency (0) 8" xfId="710" xr:uid="{00000000-0005-0000-0000-0000B7020000}"/>
    <cellStyle name="Calc Currency (0) 8 2" xfId="27837" xr:uid="{AB0F9D56-E4CD-4605-AF0D-386F07E02252}"/>
    <cellStyle name="Calc Currency (0) 9" xfId="711" xr:uid="{00000000-0005-0000-0000-0000B8020000}"/>
    <cellStyle name="Calc Currency (0) 9 2" xfId="27838" xr:uid="{30737386-9563-4240-BF68-EAAC0B5FA6EF}"/>
    <cellStyle name="Calc Currency (0)_Degas HFTO" xfId="27839" xr:uid="{BE515188-7534-4498-88E9-1104D47C0B7D}"/>
    <cellStyle name="Calc Currency (2)" xfId="712" xr:uid="{00000000-0005-0000-0000-0000B9020000}"/>
    <cellStyle name="Calc Currency (2) 10" xfId="27841" xr:uid="{E31DDD34-26E8-4DA3-8A1C-C8B1C42DC9D9}"/>
    <cellStyle name="Calc Currency (2) 11" xfId="27842" xr:uid="{DD7567EC-C2E0-4034-9596-11A4FD9E25AA}"/>
    <cellStyle name="Calc Currency (2) 12" xfId="27843" xr:uid="{D7AE7685-FED1-49F1-B569-F66FC4D332B1}"/>
    <cellStyle name="Calc Currency (2) 13" xfId="27844" xr:uid="{102097A3-6020-489A-A8D6-400082657C20}"/>
    <cellStyle name="Calc Currency (2) 14" xfId="27845" xr:uid="{61F453AC-FD4D-4A54-A7DC-B2738660C1A1}"/>
    <cellStyle name="Calc Currency (2) 15" xfId="27846" xr:uid="{D9620A8B-6C98-4CCD-9A6B-123E0C64E2E2}"/>
    <cellStyle name="Calc Currency (2) 16" xfId="27847" xr:uid="{95CD6F14-5A14-40CB-9B25-E180DE7D4C34}"/>
    <cellStyle name="Calc Currency (2) 17" xfId="27848" xr:uid="{2F4D22D7-A79E-45FB-B62B-608E442E1980}"/>
    <cellStyle name="Calc Currency (2) 18" xfId="27840" xr:uid="{C4FFF6F7-6292-47FD-A587-039C7DBBAC14}"/>
    <cellStyle name="Calc Currency (2) 2" xfId="27849" xr:uid="{880CED33-AF2B-4413-B3CA-FC1E725FF781}"/>
    <cellStyle name="Calc Currency (2) 3" xfId="27850" xr:uid="{7571C950-5C63-4196-BC5B-6A08FFFD1AB7}"/>
    <cellStyle name="Calc Currency (2) 4" xfId="27851" xr:uid="{CED42F35-E843-416A-AB05-0918EAC31FC0}"/>
    <cellStyle name="Calc Currency (2) 5" xfId="27852" xr:uid="{BB36F3F9-C18D-4ADC-86E3-CEE1430B56E2}"/>
    <cellStyle name="Calc Currency (2) 6" xfId="27853" xr:uid="{AA115612-FF8E-4C6B-8281-216574631157}"/>
    <cellStyle name="Calc Currency (2) 7" xfId="27854" xr:uid="{AA7049CD-D482-45E5-A8E0-6C3D1C6E70B1}"/>
    <cellStyle name="Calc Currency (2) 8" xfId="27855" xr:uid="{218C1994-7034-481E-A0B2-21C97A07FB18}"/>
    <cellStyle name="Calc Currency (2) 9" xfId="27856" xr:uid="{26C19ACA-53B2-465C-B552-31D5F2955D5C}"/>
    <cellStyle name="Calc Currency (2)_Degas HFTO" xfId="27857" xr:uid="{2A63DCA6-C817-4D35-9E60-44EE1739C4A3}"/>
    <cellStyle name="Calc Percent (0)" xfId="713" xr:uid="{00000000-0005-0000-0000-0000BA020000}"/>
    <cellStyle name="Calc Percent (0) 10" xfId="27859" xr:uid="{92D4D14E-6524-4975-9B56-1D91BCC782F1}"/>
    <cellStyle name="Calc Percent (0) 11" xfId="27860" xr:uid="{9501DE11-F8DA-4CAD-9343-B1D8851042AF}"/>
    <cellStyle name="Calc Percent (0) 12" xfId="27861" xr:uid="{30C41E94-9DFB-4616-BFA1-0F7A57576A3B}"/>
    <cellStyle name="Calc Percent (0) 13" xfId="27862" xr:uid="{26BFA97B-5649-4E72-9876-D9F831507549}"/>
    <cellStyle name="Calc Percent (0) 14" xfId="27863" xr:uid="{EB955F46-DABE-4076-9E72-068FB354D945}"/>
    <cellStyle name="Calc Percent (0) 15" xfId="27864" xr:uid="{ED3986D4-7290-40CD-85E6-E0EE0699128E}"/>
    <cellStyle name="Calc Percent (0) 16" xfId="27865" xr:uid="{D8C98DDE-A356-4C17-8E79-AF21E8A8807A}"/>
    <cellStyle name="Calc Percent (0) 17" xfId="27866" xr:uid="{4EE6000F-2D47-49A1-8C49-F17A18E36AA6}"/>
    <cellStyle name="Calc Percent (0) 18" xfId="27858" xr:uid="{E45CD711-3980-48F1-9F8E-575DFD6985C1}"/>
    <cellStyle name="Calc Percent (0) 2" xfId="27867" xr:uid="{FF25ADEA-D50E-4498-89D7-B6E1DB8EDC36}"/>
    <cellStyle name="Calc Percent (0) 3" xfId="27868" xr:uid="{A1F531DB-1EE9-4922-BD49-EC68A6A9AFA0}"/>
    <cellStyle name="Calc Percent (0) 4" xfId="27869" xr:uid="{2AEA439C-43BB-44B2-AEF8-F3FDB420111A}"/>
    <cellStyle name="Calc Percent (0) 5" xfId="27870" xr:uid="{416F1D3F-05FC-4204-B880-688A95EB9E96}"/>
    <cellStyle name="Calc Percent (0) 6" xfId="27871" xr:uid="{F25FC8DD-0E97-477E-855A-FC68446BAE8E}"/>
    <cellStyle name="Calc Percent (0) 7" xfId="27872" xr:uid="{765432F4-9BB5-41AF-BE57-880024E055BA}"/>
    <cellStyle name="Calc Percent (0) 8" xfId="27873" xr:uid="{92740C52-2B31-4A83-8F38-7813512AB0FE}"/>
    <cellStyle name="Calc Percent (0) 9" xfId="27874" xr:uid="{71D44689-EA79-46A1-B74B-3ECDAACCFA87}"/>
    <cellStyle name="Calc Percent (0)_Degas HFTO" xfId="27875" xr:uid="{4FCA559F-84EF-4508-9922-8E12DB87E03A}"/>
    <cellStyle name="Calc Percent (1)" xfId="714" xr:uid="{00000000-0005-0000-0000-0000BB020000}"/>
    <cellStyle name="Calc Percent (1) 10" xfId="27877" xr:uid="{52EAA7F0-7C1C-4337-8BDB-DD78FB0DA570}"/>
    <cellStyle name="Calc Percent (1) 11" xfId="27878" xr:uid="{8C9495F9-21C1-444D-B9F8-34762A43F1CF}"/>
    <cellStyle name="Calc Percent (1) 12" xfId="27879" xr:uid="{F0155522-2541-4CC8-9A8B-F097648F64C4}"/>
    <cellStyle name="Calc Percent (1) 13" xfId="27880" xr:uid="{9D81B9F4-1056-4D24-9838-2B986EC52DDA}"/>
    <cellStyle name="Calc Percent (1) 14" xfId="27881" xr:uid="{0085744F-2397-45A3-A358-99004E92DB81}"/>
    <cellStyle name="Calc Percent (1) 15" xfId="27882" xr:uid="{1FB97449-7D24-41C7-97B0-06DC69C7E8A8}"/>
    <cellStyle name="Calc Percent (1) 16" xfId="27883" xr:uid="{BFD6379B-47AC-404D-9C04-2EBCA5D22AB8}"/>
    <cellStyle name="Calc Percent (1) 17" xfId="27884" xr:uid="{096FA928-6009-4E52-BB46-E8785325EC49}"/>
    <cellStyle name="Calc Percent (1) 18" xfId="27876" xr:uid="{75E43DA8-B79E-4896-A0DA-D9F1E4CF1820}"/>
    <cellStyle name="Calc Percent (1) 2" xfId="27885" xr:uid="{CA85948E-C68D-4FC8-BBCB-A0BDC1DAB3D6}"/>
    <cellStyle name="Calc Percent (1) 3" xfId="27886" xr:uid="{91A1C7A9-D96C-4798-B1B0-43174C663285}"/>
    <cellStyle name="Calc Percent (1) 4" xfId="27887" xr:uid="{A138D417-7A96-419C-B9FE-37AA8A578C28}"/>
    <cellStyle name="Calc Percent (1) 5" xfId="27888" xr:uid="{2905476C-AC34-4587-B52A-D63C5DB603CD}"/>
    <cellStyle name="Calc Percent (1) 6" xfId="27889" xr:uid="{47BB52C5-94B4-471D-A89A-F5C837CB61E5}"/>
    <cellStyle name="Calc Percent (1) 7" xfId="27890" xr:uid="{CF218DA6-8215-48F1-8EAA-F1D0A6E747EE}"/>
    <cellStyle name="Calc Percent (1) 8" xfId="27891" xr:uid="{DEB652EA-FE7D-41B9-A7CB-082F9F5CEC66}"/>
    <cellStyle name="Calc Percent (1) 9" xfId="27892" xr:uid="{016C5904-1761-450E-8F97-72973CC6AA63}"/>
    <cellStyle name="Calc Percent (1)_Degas HFTO" xfId="27893" xr:uid="{9CF86E35-0DB9-4756-8A2B-62271057C624}"/>
    <cellStyle name="Calc Percent (2)" xfId="715" xr:uid="{00000000-0005-0000-0000-0000BC020000}"/>
    <cellStyle name="Calc Percent (2) 10" xfId="27895" xr:uid="{EA655626-3CF9-4B0B-850D-3B2E3BDF085E}"/>
    <cellStyle name="Calc Percent (2) 11" xfId="27896" xr:uid="{A1ACE930-8C2C-4F58-A160-586B920FC29C}"/>
    <cellStyle name="Calc Percent (2) 12" xfId="27897" xr:uid="{90CA7F5C-06BD-44EE-A182-41E78F0590EC}"/>
    <cellStyle name="Calc Percent (2) 13" xfId="27898" xr:uid="{5EC1DB54-AC6C-4310-A1C7-900678A53470}"/>
    <cellStyle name="Calc Percent (2) 14" xfId="27899" xr:uid="{A2CF0DF6-EE58-4E02-A9CE-7BEE71AF9590}"/>
    <cellStyle name="Calc Percent (2) 15" xfId="27900" xr:uid="{DBCBFBF0-3090-4FA4-A92E-508B25768788}"/>
    <cellStyle name="Calc Percent (2) 16" xfId="27901" xr:uid="{0E9A81B9-D16E-4433-858C-B5D8DEAA18F8}"/>
    <cellStyle name="Calc Percent (2) 17" xfId="27902" xr:uid="{8D8067CC-A8BF-4B1E-A3E8-872D9AF7A2D9}"/>
    <cellStyle name="Calc Percent (2) 18" xfId="27894" xr:uid="{9DDA4412-6560-476A-A96C-7358B92E53FF}"/>
    <cellStyle name="Calc Percent (2) 2" xfId="27903" xr:uid="{D839CD5C-6585-47BD-B338-F74CD0BE8988}"/>
    <cellStyle name="Calc Percent (2) 2 2" xfId="27904" xr:uid="{6E497B63-EF2B-4CEE-9CC7-7E33276633A3}"/>
    <cellStyle name="Calc Percent (2) 2 2 2" xfId="27905" xr:uid="{14D219BA-A6DD-4469-8DB3-87DC690EF83C}"/>
    <cellStyle name="Calc Percent (2) 2 3" xfId="27906" xr:uid="{9852648B-C988-4D4F-B98B-F272F711ED81}"/>
    <cellStyle name="Calc Percent (2) 3" xfId="27907" xr:uid="{2C0AAD18-B048-4519-9F3C-DF7173E0191F}"/>
    <cellStyle name="Calc Percent (2) 3 2" xfId="27908" xr:uid="{253CD6F8-6399-489A-B75D-B3E2397F4554}"/>
    <cellStyle name="Calc Percent (2) 4" xfId="27909" xr:uid="{293C26ED-2A69-4E9E-B496-CED24E4FC04C}"/>
    <cellStyle name="Calc Percent (2) 5" xfId="27910" xr:uid="{A0A99D7B-1CAE-45EF-BF32-C005AD26EDBA}"/>
    <cellStyle name="Calc Percent (2) 6" xfId="27911" xr:uid="{AD704AB7-D488-4A0B-9C57-C882F2447527}"/>
    <cellStyle name="Calc Percent (2) 7" xfId="27912" xr:uid="{11BA6F0A-935A-4BA2-94F1-FDCBEAB98C0C}"/>
    <cellStyle name="Calc Percent (2) 8" xfId="27913" xr:uid="{1EC4BAA9-E59F-4030-ACF9-C9889D0E5832}"/>
    <cellStyle name="Calc Percent (2) 9" xfId="27914" xr:uid="{5AC4D5A4-971D-4A85-9D25-036B7A579DA6}"/>
    <cellStyle name="Calc Percent (2)_Degas HFTO" xfId="27915" xr:uid="{D72B960D-B4CA-4D73-9696-03ED8B5D8A58}"/>
    <cellStyle name="Calc Units (0)" xfId="716" xr:uid="{00000000-0005-0000-0000-0000BD020000}"/>
    <cellStyle name="Calc Units (0) 10" xfId="27917" xr:uid="{0150ECB1-E872-4047-B6AA-4C2EBFEA7DEB}"/>
    <cellStyle name="Calc Units (0) 11" xfId="27918" xr:uid="{79B32F21-C956-4232-9F23-567F0784D539}"/>
    <cellStyle name="Calc Units (0) 12" xfId="27919" xr:uid="{9E6D5CDF-064A-4FFB-B002-50D5115B344A}"/>
    <cellStyle name="Calc Units (0) 13" xfId="27920" xr:uid="{1F419724-E430-4526-A125-DB09CF30580B}"/>
    <cellStyle name="Calc Units (0) 14" xfId="27921" xr:uid="{CFDBCBF4-01FB-444B-B68A-0BBFA3BDC1D4}"/>
    <cellStyle name="Calc Units (0) 15" xfId="27922" xr:uid="{813BEBA7-C16A-4E41-A42A-F21D745320B4}"/>
    <cellStyle name="Calc Units (0) 16" xfId="27923" xr:uid="{8A80ABF2-0203-4C2F-82B4-E9446CB2EACE}"/>
    <cellStyle name="Calc Units (0) 17" xfId="27924" xr:uid="{500260E7-42D0-4F3F-9B4C-A4C2AE04B3C1}"/>
    <cellStyle name="Calc Units (0) 18" xfId="27916" xr:uid="{E8DFB85F-2672-4320-B711-011EDBD3A709}"/>
    <cellStyle name="Calc Units (0) 2" xfId="27925" xr:uid="{91134317-C345-47E7-AAF3-EEE080AC31A6}"/>
    <cellStyle name="Calc Units (0) 3" xfId="27926" xr:uid="{B0FB6CA9-5FC4-46B1-895E-76CC2BDE24AA}"/>
    <cellStyle name="Calc Units (0) 4" xfId="27927" xr:uid="{6DB54ADA-CB9C-43A7-8274-2E4BD4160AF2}"/>
    <cellStyle name="Calc Units (0) 5" xfId="27928" xr:uid="{1F07BA22-35FD-4E32-BD11-E14B2064A0AD}"/>
    <cellStyle name="Calc Units (0) 6" xfId="27929" xr:uid="{8098EA9C-F781-4E18-ACF3-8DCDBEC6F454}"/>
    <cellStyle name="Calc Units (0) 7" xfId="27930" xr:uid="{46F8C504-5856-48E3-956E-E584A93D6E9F}"/>
    <cellStyle name="Calc Units (0) 8" xfId="27931" xr:uid="{CEF5CD62-9476-4442-9DD4-445054331C5F}"/>
    <cellStyle name="Calc Units (0) 9" xfId="27932" xr:uid="{2D9FCA04-D752-42AE-9815-4D0803799BD7}"/>
    <cellStyle name="Calc Units (0)_Degas HFTO" xfId="27933" xr:uid="{FE337E53-035E-4396-8C7C-A982B7B6D197}"/>
    <cellStyle name="Calc Units (1)" xfId="717" xr:uid="{00000000-0005-0000-0000-0000BE020000}"/>
    <cellStyle name="Calc Units (1) 10" xfId="27935" xr:uid="{24FBD197-633C-4F2D-9C23-B918DC5C6147}"/>
    <cellStyle name="Calc Units (1) 11" xfId="27936" xr:uid="{C84F621F-282C-4295-A0EA-DFA31138761D}"/>
    <cellStyle name="Calc Units (1) 12" xfId="27937" xr:uid="{CD025FC9-E205-45EE-AF99-A496298C0392}"/>
    <cellStyle name="Calc Units (1) 13" xfId="27938" xr:uid="{B4A30041-8179-4C3F-AB29-2B2B7B1DEABC}"/>
    <cellStyle name="Calc Units (1) 14" xfId="27939" xr:uid="{DBC4D3E7-DF67-4686-919C-9DEF18F804FB}"/>
    <cellStyle name="Calc Units (1) 15" xfId="27940" xr:uid="{8451BEFD-A9CA-4CF4-A2E4-8E912CC4A912}"/>
    <cellStyle name="Calc Units (1) 16" xfId="27941" xr:uid="{7D91F055-2BD8-42D6-B9BE-8FCD11A51C31}"/>
    <cellStyle name="Calc Units (1) 17" xfId="27942" xr:uid="{DB7D3B33-40AC-4886-A99F-91A5422C1FD0}"/>
    <cellStyle name="Calc Units (1) 18" xfId="27934" xr:uid="{447E4F45-C038-44A8-96E6-B71294ABA986}"/>
    <cellStyle name="Calc Units (1) 2" xfId="27943" xr:uid="{0ADDCDF2-B5FC-49E1-BF8F-04347DD6D537}"/>
    <cellStyle name="Calc Units (1) 3" xfId="27944" xr:uid="{33F66B97-97E9-4A44-97C2-AEAD45657293}"/>
    <cellStyle name="Calc Units (1) 4" xfId="27945" xr:uid="{147FDBAC-11AE-4216-9C12-A590B701C473}"/>
    <cellStyle name="Calc Units (1) 5" xfId="27946" xr:uid="{B8759D1B-16FB-4686-B15A-1263FC85D700}"/>
    <cellStyle name="Calc Units (1) 6" xfId="27947" xr:uid="{84F60055-FD64-4F5C-9611-A58106656591}"/>
    <cellStyle name="Calc Units (1) 7" xfId="27948" xr:uid="{F50658AB-8582-478A-9020-D519F19FF2CD}"/>
    <cellStyle name="Calc Units (1) 8" xfId="27949" xr:uid="{8881BC71-5D2D-4785-8343-3A99B64371FC}"/>
    <cellStyle name="Calc Units (1) 9" xfId="27950" xr:uid="{987913E0-6190-4349-8BC0-0112A8E56DFC}"/>
    <cellStyle name="Calc Units (1)_Degas HFTO" xfId="27951" xr:uid="{61EB4039-B339-45EC-ACF4-383AA3269466}"/>
    <cellStyle name="Calc Units (2)" xfId="718" xr:uid="{00000000-0005-0000-0000-0000BF020000}"/>
    <cellStyle name="Calc Units (2) 10" xfId="27953" xr:uid="{E2DBD2B8-C07A-4D4F-96F8-33BEA58B31A0}"/>
    <cellStyle name="Calc Units (2) 11" xfId="27954" xr:uid="{BA710DF8-401A-4B99-9D73-A15E4072597E}"/>
    <cellStyle name="Calc Units (2) 12" xfId="27955" xr:uid="{FBD539DB-A42C-4DF8-A9F4-C9B936E56DFA}"/>
    <cellStyle name="Calc Units (2) 13" xfId="27956" xr:uid="{BC8F218F-2026-4E60-8232-9180D81AF425}"/>
    <cellStyle name="Calc Units (2) 14" xfId="27957" xr:uid="{D7ADCD31-7C7F-4467-9F41-E3E1A75614C3}"/>
    <cellStyle name="Calc Units (2) 15" xfId="27958" xr:uid="{DBB9EF91-36AC-477C-8F48-59584FEF49BB}"/>
    <cellStyle name="Calc Units (2) 16" xfId="27959" xr:uid="{4987FB28-0C84-46EE-8D5D-114B2984BDE0}"/>
    <cellStyle name="Calc Units (2) 17" xfId="27960" xr:uid="{97764C43-F7FF-4779-982A-2143D9AB0C7B}"/>
    <cellStyle name="Calc Units (2) 18" xfId="27952" xr:uid="{6BB65D88-F547-43DC-A5A5-1204FFDA0391}"/>
    <cellStyle name="Calc Units (2) 2" xfId="27961" xr:uid="{FC87C9CC-58F0-48E7-8CD0-22B981F54B51}"/>
    <cellStyle name="Calc Units (2) 3" xfId="27962" xr:uid="{DE337C53-8579-4F1D-AD71-4F1CC86AAACC}"/>
    <cellStyle name="Calc Units (2) 4" xfId="27963" xr:uid="{027C1C6B-8189-4168-99FC-4E9405378EEF}"/>
    <cellStyle name="Calc Units (2) 5" xfId="27964" xr:uid="{9465D821-3A79-489F-9107-CD16BEDD63D3}"/>
    <cellStyle name="Calc Units (2) 6" xfId="27965" xr:uid="{F10AB9A9-1C2B-4648-B4AB-1E9170BDE236}"/>
    <cellStyle name="Calc Units (2) 7" xfId="27966" xr:uid="{7EAF33FD-79E1-4E58-8229-F1F1AE01F008}"/>
    <cellStyle name="Calc Units (2) 8" xfId="27967" xr:uid="{4C7B8261-060C-4FA9-8EAF-8ADA0124841D}"/>
    <cellStyle name="Calc Units (2) 9" xfId="27968" xr:uid="{D0286189-A58A-4126-A86D-F1A99D08887E}"/>
    <cellStyle name="Calc Units (2)_Degas HFTO" xfId="27969" xr:uid="{A1682198-48B2-4A3F-81B2-3E1FF2B92CDE}"/>
    <cellStyle name="Calcolo" xfId="27970" xr:uid="{32A63A2A-F794-413E-AF76-0CA5F67BFA1E}"/>
    <cellStyle name="Calcolo 10" xfId="27971" xr:uid="{1A787A22-A9A7-4576-A03E-D3A9CE53C456}"/>
    <cellStyle name="Calcolo 11" xfId="27972" xr:uid="{B816C22B-EF51-4ED0-9340-D4A92CEE1B21}"/>
    <cellStyle name="Calcolo 12" xfId="27973" xr:uid="{F9FCFADF-B020-4B1C-92C0-BA76218B9DCE}"/>
    <cellStyle name="Calcolo 13" xfId="27974" xr:uid="{0E592679-05C2-4979-8006-12DA74A7B990}"/>
    <cellStyle name="Calcolo 14" xfId="27975" xr:uid="{D02A9130-665A-4A11-B224-1C3DB0160E6A}"/>
    <cellStyle name="Calcolo 15" xfId="27976" xr:uid="{EF359811-7EFC-41D6-B0E1-0F986DAA2E0F}"/>
    <cellStyle name="Calcolo 16" xfId="27977" xr:uid="{AAE8E010-30FE-4369-AC4C-5184F07F6B93}"/>
    <cellStyle name="Calcolo 17" xfId="27978" xr:uid="{C5C30BC6-9DCD-469D-AC5A-7424C84C51DC}"/>
    <cellStyle name="Calcolo 2" xfId="27979" xr:uid="{EF209449-ADEC-4E47-A84C-EF78F54A500F}"/>
    <cellStyle name="Calcolo 3" xfId="27980" xr:uid="{81898E83-6F19-424B-B544-676A73A17F34}"/>
    <cellStyle name="Calcolo 4" xfId="27981" xr:uid="{2A33779D-FD4F-4360-A85E-E6B02C672D16}"/>
    <cellStyle name="Calcolo 5" xfId="27982" xr:uid="{85B2AE81-7A4F-4F7E-9AA3-D36155FCD81D}"/>
    <cellStyle name="Calcolo 6" xfId="27983" xr:uid="{50D5A89E-BD3C-4AD2-81F3-A32C0469B751}"/>
    <cellStyle name="Calcolo 7" xfId="27984" xr:uid="{5C34D14E-3ABB-45E5-BB23-130CEDC6A804}"/>
    <cellStyle name="Calcolo 8" xfId="27985" xr:uid="{809E3934-99D0-4633-82BF-8498E118FCE6}"/>
    <cellStyle name="Calcolo 9" xfId="27986" xr:uid="{5CCF7AF6-3FE8-4AF3-935A-E23A157BE929}"/>
    <cellStyle name="Calcolo_Display" xfId="27987" xr:uid="{C706A8A4-2791-4C5C-A06D-2BD9D2341832}"/>
    <cellStyle name="Calcul 2" xfId="27988" xr:uid="{E9962031-7813-4590-86C8-E64BE88BE093}"/>
    <cellStyle name="Calcul 2 2" xfId="27989" xr:uid="{832DEE34-E7DA-4624-BA30-6C01E1FC9147}"/>
    <cellStyle name="Calcul 2 3" xfId="27990" xr:uid="{9E0F3FC5-6DC6-439E-9896-DF08D968D122}"/>
    <cellStyle name="Calcul 2 4" xfId="27991" xr:uid="{B61983DE-16C5-4475-BF4E-26E9FCD7F0BA}"/>
    <cellStyle name="Calcul 2 5" xfId="27992" xr:uid="{9CF4C9DF-B54F-4BDC-981F-1D742BE8086E}"/>
    <cellStyle name="Calcul 2 6" xfId="27993" xr:uid="{0CA66A8A-0612-4DBA-B963-036C63E15057}"/>
    <cellStyle name="Calcul 2_CONFIGURATION" xfId="27994" xr:uid="{AA2DDB57-F6D8-48CD-89AD-5AC18FB91805}"/>
    <cellStyle name="Calcul 3" xfId="27995" xr:uid="{7276DE26-C707-443D-AD52-7AB65272DF51}"/>
    <cellStyle name="Calcul 3 2" xfId="27996" xr:uid="{09223F16-3105-4DD4-858B-D70FA10D237E}"/>
    <cellStyle name="Calcul 4" xfId="27997" xr:uid="{84A29CF3-9FCF-4C70-8FC1-C5BA40B26CA8}"/>
    <cellStyle name="Calcul 5" xfId="27998" xr:uid="{E559C0CA-B8EA-474E-AF2B-732B272B915B}"/>
    <cellStyle name="Calculated" xfId="27999" xr:uid="{FB9C4628-C9E5-4D56-8EDA-B12871BE8697}"/>
    <cellStyle name="Calculated 2" xfId="37448" xr:uid="{55ACAEC5-D9ED-46AA-93A0-0E0E1B05603E}"/>
    <cellStyle name="Calculation 10" xfId="28001" xr:uid="{DA3A969D-4B09-4D0E-A20A-63DC0E6AD1FD}"/>
    <cellStyle name="Calculation 11" xfId="28002" xr:uid="{6712CCEE-C0FE-40F1-B158-636F8A941263}"/>
    <cellStyle name="Calculation 12" xfId="28003" xr:uid="{E0AA3CA3-96A2-4D6F-A4CC-EE6B242D61E6}"/>
    <cellStyle name="Calculation 13" xfId="28004" xr:uid="{472BDA55-3147-4151-A451-E441AEB55756}"/>
    <cellStyle name="Calculation 14" xfId="28000" xr:uid="{FAE514CA-D9A3-48E8-91A8-0F539712A8B3}"/>
    <cellStyle name="Calculation 2" xfId="719" xr:uid="{00000000-0005-0000-0000-0000C0020000}"/>
    <cellStyle name="Calculation 2 10" xfId="720" xr:uid="{00000000-0005-0000-0000-0000C1020000}"/>
    <cellStyle name="Calculation 2 10 2" xfId="721" xr:uid="{00000000-0005-0000-0000-0000C2020000}"/>
    <cellStyle name="Calculation 2 10 2 2" xfId="21395" xr:uid="{00000000-0005-0000-0000-0000C3020000}"/>
    <cellStyle name="Calculation 2 10 2 3" xfId="21402" xr:uid="{9FEC923F-0D58-4B32-B2B8-0BB43E1AC3A2}"/>
    <cellStyle name="Calculation 2 10 3" xfId="722" xr:uid="{00000000-0005-0000-0000-0000C4020000}"/>
    <cellStyle name="Calculation 2 10 3 2" xfId="21394" xr:uid="{00000000-0005-0000-0000-0000C5020000}"/>
    <cellStyle name="Calculation 2 10 3 3" xfId="21403" xr:uid="{5D88B20A-D54C-4BCD-B2D4-4BF0630969F2}"/>
    <cellStyle name="Calculation 2 10 4" xfId="723" xr:uid="{00000000-0005-0000-0000-0000C6020000}"/>
    <cellStyle name="Calculation 2 10 4 2" xfId="21393" xr:uid="{00000000-0005-0000-0000-0000C7020000}"/>
    <cellStyle name="Calculation 2 10 4 3" xfId="21404" xr:uid="{B8AA2206-4EA6-44C4-AB60-5E9DCE9D63B3}"/>
    <cellStyle name="Calculation 2 10 5" xfId="724" xr:uid="{00000000-0005-0000-0000-0000C8020000}"/>
    <cellStyle name="Calculation 2 10 5 2" xfId="21392" xr:uid="{00000000-0005-0000-0000-0000C9020000}"/>
    <cellStyle name="Calculation 2 10 5 3" xfId="21405" xr:uid="{52DC98D7-995A-4AA1-A3B8-2FBCC38BDD0A}"/>
    <cellStyle name="Calculation 2 11" xfId="725" xr:uid="{00000000-0005-0000-0000-0000CA020000}"/>
    <cellStyle name="Calculation 2 11 2" xfId="726" xr:uid="{00000000-0005-0000-0000-0000CB020000}"/>
    <cellStyle name="Calculation 2 11 2 2" xfId="21390" xr:uid="{00000000-0005-0000-0000-0000CC020000}"/>
    <cellStyle name="Calculation 2 11 2 3" xfId="21407" xr:uid="{D383E4F2-3005-4305-A33A-C8BB58302C9C}"/>
    <cellStyle name="Calculation 2 11 3" xfId="727" xr:uid="{00000000-0005-0000-0000-0000CD020000}"/>
    <cellStyle name="Calculation 2 11 3 2" xfId="21389" xr:uid="{00000000-0005-0000-0000-0000CE020000}"/>
    <cellStyle name="Calculation 2 11 3 3" xfId="21408" xr:uid="{B0AC413E-8CB4-43EB-BB20-CFC1A40DEF5C}"/>
    <cellStyle name="Calculation 2 11 4" xfId="728" xr:uid="{00000000-0005-0000-0000-0000CF020000}"/>
    <cellStyle name="Calculation 2 11 4 2" xfId="21388" xr:uid="{00000000-0005-0000-0000-0000D0020000}"/>
    <cellStyle name="Calculation 2 11 4 3" xfId="21409" xr:uid="{336A399A-A996-4E7A-AEFE-E0DC4B361045}"/>
    <cellStyle name="Calculation 2 11 5" xfId="729" xr:uid="{00000000-0005-0000-0000-0000D1020000}"/>
    <cellStyle name="Calculation 2 11 5 2" xfId="21387" xr:uid="{00000000-0005-0000-0000-0000D2020000}"/>
    <cellStyle name="Calculation 2 11 5 3" xfId="21410" xr:uid="{3B3519D3-B35E-4990-B057-BAA9B0DE8FF1}"/>
    <cellStyle name="Calculation 2 11 6" xfId="21391" xr:uid="{00000000-0005-0000-0000-0000D3020000}"/>
    <cellStyle name="Calculation 2 11 7" xfId="21406" xr:uid="{ED8FDA36-8E4D-4364-BDEB-C28BD49C1006}"/>
    <cellStyle name="Calculation 2 12" xfId="730" xr:uid="{00000000-0005-0000-0000-0000D4020000}"/>
    <cellStyle name="Calculation 2 12 2" xfId="731" xr:uid="{00000000-0005-0000-0000-0000D5020000}"/>
    <cellStyle name="Calculation 2 12 2 2" xfId="21385" xr:uid="{00000000-0005-0000-0000-0000D6020000}"/>
    <cellStyle name="Calculation 2 12 2 3" xfId="21412" xr:uid="{61904475-526C-4F9A-8E2E-10E4297E8BEA}"/>
    <cellStyle name="Calculation 2 12 3" xfId="732" xr:uid="{00000000-0005-0000-0000-0000D7020000}"/>
    <cellStyle name="Calculation 2 12 3 2" xfId="21384" xr:uid="{00000000-0005-0000-0000-0000D8020000}"/>
    <cellStyle name="Calculation 2 12 3 3" xfId="21413" xr:uid="{2686A922-8365-4F0B-855D-E264D6040548}"/>
    <cellStyle name="Calculation 2 12 4" xfId="733" xr:uid="{00000000-0005-0000-0000-0000D9020000}"/>
    <cellStyle name="Calculation 2 12 4 2" xfId="21383" xr:uid="{00000000-0005-0000-0000-0000DA020000}"/>
    <cellStyle name="Calculation 2 12 4 3" xfId="21414" xr:uid="{9E983EBE-599C-4372-BD2A-CBFB741D196E}"/>
    <cellStyle name="Calculation 2 12 5" xfId="734" xr:uid="{00000000-0005-0000-0000-0000DB020000}"/>
    <cellStyle name="Calculation 2 12 5 2" xfId="21382" xr:uid="{00000000-0005-0000-0000-0000DC020000}"/>
    <cellStyle name="Calculation 2 12 5 3" xfId="21415" xr:uid="{0339FD0A-920F-4F70-8E91-08D9D264AA2A}"/>
    <cellStyle name="Calculation 2 12 6" xfId="21386" xr:uid="{00000000-0005-0000-0000-0000DD020000}"/>
    <cellStyle name="Calculation 2 12 7" xfId="21411" xr:uid="{64CA198F-08DD-40ED-BAFD-0E806108301E}"/>
    <cellStyle name="Calculation 2 13" xfId="735" xr:uid="{00000000-0005-0000-0000-0000DE020000}"/>
    <cellStyle name="Calculation 2 13 2" xfId="736" xr:uid="{00000000-0005-0000-0000-0000DF020000}"/>
    <cellStyle name="Calculation 2 13 2 2" xfId="21380" xr:uid="{00000000-0005-0000-0000-0000E0020000}"/>
    <cellStyle name="Calculation 2 13 2 3" xfId="21417" xr:uid="{1D1275E8-54B5-484D-8BEE-E17BFFF355EA}"/>
    <cellStyle name="Calculation 2 13 3" xfId="737" xr:uid="{00000000-0005-0000-0000-0000E1020000}"/>
    <cellStyle name="Calculation 2 13 3 2" xfId="21379" xr:uid="{00000000-0005-0000-0000-0000E2020000}"/>
    <cellStyle name="Calculation 2 13 3 3" xfId="21418" xr:uid="{24D5D96B-04B6-479F-91C6-60A3E62F9D8C}"/>
    <cellStyle name="Calculation 2 13 4" xfId="738" xr:uid="{00000000-0005-0000-0000-0000E3020000}"/>
    <cellStyle name="Calculation 2 13 4 2" xfId="21378" xr:uid="{00000000-0005-0000-0000-0000E4020000}"/>
    <cellStyle name="Calculation 2 13 4 3" xfId="21419" xr:uid="{C68E0259-1012-445D-8705-0F8566C0B8ED}"/>
    <cellStyle name="Calculation 2 13 5" xfId="21381" xr:uid="{00000000-0005-0000-0000-0000E5020000}"/>
    <cellStyle name="Calculation 2 13 6" xfId="21416" xr:uid="{1C32C596-2385-48B3-98C3-EECA08C4DF26}"/>
    <cellStyle name="Calculation 2 14" xfId="739" xr:uid="{00000000-0005-0000-0000-0000E6020000}"/>
    <cellStyle name="Calculation 2 14 2" xfId="21377" xr:uid="{00000000-0005-0000-0000-0000E7020000}"/>
    <cellStyle name="Calculation 2 14 3" xfId="21420" xr:uid="{E12EBB29-AB85-4FB2-83DF-9414D0A85F9B}"/>
    <cellStyle name="Calculation 2 15" xfId="740" xr:uid="{00000000-0005-0000-0000-0000E8020000}"/>
    <cellStyle name="Calculation 2 15 2" xfId="21376" xr:uid="{00000000-0005-0000-0000-0000E9020000}"/>
    <cellStyle name="Calculation 2 15 3" xfId="21421" xr:uid="{FA52E62A-BDA4-40B2-991E-C4416F8C1D4D}"/>
    <cellStyle name="Calculation 2 16" xfId="741" xr:uid="{00000000-0005-0000-0000-0000EA020000}"/>
    <cellStyle name="Calculation 2 16 2" xfId="21375" xr:uid="{00000000-0005-0000-0000-0000EB020000}"/>
    <cellStyle name="Calculation 2 16 3" xfId="21422" xr:uid="{05D163A3-D1A8-4C2D-96EA-6946A511C0DD}"/>
    <cellStyle name="Calculation 2 17" xfId="21396" xr:uid="{00000000-0005-0000-0000-0000EC020000}"/>
    <cellStyle name="Calculation 2 17 2" xfId="28005" xr:uid="{806B9635-9816-484B-A57D-23FF69F88230}"/>
    <cellStyle name="Calculation 2 18" xfId="21401" xr:uid="{EADC0CC9-443B-4AEC-970B-B42F9C1BE03D}"/>
    <cellStyle name="Calculation 2 2" xfId="742" xr:uid="{00000000-0005-0000-0000-0000ED020000}"/>
    <cellStyle name="Calculation 2 2 10" xfId="21374" xr:uid="{00000000-0005-0000-0000-0000EE020000}"/>
    <cellStyle name="Calculation 2 2 10 2" xfId="28006" xr:uid="{EE0E8603-06E4-4313-9FDE-87F2A970B72B}"/>
    <cellStyle name="Calculation 2 2 11" xfId="21423" xr:uid="{C7CB1395-07AC-4EA3-8FFA-8C2F9D349F7F}"/>
    <cellStyle name="Calculation 2 2 2" xfId="743" xr:uid="{00000000-0005-0000-0000-0000EF020000}"/>
    <cellStyle name="Calculation 2 2 2 2" xfId="744" xr:uid="{00000000-0005-0000-0000-0000F0020000}"/>
    <cellStyle name="Calculation 2 2 2 2 2" xfId="21372" xr:uid="{00000000-0005-0000-0000-0000F1020000}"/>
    <cellStyle name="Calculation 2 2 2 2 3" xfId="21425" xr:uid="{30C5E7A4-5D57-403E-BBA5-7110F2070B6C}"/>
    <cellStyle name="Calculation 2 2 2 3" xfId="745" xr:uid="{00000000-0005-0000-0000-0000F2020000}"/>
    <cellStyle name="Calculation 2 2 2 3 2" xfId="21371" xr:uid="{00000000-0005-0000-0000-0000F3020000}"/>
    <cellStyle name="Calculation 2 2 2 3 3" xfId="21426" xr:uid="{0A681A4D-3280-4020-A3C3-D09ACB5D3DF3}"/>
    <cellStyle name="Calculation 2 2 2 4" xfId="746" xr:uid="{00000000-0005-0000-0000-0000F4020000}"/>
    <cellStyle name="Calculation 2 2 2 4 2" xfId="21370" xr:uid="{00000000-0005-0000-0000-0000F5020000}"/>
    <cellStyle name="Calculation 2 2 2 4 3" xfId="21427" xr:uid="{BA60A5E3-1720-4C81-A6BF-360622DB2967}"/>
    <cellStyle name="Calculation 2 2 2 5" xfId="21373" xr:uid="{00000000-0005-0000-0000-0000F6020000}"/>
    <cellStyle name="Calculation 2 2 2 5 2" xfId="28007" xr:uid="{AF1BBBD1-6E97-425C-B004-6D2B18329F69}"/>
    <cellStyle name="Calculation 2 2 2 6" xfId="21424" xr:uid="{27BD324B-6BDE-4AF3-A2BF-BDE8B0AB6726}"/>
    <cellStyle name="Calculation 2 2 3" xfId="747" xr:uid="{00000000-0005-0000-0000-0000F7020000}"/>
    <cellStyle name="Calculation 2 2 3 2" xfId="748" xr:uid="{00000000-0005-0000-0000-0000F8020000}"/>
    <cellStyle name="Calculation 2 2 3 2 2" xfId="21368" xr:uid="{00000000-0005-0000-0000-0000F9020000}"/>
    <cellStyle name="Calculation 2 2 3 2 3" xfId="21429" xr:uid="{E9B475B8-C7F7-45A4-9B98-DC9BF7A29E86}"/>
    <cellStyle name="Calculation 2 2 3 3" xfId="749" xr:uid="{00000000-0005-0000-0000-0000FA020000}"/>
    <cellStyle name="Calculation 2 2 3 3 2" xfId="21367" xr:uid="{00000000-0005-0000-0000-0000FB020000}"/>
    <cellStyle name="Calculation 2 2 3 3 3" xfId="21430" xr:uid="{F3B4D720-3B61-4FEC-8039-CF419C06B3E3}"/>
    <cellStyle name="Calculation 2 2 3 4" xfId="750" xr:uid="{00000000-0005-0000-0000-0000FC020000}"/>
    <cellStyle name="Calculation 2 2 3 4 2" xfId="21366" xr:uid="{00000000-0005-0000-0000-0000FD020000}"/>
    <cellStyle name="Calculation 2 2 3 4 3" xfId="21431" xr:uid="{58C7E7FE-68D5-4A7D-A97C-FC5A666C14EE}"/>
    <cellStyle name="Calculation 2 2 3 5" xfId="21369" xr:uid="{00000000-0005-0000-0000-0000FE020000}"/>
    <cellStyle name="Calculation 2 2 3 6" xfId="21428" xr:uid="{7CCAE6E4-A119-4447-B0DC-346D690D7FC8}"/>
    <cellStyle name="Calculation 2 2 4" xfId="751" xr:uid="{00000000-0005-0000-0000-0000FF020000}"/>
    <cellStyle name="Calculation 2 2 4 2" xfId="752" xr:uid="{00000000-0005-0000-0000-000000030000}"/>
    <cellStyle name="Calculation 2 2 4 2 2" xfId="21364" xr:uid="{00000000-0005-0000-0000-000001030000}"/>
    <cellStyle name="Calculation 2 2 4 2 3" xfId="21433" xr:uid="{1E0C54FB-1D97-48F9-AE3E-0108C61DBD92}"/>
    <cellStyle name="Calculation 2 2 4 3" xfId="753" xr:uid="{00000000-0005-0000-0000-000002030000}"/>
    <cellStyle name="Calculation 2 2 4 3 2" xfId="21363" xr:uid="{00000000-0005-0000-0000-000003030000}"/>
    <cellStyle name="Calculation 2 2 4 3 3" xfId="21434" xr:uid="{59AF0F3A-52D3-4101-BC04-F0BCD76ED5E7}"/>
    <cellStyle name="Calculation 2 2 4 4" xfId="754" xr:uid="{00000000-0005-0000-0000-000004030000}"/>
    <cellStyle name="Calculation 2 2 4 4 2" xfId="21362" xr:uid="{00000000-0005-0000-0000-000005030000}"/>
    <cellStyle name="Calculation 2 2 4 4 3" xfId="21435" xr:uid="{6F6FF835-7D1D-4F3B-9AE5-97F59BDE8B83}"/>
    <cellStyle name="Calculation 2 2 4 5" xfId="21365" xr:uid="{00000000-0005-0000-0000-000006030000}"/>
    <cellStyle name="Calculation 2 2 4 6" xfId="21432" xr:uid="{917376A2-D8AF-4B11-B8B9-1709F742B84F}"/>
    <cellStyle name="Calculation 2 2 5" xfId="755" xr:uid="{00000000-0005-0000-0000-000007030000}"/>
    <cellStyle name="Calculation 2 2 5 2" xfId="756" xr:uid="{00000000-0005-0000-0000-000008030000}"/>
    <cellStyle name="Calculation 2 2 5 2 2" xfId="21360" xr:uid="{00000000-0005-0000-0000-000009030000}"/>
    <cellStyle name="Calculation 2 2 5 2 3" xfId="21437" xr:uid="{90FF74C4-40A7-4B11-A2D2-79B4E972013B}"/>
    <cellStyle name="Calculation 2 2 5 3" xfId="757" xr:uid="{00000000-0005-0000-0000-00000A030000}"/>
    <cellStyle name="Calculation 2 2 5 3 2" xfId="21359" xr:uid="{00000000-0005-0000-0000-00000B030000}"/>
    <cellStyle name="Calculation 2 2 5 3 3" xfId="21438" xr:uid="{4E767928-DC47-4009-ABE1-244149AD060A}"/>
    <cellStyle name="Calculation 2 2 5 4" xfId="758" xr:uid="{00000000-0005-0000-0000-00000C030000}"/>
    <cellStyle name="Calculation 2 2 5 4 2" xfId="21358" xr:uid="{00000000-0005-0000-0000-00000D030000}"/>
    <cellStyle name="Calculation 2 2 5 4 3" xfId="21439" xr:uid="{6201D338-6421-405D-AAC6-47805363FEA5}"/>
    <cellStyle name="Calculation 2 2 5 5" xfId="21361" xr:uid="{00000000-0005-0000-0000-00000E030000}"/>
    <cellStyle name="Calculation 2 2 5 6" xfId="21436" xr:uid="{72E6FA91-88CF-4D29-AA59-25646ABF655E}"/>
    <cellStyle name="Calculation 2 2 6" xfId="759" xr:uid="{00000000-0005-0000-0000-00000F030000}"/>
    <cellStyle name="Calculation 2 2 6 2" xfId="21357" xr:uid="{00000000-0005-0000-0000-000010030000}"/>
    <cellStyle name="Calculation 2 2 6 3" xfId="21440" xr:uid="{3C23B0B4-0F3A-4E24-9BF0-3C39729228EA}"/>
    <cellStyle name="Calculation 2 2 7" xfId="760" xr:uid="{00000000-0005-0000-0000-000011030000}"/>
    <cellStyle name="Calculation 2 2 7 2" xfId="21356" xr:uid="{00000000-0005-0000-0000-000012030000}"/>
    <cellStyle name="Calculation 2 2 7 3" xfId="21441" xr:uid="{D13C728F-2135-4D18-AB2D-FA89A4688997}"/>
    <cellStyle name="Calculation 2 2 8" xfId="761" xr:uid="{00000000-0005-0000-0000-000013030000}"/>
    <cellStyle name="Calculation 2 2 8 2" xfId="21355" xr:uid="{00000000-0005-0000-0000-000014030000}"/>
    <cellStyle name="Calculation 2 2 8 3" xfId="21442" xr:uid="{38AC05A3-C9A3-47A7-BD88-46B12BD14972}"/>
    <cellStyle name="Calculation 2 2 9" xfId="762" xr:uid="{00000000-0005-0000-0000-000015030000}"/>
    <cellStyle name="Calculation 2 2 9 2" xfId="21354" xr:uid="{00000000-0005-0000-0000-000016030000}"/>
    <cellStyle name="Calculation 2 2 9 3" xfId="21443" xr:uid="{9EB4028B-DFA8-421A-B5D2-B62A1D3ADF33}"/>
    <cellStyle name="Calculation 2 3" xfId="763" xr:uid="{00000000-0005-0000-0000-000017030000}"/>
    <cellStyle name="Calculation 2 3 2" xfId="764" xr:uid="{00000000-0005-0000-0000-000018030000}"/>
    <cellStyle name="Calculation 2 3 2 2" xfId="21353" xr:uid="{00000000-0005-0000-0000-000019030000}"/>
    <cellStyle name="Calculation 2 3 2 3" xfId="21444" xr:uid="{6E34DF07-8BFF-4A9F-A074-6E98D86EACC1}"/>
    <cellStyle name="Calculation 2 3 3" xfId="765" xr:uid="{00000000-0005-0000-0000-00001A030000}"/>
    <cellStyle name="Calculation 2 3 3 2" xfId="21352" xr:uid="{00000000-0005-0000-0000-00001B030000}"/>
    <cellStyle name="Calculation 2 3 3 3" xfId="21445" xr:uid="{3CB30D9A-7EB4-4445-825B-D9BE62A347E7}"/>
    <cellStyle name="Calculation 2 3 4" xfId="766" xr:uid="{00000000-0005-0000-0000-00001C030000}"/>
    <cellStyle name="Calculation 2 3 4 2" xfId="21351" xr:uid="{00000000-0005-0000-0000-00001D030000}"/>
    <cellStyle name="Calculation 2 3 4 3" xfId="21446" xr:uid="{B962D005-6EC9-4C49-9115-22729C49D718}"/>
    <cellStyle name="Calculation 2 3 5" xfId="767" xr:uid="{00000000-0005-0000-0000-00001E030000}"/>
    <cellStyle name="Calculation 2 3 5 2" xfId="21350" xr:uid="{00000000-0005-0000-0000-00001F030000}"/>
    <cellStyle name="Calculation 2 3 5 3" xfId="21447" xr:uid="{1B55B268-1B7F-4ABB-8329-74E08D5DD4E6}"/>
    <cellStyle name="Calculation 2 3 6" xfId="28008" xr:uid="{E4FB27D1-6986-454E-A264-84C83234B6FA}"/>
    <cellStyle name="Calculation 2 4" xfId="768" xr:uid="{00000000-0005-0000-0000-000020030000}"/>
    <cellStyle name="Calculation 2 4 2" xfId="769" xr:uid="{00000000-0005-0000-0000-000021030000}"/>
    <cellStyle name="Calculation 2 4 2 2" xfId="21349" xr:uid="{00000000-0005-0000-0000-000022030000}"/>
    <cellStyle name="Calculation 2 4 2 3" xfId="21448" xr:uid="{E12B9D4F-14F0-4166-A261-6A6EE138705D}"/>
    <cellStyle name="Calculation 2 4 3" xfId="770" xr:uid="{00000000-0005-0000-0000-000023030000}"/>
    <cellStyle name="Calculation 2 4 3 2" xfId="21348" xr:uid="{00000000-0005-0000-0000-000024030000}"/>
    <cellStyle name="Calculation 2 4 3 3" xfId="21449" xr:uid="{B8578DFC-347D-412E-839F-2504EB505DE0}"/>
    <cellStyle name="Calculation 2 4 4" xfId="771" xr:uid="{00000000-0005-0000-0000-000025030000}"/>
    <cellStyle name="Calculation 2 4 4 2" xfId="21347" xr:uid="{00000000-0005-0000-0000-000026030000}"/>
    <cellStyle name="Calculation 2 4 4 3" xfId="21450" xr:uid="{89E9C649-307E-4591-8364-4DD995B33E6A}"/>
    <cellStyle name="Calculation 2 4 5" xfId="772" xr:uid="{00000000-0005-0000-0000-000027030000}"/>
    <cellStyle name="Calculation 2 4 5 2" xfId="21346" xr:uid="{00000000-0005-0000-0000-000028030000}"/>
    <cellStyle name="Calculation 2 4 5 3" xfId="21451" xr:uid="{5A4E67AB-D18F-470E-9E0C-45DD10FBC1FF}"/>
    <cellStyle name="Calculation 2 4 6" xfId="28009" xr:uid="{10345658-48B3-4991-AE3A-7F1D646AB487}"/>
    <cellStyle name="Calculation 2 5" xfId="773" xr:uid="{00000000-0005-0000-0000-000029030000}"/>
    <cellStyle name="Calculation 2 5 2" xfId="774" xr:uid="{00000000-0005-0000-0000-00002A030000}"/>
    <cellStyle name="Calculation 2 5 2 2" xfId="21345" xr:uid="{00000000-0005-0000-0000-00002B030000}"/>
    <cellStyle name="Calculation 2 5 2 3" xfId="21452" xr:uid="{6DFE6ADD-E22E-47EF-A184-4AA2F8614CF3}"/>
    <cellStyle name="Calculation 2 5 3" xfId="775" xr:uid="{00000000-0005-0000-0000-00002C030000}"/>
    <cellStyle name="Calculation 2 5 3 2" xfId="21344" xr:uid="{00000000-0005-0000-0000-00002D030000}"/>
    <cellStyle name="Calculation 2 5 3 3" xfId="21453" xr:uid="{5EB79375-DBF3-4C46-9BA7-595BFC1672CF}"/>
    <cellStyle name="Calculation 2 5 4" xfId="776" xr:uid="{00000000-0005-0000-0000-00002E030000}"/>
    <cellStyle name="Calculation 2 5 4 2" xfId="21343" xr:uid="{00000000-0005-0000-0000-00002F030000}"/>
    <cellStyle name="Calculation 2 5 4 3" xfId="21454" xr:uid="{911BE788-1832-4B25-A1D1-98E8C4156370}"/>
    <cellStyle name="Calculation 2 5 5" xfId="777" xr:uid="{00000000-0005-0000-0000-000030030000}"/>
    <cellStyle name="Calculation 2 5 5 2" xfId="21342" xr:uid="{00000000-0005-0000-0000-000031030000}"/>
    <cellStyle name="Calculation 2 5 5 3" xfId="21455" xr:uid="{2396B1B5-4E79-4E30-ADEB-8E2B32997208}"/>
    <cellStyle name="Calculation 2 5 6" xfId="28010" xr:uid="{71AEF028-C80C-4304-B978-ED004C16EB7F}"/>
    <cellStyle name="Calculation 2 6" xfId="778" xr:uid="{00000000-0005-0000-0000-000032030000}"/>
    <cellStyle name="Calculation 2 6 2" xfId="779" xr:uid="{00000000-0005-0000-0000-000033030000}"/>
    <cellStyle name="Calculation 2 6 2 2" xfId="21341" xr:uid="{00000000-0005-0000-0000-000034030000}"/>
    <cellStyle name="Calculation 2 6 2 3" xfId="21456" xr:uid="{DEF96F6A-ED35-473B-B527-3EE939C43538}"/>
    <cellStyle name="Calculation 2 6 3" xfId="780" xr:uid="{00000000-0005-0000-0000-000035030000}"/>
    <cellStyle name="Calculation 2 6 3 2" xfId="21340" xr:uid="{00000000-0005-0000-0000-000036030000}"/>
    <cellStyle name="Calculation 2 6 3 3" xfId="21457" xr:uid="{0F6676B1-80F9-4C80-91F6-79D854D4C668}"/>
    <cellStyle name="Calculation 2 6 4" xfId="781" xr:uid="{00000000-0005-0000-0000-000037030000}"/>
    <cellStyle name="Calculation 2 6 4 2" xfId="21339" xr:uid="{00000000-0005-0000-0000-000038030000}"/>
    <cellStyle name="Calculation 2 6 4 3" xfId="21458" xr:uid="{2A5C565C-4111-4E08-9A95-B3C127243E17}"/>
    <cellStyle name="Calculation 2 6 5" xfId="782" xr:uid="{00000000-0005-0000-0000-000039030000}"/>
    <cellStyle name="Calculation 2 6 5 2" xfId="21338" xr:uid="{00000000-0005-0000-0000-00003A030000}"/>
    <cellStyle name="Calculation 2 6 5 3" xfId="21459" xr:uid="{43D9939D-A6F4-481D-B028-FEBFA9E3BC60}"/>
    <cellStyle name="Calculation 2 7" xfId="783" xr:uid="{00000000-0005-0000-0000-00003B030000}"/>
    <cellStyle name="Calculation 2 7 2" xfId="784" xr:uid="{00000000-0005-0000-0000-00003C030000}"/>
    <cellStyle name="Calculation 2 7 2 2" xfId="21337" xr:uid="{00000000-0005-0000-0000-00003D030000}"/>
    <cellStyle name="Calculation 2 7 2 3" xfId="21460" xr:uid="{1F1FF73E-B54B-4A58-AB6D-9E99526B671F}"/>
    <cellStyle name="Calculation 2 7 3" xfId="785" xr:uid="{00000000-0005-0000-0000-00003E030000}"/>
    <cellStyle name="Calculation 2 7 3 2" xfId="21336" xr:uid="{00000000-0005-0000-0000-00003F030000}"/>
    <cellStyle name="Calculation 2 7 3 3" xfId="21461" xr:uid="{3C5B40A1-FFCC-43A4-8668-C6DAA3EC2160}"/>
    <cellStyle name="Calculation 2 7 4" xfId="786" xr:uid="{00000000-0005-0000-0000-000040030000}"/>
    <cellStyle name="Calculation 2 7 4 2" xfId="21335" xr:uid="{00000000-0005-0000-0000-000041030000}"/>
    <cellStyle name="Calculation 2 7 4 3" xfId="21462" xr:uid="{6C9C8F62-3065-41A4-9FFD-038A5CA4AF54}"/>
    <cellStyle name="Calculation 2 7 5" xfId="787" xr:uid="{00000000-0005-0000-0000-000042030000}"/>
    <cellStyle name="Calculation 2 7 5 2" xfId="21334" xr:uid="{00000000-0005-0000-0000-000043030000}"/>
    <cellStyle name="Calculation 2 7 5 3" xfId="21463" xr:uid="{067E8294-50A6-4ACC-82D8-47C96E787D3C}"/>
    <cellStyle name="Calculation 2 8" xfId="788" xr:uid="{00000000-0005-0000-0000-000044030000}"/>
    <cellStyle name="Calculation 2 8 2" xfId="789" xr:uid="{00000000-0005-0000-0000-000045030000}"/>
    <cellStyle name="Calculation 2 8 2 2" xfId="21333" xr:uid="{00000000-0005-0000-0000-000046030000}"/>
    <cellStyle name="Calculation 2 8 2 3" xfId="21464" xr:uid="{F57CB624-C0AB-41A2-BA61-506B90513B33}"/>
    <cellStyle name="Calculation 2 8 3" xfId="790" xr:uid="{00000000-0005-0000-0000-000047030000}"/>
    <cellStyle name="Calculation 2 8 3 2" xfId="21332" xr:uid="{00000000-0005-0000-0000-000048030000}"/>
    <cellStyle name="Calculation 2 8 3 3" xfId="21465" xr:uid="{0376E87B-59E7-468E-A049-E12722186388}"/>
    <cellStyle name="Calculation 2 8 4" xfId="791" xr:uid="{00000000-0005-0000-0000-000049030000}"/>
    <cellStyle name="Calculation 2 8 4 2" xfId="21331" xr:uid="{00000000-0005-0000-0000-00004A030000}"/>
    <cellStyle name="Calculation 2 8 4 3" xfId="21466" xr:uid="{B28B61F2-D38B-44B5-B51A-26C680CB3D74}"/>
    <cellStyle name="Calculation 2 8 5" xfId="792" xr:uid="{00000000-0005-0000-0000-00004B030000}"/>
    <cellStyle name="Calculation 2 8 5 2" xfId="21330" xr:uid="{00000000-0005-0000-0000-00004C030000}"/>
    <cellStyle name="Calculation 2 8 5 3" xfId="21467" xr:uid="{5B7E68BB-8522-4A5B-A061-0FDF14937CF6}"/>
    <cellStyle name="Calculation 2 9" xfId="793" xr:uid="{00000000-0005-0000-0000-00004D030000}"/>
    <cellStyle name="Calculation 2 9 2" xfId="794" xr:uid="{00000000-0005-0000-0000-00004E030000}"/>
    <cellStyle name="Calculation 2 9 2 2" xfId="21329" xr:uid="{00000000-0005-0000-0000-00004F030000}"/>
    <cellStyle name="Calculation 2 9 2 3" xfId="21468" xr:uid="{8F23B0AC-26C5-426C-8FF9-17B6781EB7C8}"/>
    <cellStyle name="Calculation 2 9 3" xfId="795" xr:uid="{00000000-0005-0000-0000-000050030000}"/>
    <cellStyle name="Calculation 2 9 3 2" xfId="21328" xr:uid="{00000000-0005-0000-0000-000051030000}"/>
    <cellStyle name="Calculation 2 9 3 3" xfId="21469" xr:uid="{576F0F75-CACB-4546-8F32-FE450D76AD54}"/>
    <cellStyle name="Calculation 2 9 4" xfId="796" xr:uid="{00000000-0005-0000-0000-000052030000}"/>
    <cellStyle name="Calculation 2 9 4 2" xfId="21327" xr:uid="{00000000-0005-0000-0000-000053030000}"/>
    <cellStyle name="Calculation 2 9 4 3" xfId="21470" xr:uid="{1F3521A4-3118-4011-9CB3-DFCBA0E63951}"/>
    <cellStyle name="Calculation 2 9 5" xfId="797" xr:uid="{00000000-0005-0000-0000-000054030000}"/>
    <cellStyle name="Calculation 2 9 5 2" xfId="21326" xr:uid="{00000000-0005-0000-0000-000055030000}"/>
    <cellStyle name="Calculation 2 9 5 3" xfId="21471" xr:uid="{F3444C67-0F62-4677-906E-3AE9B3ACDD57}"/>
    <cellStyle name="Calculation 3" xfId="798" xr:uid="{00000000-0005-0000-0000-000056030000}"/>
    <cellStyle name="Calculation 3 2" xfId="799" xr:uid="{00000000-0005-0000-0000-000057030000}"/>
    <cellStyle name="Calculation 3 2 2" xfId="21324" xr:uid="{00000000-0005-0000-0000-000058030000}"/>
    <cellStyle name="Calculation 3 2 2 2" xfId="28013" xr:uid="{F83E8EB4-DF5D-48AA-91F2-C24B2310EBF6}"/>
    <cellStyle name="Calculation 3 2 3" xfId="28012" xr:uid="{9D8193F0-763A-4993-BFE8-2AD6394F63F6}"/>
    <cellStyle name="Calculation 3 2 4" xfId="21473" xr:uid="{F17DAE37-71BC-401F-9ED2-49B84062ADF0}"/>
    <cellStyle name="Calculation 3 3" xfId="800" xr:uid="{00000000-0005-0000-0000-000059030000}"/>
    <cellStyle name="Calculation 3 3 2" xfId="21323" xr:uid="{00000000-0005-0000-0000-00005A030000}"/>
    <cellStyle name="Calculation 3 3 2 2" xfId="28014" xr:uid="{E9502329-F968-4F18-9B6F-0E44926EF696}"/>
    <cellStyle name="Calculation 3 3 3" xfId="21474" xr:uid="{01557AC8-1B53-4CC9-979F-FD1223993680}"/>
    <cellStyle name="Calculation 3 4" xfId="21325" xr:uid="{00000000-0005-0000-0000-00005B030000}"/>
    <cellStyle name="Calculation 3 4 2" xfId="28015" xr:uid="{782DA8A4-375E-4B7C-B334-E7850961D8F3}"/>
    <cellStyle name="Calculation 3 5" xfId="28016" xr:uid="{88D86749-D2AB-4071-B892-387096F016E0}"/>
    <cellStyle name="Calculation 3 6" xfId="28011" xr:uid="{9336F749-9701-4DB7-BCC9-3FDC3E8EEA41}"/>
    <cellStyle name="Calculation 3 7" xfId="21472" xr:uid="{8224CC13-8E35-4758-B246-8B4D0E760BAB}"/>
    <cellStyle name="Calculation 4" xfId="801" xr:uid="{00000000-0005-0000-0000-00005C030000}"/>
    <cellStyle name="Calculation 4 2" xfId="802" xr:uid="{00000000-0005-0000-0000-00005D030000}"/>
    <cellStyle name="Calculation 4 2 2" xfId="21321" xr:uid="{00000000-0005-0000-0000-00005E030000}"/>
    <cellStyle name="Calculation 4 2 2 2" xfId="28019" xr:uid="{F333DDBB-F9DD-4E2F-A105-11FFADCB3BF8}"/>
    <cellStyle name="Calculation 4 2 3" xfId="28018" xr:uid="{D64F7AEA-E8E7-4FBA-850A-82648A70494C}"/>
    <cellStyle name="Calculation 4 2 4" xfId="21476" xr:uid="{E31C074C-5A5D-4B09-901A-5DB5EEBBD3A2}"/>
    <cellStyle name="Calculation 4 3" xfId="803" xr:uid="{00000000-0005-0000-0000-00005F030000}"/>
    <cellStyle name="Calculation 4 3 2" xfId="21320" xr:uid="{00000000-0005-0000-0000-000060030000}"/>
    <cellStyle name="Calculation 4 3 2 2" xfId="28020" xr:uid="{BB4BE30A-8F7F-4326-B730-259AF4C50661}"/>
    <cellStyle name="Calculation 4 3 3" xfId="21477" xr:uid="{E9C2041C-68DD-441E-B574-DC7AE5EFEA97}"/>
    <cellStyle name="Calculation 4 4" xfId="21322" xr:uid="{00000000-0005-0000-0000-000061030000}"/>
    <cellStyle name="Calculation 4 4 2" xfId="28021" xr:uid="{7AE35136-604B-4EE5-99BE-1E5C1A601FC9}"/>
    <cellStyle name="Calculation 4 5" xfId="28022" xr:uid="{903677CF-C527-4C16-A54B-F6049F14868D}"/>
    <cellStyle name="Calculation 4 6" xfId="28017" xr:uid="{8FF52560-2E8C-4DD6-957A-FCEC51CD1A79}"/>
    <cellStyle name="Calculation 4 7" xfId="21475" xr:uid="{66293161-E7A8-43E0-8259-2372EE9B732F}"/>
    <cellStyle name="Calculation 5" xfId="804" xr:uid="{00000000-0005-0000-0000-000062030000}"/>
    <cellStyle name="Calculation 5 2" xfId="805" xr:uid="{00000000-0005-0000-0000-000063030000}"/>
    <cellStyle name="Calculation 5 2 2" xfId="21318" xr:uid="{00000000-0005-0000-0000-000064030000}"/>
    <cellStyle name="Calculation 5 2 3" xfId="21479" xr:uid="{0B9A8385-66CE-4F49-958F-2F70EBE79D16}"/>
    <cellStyle name="Calculation 5 3" xfId="806" xr:uid="{00000000-0005-0000-0000-000065030000}"/>
    <cellStyle name="Calculation 5 3 2" xfId="21317" xr:uid="{00000000-0005-0000-0000-000066030000}"/>
    <cellStyle name="Calculation 5 3 3" xfId="21480" xr:uid="{7628A0D3-077F-4E52-A582-9A06EAE9A0E9}"/>
    <cellStyle name="Calculation 5 4" xfId="21319" xr:uid="{00000000-0005-0000-0000-000067030000}"/>
    <cellStyle name="Calculation 5 4 2" xfId="28023" xr:uid="{016548A7-62B8-45A3-9A6C-7B82E28CE704}"/>
    <cellStyle name="Calculation 5 5" xfId="21478" xr:uid="{0927B122-AED3-4C53-9ACD-44380F16F2A7}"/>
    <cellStyle name="Calculation 6" xfId="807" xr:uid="{00000000-0005-0000-0000-000068030000}"/>
    <cellStyle name="Calculation 6 2" xfId="808" xr:uid="{00000000-0005-0000-0000-000069030000}"/>
    <cellStyle name="Calculation 6 2 2" xfId="21315" xr:uid="{00000000-0005-0000-0000-00006A030000}"/>
    <cellStyle name="Calculation 6 2 2 2" xfId="28025" xr:uid="{68905CC5-B3BD-44C2-BE96-2C518A3726E7}"/>
    <cellStyle name="Calculation 6 2 3" xfId="21482" xr:uid="{5FD7B9D3-65B5-4552-B7C7-6F330E99A220}"/>
    <cellStyle name="Calculation 6 3" xfId="809" xr:uid="{00000000-0005-0000-0000-00006B030000}"/>
    <cellStyle name="Calculation 6 3 2" xfId="21314" xr:uid="{00000000-0005-0000-0000-00006C030000}"/>
    <cellStyle name="Calculation 6 3 3" xfId="21483" xr:uid="{F7D2B67B-E109-4FB4-8626-58B9D4392E32}"/>
    <cellStyle name="Calculation 6 4" xfId="21316" xr:uid="{00000000-0005-0000-0000-00006D030000}"/>
    <cellStyle name="Calculation 6 4 2" xfId="28024" xr:uid="{9BE2C1E8-F014-455B-BE41-A6E4B2B23376}"/>
    <cellStyle name="Calculation 6 5" xfId="21481" xr:uid="{9BADDC50-9A73-439E-9D4C-6058631E0108}"/>
    <cellStyle name="Calculation 6_Cadrage conso" xfId="28026" xr:uid="{67E9AF4E-011A-4809-88F6-A1C5EF20FC2B}"/>
    <cellStyle name="Calculation 7" xfId="810" xr:uid="{00000000-0005-0000-0000-00006E030000}"/>
    <cellStyle name="Calculation 7 2" xfId="21313" xr:uid="{00000000-0005-0000-0000-00006F030000}"/>
    <cellStyle name="Calculation 7 2 2" xfId="28027" xr:uid="{715B5F69-880C-45FB-B305-0FA2B49FE1B0}"/>
    <cellStyle name="Calculation 7 3" xfId="21484" xr:uid="{816A5F77-A960-400A-93A5-D000C7ED2242}"/>
    <cellStyle name="Calculation 8" xfId="28028" xr:uid="{B93670B4-E712-46D8-944B-88FBEEFC8B81}"/>
    <cellStyle name="Calculation 9" xfId="28029" xr:uid="{A913EDCB-54AE-4BE6-B403-6347386EC720}"/>
    <cellStyle name="cárky [0]_laroux" xfId="28030" xr:uid="{4FF0D07D-A37F-4369-8E1F-C8A9508FC859}"/>
    <cellStyle name="čárky [0]_laroux" xfId="28031" xr:uid="{F18EDBE8-77BC-40A6-A826-8472132835BA}"/>
    <cellStyle name="cárky [0]_laroux 2" xfId="28032" xr:uid="{45FE520D-8CCC-49AD-AE86-6BDFFFF16682}"/>
    <cellStyle name="čárky [0]_laroux 2" xfId="28033" xr:uid="{CBA14CDB-54CB-4211-AD84-AB6421C241A0}"/>
    <cellStyle name="cárky_laroux" xfId="28034" xr:uid="{C64A5050-D7DA-4A30-8F49-CC0DA92B5BF6}"/>
    <cellStyle name="čárky_laroux" xfId="28035" xr:uid="{23FCE81F-E73C-4BF5-A4DE-485AF87F571C}"/>
    <cellStyle name="cárky_laroux_1" xfId="28036" xr:uid="{68E8AB7B-EE75-4A6A-9AD6-985519F1EBE4}"/>
    <cellStyle name="čárky_laroux_1" xfId="28037" xr:uid="{7627C38E-84B6-4FDD-8DCB-EB4106F9D06C}"/>
    <cellStyle name="cárky_laroux_1 2" xfId="28038" xr:uid="{9336B80D-6EA5-4D29-A712-566FED6B8D09}"/>
    <cellStyle name="čárky_laroux_1 2" xfId="28039" xr:uid="{AD499A0F-1935-4CAB-B991-19C1A80FC5F8}"/>
    <cellStyle name="Case" xfId="28040" xr:uid="{FDF0CD93-6A92-4D1E-8E01-86248759BF1C}"/>
    <cellStyle name="Case 2" xfId="28041" xr:uid="{DF3335CE-78B3-401F-B1BF-A11C6AB40528}"/>
    <cellStyle name="Cella collegata" xfId="28042" xr:uid="{71014896-8920-4055-A424-6E5BC8271B47}"/>
    <cellStyle name="Cella da controllare" xfId="28043" xr:uid="{5E154C29-CCA3-4996-8962-164B253104A8}"/>
    <cellStyle name="Cella da controllare 10" xfId="28044" xr:uid="{48D48624-4D68-445F-86DF-8E268D24EF55}"/>
    <cellStyle name="Cella da controllare 11" xfId="28045" xr:uid="{EF19E6DF-73EF-46DA-9E32-F815CCC61576}"/>
    <cellStyle name="Cella da controllare 12" xfId="28046" xr:uid="{1EC4060F-E65B-4970-95B7-B6ADB8E11AFD}"/>
    <cellStyle name="Cella da controllare 13" xfId="28047" xr:uid="{7209E2AF-6E28-4885-AE6A-C3A06BF07246}"/>
    <cellStyle name="Cella da controllare 14" xfId="28048" xr:uid="{AEBC478C-77A3-446F-A874-B7ACF4F3166E}"/>
    <cellStyle name="Cella da controllare 15" xfId="28049" xr:uid="{C07094AB-B3D2-46F1-AE04-7AE9CEFACFBB}"/>
    <cellStyle name="Cella da controllare 16" xfId="28050" xr:uid="{78CC8B2C-ACF7-49F4-B085-D41F85AE1D3B}"/>
    <cellStyle name="Cella da controllare 17" xfId="28051" xr:uid="{85940D9F-FF09-43CA-A159-A79AE40D3C35}"/>
    <cellStyle name="Cella da controllare 2" xfId="28052" xr:uid="{4074BA2B-68E4-4230-ACBE-26C874848463}"/>
    <cellStyle name="Cella da controllare 3" xfId="28053" xr:uid="{F70F3D5C-11E5-44E3-BFAE-6F2A635B86DC}"/>
    <cellStyle name="Cella da controllare 4" xfId="28054" xr:uid="{8EB5BB6E-41B4-4A2E-A8DF-7C806BA9D4FD}"/>
    <cellStyle name="Cella da controllare 5" xfId="28055" xr:uid="{E621C079-B4C2-4ACD-90FC-EC5DBC8832AE}"/>
    <cellStyle name="Cella da controllare 6" xfId="28056" xr:uid="{91A6D66C-515A-44F1-9A89-C99E4D580957}"/>
    <cellStyle name="Cella da controllare 7" xfId="28057" xr:uid="{0A496719-5392-4F8D-B4BC-0CE925F1095E}"/>
    <cellStyle name="Cella da controllare 8" xfId="28058" xr:uid="{AA7A442B-7F34-4182-A533-02970FBD79EE}"/>
    <cellStyle name="Cella da controllare 9" xfId="28059" xr:uid="{DF7315EE-7F32-4291-819A-4F581CD41DD3}"/>
    <cellStyle name="Cella da controllare_Display" xfId="28060" xr:uid="{4D22F0CC-DF4F-4C7C-A82F-227EDD3BA685}"/>
    <cellStyle name="Cellule liée 2" xfId="28061" xr:uid="{C6BD994E-F22A-4A01-BA82-CE97EAB97241}"/>
    <cellStyle name="Cellule liée 2 2" xfId="28062" xr:uid="{21F0C0E6-B4B6-4872-A5B7-09EC666B1314}"/>
    <cellStyle name="Cellule liée 2 3" xfId="28063" xr:uid="{7D02327D-D831-455B-8264-84F2D9A3327B}"/>
    <cellStyle name="Cellule liée 2_CONFIGURATION" xfId="28064" xr:uid="{DA72C0E2-F3A8-4613-BD30-535DDFBCA936}"/>
    <cellStyle name="Cellule liée 3" xfId="28065" xr:uid="{350A8276-91D5-4B08-9292-A12BF3798FB4}"/>
    <cellStyle name="Center" xfId="28066" xr:uid="{9C4B30DE-06ED-48A3-850E-D629011F0846}"/>
    <cellStyle name="Center 2" xfId="28067" xr:uid="{52DAC395-12B8-40E4-9D60-1101A5A745BE}"/>
    <cellStyle name="Center 3" xfId="28068" xr:uid="{9A83355D-163D-4B6C-8A21-DF6D93891C9A}"/>
    <cellStyle name="cerfa" xfId="28069" xr:uid="{66BBC87E-C100-4D7B-A945-0AFA19D11938}"/>
    <cellStyle name="cerfa 2" xfId="37449" xr:uid="{559E324B-807D-4F18-8602-944006A916EF}"/>
    <cellStyle name="check" xfId="28070" xr:uid="{6E73CF3D-63F0-4E67-A193-FCC08C8BC0C9}"/>
    <cellStyle name="Check Cell 10" xfId="28071" xr:uid="{7A8AE1E8-6AA5-43A2-93F4-5936A256087C}"/>
    <cellStyle name="Check Cell 11" xfId="28072" xr:uid="{C9456730-7553-48FB-A5C0-326801FFAF45}"/>
    <cellStyle name="Check Cell 12" xfId="28073" xr:uid="{6B19858F-DF43-4A18-959B-D11880A7D6C7}"/>
    <cellStyle name="Check Cell 13" xfId="28074" xr:uid="{1B5752D3-A1EB-465B-9B2C-CE62161DADE7}"/>
    <cellStyle name="Check Cell 14" xfId="28075" xr:uid="{65CFFCB4-6F77-495A-88CB-DEBD18B7DA4D}"/>
    <cellStyle name="Check Cell 15" xfId="28076" xr:uid="{4CD86E15-E456-420F-A41A-BFFCE98CE47B}"/>
    <cellStyle name="Check Cell 16" xfId="28077" xr:uid="{51B61705-F919-4A09-ADC7-5E8C110C462E}"/>
    <cellStyle name="Check Cell 17" xfId="28078" xr:uid="{5D85F1E4-5976-4814-BC44-F46C9BA62DC2}"/>
    <cellStyle name="Check Cell 2" xfId="811" xr:uid="{00000000-0005-0000-0000-000070030000}"/>
    <cellStyle name="Check Cell 2 10" xfId="812" xr:uid="{00000000-0005-0000-0000-000071030000}"/>
    <cellStyle name="Check Cell 2 11" xfId="813" xr:uid="{00000000-0005-0000-0000-000072030000}"/>
    <cellStyle name="Check Cell 2 12" xfId="814" xr:uid="{00000000-0005-0000-0000-000073030000}"/>
    <cellStyle name="Check Cell 2 2" xfId="815" xr:uid="{00000000-0005-0000-0000-000074030000}"/>
    <cellStyle name="Check Cell 2 2 2" xfId="816" xr:uid="{00000000-0005-0000-0000-000075030000}"/>
    <cellStyle name="Check Cell 2 2 3" xfId="817" xr:uid="{00000000-0005-0000-0000-000076030000}"/>
    <cellStyle name="Check Cell 2 2 4" xfId="818" xr:uid="{00000000-0005-0000-0000-000077030000}"/>
    <cellStyle name="Check Cell 2 3" xfId="819" xr:uid="{00000000-0005-0000-0000-000078030000}"/>
    <cellStyle name="Check Cell 2 3 2" xfId="820" xr:uid="{00000000-0005-0000-0000-000079030000}"/>
    <cellStyle name="Check Cell 2 3 3" xfId="821" xr:uid="{00000000-0005-0000-0000-00007A030000}"/>
    <cellStyle name="Check Cell 2 4" xfId="822" xr:uid="{00000000-0005-0000-0000-00007B030000}"/>
    <cellStyle name="Check Cell 2 4 2" xfId="823" xr:uid="{00000000-0005-0000-0000-00007C030000}"/>
    <cellStyle name="Check Cell 2 4 3" xfId="824" xr:uid="{00000000-0005-0000-0000-00007D030000}"/>
    <cellStyle name="Check Cell 2 5" xfId="825" xr:uid="{00000000-0005-0000-0000-00007E030000}"/>
    <cellStyle name="Check Cell 2 5 2" xfId="826" xr:uid="{00000000-0005-0000-0000-00007F030000}"/>
    <cellStyle name="Check Cell 2 5 3" xfId="827" xr:uid="{00000000-0005-0000-0000-000080030000}"/>
    <cellStyle name="Check Cell 2 6" xfId="828" xr:uid="{00000000-0005-0000-0000-000081030000}"/>
    <cellStyle name="Check Cell 2 6 2" xfId="829" xr:uid="{00000000-0005-0000-0000-000082030000}"/>
    <cellStyle name="Check Cell 2 6 3" xfId="830" xr:uid="{00000000-0005-0000-0000-000083030000}"/>
    <cellStyle name="Check Cell 2 7" xfId="831" xr:uid="{00000000-0005-0000-0000-000084030000}"/>
    <cellStyle name="Check Cell 2 7 2" xfId="832" xr:uid="{00000000-0005-0000-0000-000085030000}"/>
    <cellStyle name="Check Cell 2 7 3" xfId="833" xr:uid="{00000000-0005-0000-0000-000086030000}"/>
    <cellStyle name="Check Cell 2 8" xfId="834" xr:uid="{00000000-0005-0000-0000-000087030000}"/>
    <cellStyle name="Check Cell 2 9" xfId="835" xr:uid="{00000000-0005-0000-0000-000088030000}"/>
    <cellStyle name="Check Cell 3" xfId="836" xr:uid="{00000000-0005-0000-0000-000089030000}"/>
    <cellStyle name="Check Cell 3 10" xfId="28079" xr:uid="{F9E40B93-43CC-4427-BFF2-152DF80AD0E3}"/>
    <cellStyle name="Check Cell 3 2" xfId="837" xr:uid="{00000000-0005-0000-0000-00008A030000}"/>
    <cellStyle name="Check Cell 3 2 2" xfId="838" xr:uid="{00000000-0005-0000-0000-00008B030000}"/>
    <cellStyle name="Check Cell 3 2 3" xfId="839" xr:uid="{00000000-0005-0000-0000-00008C030000}"/>
    <cellStyle name="Check Cell 3 3" xfId="840" xr:uid="{00000000-0005-0000-0000-00008D030000}"/>
    <cellStyle name="Check Cell 3 3 2" xfId="841" xr:uid="{00000000-0005-0000-0000-00008E030000}"/>
    <cellStyle name="Check Cell 3 3 3" xfId="842" xr:uid="{00000000-0005-0000-0000-00008F030000}"/>
    <cellStyle name="Check Cell 3 4" xfId="843" xr:uid="{00000000-0005-0000-0000-000090030000}"/>
    <cellStyle name="Check Cell 3 4 2" xfId="844" xr:uid="{00000000-0005-0000-0000-000091030000}"/>
    <cellStyle name="Check Cell 3 4 3" xfId="845" xr:uid="{00000000-0005-0000-0000-000092030000}"/>
    <cellStyle name="Check Cell 3 5" xfId="846" xr:uid="{00000000-0005-0000-0000-000093030000}"/>
    <cellStyle name="Check Cell 3 5 2" xfId="847" xr:uid="{00000000-0005-0000-0000-000094030000}"/>
    <cellStyle name="Check Cell 3 5 3" xfId="848" xr:uid="{00000000-0005-0000-0000-000095030000}"/>
    <cellStyle name="Check Cell 3 6" xfId="849" xr:uid="{00000000-0005-0000-0000-000096030000}"/>
    <cellStyle name="Check Cell 3 6 2" xfId="850" xr:uid="{00000000-0005-0000-0000-000097030000}"/>
    <cellStyle name="Check Cell 3 6 3" xfId="851" xr:uid="{00000000-0005-0000-0000-000098030000}"/>
    <cellStyle name="Check Cell 3 7" xfId="852" xr:uid="{00000000-0005-0000-0000-000099030000}"/>
    <cellStyle name="Check Cell 3 7 2" xfId="853" xr:uid="{00000000-0005-0000-0000-00009A030000}"/>
    <cellStyle name="Check Cell 3 7 3" xfId="854" xr:uid="{00000000-0005-0000-0000-00009B030000}"/>
    <cellStyle name="Check Cell 3 8" xfId="855" xr:uid="{00000000-0005-0000-0000-00009C030000}"/>
    <cellStyle name="Check Cell 3 9" xfId="856" xr:uid="{00000000-0005-0000-0000-00009D030000}"/>
    <cellStyle name="Check Cell 4" xfId="857" xr:uid="{00000000-0005-0000-0000-00009E030000}"/>
    <cellStyle name="Check Cell 4 10" xfId="28080" xr:uid="{91A6FF4A-2B3C-4B07-9F9F-C42493447ECD}"/>
    <cellStyle name="Check Cell 4 2" xfId="858" xr:uid="{00000000-0005-0000-0000-00009F030000}"/>
    <cellStyle name="Check Cell 4 2 2" xfId="859" xr:uid="{00000000-0005-0000-0000-0000A0030000}"/>
    <cellStyle name="Check Cell 4 2 3" xfId="860" xr:uid="{00000000-0005-0000-0000-0000A1030000}"/>
    <cellStyle name="Check Cell 4 3" xfId="861" xr:uid="{00000000-0005-0000-0000-0000A2030000}"/>
    <cellStyle name="Check Cell 4 3 2" xfId="862" xr:uid="{00000000-0005-0000-0000-0000A3030000}"/>
    <cellStyle name="Check Cell 4 3 3" xfId="863" xr:uid="{00000000-0005-0000-0000-0000A4030000}"/>
    <cellStyle name="Check Cell 4 4" xfId="864" xr:uid="{00000000-0005-0000-0000-0000A5030000}"/>
    <cellStyle name="Check Cell 4 4 2" xfId="865" xr:uid="{00000000-0005-0000-0000-0000A6030000}"/>
    <cellStyle name="Check Cell 4 4 3" xfId="866" xr:uid="{00000000-0005-0000-0000-0000A7030000}"/>
    <cellStyle name="Check Cell 4 5" xfId="867" xr:uid="{00000000-0005-0000-0000-0000A8030000}"/>
    <cellStyle name="Check Cell 4 5 2" xfId="868" xr:uid="{00000000-0005-0000-0000-0000A9030000}"/>
    <cellStyle name="Check Cell 4 5 3" xfId="869" xr:uid="{00000000-0005-0000-0000-0000AA030000}"/>
    <cellStyle name="Check Cell 4 6" xfId="870" xr:uid="{00000000-0005-0000-0000-0000AB030000}"/>
    <cellStyle name="Check Cell 4 6 2" xfId="871" xr:uid="{00000000-0005-0000-0000-0000AC030000}"/>
    <cellStyle name="Check Cell 4 6 3" xfId="872" xr:uid="{00000000-0005-0000-0000-0000AD030000}"/>
    <cellStyle name="Check Cell 4 7" xfId="873" xr:uid="{00000000-0005-0000-0000-0000AE030000}"/>
    <cellStyle name="Check Cell 4 7 2" xfId="874" xr:uid="{00000000-0005-0000-0000-0000AF030000}"/>
    <cellStyle name="Check Cell 4 7 3" xfId="875" xr:uid="{00000000-0005-0000-0000-0000B0030000}"/>
    <cellStyle name="Check Cell 4 8" xfId="876" xr:uid="{00000000-0005-0000-0000-0000B1030000}"/>
    <cellStyle name="Check Cell 4 9" xfId="877" xr:uid="{00000000-0005-0000-0000-0000B2030000}"/>
    <cellStyle name="Check Cell 5" xfId="878" xr:uid="{00000000-0005-0000-0000-0000B3030000}"/>
    <cellStyle name="Check Cell 5 10" xfId="28081" xr:uid="{9D1387BD-D6AF-4EBA-B327-0CBA712C08D9}"/>
    <cellStyle name="Check Cell 5 2" xfId="879" xr:uid="{00000000-0005-0000-0000-0000B4030000}"/>
    <cellStyle name="Check Cell 5 2 2" xfId="880" xr:uid="{00000000-0005-0000-0000-0000B5030000}"/>
    <cellStyle name="Check Cell 5 2 3" xfId="881" xr:uid="{00000000-0005-0000-0000-0000B6030000}"/>
    <cellStyle name="Check Cell 5 3" xfId="882" xr:uid="{00000000-0005-0000-0000-0000B7030000}"/>
    <cellStyle name="Check Cell 5 3 2" xfId="883" xr:uid="{00000000-0005-0000-0000-0000B8030000}"/>
    <cellStyle name="Check Cell 5 3 3" xfId="884" xr:uid="{00000000-0005-0000-0000-0000B9030000}"/>
    <cellStyle name="Check Cell 5 4" xfId="885" xr:uid="{00000000-0005-0000-0000-0000BA030000}"/>
    <cellStyle name="Check Cell 5 4 2" xfId="886" xr:uid="{00000000-0005-0000-0000-0000BB030000}"/>
    <cellStyle name="Check Cell 5 4 3" xfId="887" xr:uid="{00000000-0005-0000-0000-0000BC030000}"/>
    <cellStyle name="Check Cell 5 5" xfId="888" xr:uid="{00000000-0005-0000-0000-0000BD030000}"/>
    <cellStyle name="Check Cell 5 5 2" xfId="889" xr:uid="{00000000-0005-0000-0000-0000BE030000}"/>
    <cellStyle name="Check Cell 5 5 3" xfId="890" xr:uid="{00000000-0005-0000-0000-0000BF030000}"/>
    <cellStyle name="Check Cell 5 6" xfId="891" xr:uid="{00000000-0005-0000-0000-0000C0030000}"/>
    <cellStyle name="Check Cell 5 6 2" xfId="892" xr:uid="{00000000-0005-0000-0000-0000C1030000}"/>
    <cellStyle name="Check Cell 5 6 3" xfId="893" xr:uid="{00000000-0005-0000-0000-0000C2030000}"/>
    <cellStyle name="Check Cell 5 7" xfId="894" xr:uid="{00000000-0005-0000-0000-0000C3030000}"/>
    <cellStyle name="Check Cell 5 7 2" xfId="895" xr:uid="{00000000-0005-0000-0000-0000C4030000}"/>
    <cellStyle name="Check Cell 5 7 3" xfId="896" xr:uid="{00000000-0005-0000-0000-0000C5030000}"/>
    <cellStyle name="Check Cell 5 8" xfId="897" xr:uid="{00000000-0005-0000-0000-0000C6030000}"/>
    <cellStyle name="Check Cell 5 9" xfId="898" xr:uid="{00000000-0005-0000-0000-0000C7030000}"/>
    <cellStyle name="Check Cell 6" xfId="899" xr:uid="{00000000-0005-0000-0000-0000C8030000}"/>
    <cellStyle name="Check Cell 6 10" xfId="28082" xr:uid="{58EC50B2-3C34-4F41-97F0-499EFA4BEF97}"/>
    <cellStyle name="Check Cell 6 2" xfId="900" xr:uid="{00000000-0005-0000-0000-0000C9030000}"/>
    <cellStyle name="Check Cell 6 2 2" xfId="901" xr:uid="{00000000-0005-0000-0000-0000CA030000}"/>
    <cellStyle name="Check Cell 6 2 3" xfId="902" xr:uid="{00000000-0005-0000-0000-0000CB030000}"/>
    <cellStyle name="Check Cell 6 3" xfId="903" xr:uid="{00000000-0005-0000-0000-0000CC030000}"/>
    <cellStyle name="Check Cell 6 3 2" xfId="904" xr:uid="{00000000-0005-0000-0000-0000CD030000}"/>
    <cellStyle name="Check Cell 6 3 3" xfId="905" xr:uid="{00000000-0005-0000-0000-0000CE030000}"/>
    <cellStyle name="Check Cell 6 4" xfId="906" xr:uid="{00000000-0005-0000-0000-0000CF030000}"/>
    <cellStyle name="Check Cell 6 4 2" xfId="907" xr:uid="{00000000-0005-0000-0000-0000D0030000}"/>
    <cellStyle name="Check Cell 6 4 3" xfId="908" xr:uid="{00000000-0005-0000-0000-0000D1030000}"/>
    <cellStyle name="Check Cell 6 5" xfId="909" xr:uid="{00000000-0005-0000-0000-0000D2030000}"/>
    <cellStyle name="Check Cell 6 5 2" xfId="910" xr:uid="{00000000-0005-0000-0000-0000D3030000}"/>
    <cellStyle name="Check Cell 6 5 3" xfId="911" xr:uid="{00000000-0005-0000-0000-0000D4030000}"/>
    <cellStyle name="Check Cell 6 6" xfId="912" xr:uid="{00000000-0005-0000-0000-0000D5030000}"/>
    <cellStyle name="Check Cell 6 6 2" xfId="913" xr:uid="{00000000-0005-0000-0000-0000D6030000}"/>
    <cellStyle name="Check Cell 6 6 3" xfId="914" xr:uid="{00000000-0005-0000-0000-0000D7030000}"/>
    <cellStyle name="Check Cell 6 7" xfId="915" xr:uid="{00000000-0005-0000-0000-0000D8030000}"/>
    <cellStyle name="Check Cell 6 7 2" xfId="916" xr:uid="{00000000-0005-0000-0000-0000D9030000}"/>
    <cellStyle name="Check Cell 6 7 3" xfId="917" xr:uid="{00000000-0005-0000-0000-0000DA030000}"/>
    <cellStyle name="Check Cell 6 8" xfId="918" xr:uid="{00000000-0005-0000-0000-0000DB030000}"/>
    <cellStyle name="Check Cell 6 9" xfId="919" xr:uid="{00000000-0005-0000-0000-0000DC030000}"/>
    <cellStyle name="Check Cell 7" xfId="920" xr:uid="{00000000-0005-0000-0000-0000DD030000}"/>
    <cellStyle name="Check Cell 7 2" xfId="28083" xr:uid="{1F46FCAB-C8BE-4CA2-90CF-168E40E892E9}"/>
    <cellStyle name="Check Cell 8" xfId="28084" xr:uid="{3D045B39-EBD9-4045-9E43-F08AD9D8E213}"/>
    <cellStyle name="Check Cell 9" xfId="28085" xr:uid="{CAD9F3CA-5A19-4113-A70F-B21CB6FC0C37}"/>
    <cellStyle name="checkExposure" xfId="28086" xr:uid="{60378900-EBD3-439F-B790-6319C57D454E}"/>
    <cellStyle name="checkExposure 10" xfId="28087" xr:uid="{62F54B1E-F857-40DB-A41A-8CA603A72278}"/>
    <cellStyle name="checkExposure 10 2" xfId="37451" xr:uid="{FBBB137E-E1F2-4F5C-A81A-25AAEA617278}"/>
    <cellStyle name="checkExposure 11" xfId="37450" xr:uid="{4E12EB5E-B02F-4C26-9E3B-95505CCE1E91}"/>
    <cellStyle name="checkExposure 2" xfId="28088" xr:uid="{F484069A-1C6B-47A3-8CFA-A9E65301B580}"/>
    <cellStyle name="checkExposure 2 2" xfId="28089" xr:uid="{5417883B-016D-4CB8-BDDC-1C351092D43B}"/>
    <cellStyle name="checkExposure 2 2 2" xfId="37453" xr:uid="{277D2F45-C5B9-48E2-97F2-9A6411664925}"/>
    <cellStyle name="checkExposure 2 3" xfId="28090" xr:uid="{17962E5D-16F9-49A1-AF92-7D1237A33093}"/>
    <cellStyle name="checkExposure 2 3 2" xfId="37454" xr:uid="{E8986FF5-584D-487E-83E4-CFFAF09639DA}"/>
    <cellStyle name="checkExposure 2 4" xfId="28091" xr:uid="{8C983E2A-8378-4D7A-B277-DC8EB7D019F9}"/>
    <cellStyle name="checkExposure 2 4 2" xfId="37455" xr:uid="{9BD190A4-77DE-440A-9D82-81B66D5F8261}"/>
    <cellStyle name="checkExposure 2 5" xfId="28092" xr:uid="{6F2F6182-E20A-4799-AE38-FA0E3DFB8975}"/>
    <cellStyle name="checkExposure 2 5 2" xfId="37456" xr:uid="{661E0408-F6AA-4616-81BA-D0161EDF5AA2}"/>
    <cellStyle name="checkExposure 2 6" xfId="28093" xr:uid="{15796188-06A2-4940-B0FA-4814992ED798}"/>
    <cellStyle name="checkExposure 2 6 2" xfId="37457" xr:uid="{3B2E9A0D-3493-43E2-8C4C-C99AB9F916C5}"/>
    <cellStyle name="checkExposure 2 7" xfId="37452" xr:uid="{717B768A-B492-431A-B2FF-B405176034B2}"/>
    <cellStyle name="checkExposure 2_CONFIGURATION" xfId="28094" xr:uid="{E5D55676-580A-4D34-B19A-E37B1F379C7F}"/>
    <cellStyle name="checkExposure 3" xfId="28095" xr:uid="{50F8B5B8-B418-4941-9A01-89E0C95C5E63}"/>
    <cellStyle name="checkExposure 3 2" xfId="28096" xr:uid="{0EAF6C0A-6CF9-4C56-ACE7-07B6D2259F47}"/>
    <cellStyle name="checkExposure 3 2 2" xfId="37459" xr:uid="{8E39F0D3-FAC9-4D26-AC7B-F66196870B67}"/>
    <cellStyle name="checkExposure 3 3" xfId="37458" xr:uid="{99D2EAA7-495E-4C9E-9214-89D573BF2B83}"/>
    <cellStyle name="checkExposure 3_CONFIGURATION" xfId="28097" xr:uid="{E8E8B88F-0446-441D-8318-88E7D32A32B3}"/>
    <cellStyle name="checkExposure 4" xfId="28098" xr:uid="{5B45A542-386F-4499-B836-EF3251580B09}"/>
    <cellStyle name="checkExposure 4 2" xfId="37460" xr:uid="{94470634-7BB4-40C1-ADD3-A959BAA7145D}"/>
    <cellStyle name="checkExposure 5" xfId="28099" xr:uid="{A4EAB475-B45A-4801-BED9-4A5430C29A6B}"/>
    <cellStyle name="checkExposure 5 2" xfId="37461" xr:uid="{57D10170-143B-4628-8340-F40783059EBF}"/>
    <cellStyle name="checkExposure 6" xfId="28100" xr:uid="{0FD8EBBA-2068-4EB5-82EB-E348E9D3016E}"/>
    <cellStyle name="checkExposure 6 2" xfId="37462" xr:uid="{812A5F44-24AE-4AFD-9827-D8C30E78C199}"/>
    <cellStyle name="checkExposure 7" xfId="28101" xr:uid="{527B61B7-DF06-4AC4-BFF0-03ADB0E299B6}"/>
    <cellStyle name="checkExposure 7 2" xfId="37463" xr:uid="{B53C6267-13FC-4ED7-9DBD-900C8DFD7903}"/>
    <cellStyle name="checkExposure 8" xfId="28102" xr:uid="{1E66D69F-0CCE-47D0-9C57-0B239637EC8B}"/>
    <cellStyle name="checkExposure 8 2" xfId="37464" xr:uid="{67DDCC7C-64BA-4B3C-AE26-05EA83C1F055}"/>
    <cellStyle name="checkExposure 9" xfId="28103" xr:uid="{A4D36E19-6812-44D1-9649-DDBBD6C3BBEA}"/>
    <cellStyle name="checkExposure 9 2" xfId="37465" xr:uid="{CBA84687-7804-48C1-A954-F26281343CC4}"/>
    <cellStyle name="checkExposure_Cadrage conso" xfId="28104" xr:uid="{FDF8764B-8061-49C2-BA57-81A6017B6F03}"/>
    <cellStyle name="Chiffres %" xfId="28105" xr:uid="{3CB36A0B-7BBE-4E16-AB9B-4F2A5F0A2CFC}"/>
    <cellStyle name="Chiffres milliers" xfId="28106" xr:uid="{C5CB45A8-4C65-45CB-9D71-0910C86E961C}"/>
    <cellStyle name="Colore 1" xfId="28107" xr:uid="{64189719-8378-44AA-9CC3-683E3883C06C}"/>
    <cellStyle name="Colore 1 10" xfId="28108" xr:uid="{74A77BF8-C80A-435C-A838-0423762820CE}"/>
    <cellStyle name="Colore 1 11" xfId="28109" xr:uid="{FC1B4AA6-5AE3-4949-8E73-9D965D934E17}"/>
    <cellStyle name="Colore 1 12" xfId="28110" xr:uid="{20A47FC0-0CBC-4915-AF40-56C490C6BD54}"/>
    <cellStyle name="Colore 1 13" xfId="28111" xr:uid="{0BA81B30-70B2-409B-97C2-7632DD0ECE2E}"/>
    <cellStyle name="Colore 1 14" xfId="28112" xr:uid="{B9CF4D28-E87F-4DD8-B629-B93A79F2864E}"/>
    <cellStyle name="Colore 1 15" xfId="28113" xr:uid="{69FB4781-68B5-4AAC-8B84-DD3F3AEFFADB}"/>
    <cellStyle name="Colore 1 16" xfId="28114" xr:uid="{B5B2FE0B-A7DD-4935-B70F-D107B1672F74}"/>
    <cellStyle name="Colore 1 17" xfId="28115" xr:uid="{6E7621F7-A38F-44BA-A0D3-EE6B589DDF63}"/>
    <cellStyle name="Colore 1 2" xfId="28116" xr:uid="{7FC64079-AFEB-45D7-A02D-19522B382BD9}"/>
    <cellStyle name="Colore 1 3" xfId="28117" xr:uid="{F30408EB-A565-4328-87B5-8329C13FCCCA}"/>
    <cellStyle name="Colore 1 4" xfId="28118" xr:uid="{D686EDF8-BC05-4CCA-846A-534138DE4BCC}"/>
    <cellStyle name="Colore 1 5" xfId="28119" xr:uid="{A2CD7722-51D7-4562-9275-E55C998C7CC9}"/>
    <cellStyle name="Colore 1 6" xfId="28120" xr:uid="{68DE8FC6-7FF3-4A84-96CA-02ED5E19E5D7}"/>
    <cellStyle name="Colore 1 7" xfId="28121" xr:uid="{4E3F7722-8B39-4837-8AA5-F6B0F5BCF0E0}"/>
    <cellStyle name="Colore 1 8" xfId="28122" xr:uid="{D2BED164-741E-4E7D-B0E7-438FCC028CC6}"/>
    <cellStyle name="Colore 1 9" xfId="28123" xr:uid="{C25DDDA7-1274-4AC5-81BF-203F980AB86C}"/>
    <cellStyle name="Colore 1_Display" xfId="28124" xr:uid="{6BDA2E3B-9F0D-4305-85CC-1B8F96C158E8}"/>
    <cellStyle name="Colore 2" xfId="28125" xr:uid="{13E96100-4BC8-4172-BF52-EE2EB4B18F9E}"/>
    <cellStyle name="Colore 2 10" xfId="28126" xr:uid="{FCC751BA-8D09-4AEC-B005-C5567B8A2D15}"/>
    <cellStyle name="Colore 2 11" xfId="28127" xr:uid="{FF2AE3AC-EBFF-4B22-B082-B70DF99F4DDA}"/>
    <cellStyle name="Colore 2 12" xfId="28128" xr:uid="{7B44DDAE-F074-47A3-8A47-A7A45B9CE26D}"/>
    <cellStyle name="Colore 2 13" xfId="28129" xr:uid="{50B5676D-1E9A-4492-8133-0F73E918B8E1}"/>
    <cellStyle name="Colore 2 14" xfId="28130" xr:uid="{FD0F002D-7929-47F7-AEAC-531F16DB8DAB}"/>
    <cellStyle name="Colore 2 15" xfId="28131" xr:uid="{11F32967-C7F9-4B86-A9BC-4413800E3301}"/>
    <cellStyle name="Colore 2 16" xfId="28132" xr:uid="{F0858566-B13F-46CF-A6F9-6CB7FDACBCCD}"/>
    <cellStyle name="Colore 2 17" xfId="28133" xr:uid="{B26CAE72-0D37-4369-987D-0761155EB464}"/>
    <cellStyle name="Colore 2 2" xfId="28134" xr:uid="{6643812E-BAD3-410A-AEB2-08C4E837682C}"/>
    <cellStyle name="Colore 2 3" xfId="28135" xr:uid="{971A9400-1B57-4066-8832-F5E1CF05C681}"/>
    <cellStyle name="Colore 2 4" xfId="28136" xr:uid="{A2506CEF-4AE5-4944-8030-3BEE46FBFC58}"/>
    <cellStyle name="Colore 2 5" xfId="28137" xr:uid="{499D53CF-3B6B-4A86-98F0-2186F7642BC8}"/>
    <cellStyle name="Colore 2 6" xfId="28138" xr:uid="{725AAF70-94A6-4E72-9FDB-67B881587FC9}"/>
    <cellStyle name="Colore 2 7" xfId="28139" xr:uid="{D74CBDAD-EEBA-4340-94F7-5091C5F701A6}"/>
    <cellStyle name="Colore 2 8" xfId="28140" xr:uid="{9D8EC619-E997-4ADA-9FA9-16C2A8FA4DB7}"/>
    <cellStyle name="Colore 2 9" xfId="28141" xr:uid="{3E61B77C-6022-40F0-B752-55E7D51E2D45}"/>
    <cellStyle name="Colore 2_Display" xfId="28142" xr:uid="{B6D5A04F-9728-4D9D-AE3B-3BCEEC361D30}"/>
    <cellStyle name="Colore 3" xfId="28143" xr:uid="{D3425D98-D87B-4B17-9326-5A203A7EC97A}"/>
    <cellStyle name="Colore 3 10" xfId="28144" xr:uid="{F6A24E7D-1A2E-4753-819A-80642B65AA23}"/>
    <cellStyle name="Colore 3 11" xfId="28145" xr:uid="{672E29A2-96AC-468B-982D-DE80FF88532F}"/>
    <cellStyle name="Colore 3 12" xfId="28146" xr:uid="{AFB8DF1B-8763-4B3B-B254-75A9B9A4E4D9}"/>
    <cellStyle name="Colore 3 13" xfId="28147" xr:uid="{2475B35E-4432-4FAF-A9E7-FD0A4F4CCC69}"/>
    <cellStyle name="Colore 3 14" xfId="28148" xr:uid="{23290E22-51CB-4716-A0B0-287FC3B4AB97}"/>
    <cellStyle name="Colore 3 15" xfId="28149" xr:uid="{B61AF9BB-8D46-48A4-8A11-57408F001E78}"/>
    <cellStyle name="Colore 3 16" xfId="28150" xr:uid="{E733C46A-6A29-414C-9E24-05E6DF748BC1}"/>
    <cellStyle name="Colore 3 17" xfId="28151" xr:uid="{6E2EFB06-1B61-40B2-8F28-01A5B08670E1}"/>
    <cellStyle name="Colore 3 2" xfId="28152" xr:uid="{1E9DEC65-8BC6-4A07-BD09-F387A6337E53}"/>
    <cellStyle name="Colore 3 3" xfId="28153" xr:uid="{0D7CE0A4-7B76-4BA7-A897-A6DCCD3C2F34}"/>
    <cellStyle name="Colore 3 4" xfId="28154" xr:uid="{66294E31-5400-471B-BE18-68594EED3818}"/>
    <cellStyle name="Colore 3 5" xfId="28155" xr:uid="{AF839E0C-A474-4824-AB60-575B60A78583}"/>
    <cellStyle name="Colore 3 6" xfId="28156" xr:uid="{221C58C3-0613-45FA-BDFF-6D18E61E8776}"/>
    <cellStyle name="Colore 3 7" xfId="28157" xr:uid="{6EF40C77-0853-44D6-9386-A2B4AA7B371F}"/>
    <cellStyle name="Colore 3 8" xfId="28158" xr:uid="{01D2310C-D0F0-465F-89B4-AB688144D3B3}"/>
    <cellStyle name="Colore 3 9" xfId="28159" xr:uid="{2264CD63-AA11-47DB-ABFB-F4A09C4CC6EC}"/>
    <cellStyle name="Colore 3_Display" xfId="28160" xr:uid="{01C71F97-9D9C-4D51-9D55-A656F84CB449}"/>
    <cellStyle name="Colore 4" xfId="28161" xr:uid="{5FFC8877-0758-4EBB-AAB0-FF3F0454002D}"/>
    <cellStyle name="Colore 4 10" xfId="28162" xr:uid="{A3832E03-24AA-4BBD-9F7D-068B31B6682D}"/>
    <cellStyle name="Colore 4 11" xfId="28163" xr:uid="{6AF885F1-C82B-489A-81D6-9506726F908F}"/>
    <cellStyle name="Colore 4 12" xfId="28164" xr:uid="{3E4BCE8E-040F-44A7-A090-F669698AD84C}"/>
    <cellStyle name="Colore 4 13" xfId="28165" xr:uid="{826A491C-DE0F-470B-A1E9-7DB3B1A823D9}"/>
    <cellStyle name="Colore 4 14" xfId="28166" xr:uid="{E8047BF0-E813-4EE1-9227-450DF6EE63FF}"/>
    <cellStyle name="Colore 4 15" xfId="28167" xr:uid="{FBD84861-7D4D-47C0-ABB3-501BC2790F21}"/>
    <cellStyle name="Colore 4 16" xfId="28168" xr:uid="{498A7B68-3E8F-4F26-89F8-D00E2246A0CD}"/>
    <cellStyle name="Colore 4 17" xfId="28169" xr:uid="{4C26DA19-5774-489B-AE80-1DC79BB5C7E1}"/>
    <cellStyle name="Colore 4 2" xfId="28170" xr:uid="{B9F6EA93-75AE-4228-AC8B-908DB7BF85EE}"/>
    <cellStyle name="Colore 4 3" xfId="28171" xr:uid="{B8E0B92C-BDEE-43D3-A7C2-215E5BDDDD5B}"/>
    <cellStyle name="Colore 4 4" xfId="28172" xr:uid="{AC76243E-E58A-4943-8B7B-81AE07F8B1EC}"/>
    <cellStyle name="Colore 4 5" xfId="28173" xr:uid="{AC5BC397-7337-43F7-AFEF-194CA83B92D9}"/>
    <cellStyle name="Colore 4 6" xfId="28174" xr:uid="{355F7B7B-2EC5-43BC-A8CC-C59FE7074CD7}"/>
    <cellStyle name="Colore 4 7" xfId="28175" xr:uid="{F7843345-02C1-4A90-8524-7ECF8D9F95DE}"/>
    <cellStyle name="Colore 4 8" xfId="28176" xr:uid="{0C2B40E4-475A-42EB-A6F1-086294B20CF3}"/>
    <cellStyle name="Colore 4 9" xfId="28177" xr:uid="{83D6E539-19AB-4259-A7CF-575ADE68FF14}"/>
    <cellStyle name="Colore 4_Display" xfId="28178" xr:uid="{C7E8CA6E-B57E-4F81-8E1B-1D11DB2E9472}"/>
    <cellStyle name="Colore 5" xfId="28179" xr:uid="{99D9CBA0-17DB-40E5-B638-0C8C667E4D60}"/>
    <cellStyle name="Colore 5 10" xfId="28180" xr:uid="{C3B7FE0F-5575-4B65-A006-23CFE8C9AF67}"/>
    <cellStyle name="Colore 5 11" xfId="28181" xr:uid="{175F06EC-EFF6-4009-B29A-916D6893B95A}"/>
    <cellStyle name="Colore 5 12" xfId="28182" xr:uid="{AC61D7EC-E7CD-4929-87BE-7CF5C5281ECD}"/>
    <cellStyle name="Colore 5 13" xfId="28183" xr:uid="{F474831C-C029-44BC-813D-031BC8A643F0}"/>
    <cellStyle name="Colore 5 14" xfId="28184" xr:uid="{338F31B8-266A-4371-B930-834DBAC65E10}"/>
    <cellStyle name="Colore 5 15" xfId="28185" xr:uid="{8A47D13B-FF51-46EF-A207-1E8C010E247D}"/>
    <cellStyle name="Colore 5 16" xfId="28186" xr:uid="{EE6FCD19-BAEE-4324-99FC-F2C95186E5A0}"/>
    <cellStyle name="Colore 5 17" xfId="28187" xr:uid="{C161FCA9-A19E-43A4-9ACA-32ED05845054}"/>
    <cellStyle name="Colore 5 2" xfId="28188" xr:uid="{045387A8-7854-4D67-AA73-CB5D5B12070E}"/>
    <cellStyle name="Colore 5 3" xfId="28189" xr:uid="{D44D8C80-C6AB-4C7C-97FE-A4AEBC4C6F0E}"/>
    <cellStyle name="Colore 5 4" xfId="28190" xr:uid="{D3E9F6DA-4643-45B8-BA30-6F4CA5654911}"/>
    <cellStyle name="Colore 5 5" xfId="28191" xr:uid="{3A33F02F-E853-4105-BF54-0A5C643B79DD}"/>
    <cellStyle name="Colore 5 6" xfId="28192" xr:uid="{112586BB-0423-4C61-880B-875093172DE1}"/>
    <cellStyle name="Colore 5 7" xfId="28193" xr:uid="{5B42B767-AF51-449E-BE8A-3CB76EC3E213}"/>
    <cellStyle name="Colore 5 8" xfId="28194" xr:uid="{D2693BF7-FAD5-4054-A56B-102865A15AD1}"/>
    <cellStyle name="Colore 5 9" xfId="28195" xr:uid="{62027AA2-47A2-4ACB-8D7E-23757F2B28A3}"/>
    <cellStyle name="Colore 5_Display" xfId="28196" xr:uid="{94033989-4F21-4B50-B7AD-B84E12BD480A}"/>
    <cellStyle name="Colore 6" xfId="28197" xr:uid="{021D0171-95E1-4E13-8B55-3E3C2697303B}"/>
    <cellStyle name="Colore 6 10" xfId="28198" xr:uid="{518FE885-7011-4685-8DE3-6460997C120E}"/>
    <cellStyle name="Colore 6 11" xfId="28199" xr:uid="{D06F7B26-4807-41D6-A43E-8F4095D8501D}"/>
    <cellStyle name="Colore 6 12" xfId="28200" xr:uid="{A04786A8-DD5E-4032-B9D4-8D38C77D06F5}"/>
    <cellStyle name="Colore 6 13" xfId="28201" xr:uid="{D726A7E6-6A80-4FAB-B444-D03F6DF99C4C}"/>
    <cellStyle name="Colore 6 14" xfId="28202" xr:uid="{EA1D2A7A-70A3-4BC8-BB83-BE04EE3E3525}"/>
    <cellStyle name="Colore 6 15" xfId="28203" xr:uid="{B3739288-CB3C-495C-A208-677695951F2D}"/>
    <cellStyle name="Colore 6 16" xfId="28204" xr:uid="{FE6DF1B0-056D-4CF4-AAF0-82ADD7E4433E}"/>
    <cellStyle name="Colore 6 17" xfId="28205" xr:uid="{24F58CF6-56BB-4862-B52D-EE6229A68D29}"/>
    <cellStyle name="Colore 6 2" xfId="28206" xr:uid="{9523EC0B-D471-426E-9BEF-65FEC4B3E076}"/>
    <cellStyle name="Colore 6 3" xfId="28207" xr:uid="{F03215B8-51AE-4188-9446-F3B949EE48B1}"/>
    <cellStyle name="Colore 6 4" xfId="28208" xr:uid="{28A003A8-42EF-4055-A234-2A6B34ACC993}"/>
    <cellStyle name="Colore 6 5" xfId="28209" xr:uid="{9D7603F3-64A3-4BFD-827F-302C260973C5}"/>
    <cellStyle name="Colore 6 6" xfId="28210" xr:uid="{A870B5AE-94C4-4E02-B025-5E45E4EDB5DB}"/>
    <cellStyle name="Colore 6 7" xfId="28211" xr:uid="{0C4F8BCF-9E28-48B1-B941-E040DE8C9AD1}"/>
    <cellStyle name="Colore 6 8" xfId="28212" xr:uid="{EBE71DED-4D47-4870-9BEA-920D71CE91D3}"/>
    <cellStyle name="Colore 6 9" xfId="28213" xr:uid="{2E34454C-9C6C-43F5-8467-AA1F41C9A2F0}"/>
    <cellStyle name="Colore 6_Display" xfId="28214" xr:uid="{F90BE007-2B74-4F9B-AC0C-98A143A8F20C}"/>
    <cellStyle name="comic" xfId="28215" xr:uid="{CB71555A-45A7-4184-B875-CA6559A06215}"/>
    <cellStyle name="Comma" xfId="6" builtinId="3"/>
    <cellStyle name="Comma  - Style1" xfId="28217" xr:uid="{03524379-BE75-4E8A-AB23-4F6A523736D1}"/>
    <cellStyle name="Comma  - Style2" xfId="28218" xr:uid="{92279A1E-EC65-41D0-9098-370A14C91FC2}"/>
    <cellStyle name="Comma  - Style3" xfId="28219" xr:uid="{9EF21E54-4856-4012-80F5-952FB71200F3}"/>
    <cellStyle name="Comma  - Style4" xfId="28220" xr:uid="{2EB51EF6-281E-473C-AD7E-4F49BD5D1821}"/>
    <cellStyle name="Comma  - Style5" xfId="28221" xr:uid="{56B1D5AD-5209-4EAF-AB61-E368C118DD14}"/>
    <cellStyle name="Comma  - Style6" xfId="28222" xr:uid="{E8728E1F-5F67-4C90-AAC6-D965B6FFCA02}"/>
    <cellStyle name="Comma  - Style7" xfId="28223" xr:uid="{F88AAF0C-6946-4D38-A52E-C6F40C775641}"/>
    <cellStyle name="Comma  - Style8" xfId="28224" xr:uid="{7FEF7C82-9BFD-4067-9724-59CA7C4D2D18}"/>
    <cellStyle name="Comma (1 dp)" xfId="28225" xr:uid="{952A6BF3-0E85-4BE2-918E-B41CC8C40973}"/>
    <cellStyle name="Comma (1 dp) 2" xfId="28226" xr:uid="{AB0AFBA8-3997-4D91-ABF3-1C3AEFE21423}"/>
    <cellStyle name="Comma (1 dp)_~0950885" xfId="28227" xr:uid="{5CCA69C9-A13B-4FCB-BE54-E3C019A2E663}"/>
    <cellStyle name="Comma [0] 10" xfId="921" xr:uid="{00000000-0005-0000-0000-0000DF030000}"/>
    <cellStyle name="Comma [0] 10 2" xfId="28229" xr:uid="{07A2C801-C193-4994-A690-DD40C47EB1EE}"/>
    <cellStyle name="Comma [0] 10 3" xfId="28228" xr:uid="{357BED93-C58E-4E4C-AA80-39764630F0E8}"/>
    <cellStyle name="Comma [0] 11" xfId="922" xr:uid="{00000000-0005-0000-0000-0000E0030000}"/>
    <cellStyle name="Comma [0] 11 2" xfId="28230" xr:uid="{82716FFF-3E34-4B07-9A3B-D856716DE9C9}"/>
    <cellStyle name="Comma [0] 12" xfId="28231" xr:uid="{D5A8C5C4-9658-48F1-81FE-D8C5B47ABF18}"/>
    <cellStyle name="Comma [0] 2" xfId="923" xr:uid="{00000000-0005-0000-0000-0000E1030000}"/>
    <cellStyle name="Comma [0] 2 2" xfId="924" xr:uid="{00000000-0005-0000-0000-0000E2030000}"/>
    <cellStyle name="Comma [0] 2 2 2" xfId="925" xr:uid="{00000000-0005-0000-0000-0000E3030000}"/>
    <cellStyle name="Comma [0] 2 2 2 2" xfId="28234" xr:uid="{0A64AF80-A4D0-4801-AB7E-3B30A2094E68}"/>
    <cellStyle name="Comma [0] 2 2 2 3" xfId="28233" xr:uid="{A9588644-7867-4757-946E-BBED456C7D5F}"/>
    <cellStyle name="Comma [0] 2 2 3" xfId="28235" xr:uid="{8453A261-CC96-44BF-ABFB-B4A6CB5C6879}"/>
    <cellStyle name="Comma [0] 2 2 4" xfId="28236" xr:uid="{E8C7EB78-AB1A-484F-85E7-B76BB15B0D36}"/>
    <cellStyle name="Comma [0] 2 2 5" xfId="28232" xr:uid="{C2977CC6-40F3-4140-80BE-FD77218A42B2}"/>
    <cellStyle name="Comma [0] 2 3" xfId="926" xr:uid="{00000000-0005-0000-0000-0000E4030000}"/>
    <cellStyle name="Comma [0] 2 3 2" xfId="28238" xr:uid="{02F3D222-A983-4F5D-B9F2-294F91DAB978}"/>
    <cellStyle name="Comma [0] 2 3 2 2" xfId="28239" xr:uid="{253A7560-A7A2-47A0-B622-68FCDAC7F8A9}"/>
    <cellStyle name="Comma [0] 2 3 3" xfId="28240" xr:uid="{61F1D322-D878-4B0A-8383-34D5A6C57333}"/>
    <cellStyle name="Comma [0] 2 3 4" xfId="28241" xr:uid="{D35FAEFD-8E0B-493D-9BE4-8E3AABA6485A}"/>
    <cellStyle name="Comma [0] 2 3 5" xfId="28237" xr:uid="{54E2BB4A-F64E-4EFE-9F53-930E26BF7293}"/>
    <cellStyle name="Comma [0] 2 4" xfId="28242" xr:uid="{675BFCA4-E40D-484D-A95E-D03C743DB37B}"/>
    <cellStyle name="Comma [0] 2 4 2" xfId="28243" xr:uid="{B8D53211-8DA2-4313-A799-655443849733}"/>
    <cellStyle name="Comma [0] 2 4 3" xfId="28244" xr:uid="{13781F95-3ACB-419E-94EC-85418E611B74}"/>
    <cellStyle name="Comma [0] 2 5" xfId="28245" xr:uid="{3B1C4AD9-2F4D-4599-A049-AC4F3CDE6755}"/>
    <cellStyle name="Comma [0] 2 6" xfId="28246" xr:uid="{B5612F6C-625D-4DB2-97F8-691B8242A9FB}"/>
    <cellStyle name="Comma [0] 2 7" xfId="28247" xr:uid="{89A6E326-647B-4B9E-A1DF-54D0B93540A6}"/>
    <cellStyle name="Comma [0] 2 8" xfId="28248" xr:uid="{A5207105-5996-4C9D-8E8A-EBF1545AA6E5}"/>
    <cellStyle name="Comma [0] 3" xfId="927" xr:uid="{00000000-0005-0000-0000-0000E5030000}"/>
    <cellStyle name="Comma [0] 3 2" xfId="928" xr:uid="{00000000-0005-0000-0000-0000E6030000}"/>
    <cellStyle name="Comma [0] 3 2 2" xfId="929" xr:uid="{00000000-0005-0000-0000-0000E7030000}"/>
    <cellStyle name="Comma [0] 3 2 2 2" xfId="28252" xr:uid="{DE70D7BF-3AE4-4252-A6E3-D6ADF8E5C577}"/>
    <cellStyle name="Comma [0] 3 2 2 3" xfId="28251" xr:uid="{3BD75B20-BFD8-4D57-AE51-1D6BD8887754}"/>
    <cellStyle name="Comma [0] 3 2 3" xfId="28253" xr:uid="{3FEA6C88-8AB1-4BB3-AC73-E61635095999}"/>
    <cellStyle name="Comma [0] 3 2 4" xfId="28254" xr:uid="{B9A4A20E-6BD3-4942-B4F8-A7E5065BEBAF}"/>
    <cellStyle name="Comma [0] 3 2 5" xfId="28250" xr:uid="{E126231C-708F-4DF7-AF0A-B75C394652E1}"/>
    <cellStyle name="Comma [0] 3 3" xfId="930" xr:uid="{00000000-0005-0000-0000-0000E8030000}"/>
    <cellStyle name="Comma [0] 3 3 2" xfId="28256" xr:uid="{48D9FFF1-B8D7-41D1-9847-C73E63E53C20}"/>
    <cellStyle name="Comma [0] 3 3 2 2" xfId="28257" xr:uid="{9B96CE47-7627-4C9F-A5F0-46D9025B22AB}"/>
    <cellStyle name="Comma [0] 3 3 3" xfId="28258" xr:uid="{B89DF515-C159-4CE6-8567-3B0661B1D3E3}"/>
    <cellStyle name="Comma [0] 3 3 4" xfId="28259" xr:uid="{F23A56D8-3A29-4F3A-ACF2-7776E501367D}"/>
    <cellStyle name="Comma [0] 3 3 5" xfId="28255" xr:uid="{8C7C4A18-00F4-4A80-A30B-5FA12EA3C7AD}"/>
    <cellStyle name="Comma [0] 3 4" xfId="931" xr:uid="{00000000-0005-0000-0000-0000E9030000}"/>
    <cellStyle name="Comma [0] 3 4 2" xfId="28261" xr:uid="{6C19A1C3-3152-4F20-A51A-81E5C97441A1}"/>
    <cellStyle name="Comma [0] 3 4 3" xfId="28262" xr:uid="{916F0252-EB6E-43CA-8649-E11DBA435D4C}"/>
    <cellStyle name="Comma [0] 3 4 4" xfId="28260" xr:uid="{3C996F69-C246-4C84-9F5D-57C6A93F7386}"/>
    <cellStyle name="Comma [0] 3 5" xfId="28263" xr:uid="{38F5F3FA-A51A-4DAC-8AFF-888B36B10FC9}"/>
    <cellStyle name="Comma [0] 3 6" xfId="28264" xr:uid="{8F1650CC-8E37-47B3-850F-60B1ED5458D4}"/>
    <cellStyle name="Comma [0] 3 7" xfId="28265" xr:uid="{13BA6393-1910-4D02-8B05-342FF454C1C2}"/>
    <cellStyle name="Comma [0] 3 8" xfId="28266" xr:uid="{1EB8DC70-2F50-4C75-8CE8-BA9794B5DF7F}"/>
    <cellStyle name="Comma [0] 3 9" xfId="28249" xr:uid="{603EFB77-A652-4034-BA1D-228416A8C85D}"/>
    <cellStyle name="Comma [0] 4" xfId="932" xr:uid="{00000000-0005-0000-0000-0000EA030000}"/>
    <cellStyle name="Comma [0] 4 2" xfId="933" xr:uid="{00000000-0005-0000-0000-0000EB030000}"/>
    <cellStyle name="Comma [0] 4 2 2" xfId="934" xr:uid="{00000000-0005-0000-0000-0000EC030000}"/>
    <cellStyle name="Comma [0] 4 2 2 2" xfId="28269" xr:uid="{A8CD848F-3059-4889-9F0D-5A0852BB8323}"/>
    <cellStyle name="Comma [0] 4 2 3" xfId="28270" xr:uid="{0F5D9B51-905B-4250-B2AF-1DBC35940B53}"/>
    <cellStyle name="Comma [0] 4 2 4" xfId="28268" xr:uid="{8D13FE1F-53F6-4CFF-8091-AF5BC53720A2}"/>
    <cellStyle name="Comma [0] 4 3" xfId="935" xr:uid="{00000000-0005-0000-0000-0000ED030000}"/>
    <cellStyle name="Comma [0] 4 3 2" xfId="28271" xr:uid="{6EDEC9E1-3FDB-4276-B609-E2E7B69D1B18}"/>
    <cellStyle name="Comma [0] 4 4" xfId="28272" xr:uid="{FCF75E11-60DC-418C-B8B9-7010231111F4}"/>
    <cellStyle name="Comma [0] 4 5" xfId="28273" xr:uid="{2FBCCD60-9E9F-4165-8035-79B5CF260777}"/>
    <cellStyle name="Comma [0] 4 6" xfId="28267" xr:uid="{B9554468-D83A-4B96-A6D3-2F2ECB6E07E4}"/>
    <cellStyle name="Comma [0] 5" xfId="936" xr:uid="{00000000-0005-0000-0000-0000EE030000}"/>
    <cellStyle name="Comma [0] 5 2" xfId="937" xr:uid="{00000000-0005-0000-0000-0000EF030000}"/>
    <cellStyle name="Comma [0] 5 2 2" xfId="938" xr:uid="{00000000-0005-0000-0000-0000F0030000}"/>
    <cellStyle name="Comma [0] 5 2 2 2" xfId="28276" xr:uid="{F00BDD3B-B84E-4CBB-A4DF-A21CFD8D4CED}"/>
    <cellStyle name="Comma [0] 5 2 3" xfId="28277" xr:uid="{F242AE4C-3661-4E3E-8E31-CB9C7A9437A6}"/>
    <cellStyle name="Comma [0] 5 2 4" xfId="28275" xr:uid="{6E3E5244-2168-42F0-80B6-DE507DA83D27}"/>
    <cellStyle name="Comma [0] 5 3" xfId="28278" xr:uid="{AA98640F-C30C-4597-8452-E4410118801E}"/>
    <cellStyle name="Comma [0] 5 4" xfId="28279" xr:uid="{4C7B1C9E-27FF-482B-8145-6881C0AEDDBB}"/>
    <cellStyle name="Comma [0] 5 5" xfId="28274" xr:uid="{C088BCEC-0B8A-4F93-93D6-90D19E61E8A8}"/>
    <cellStyle name="Comma [0] 6" xfId="939" xr:uid="{00000000-0005-0000-0000-0000F1030000}"/>
    <cellStyle name="Comma [0] 6 2" xfId="940" xr:uid="{00000000-0005-0000-0000-0000F2030000}"/>
    <cellStyle name="Comma [0] 6 2 2" xfId="28281" xr:uid="{CCF63190-FC51-48A1-A705-E92297908998}"/>
    <cellStyle name="Comma [0] 6 3" xfId="28282" xr:uid="{B3A28B5C-671A-4D78-8300-615CCB26ECC8}"/>
    <cellStyle name="Comma [0] 6 4" xfId="28280" xr:uid="{B040E5D1-476F-4B1A-8B03-484F70117E7C}"/>
    <cellStyle name="Comma [0] 7" xfId="941" xr:uid="{00000000-0005-0000-0000-0000F3030000}"/>
    <cellStyle name="Comma [0] 7 2" xfId="942" xr:uid="{00000000-0005-0000-0000-0000F4030000}"/>
    <cellStyle name="Comma [0] 7 2 2" xfId="28284" xr:uid="{95E54C20-76A5-49E6-AFB6-9140D97ECA0E}"/>
    <cellStyle name="Comma [0] 7 3" xfId="28285" xr:uid="{9FF35ECC-472B-4833-870E-1F7568048E51}"/>
    <cellStyle name="Comma [0] 7 4" xfId="28283" xr:uid="{469157C9-948E-466F-BF12-8C260AB384DD}"/>
    <cellStyle name="Comma [0] 8" xfId="943" xr:uid="{00000000-0005-0000-0000-0000F5030000}"/>
    <cellStyle name="Comma [0] 8 2" xfId="28286" xr:uid="{4E187AD9-F42F-407C-A15F-B9D4DEB5B1DD}"/>
    <cellStyle name="Comma [0] 9" xfId="944" xr:uid="{00000000-0005-0000-0000-0000F6030000}"/>
    <cellStyle name="Comma [0] 9 2" xfId="28287" xr:uid="{87E09EA7-9383-4F2E-9A1B-74927C006C7E}"/>
    <cellStyle name="Comma [00]" xfId="945" xr:uid="{00000000-0005-0000-0000-0000F7030000}"/>
    <cellStyle name="Comma [00] 10" xfId="28289" xr:uid="{0B848FAE-E766-4F4C-B010-D78E550FC261}"/>
    <cellStyle name="Comma [00] 11" xfId="28290" xr:uid="{20B7CFD0-D765-44E3-B64F-DE4A2DF76B3D}"/>
    <cellStyle name="Comma [00] 12" xfId="28291" xr:uid="{3917FC7F-589D-4BC5-BD38-38DC524A342C}"/>
    <cellStyle name="Comma [00] 13" xfId="28292" xr:uid="{BD332ECF-B403-45A9-AF2A-4211FDD17D05}"/>
    <cellStyle name="Comma [00] 14" xfId="28293" xr:uid="{C47A99DE-ED6D-4774-A64C-FB08F3A5949E}"/>
    <cellStyle name="Comma [00] 15" xfId="28294" xr:uid="{5876A032-7EB8-493C-BF8B-6512C4C09FC2}"/>
    <cellStyle name="Comma [00] 16" xfId="28295" xr:uid="{ECED7864-2ED0-472D-B373-11A10DEFC662}"/>
    <cellStyle name="Comma [00] 17" xfId="28296" xr:uid="{35349933-A8DE-4605-9695-415C2785F217}"/>
    <cellStyle name="Comma [00] 18" xfId="28288" xr:uid="{2B12609C-3456-43F2-A076-CFEEA439872F}"/>
    <cellStyle name="Comma [00] 2" xfId="28297" xr:uid="{30C5E53E-ABAB-495A-86C2-FCA170BDF648}"/>
    <cellStyle name="Comma [00] 3" xfId="28298" xr:uid="{2283674B-116A-4336-9475-3CB441DD1B93}"/>
    <cellStyle name="Comma [00] 4" xfId="28299" xr:uid="{6D64A69B-D5ED-4FCA-AD47-EC2BB9BBD556}"/>
    <cellStyle name="Comma [00] 5" xfId="28300" xr:uid="{2BC822DF-EE82-454F-88F9-186AD44D233E}"/>
    <cellStyle name="Comma [00] 6" xfId="28301" xr:uid="{3BA20662-208C-4F7E-B3FA-29D3F8B7BB65}"/>
    <cellStyle name="Comma [00] 7" xfId="28302" xr:uid="{BEEB55DD-2184-4ECD-8663-93FE6EE33A3C}"/>
    <cellStyle name="Comma [00] 8" xfId="28303" xr:uid="{963D0EE9-6FC3-4DE7-BE6B-A505F3352244}"/>
    <cellStyle name="Comma [00] 9" xfId="28304" xr:uid="{D81CA50D-2A9F-4FDF-8585-28D9151825EB}"/>
    <cellStyle name="Comma [1]" xfId="28305" xr:uid="{2F3A2052-4F9C-4EC6-A206-AE231C36B089}"/>
    <cellStyle name="Comma [1] 10" xfId="28306" xr:uid="{0B37F20F-AA38-4640-92C1-AA36B19F8FC0}"/>
    <cellStyle name="Comma [1] 10 2" xfId="28307" xr:uid="{E16DD856-4885-43CD-B9A3-0DDA2B30CCFC}"/>
    <cellStyle name="Comma [1] 10 3" xfId="28308" xr:uid="{B6F365E5-C4BE-4928-A1CE-EE524AB9CD58}"/>
    <cellStyle name="Comma [1] 10_CONFIGURATION" xfId="28309" xr:uid="{52C6428F-A3A1-4F6E-B7C9-FDD2CB92F639}"/>
    <cellStyle name="Comma [1] 11" xfId="28310" xr:uid="{CB4FFB30-1BFE-45A6-87DC-0231BF6E3BD5}"/>
    <cellStyle name="Comma [1] 11 2" xfId="28311" xr:uid="{1D1592F8-401C-474C-B56B-A1BF7FE8B547}"/>
    <cellStyle name="Comma [1] 11 3" xfId="28312" xr:uid="{C42FBBA9-D7DE-4A44-89FE-23F869D1BE1A}"/>
    <cellStyle name="Comma [1] 11_CONFIGURATION" xfId="28313" xr:uid="{74BFC66B-796C-4506-91F7-DBE5D8A9DC07}"/>
    <cellStyle name="Comma [1] 12" xfId="28314" xr:uid="{865F2419-A968-4BAC-BD8E-52B3B55327BE}"/>
    <cellStyle name="Comma [1] 12 2" xfId="28315" xr:uid="{5F989D1F-5D34-45F7-BAC1-ED0873AC0B12}"/>
    <cellStyle name="Comma [1] 12 3" xfId="28316" xr:uid="{EB185AA6-1F8B-4B5D-9D43-2EA735732D88}"/>
    <cellStyle name="Comma [1] 12_CONFIGURATION" xfId="28317" xr:uid="{49B6C65C-7780-4ACD-8DB9-C192F3969872}"/>
    <cellStyle name="Comma [1] 13" xfId="28318" xr:uid="{B608966D-4819-4378-A6EB-620284214965}"/>
    <cellStyle name="Comma [1] 13 2" xfId="28319" xr:uid="{8FCA851D-118B-44DE-BF9F-1CCD013CAAEB}"/>
    <cellStyle name="Comma [1] 13 3" xfId="28320" xr:uid="{3B97074F-EF80-4D8A-901A-99D5F54573D1}"/>
    <cellStyle name="Comma [1] 14" xfId="28321" xr:uid="{C175225C-FEF2-4ECF-B3EF-EC8B9422B1CC}"/>
    <cellStyle name="Comma [1] 14 2" xfId="28322" xr:uid="{1E84D1D1-C0DB-4E26-9CDA-F2A18CFA1198}"/>
    <cellStyle name="Comma [1] 14 3" xfId="28323" xr:uid="{7DE742AE-47FC-4C90-A062-1AFB44018178}"/>
    <cellStyle name="Comma [1] 15" xfId="28324" xr:uid="{5C9876C0-2D9F-4496-BAB6-59EBC9F1BCE7}"/>
    <cellStyle name="Comma [1] 15 2" xfId="28325" xr:uid="{2F9027EE-71A9-4ED2-8340-F1827675361C}"/>
    <cellStyle name="Comma [1] 15 3" xfId="28326" xr:uid="{CA933B72-6290-4844-9372-5897BACC7517}"/>
    <cellStyle name="Comma [1] 16" xfId="28327" xr:uid="{1D21DB60-6857-45FC-AF23-532491FEB880}"/>
    <cellStyle name="Comma [1] 17" xfId="28328" xr:uid="{54ECACC1-3642-493B-BF10-1CCCF88DD5CC}"/>
    <cellStyle name="Comma [1] 18" xfId="28329" xr:uid="{ACFB7197-2008-4168-93A8-BD2450A76531}"/>
    <cellStyle name="Comma [1] 2" xfId="28330" xr:uid="{B37D768F-F3BF-42C8-953B-FFCEA7A40BD1}"/>
    <cellStyle name="Comma [1] 2 2" xfId="28331" xr:uid="{EA0615AA-3FDE-487C-BA70-4C20B55D845B}"/>
    <cellStyle name="Comma [1] 2 2 2" xfId="28332" xr:uid="{9D52B29A-B0E5-413B-8A86-3C9146A7880D}"/>
    <cellStyle name="Comma [1] 2 2_CONFIGURATION" xfId="28333" xr:uid="{0C9E9544-3C7F-43BF-B37A-37722C3EE59B}"/>
    <cellStyle name="Comma [1] 2 3" xfId="28334" xr:uid="{A388BC0F-0924-4D0E-814E-F980CB3C42DA}"/>
    <cellStyle name="Comma [1] 2 3 2" xfId="28335" xr:uid="{8017B714-046E-4AD8-848D-0AB9E20C8BFD}"/>
    <cellStyle name="Comma [1] 2 4" xfId="28336" xr:uid="{1D959BCB-DFEF-4E61-9975-76A7B0E43DA1}"/>
    <cellStyle name="Comma [1] 2 5" xfId="28337" xr:uid="{5111A974-8F94-46A2-9D7F-D9A30FCB6E6E}"/>
    <cellStyle name="Comma [1] 3" xfId="28338" xr:uid="{35D0B263-D910-446E-9BCE-35DCFE08870C}"/>
    <cellStyle name="Comma [1] 3 2" xfId="28339" xr:uid="{A5EAB703-C238-458F-9E87-D6D14794FB66}"/>
    <cellStyle name="Comma [1] 3 2 2" xfId="28340" xr:uid="{AC7C15F4-354C-4FD8-BC7B-5ED8FDD73DE5}"/>
    <cellStyle name="Comma [1] 3 2_CONFIGURATION" xfId="28341" xr:uid="{FE221194-8031-463B-AE4A-AA87DD28A6AD}"/>
    <cellStyle name="Comma [1] 3 3" xfId="28342" xr:uid="{9B0F89F9-E761-44A8-9CD5-F80794FB2672}"/>
    <cellStyle name="Comma [1] 3 4" xfId="28343" xr:uid="{C51A2F98-1BC6-4DFC-B1AC-AE7C2CAF72E8}"/>
    <cellStyle name="Comma [1] 3 5" xfId="28344" xr:uid="{2DC80ABC-C35B-45C1-8A79-269A58B59850}"/>
    <cellStyle name="Comma [1] 4" xfId="28345" xr:uid="{5DBABB27-C3FA-4F0A-B71C-0635D2AD2E65}"/>
    <cellStyle name="Comma [1] 4 2" xfId="28346" xr:uid="{86481A20-7AEE-4E47-9B50-7C1CAE02CD6B}"/>
    <cellStyle name="Comma [1] 4 2 2" xfId="28347" xr:uid="{69CDB926-9AA2-419F-A4FA-C8C8B5A4BD95}"/>
    <cellStyle name="Comma [1] 4 2_CONFIGURATION" xfId="28348" xr:uid="{521E232B-C46D-4216-A78A-CE41A20383F1}"/>
    <cellStyle name="Comma [1] 4 3" xfId="28349" xr:uid="{AC377C94-42B1-4526-BB0A-32C76BC66E13}"/>
    <cellStyle name="Comma [1] 4 4" xfId="28350" xr:uid="{4B0B37DD-E0E8-4D22-BA71-09BAEB0A73FB}"/>
    <cellStyle name="Comma [1] 4 5" xfId="28351" xr:uid="{31BEFD9C-CF7B-4E9F-9342-47E0947726FA}"/>
    <cellStyle name="Comma [1] 5" xfId="28352" xr:uid="{E1E478EF-E62D-4342-BC90-5059A49C9755}"/>
    <cellStyle name="Comma [1] 5 2" xfId="28353" xr:uid="{3BD10B50-6E8A-466B-9985-A267B53C6A68}"/>
    <cellStyle name="Comma [1] 5 2 2" xfId="28354" xr:uid="{4970B7D4-FEF6-4A78-AD8E-6AE26840C5B6}"/>
    <cellStyle name="Comma [1] 5 2_CONFIGURATION" xfId="28355" xr:uid="{F60C3B58-C775-4F6B-ADE8-A14D0CF082CC}"/>
    <cellStyle name="Comma [1] 5 3" xfId="28356" xr:uid="{373AA047-3CCA-4473-ACBE-300C10029977}"/>
    <cellStyle name="Comma [1] 5 4" xfId="28357" xr:uid="{93639698-9939-4674-97F5-EF5EB0BF370B}"/>
    <cellStyle name="Comma [1] 5 5" xfId="28358" xr:uid="{ED5EF4A6-F1A1-4521-84B5-4DBB6BC40738}"/>
    <cellStyle name="Comma [1] 6" xfId="28359" xr:uid="{A043B838-0163-4E1D-B712-11651455F9D7}"/>
    <cellStyle name="Comma [1] 6 2" xfId="28360" xr:uid="{35F2F566-D388-4B3E-9BA3-1651043A3BDB}"/>
    <cellStyle name="Comma [1] 6 2 2" xfId="28361" xr:uid="{3BCF985A-31C3-436D-A1FF-24E38842605D}"/>
    <cellStyle name="Comma [1] 6 2_CONFIGURATION" xfId="28362" xr:uid="{B99B75FC-B1AB-434D-9F52-6DEF142AAB37}"/>
    <cellStyle name="Comma [1] 6 3" xfId="28363" xr:uid="{EC6998B1-7303-49E9-A6DE-3F49A6C3894F}"/>
    <cellStyle name="Comma [1] 6 4" xfId="28364" xr:uid="{FE5EBC59-013C-4FDA-BED3-8911AE252EAE}"/>
    <cellStyle name="Comma [1] 6 5" xfId="28365" xr:uid="{C665BA5A-F49D-4B31-A47B-67866765A755}"/>
    <cellStyle name="Comma [1] 7" xfId="28366" xr:uid="{0FE7F693-59B7-4649-95DA-2FA87358394B}"/>
    <cellStyle name="Comma [1] 7 2" xfId="28367" xr:uid="{B05AB813-92D6-484D-87E4-C3CAF149C8FD}"/>
    <cellStyle name="Comma [1] 7 2 2" xfId="28368" xr:uid="{FB813E42-1E32-470D-876E-7B498329F335}"/>
    <cellStyle name="Comma [1] 7 2_CONFIGURATION" xfId="28369" xr:uid="{3401FCE8-C443-494B-B1F8-7D0C3CEA796E}"/>
    <cellStyle name="Comma [1] 7 3" xfId="28370" xr:uid="{72C610D5-6C49-4F88-B695-1D278C70D55D}"/>
    <cellStyle name="Comma [1] 7 4" xfId="28371" xr:uid="{5EF2ECD5-697D-4DFB-8283-D3BAEC615222}"/>
    <cellStyle name="Comma [1] 7_CONFIGURATION" xfId="28372" xr:uid="{D4680BDB-0DAD-4851-AB82-17742C27C490}"/>
    <cellStyle name="Comma [1] 8" xfId="28373" xr:uid="{AC18761D-4D8C-4CC3-8E9E-CA04529F7F80}"/>
    <cellStyle name="Comma [1] 8 2" xfId="28374" xr:uid="{177AF0E0-38C5-48E3-BF96-A5EE878A161B}"/>
    <cellStyle name="Comma [1] 8 2 2" xfId="28375" xr:uid="{BAA11931-E565-46E0-9C4C-E0991CFA2103}"/>
    <cellStyle name="Comma [1] 8 2 3" xfId="28376" xr:uid="{75780385-F2A7-4C9D-9FA6-2261B828FBC4}"/>
    <cellStyle name="Comma [1] 8 2_CONFIGURATION" xfId="28377" xr:uid="{E3A633E5-F4E9-4D7E-B2EA-37786272C847}"/>
    <cellStyle name="Comma [1] 8 3" xfId="28378" xr:uid="{19A5FFCE-741F-4A19-B487-FD688EB67892}"/>
    <cellStyle name="Comma [1] 8 3 2" xfId="28379" xr:uid="{D5DD4B39-E1E5-43D5-A817-DAD9402C05D3}"/>
    <cellStyle name="Comma [1] 8 3 3" xfId="28380" xr:uid="{7CC7F70C-0EBD-4AAE-A70B-E6002B40451D}"/>
    <cellStyle name="Comma [1] 8 4" xfId="28381" xr:uid="{28EBAAE7-E023-42E9-8844-C325A8D138F8}"/>
    <cellStyle name="Comma [1] 8_CONFIGURATION" xfId="28382" xr:uid="{560A07CD-B7B4-4BC1-ABF7-78ED41668C9A}"/>
    <cellStyle name="Comma [1] 9" xfId="28383" xr:uid="{A0969FC2-27A7-436D-9039-0BCAEAFCB556}"/>
    <cellStyle name="Comma [1] 9 2" xfId="28384" xr:uid="{43B5EA5E-7D42-4D97-8707-37AFFA98BF8B}"/>
    <cellStyle name="Comma [1] 9 2 2" xfId="28385" xr:uid="{BC5FD2BD-C7E2-4872-9F3F-E262808D45C8}"/>
    <cellStyle name="Comma [1] 9 2_CONFIGURATION" xfId="28386" xr:uid="{60C3F782-4991-40B4-9B4E-FE622AC7FD10}"/>
    <cellStyle name="Comma [1] 9 3" xfId="28387" xr:uid="{1EA277F2-17C5-4A81-B12B-5F8F3DF2C2C6}"/>
    <cellStyle name="Comma [1] 9 4" xfId="28388" xr:uid="{E08C9DBA-F914-4F2D-97D6-C1C8DDF3BB32}"/>
    <cellStyle name="Comma [1]_Degas HFTO" xfId="28389" xr:uid="{BADBB838-8FFC-4860-BB37-D5D7DF6AA872}"/>
    <cellStyle name="Comma [2]" xfId="28390" xr:uid="{2F231107-9DC9-4F8F-ADEF-E2616FEFEBD5}"/>
    <cellStyle name="Comma [2] 2" xfId="28391" xr:uid="{A3EA049A-F5D3-413D-9604-5011A21BC16A}"/>
    <cellStyle name="Comma [2] 2 2" xfId="28392" xr:uid="{D998471B-0CAC-4314-9AE0-B167196F66EE}"/>
    <cellStyle name="Comma [2] 2 2 2" xfId="28393" xr:uid="{6752F6F7-9287-41D4-9888-F849962A72BE}"/>
    <cellStyle name="Comma [2] 2 3" xfId="28394" xr:uid="{F78FBF70-3986-4460-AEBD-5B6EABB6A9C7}"/>
    <cellStyle name="Comma [2] 3" xfId="28395" xr:uid="{8D3686D4-7578-40E6-8FAA-E8FB7735537B}"/>
    <cellStyle name="Comma [2] 3 2" xfId="28396" xr:uid="{782AB33D-A888-4AF4-9663-5CD3D630663B}"/>
    <cellStyle name="Comma [2] 4" xfId="28397" xr:uid="{E23642FB-6885-41D0-BFB0-C7E64602952F}"/>
    <cellStyle name="Comma [2]_Degas HFTO" xfId="28398" xr:uid="{982A2F1E-15F3-40F0-BAC7-13A01ACD0F8D}"/>
    <cellStyle name="Comma [3]" xfId="28399" xr:uid="{08D34E36-E8A5-4641-AC40-5BEB856F9FA0}"/>
    <cellStyle name="Comma [3] 2" xfId="28400" xr:uid="{790C309F-3875-44D4-8A24-13996F4C2597}"/>
    <cellStyle name="Comma [3] 2 2" xfId="28401" xr:uid="{E5720593-0241-469C-9340-E9C3AF3DC512}"/>
    <cellStyle name="Comma [3] 2 2 2" xfId="28402" xr:uid="{2BD448A8-E5ED-4C10-B555-D97D8771F942}"/>
    <cellStyle name="Comma [3] 2 3" xfId="28403" xr:uid="{387E959F-3CA0-4A4F-B15A-CDA9BEB2058A}"/>
    <cellStyle name="Comma [3] 3" xfId="28404" xr:uid="{62E8D903-FE56-4BEB-8E81-99027802EBD4}"/>
    <cellStyle name="Comma [3] 3 2" xfId="28405" xr:uid="{8A8D9213-93D2-4938-8E08-064EC0E310FE}"/>
    <cellStyle name="Comma [3] 4" xfId="28406" xr:uid="{624C752A-758B-430D-A186-E8A47F929CDC}"/>
    <cellStyle name="Comma 0" xfId="28407" xr:uid="{A98FF975-85D3-4BF6-82A7-80D381752BBE}"/>
    <cellStyle name="Comma 0 10" xfId="28408" xr:uid="{9C85D28C-35B5-4A6C-A7A0-DB479877F331}"/>
    <cellStyle name="Comma 0 11" xfId="28409" xr:uid="{6A1A9CB0-74DD-4B8F-B558-D6590F9F7E42}"/>
    <cellStyle name="Comma 0 12" xfId="28410" xr:uid="{540A914F-F775-4C8A-AB48-5305802A8A9E}"/>
    <cellStyle name="Comma 0 13" xfId="28411" xr:uid="{56218965-BC4A-4036-BFAF-D65052F77F90}"/>
    <cellStyle name="Comma 0 14" xfId="28412" xr:uid="{E10EF0B5-7FCD-4C9A-B98B-931EAFE6ED75}"/>
    <cellStyle name="Comma 0 15" xfId="28413" xr:uid="{A5F3E448-8A40-4E6A-8EA7-1D38ACDD1D23}"/>
    <cellStyle name="Comma 0 16" xfId="28414" xr:uid="{F4A0E49F-1627-4158-9EAE-56F74F7CD3ED}"/>
    <cellStyle name="Comma 0 17" xfId="28415" xr:uid="{CF6C26D5-CA5D-47E4-AF3C-D1396C4F0AFE}"/>
    <cellStyle name="Comma 0 2" xfId="28416" xr:uid="{5B3E073A-BE1C-4EB0-9204-658968F4E2DC}"/>
    <cellStyle name="Comma 0 3" xfId="28417" xr:uid="{67726300-ABC1-4DCA-BB96-E1E4F5861595}"/>
    <cellStyle name="Comma 0 4" xfId="28418" xr:uid="{9A25F645-9A0F-474D-ADA5-9BF074096DC7}"/>
    <cellStyle name="Comma 0 5" xfId="28419" xr:uid="{C9CA4222-4C7E-4B5B-A6A8-74BFD382308D}"/>
    <cellStyle name="Comma 0 6" xfId="28420" xr:uid="{370D26F9-06C5-41E8-9128-44FA424F46D5}"/>
    <cellStyle name="Comma 0 7" xfId="28421" xr:uid="{5A22E9CA-7F42-4DE9-BBE5-CBAD317BE2CE}"/>
    <cellStyle name="Comma 0 8" xfId="28422" xr:uid="{167147EF-37B8-484A-B7D1-8B2569DA0B25}"/>
    <cellStyle name="Comma 0 9" xfId="28423" xr:uid="{28007FB0-35AE-410D-9B14-1C898702FEAC}"/>
    <cellStyle name="Comma 0*" xfId="28424" xr:uid="{FCAA4EE5-5284-49FA-B665-C12D8044431C}"/>
    <cellStyle name="Comma 0* 2" xfId="28425" xr:uid="{62BB20BA-03C3-4F3E-A71E-A24B7C8AB985}"/>
    <cellStyle name="Comma 0* 2 2" xfId="28426" xr:uid="{476FBF1D-60B1-4566-84A4-33CA346F3343}"/>
    <cellStyle name="Comma 0* 2 2 2" xfId="28427" xr:uid="{89256ED7-E3A9-4282-8487-3902628BC83A}"/>
    <cellStyle name="Comma 0* 2 3" xfId="28428" xr:uid="{38707BBB-72AC-4E8B-98CD-35B70D35A285}"/>
    <cellStyle name="Comma 0* 3" xfId="28429" xr:uid="{B6B19A73-CAA4-4D43-848A-990119672FCE}"/>
    <cellStyle name="Comma 0* 3 2" xfId="28430" xr:uid="{5B8F391A-1780-4692-AD97-7E7BADA035BA}"/>
    <cellStyle name="Comma 0* 4" xfId="28431" xr:uid="{A6DC6DB3-3EFC-4BE6-8CCA-A92D58875672}"/>
    <cellStyle name="Comma 0* 5" xfId="28432" xr:uid="{6B38528B-5462-471D-8A8C-847A50CEB72F}"/>
    <cellStyle name="Comma 0_Deal Analysis - Main" xfId="28433" xr:uid="{6D788975-CFC3-4E7E-9A11-2A19E6E4DFD0}"/>
    <cellStyle name="Comma 10" xfId="946" xr:uid="{00000000-0005-0000-0000-0000F8030000}"/>
    <cellStyle name="Comma 10 10" xfId="947" xr:uid="{00000000-0005-0000-0000-0000F9030000}"/>
    <cellStyle name="Comma 10 11" xfId="948" xr:uid="{00000000-0005-0000-0000-0000FA030000}"/>
    <cellStyle name="Comma 10 12" xfId="949" xr:uid="{00000000-0005-0000-0000-0000FB030000}"/>
    <cellStyle name="Comma 10 12 2" xfId="950" xr:uid="{00000000-0005-0000-0000-0000FC030000}"/>
    <cellStyle name="Comma 10 13" xfId="951" xr:uid="{00000000-0005-0000-0000-0000FD030000}"/>
    <cellStyle name="Comma 10 14" xfId="952" xr:uid="{00000000-0005-0000-0000-0000FE030000}"/>
    <cellStyle name="Comma 10 15" xfId="28434" xr:uid="{4CD38BE7-F531-4FA6-8ECE-ECF05B1D1BA9}"/>
    <cellStyle name="Comma 10 2" xfId="953" xr:uid="{00000000-0005-0000-0000-0000FF030000}"/>
    <cellStyle name="Comma 10 2 2" xfId="954" xr:uid="{00000000-0005-0000-0000-000000040000}"/>
    <cellStyle name="Comma 10 2 2 2" xfId="955" xr:uid="{00000000-0005-0000-0000-000001040000}"/>
    <cellStyle name="Comma 10 2 2 2 2" xfId="28437" xr:uid="{F8FB4618-036B-4862-AA10-9ECC0DC2FA56}"/>
    <cellStyle name="Comma 10 2 2 3" xfId="28436" xr:uid="{80B4DA62-7B80-4EDF-B39B-7B9C0F4AE504}"/>
    <cellStyle name="Comma 10 2 3" xfId="956" xr:uid="{00000000-0005-0000-0000-000002040000}"/>
    <cellStyle name="Comma 10 2 3 2" xfId="28438" xr:uid="{C795E306-BE0C-4805-A856-B7FAD288053A}"/>
    <cellStyle name="Comma 10 2 4" xfId="957" xr:uid="{00000000-0005-0000-0000-000003040000}"/>
    <cellStyle name="Comma 10 2 5" xfId="958" xr:uid="{00000000-0005-0000-0000-000004040000}"/>
    <cellStyle name="Comma 10 2 6" xfId="959" xr:uid="{00000000-0005-0000-0000-000005040000}"/>
    <cellStyle name="Comma 10 2 7" xfId="960" xr:uid="{00000000-0005-0000-0000-000006040000}"/>
    <cellStyle name="Comma 10 2 8" xfId="28435" xr:uid="{A1ACB018-A9BB-4DC4-81DB-4F0C6C073279}"/>
    <cellStyle name="Comma 10 3" xfId="961" xr:uid="{00000000-0005-0000-0000-000007040000}"/>
    <cellStyle name="Comma 10 3 2" xfId="28440" xr:uid="{A9CA6B36-D7A8-4848-A203-5BD3EE95D2B5}"/>
    <cellStyle name="Comma 10 3 3" xfId="28439" xr:uid="{996002D1-590D-48DC-8942-A4A3B896A750}"/>
    <cellStyle name="Comma 10 4" xfId="962" xr:uid="{00000000-0005-0000-0000-000008040000}"/>
    <cellStyle name="Comma 10 4 2" xfId="28441" xr:uid="{E5207277-6918-4E00-AEF7-4B6DEE66C1FD}"/>
    <cellStyle name="Comma 10 5" xfId="963" xr:uid="{00000000-0005-0000-0000-000009040000}"/>
    <cellStyle name="Comma 10 5 2" xfId="28442" xr:uid="{84EDCE96-F0D3-478F-A39A-4F7C5D3AA545}"/>
    <cellStyle name="Comma 10 6" xfId="964" xr:uid="{00000000-0005-0000-0000-00000A040000}"/>
    <cellStyle name="Comma 10 7" xfId="965" xr:uid="{00000000-0005-0000-0000-00000B040000}"/>
    <cellStyle name="Comma 10 8" xfId="966" xr:uid="{00000000-0005-0000-0000-00000C040000}"/>
    <cellStyle name="Comma 10 9" xfId="967" xr:uid="{00000000-0005-0000-0000-00000D040000}"/>
    <cellStyle name="Comma 10_CONFIGURATION" xfId="28443" xr:uid="{7A59CB26-326D-4899-80E4-95E57E2FACB5}"/>
    <cellStyle name="Comma 100" xfId="968" xr:uid="{00000000-0005-0000-0000-00000E040000}"/>
    <cellStyle name="Comma 101" xfId="969" xr:uid="{00000000-0005-0000-0000-00000F040000}"/>
    <cellStyle name="Comma 102" xfId="970" xr:uid="{00000000-0005-0000-0000-000010040000}"/>
    <cellStyle name="Comma 103" xfId="971" xr:uid="{00000000-0005-0000-0000-000011040000}"/>
    <cellStyle name="Comma 104" xfId="972" xr:uid="{00000000-0005-0000-0000-000012040000}"/>
    <cellStyle name="Comma 105" xfId="973" xr:uid="{00000000-0005-0000-0000-000013040000}"/>
    <cellStyle name="Comma 106" xfId="974" xr:uid="{00000000-0005-0000-0000-000014040000}"/>
    <cellStyle name="Comma 107" xfId="975" xr:uid="{00000000-0005-0000-0000-000015040000}"/>
    <cellStyle name="Comma 107 2" xfId="976" xr:uid="{00000000-0005-0000-0000-000016040000}"/>
    <cellStyle name="Comma 107 2 2" xfId="977" xr:uid="{00000000-0005-0000-0000-000017040000}"/>
    <cellStyle name="Comma 107 2 3" xfId="978" xr:uid="{00000000-0005-0000-0000-000018040000}"/>
    <cellStyle name="Comma 107 2 4" xfId="979" xr:uid="{00000000-0005-0000-0000-000019040000}"/>
    <cellStyle name="Comma 107 3" xfId="980" xr:uid="{00000000-0005-0000-0000-00001A040000}"/>
    <cellStyle name="Comma 107 4" xfId="981" xr:uid="{00000000-0005-0000-0000-00001B040000}"/>
    <cellStyle name="Comma 107 5" xfId="982" xr:uid="{00000000-0005-0000-0000-00001C040000}"/>
    <cellStyle name="Comma 108" xfId="983" xr:uid="{00000000-0005-0000-0000-00001D040000}"/>
    <cellStyle name="Comma 109" xfId="984" xr:uid="{00000000-0005-0000-0000-00001E040000}"/>
    <cellStyle name="Comma 109 2" xfId="985" xr:uid="{00000000-0005-0000-0000-00001F040000}"/>
    <cellStyle name="Comma 109 3" xfId="986" xr:uid="{00000000-0005-0000-0000-000020040000}"/>
    <cellStyle name="Comma 109 4" xfId="987" xr:uid="{00000000-0005-0000-0000-000021040000}"/>
    <cellStyle name="Comma 11" xfId="988" xr:uid="{00000000-0005-0000-0000-000022040000}"/>
    <cellStyle name="Comma 11 2" xfId="989" xr:uid="{00000000-0005-0000-0000-000023040000}"/>
    <cellStyle name="Comma 11 2 10" xfId="28445" xr:uid="{DF9C6415-041A-48F3-B5A8-033FF1007598}"/>
    <cellStyle name="Comma 11 2 2" xfId="990" xr:uid="{00000000-0005-0000-0000-000024040000}"/>
    <cellStyle name="Comma 11 2 2 2" xfId="28447" xr:uid="{143278C5-C85F-43DB-B802-BDA407EADB60}"/>
    <cellStyle name="Comma 11 2 2 3" xfId="28446" xr:uid="{8929729B-EC0C-4E88-B175-C41641447D5E}"/>
    <cellStyle name="Comma 11 2 3" xfId="991" xr:uid="{00000000-0005-0000-0000-000025040000}"/>
    <cellStyle name="Comma 11 2 3 2" xfId="28448" xr:uid="{B25E5DAA-36E1-42AC-8110-FFD3A2EFB91C}"/>
    <cellStyle name="Comma 11 2 4" xfId="992" xr:uid="{00000000-0005-0000-0000-000026040000}"/>
    <cellStyle name="Comma 11 2 5" xfId="993" xr:uid="{00000000-0005-0000-0000-000027040000}"/>
    <cellStyle name="Comma 11 2 6" xfId="994" xr:uid="{00000000-0005-0000-0000-000028040000}"/>
    <cellStyle name="Comma 11 2 7" xfId="995" xr:uid="{00000000-0005-0000-0000-000029040000}"/>
    <cellStyle name="Comma 11 2 8" xfId="996" xr:uid="{00000000-0005-0000-0000-00002A040000}"/>
    <cellStyle name="Comma 11 2 9" xfId="997" xr:uid="{00000000-0005-0000-0000-00002B040000}"/>
    <cellStyle name="Comma 11 3" xfId="998" xr:uid="{00000000-0005-0000-0000-00002C040000}"/>
    <cellStyle name="Comma 11 3 2" xfId="999" xr:uid="{00000000-0005-0000-0000-00002D040000}"/>
    <cellStyle name="Comma 11 3 2 2" xfId="28450" xr:uid="{8458A707-925A-4023-98D9-26E6BE177CEB}"/>
    <cellStyle name="Comma 11 3 3" xfId="1000" xr:uid="{00000000-0005-0000-0000-00002E040000}"/>
    <cellStyle name="Comma 11 3 4" xfId="28449" xr:uid="{1A202BA1-0EF1-4974-A329-5969F229CB56}"/>
    <cellStyle name="Comma 11 4" xfId="1001" xr:uid="{00000000-0005-0000-0000-00002F040000}"/>
    <cellStyle name="Comma 11 4 2" xfId="1002" xr:uid="{00000000-0005-0000-0000-000030040000}"/>
    <cellStyle name="Comma 11 4 3" xfId="28451" xr:uid="{EB2850AC-8B68-48E0-A684-20191302FEEF}"/>
    <cellStyle name="Comma 11 5" xfId="1003" xr:uid="{00000000-0005-0000-0000-000031040000}"/>
    <cellStyle name="Comma 11 5 2" xfId="28452" xr:uid="{DAE10984-BBF6-43B1-A95B-700A9AE26A95}"/>
    <cellStyle name="Comma 11 6" xfId="28444" xr:uid="{7C2ADBCE-EFB5-43AA-B08D-B1D7ED525ECB}"/>
    <cellStyle name="Comma 11_CONFIGURATION" xfId="28453" xr:uid="{77EB4B4A-58E5-4437-8C02-060075ED0C99}"/>
    <cellStyle name="Comma 110" xfId="1004" xr:uid="{00000000-0005-0000-0000-000032040000}"/>
    <cellStyle name="Comma 110 2" xfId="1005" xr:uid="{00000000-0005-0000-0000-000033040000}"/>
    <cellStyle name="Comma 111" xfId="21399" xr:uid="{00000000-0005-0000-0000-000034040000}"/>
    <cellStyle name="Comma 112" xfId="28216" xr:uid="{9DFD2DA3-393F-4582-B5EF-88B0B7386C19}"/>
    <cellStyle name="Comma 113" xfId="37466" xr:uid="{2A8621F1-171A-4A35-90A9-45E6DC108221}"/>
    <cellStyle name="Comma 12" xfId="1006" xr:uid="{00000000-0005-0000-0000-000035040000}"/>
    <cellStyle name="Comma 12 2" xfId="1007" xr:uid="{00000000-0005-0000-0000-000036040000}"/>
    <cellStyle name="Comma 12 2 2" xfId="1008" xr:uid="{00000000-0005-0000-0000-000037040000}"/>
    <cellStyle name="Comma 12 2 2 2" xfId="1009" xr:uid="{00000000-0005-0000-0000-000038040000}"/>
    <cellStyle name="Comma 12 2 2 2 2" xfId="28457" xr:uid="{D174D147-C312-42FB-8DEA-A48ED0BB3209}"/>
    <cellStyle name="Comma 12 2 2 3" xfId="28456" xr:uid="{1D603A67-5A10-4CCD-87DE-6FAA2C9B1A2C}"/>
    <cellStyle name="Comma 12 2 3" xfId="1010" xr:uid="{00000000-0005-0000-0000-000039040000}"/>
    <cellStyle name="Comma 12 2 3 2" xfId="28458" xr:uid="{21737267-D350-4BFA-9569-2EE2F8A05B51}"/>
    <cellStyle name="Comma 12 2 4" xfId="1011" xr:uid="{00000000-0005-0000-0000-00003A040000}"/>
    <cellStyle name="Comma 12 2 5" xfId="1012" xr:uid="{00000000-0005-0000-0000-00003B040000}"/>
    <cellStyle name="Comma 12 2 6" xfId="1013" xr:uid="{00000000-0005-0000-0000-00003C040000}"/>
    <cellStyle name="Comma 12 2 7" xfId="1014" xr:uid="{00000000-0005-0000-0000-00003D040000}"/>
    <cellStyle name="Comma 12 2 8" xfId="28455" xr:uid="{DFED4CAE-2F40-425F-8828-8219D0AD2E50}"/>
    <cellStyle name="Comma 12 3" xfId="1015" xr:uid="{00000000-0005-0000-0000-00003E040000}"/>
    <cellStyle name="Comma 12 3 2" xfId="1016" xr:uid="{00000000-0005-0000-0000-00003F040000}"/>
    <cellStyle name="Comma 12 3 2 2" xfId="28460" xr:uid="{6E56650D-6A3C-4C9C-A5F6-2DDAB75F1EFA}"/>
    <cellStyle name="Comma 12 3 3" xfId="28459" xr:uid="{AA1B5EE8-7E26-40CA-A978-D7D9C1C61DA6}"/>
    <cellStyle name="Comma 12 4" xfId="1017" xr:uid="{00000000-0005-0000-0000-000040040000}"/>
    <cellStyle name="Comma 12 4 2" xfId="1018" xr:uid="{00000000-0005-0000-0000-000041040000}"/>
    <cellStyle name="Comma 12 4 3" xfId="28461" xr:uid="{2F8CDACD-67A2-41BA-830C-C0B2DA3220B3}"/>
    <cellStyle name="Comma 12 5" xfId="28462" xr:uid="{A8BE08D2-C0BB-4BDB-8F2C-56AE07D1653C}"/>
    <cellStyle name="Comma 12 6" xfId="28454" xr:uid="{FE792F9E-EBC7-4B90-80D8-116A40907D5D}"/>
    <cellStyle name="Comma 12_CONFIGURATION" xfId="28463" xr:uid="{C80CDBEE-F0CC-4487-A4BA-93F1D512317E}"/>
    <cellStyle name="Comma 13" xfId="1019" xr:uid="{00000000-0005-0000-0000-000042040000}"/>
    <cellStyle name="Comma 13 2" xfId="1020" xr:uid="{00000000-0005-0000-0000-000043040000}"/>
    <cellStyle name="Comma 13 2 2" xfId="1021" xr:uid="{00000000-0005-0000-0000-000044040000}"/>
    <cellStyle name="Comma 13 2 2 2" xfId="28467" xr:uid="{89979E74-D421-414E-9662-EFA659522D39}"/>
    <cellStyle name="Comma 13 2 2 3" xfId="28466" xr:uid="{541113A8-DA0C-4E98-9931-E2B14A1496DB}"/>
    <cellStyle name="Comma 13 2 3" xfId="1022" xr:uid="{00000000-0005-0000-0000-000045040000}"/>
    <cellStyle name="Comma 13 2 3 2" xfId="28468" xr:uid="{C799615B-967E-4EAE-B7BD-8182DC35BD91}"/>
    <cellStyle name="Comma 13 2 4" xfId="1023" xr:uid="{00000000-0005-0000-0000-000046040000}"/>
    <cellStyle name="Comma 13 2 5" xfId="1024" xr:uid="{00000000-0005-0000-0000-000047040000}"/>
    <cellStyle name="Comma 13 2 6" xfId="1025" xr:uid="{00000000-0005-0000-0000-000048040000}"/>
    <cellStyle name="Comma 13 2 7" xfId="1026" xr:uid="{00000000-0005-0000-0000-000049040000}"/>
    <cellStyle name="Comma 13 2 8" xfId="28465" xr:uid="{A59BFDC0-9F94-41A8-8233-F5405D4ABECA}"/>
    <cellStyle name="Comma 13 3" xfId="1027" xr:uid="{00000000-0005-0000-0000-00004A040000}"/>
    <cellStyle name="Comma 13 3 2" xfId="1028" xr:uid="{00000000-0005-0000-0000-00004B040000}"/>
    <cellStyle name="Comma 13 3 2 2" xfId="28470" xr:uid="{AB7BD426-5847-4843-BAAB-3BEB07A76593}"/>
    <cellStyle name="Comma 13 3 3" xfId="28469" xr:uid="{FFDADC1C-DEDE-4F19-8CC4-0E7B413EC4AC}"/>
    <cellStyle name="Comma 13 4" xfId="28471" xr:uid="{87DA8BC0-AD4A-4F76-A28F-64CB03C88CC5}"/>
    <cellStyle name="Comma 13 5" xfId="28472" xr:uid="{A320CEBE-84AD-4CA3-AA09-BB1C4B1FB0E4}"/>
    <cellStyle name="Comma 13 6" xfId="28464" xr:uid="{CCB0424B-9276-4C28-A770-585DE8E9D20D}"/>
    <cellStyle name="Comma 13_CONFIGURATION" xfId="28473" xr:uid="{7ABDA181-3C95-4B15-9C96-12781D20785B}"/>
    <cellStyle name="Comma 14" xfId="1029" xr:uid="{00000000-0005-0000-0000-00004C040000}"/>
    <cellStyle name="Comma 14 10" xfId="37467" xr:uid="{440BA739-C0CF-4994-B6A0-4AC55B2B7CE0}"/>
    <cellStyle name="Comma 14 2" xfId="1030" xr:uid="{00000000-0005-0000-0000-00004D040000}"/>
    <cellStyle name="Comma 14 2 2" xfId="1031" xr:uid="{00000000-0005-0000-0000-00004E040000}"/>
    <cellStyle name="Comma 14 2 2 2" xfId="28476" xr:uid="{975199CB-1F0D-4B16-BB50-ED99DA4DC00F}"/>
    <cellStyle name="Comma 14 2 3" xfId="28477" xr:uid="{68E6BD78-BBA3-494E-8354-A38826258703}"/>
    <cellStyle name="Comma 14 2 3 2" xfId="28478" xr:uid="{D83D8DD9-4265-49AB-AD3F-A8515AD93FBD}"/>
    <cellStyle name="Comma 14 2 4" xfId="28479" xr:uid="{AB9B0BEF-6F92-4D58-B5DA-0284AECC92F8}"/>
    <cellStyle name="Comma 14 2 5" xfId="28475" xr:uid="{1DA05D7B-6F68-4CC9-A5A7-15B4C901E50C}"/>
    <cellStyle name="Comma 14 2_Sheet2" xfId="28480" xr:uid="{3DB3752A-5997-4C14-98F6-FAD344D2715E}"/>
    <cellStyle name="Comma 14 3" xfId="1032" xr:uid="{00000000-0005-0000-0000-00004F040000}"/>
    <cellStyle name="Comma 14 3 2" xfId="28482" xr:uid="{8BA136A3-C297-49CB-825C-5A526F2577FB}"/>
    <cellStyle name="Comma 14 3 2 2" xfId="28483" xr:uid="{80C362A4-EB27-4186-99E2-86651E3D1DA8}"/>
    <cellStyle name="Comma 14 3 3" xfId="28484" xr:uid="{506B1295-1638-40F3-B26A-52271D7467EB}"/>
    <cellStyle name="Comma 14 3 4" xfId="28481" xr:uid="{A61E4E21-4197-49D0-9875-3A5FBA107C94}"/>
    <cellStyle name="Comma 14 4" xfId="28485" xr:uid="{EFBD8361-99D5-4BB0-94D2-DC5F67D098EA}"/>
    <cellStyle name="Comma 14 4 2" xfId="28486" xr:uid="{3DDEB1BA-5C45-4D93-8E55-5BD263D772D6}"/>
    <cellStyle name="Comma 14 4 2 2" xfId="28487" xr:uid="{F4856809-A168-480B-9E04-35CEEF8305F3}"/>
    <cellStyle name="Comma 14 4 3" xfId="28488" xr:uid="{AE805126-E5E3-4099-9413-847975D1A514}"/>
    <cellStyle name="Comma 14 5" xfId="28489" xr:uid="{E3561D42-9B57-4560-A40D-C632E0313B89}"/>
    <cellStyle name="Comma 14 5 2" xfId="28490" xr:uid="{60947DF3-E1FB-497F-90F9-5F409C08B8A8}"/>
    <cellStyle name="Comma 14 6" xfId="28491" xr:uid="{284F4387-6887-49E3-877D-3C8DA61B3C6D}"/>
    <cellStyle name="Comma 14 6 2" xfId="28492" xr:uid="{89471839-42FF-4B38-9325-BC3B64EFD3F5}"/>
    <cellStyle name="Comma 14 7" xfId="28493" xr:uid="{7AE9794C-AA85-456A-AD9F-B896E59319C5}"/>
    <cellStyle name="Comma 14 8" xfId="28494" xr:uid="{D0D1766F-B2F8-4D28-920F-28E0DD9C1641}"/>
    <cellStyle name="Comma 14 9" xfId="28474" xr:uid="{45A3B516-B869-49F5-9E85-756B6C490358}"/>
    <cellStyle name="Comma 14_CONFIGURATION" xfId="28495" xr:uid="{89E49549-63A5-4DDA-A0F6-9C9A9C3061E4}"/>
    <cellStyle name="Comma 15" xfId="1033" xr:uid="{00000000-0005-0000-0000-000050040000}"/>
    <cellStyle name="Comma 15 2" xfId="1034" xr:uid="{00000000-0005-0000-0000-000051040000}"/>
    <cellStyle name="Comma 15 2 2" xfId="1035" xr:uid="{00000000-0005-0000-0000-000052040000}"/>
    <cellStyle name="Comma 15 2 2 2" xfId="28498" xr:uid="{3CFC83CD-705F-4D1F-8018-F03CE9A3A363}"/>
    <cellStyle name="Comma 15 2 3" xfId="1036" xr:uid="{00000000-0005-0000-0000-000053040000}"/>
    <cellStyle name="Comma 15 2 3 2" xfId="28500" xr:uid="{6BCB0139-0227-4B96-94C9-E5E8C7A8C54A}"/>
    <cellStyle name="Comma 15 2 3 3" xfId="28499" xr:uid="{B418DD17-CD7E-442D-85FE-3A9AD4E43433}"/>
    <cellStyle name="Comma 15 2 4" xfId="1037" xr:uid="{00000000-0005-0000-0000-000054040000}"/>
    <cellStyle name="Comma 15 2 4 2" xfId="28501" xr:uid="{2B1BBBC2-BEC3-4D96-9EF4-A83C203D67CA}"/>
    <cellStyle name="Comma 15 2 5" xfId="1038" xr:uid="{00000000-0005-0000-0000-000055040000}"/>
    <cellStyle name="Comma 15 2 6" xfId="1039" xr:uid="{00000000-0005-0000-0000-000056040000}"/>
    <cellStyle name="Comma 15 2 7" xfId="1040" xr:uid="{00000000-0005-0000-0000-000057040000}"/>
    <cellStyle name="Comma 15 2 8" xfId="28497" xr:uid="{C20C3F1D-A6AE-498F-AB74-84472933A4FA}"/>
    <cellStyle name="Comma 15 2_CONFIGURATION" xfId="28502" xr:uid="{72DA7A04-F32E-49E6-9523-96B8FF8716EE}"/>
    <cellStyle name="Comma 15 3" xfId="1041" xr:uid="{00000000-0005-0000-0000-000058040000}"/>
    <cellStyle name="Comma 15 3 2" xfId="28504" xr:uid="{DE709C90-8AE2-45F7-B6BF-ABEDDB498D85}"/>
    <cellStyle name="Comma 15 3 2 2" xfId="28505" xr:uid="{2D9970B3-9F2E-4C6D-8084-74099AFB8B81}"/>
    <cellStyle name="Comma 15 3 3" xfId="28506" xr:uid="{7C6A1DF0-C561-4D80-A7E0-4CB757B97CB4}"/>
    <cellStyle name="Comma 15 3 4" xfId="28503" xr:uid="{00233C8B-B218-4C95-969E-3B2C4FF2523C}"/>
    <cellStyle name="Comma 15 4" xfId="28507" xr:uid="{9DB4AFCB-EE7B-4BDE-8545-44E700D0157D}"/>
    <cellStyle name="Comma 15 4 2" xfId="28508" xr:uid="{EA3A5914-B2F1-4343-90EA-320D373D35F5}"/>
    <cellStyle name="Comma 15 4 2 2" xfId="28509" xr:uid="{F6655B61-E4A6-4603-A83B-78C95AC4414E}"/>
    <cellStyle name="Comma 15 4 3" xfId="28510" xr:uid="{0C626EB0-D6D0-439E-8941-CC2576CBED78}"/>
    <cellStyle name="Comma 15 5" xfId="28511" xr:uid="{C864840B-9401-43F6-995B-CD71A6786ABE}"/>
    <cellStyle name="Comma 15 5 2" xfId="28512" xr:uid="{D3DDED59-A141-4BC9-B26D-9F75E22F9B59}"/>
    <cellStyle name="Comma 15 6" xfId="28513" xr:uid="{9DC77D55-5C86-457B-AF1C-5F14D9D37994}"/>
    <cellStyle name="Comma 15 6 2" xfId="28514" xr:uid="{BA3C7390-2CAC-482F-BEFA-81C2B0229DF8}"/>
    <cellStyle name="Comma 15 7" xfId="28515" xr:uid="{B3E5F1AC-C851-46A8-A259-EE19F790D3FD}"/>
    <cellStyle name="Comma 15 8" xfId="28496" xr:uid="{48662B8A-AFA0-409A-BCC6-254945F5BA79}"/>
    <cellStyle name="Comma 15 9" xfId="37468" xr:uid="{C54F5BCD-B18C-4EBD-A157-69EB811414B4}"/>
    <cellStyle name="Comma 16" xfId="1042" xr:uid="{00000000-0005-0000-0000-000059040000}"/>
    <cellStyle name="Comma 16 10" xfId="1043" xr:uid="{00000000-0005-0000-0000-00005A040000}"/>
    <cellStyle name="Comma 16 11" xfId="1044" xr:uid="{00000000-0005-0000-0000-00005B040000}"/>
    <cellStyle name="Comma 16 12" xfId="28516" xr:uid="{6E0103CC-9D30-45CB-8DF9-7B3743A48447}"/>
    <cellStyle name="Comma 16 2" xfId="1045" xr:uid="{00000000-0005-0000-0000-00005C040000}"/>
    <cellStyle name="Comma 16 2 2" xfId="28518" xr:uid="{8DCA826B-7E26-46EE-94F4-184DE98ACF76}"/>
    <cellStyle name="Comma 16 2 2 2" xfId="28519" xr:uid="{FFE85AEA-8D1B-416C-9569-38B05196ED3E}"/>
    <cellStyle name="Comma 16 2 2 3" xfId="28520" xr:uid="{90E077FB-9E6C-4201-B95C-6D7A5B4447BB}"/>
    <cellStyle name="Comma 16 2 3" xfId="28521" xr:uid="{D3CFB172-59A3-40CC-B214-58B2627E5925}"/>
    <cellStyle name="Comma 16 2 4" xfId="28522" xr:uid="{03F35B22-99E4-4527-AD66-CF6BDFA0E300}"/>
    <cellStyle name="Comma 16 2 4 2" xfId="28523" xr:uid="{638FC5F7-239B-4B6B-B94B-D1159C9AB59A}"/>
    <cellStyle name="Comma 16 2 4 2 2" xfId="28524" xr:uid="{3FFBBCE9-A64E-45B2-8E54-8E8C7071D9EB}"/>
    <cellStyle name="Comma 16 2 4 3" xfId="28525" xr:uid="{76A6A2DB-B9F8-41BB-BB68-01884464E891}"/>
    <cellStyle name="Comma 16 2 5" xfId="28526" xr:uid="{B7E741DE-95A0-4160-839E-452E19EC04DB}"/>
    <cellStyle name="Comma 16 2 5 2" xfId="28527" xr:uid="{467754D9-0D2A-48C2-8DEE-8E94B65317A3}"/>
    <cellStyle name="Comma 16 2 5 3" xfId="28528" xr:uid="{6898C6DB-B166-41AD-BD0B-B5B5EDB900CA}"/>
    <cellStyle name="Comma 16 2 5 3 2" xfId="28529" xr:uid="{4057BFC2-2B3D-450B-9A3E-16950062B320}"/>
    <cellStyle name="Comma 16 2 6" xfId="28530" xr:uid="{7BC79DA4-6003-4FA3-B73B-AAB374C8C180}"/>
    <cellStyle name="Comma 16 2 7" xfId="28517" xr:uid="{ECFDCF98-78B1-451D-968B-70FCAD82C28D}"/>
    <cellStyle name="Comma 16 2_Sheet2" xfId="28531" xr:uid="{5DD0D088-4C45-42AF-BCED-6FA06A7228B2}"/>
    <cellStyle name="Comma 16 3" xfId="1046" xr:uid="{00000000-0005-0000-0000-00005D040000}"/>
    <cellStyle name="Comma 16 3 2" xfId="28533" xr:uid="{CE00C0B7-AACA-47DA-A8F0-35C5CA743DB4}"/>
    <cellStyle name="Comma 16 3 2 2" xfId="28534" xr:uid="{ABDEC599-954B-48AB-8000-7AB71F726D9F}"/>
    <cellStyle name="Comma 16 3 2 2 2" xfId="28535" xr:uid="{CB89D8D0-B075-48FD-877A-0FD81F3E5A55}"/>
    <cellStyle name="Comma 16 3 2 3" xfId="28536" xr:uid="{C84B0361-7557-4343-A4A6-76A0ADAB8010}"/>
    <cellStyle name="Comma 16 3 2 3 2" xfId="28537" xr:uid="{78402E63-F23C-4845-A122-6282668B3A59}"/>
    <cellStyle name="Comma 16 3 2 4" xfId="28538" xr:uid="{18EFF4B8-4D89-4036-B5BF-A1CAF9D2FF8F}"/>
    <cellStyle name="Comma 16 3 3" xfId="28539" xr:uid="{F725F0A7-102A-48DA-85C1-93211B824781}"/>
    <cellStyle name="Comma 16 3 3 2" xfId="28540" xr:uid="{09F7EDCE-EB56-43C1-8A8E-D94F54CCE96E}"/>
    <cellStyle name="Comma 16 3 4" xfId="28541" xr:uid="{0F7CA617-741F-4534-9BD3-B97744084E9D}"/>
    <cellStyle name="Comma 16 3 5" xfId="28532" xr:uid="{E5EC9302-39A0-4E8C-B807-3747BA0F2AC5}"/>
    <cellStyle name="Comma 16 4" xfId="1047" xr:uid="{00000000-0005-0000-0000-00005E040000}"/>
    <cellStyle name="Comma 16 4 2" xfId="28543" xr:uid="{D0BC6994-1CCF-4CB4-8D5B-143A2FB090BF}"/>
    <cellStyle name="Comma 16 4 3" xfId="28542" xr:uid="{302F2441-9E59-4949-BE35-7AFD891B1607}"/>
    <cellStyle name="Comma 16 5" xfId="1048" xr:uid="{00000000-0005-0000-0000-00005F040000}"/>
    <cellStyle name="Comma 16 5 2" xfId="28545" xr:uid="{65D69325-C92F-41D5-B335-12C44987AD10}"/>
    <cellStyle name="Comma 16 5 3" xfId="28544" xr:uid="{5CDE9AF6-0C88-4CDF-B261-FADCBD4D48A3}"/>
    <cellStyle name="Comma 16 6" xfId="1049" xr:uid="{00000000-0005-0000-0000-000060040000}"/>
    <cellStyle name="Comma 16 6 2" xfId="28546" xr:uid="{78311BD6-53E8-4686-A893-8E54E088F511}"/>
    <cellStyle name="Comma 16 7" xfId="1050" xr:uid="{00000000-0005-0000-0000-000061040000}"/>
    <cellStyle name="Comma 16 8" xfId="1051" xr:uid="{00000000-0005-0000-0000-000062040000}"/>
    <cellStyle name="Comma 16 9" xfId="1052" xr:uid="{00000000-0005-0000-0000-000063040000}"/>
    <cellStyle name="Comma 17" xfId="1053" xr:uid="{00000000-0005-0000-0000-000064040000}"/>
    <cellStyle name="Comma 17 2" xfId="1054" xr:uid="{00000000-0005-0000-0000-000065040000}"/>
    <cellStyle name="Comma 17 2 2" xfId="1055" xr:uid="{00000000-0005-0000-0000-000066040000}"/>
    <cellStyle name="Comma 17 2 2 2" xfId="28550" xr:uid="{E7DD3D76-99A5-45CB-8F3F-89FD75826E0A}"/>
    <cellStyle name="Comma 17 2 2 2 2" xfId="28551" xr:uid="{85EDA455-387F-481D-8455-73EC1D9E88EA}"/>
    <cellStyle name="Comma 17 2 2 3" xfId="28552" xr:uid="{EC0B9AA6-5C9B-4FFE-B727-F21465796500}"/>
    <cellStyle name="Comma 17 2 2 3 2" xfId="28553" xr:uid="{9EF3AF37-C360-429E-9A73-3B6A66D69371}"/>
    <cellStyle name="Comma 17 2 2 4" xfId="28554" xr:uid="{8AC3C225-95D0-424C-BC6B-05617B59D345}"/>
    <cellStyle name="Comma 17 2 2 5" xfId="28549" xr:uid="{793CA0A3-5054-42C1-A9E0-760C0820F973}"/>
    <cellStyle name="Comma 17 2 3" xfId="28555" xr:uid="{0F48BBEB-837B-4079-A80B-F6136B003C60}"/>
    <cellStyle name="Comma 17 2 3 2" xfId="28556" xr:uid="{1884DA56-9FBA-4453-850D-833DD53CA499}"/>
    <cellStyle name="Comma 17 2 4" xfId="28557" xr:uid="{601101B1-54CE-416D-B071-1439E04B157A}"/>
    <cellStyle name="Comma 17 2 5" xfId="28548" xr:uid="{6A738F5A-4AB4-49A3-BAF3-0D9EEE068B44}"/>
    <cellStyle name="Comma 17 3" xfId="28558" xr:uid="{F17D1D76-DB92-46EB-90BB-3C0C9BB31070}"/>
    <cellStyle name="Comma 17 3 2" xfId="28559" xr:uid="{64CDA212-BB46-4A3C-9FCC-15A717BB3DF0}"/>
    <cellStyle name="Comma 17 3 2 2" xfId="28560" xr:uid="{245FDEB9-20F2-4786-BD5B-E6020640C11F}"/>
    <cellStyle name="Comma 17 3 2 2 2" xfId="28561" xr:uid="{18C4FFEA-5848-4112-858E-BC6FCA5458ED}"/>
    <cellStyle name="Comma 17 3 2 3" xfId="28562" xr:uid="{89B4705E-8D99-49F1-A608-5B5175485EFE}"/>
    <cellStyle name="Comma 17 3 2 3 2" xfId="28563" xr:uid="{DE8E50BA-2AE0-46C3-87A2-7E14E96CB86A}"/>
    <cellStyle name="Comma 17 3 2 4" xfId="28564" xr:uid="{FC5F2917-04F0-4A98-B193-F4975E12F19D}"/>
    <cellStyle name="Comma 17 3 3" xfId="28565" xr:uid="{EB25B565-8177-43FC-AE0E-5E63D5DFD581}"/>
    <cellStyle name="Comma 17 3 3 2" xfId="28566" xr:uid="{E8491719-7DDE-4C01-9FE8-773D95F96E72}"/>
    <cellStyle name="Comma 17 3 4" xfId="28567" xr:uid="{366A7DCB-BA03-4A04-9B35-ECE73F4F2B97}"/>
    <cellStyle name="Comma 17 4" xfId="28568" xr:uid="{7867FF3B-371E-43BA-AD6E-4F5859CE5103}"/>
    <cellStyle name="Comma 17 4 2" xfId="28569" xr:uid="{0CA3526C-7A63-4B92-B97F-5257CC2CA5CA}"/>
    <cellStyle name="Comma 17 5" xfId="28570" xr:uid="{38D40AE9-B97C-4C33-A473-A838995101CC}"/>
    <cellStyle name="Comma 17 5 2" xfId="28571" xr:uid="{4D101B6C-ADC9-44AD-A5B7-9FD04851909E}"/>
    <cellStyle name="Comma 17 6" xfId="28572" xr:uid="{58907456-C068-4701-88F8-70979765B2BE}"/>
    <cellStyle name="Comma 17 7" xfId="28547" xr:uid="{F29BC515-BAE6-4C38-BBCB-A78B6EB300FE}"/>
    <cellStyle name="Comma 18" xfId="1056" xr:uid="{00000000-0005-0000-0000-000067040000}"/>
    <cellStyle name="Comma 18 2" xfId="1057" xr:uid="{00000000-0005-0000-0000-000068040000}"/>
    <cellStyle name="Comma 18 2 2" xfId="1058" xr:uid="{00000000-0005-0000-0000-000069040000}"/>
    <cellStyle name="Comma 18 2 2 2" xfId="28576" xr:uid="{F649D8F3-91E9-4845-878A-ACE8F03AB368}"/>
    <cellStyle name="Comma 18 2 2 2 2" xfId="28577" xr:uid="{5B7BCA0F-7467-4980-90EE-36E34FDABD2B}"/>
    <cellStyle name="Comma 18 2 2 3" xfId="28578" xr:uid="{79112187-0914-447C-ADAD-44A5A85DCA51}"/>
    <cellStyle name="Comma 18 2 2 3 2" xfId="28579" xr:uid="{CF5B0620-26FC-4EAD-AD63-60C548E16AB1}"/>
    <cellStyle name="Comma 18 2 2 4" xfId="28580" xr:uid="{2FEAF253-EDB2-4A5F-9A26-BB236776BBB2}"/>
    <cellStyle name="Comma 18 2 2 5" xfId="28575" xr:uid="{55E3D65A-FC40-42F0-845E-F47098BBE487}"/>
    <cellStyle name="Comma 18 2 3" xfId="28581" xr:uid="{52840B7A-1C03-4125-8FAC-7D16DF59F447}"/>
    <cellStyle name="Comma 18 2 3 2" xfId="28582" xr:uid="{91FF5B81-EBED-4337-8495-1E24E6C8437C}"/>
    <cellStyle name="Comma 18 2 4" xfId="28583" xr:uid="{9D4CA6E0-79EA-4E57-AF38-5A453C291A5E}"/>
    <cellStyle name="Comma 18 2 5" xfId="28574" xr:uid="{55D0A7D3-22D3-482E-ADBA-FE397741AFC3}"/>
    <cellStyle name="Comma 18 3" xfId="28584" xr:uid="{E1BA8812-AE48-4584-B732-4497EF318CBC}"/>
    <cellStyle name="Comma 18 3 2" xfId="28585" xr:uid="{1203EAE2-1E1B-41AC-8A99-84C9C4080718}"/>
    <cellStyle name="Comma 18 3 2 2" xfId="28586" xr:uid="{4A161CD7-D1BF-4D0B-B896-CB23B0CB142D}"/>
    <cellStyle name="Comma 18 3 2 2 2" xfId="28587" xr:uid="{9543F139-6B0D-4A7E-8738-9435D71F84C9}"/>
    <cellStyle name="Comma 18 3 2 3" xfId="28588" xr:uid="{C5EADB9E-E164-4855-AF90-C658C08777E2}"/>
    <cellStyle name="Comma 18 3 2 3 2" xfId="28589" xr:uid="{4D00A8C7-D12F-4DBF-9902-FE52788A80D6}"/>
    <cellStyle name="Comma 18 3 2 4" xfId="28590" xr:uid="{8F78E2B1-5FA6-4127-BD7D-0919AC2AD447}"/>
    <cellStyle name="Comma 18 3 3" xfId="28591" xr:uid="{525816D5-2BB7-48FA-8FBD-59274E39BB1B}"/>
    <cellStyle name="Comma 18 3 3 2" xfId="28592" xr:uid="{FE3BAE8C-E3AC-4E29-BCD2-B7ECDB96062A}"/>
    <cellStyle name="Comma 18 3 4" xfId="28593" xr:uid="{F9D3BD60-3F6B-477F-8AD8-CE708F1B675A}"/>
    <cellStyle name="Comma 18 4" xfId="28594" xr:uid="{9083801D-F734-490A-ACCF-3732C774FA66}"/>
    <cellStyle name="Comma 18 4 2" xfId="28595" xr:uid="{2480398D-9F8E-4E4D-86D3-DC4597FCE575}"/>
    <cellStyle name="Comma 18 5" xfId="28596" xr:uid="{97C7E6B7-6EA5-40FF-9DDB-99CE6EDCD174}"/>
    <cellStyle name="Comma 18 6" xfId="28597" xr:uid="{2C466154-3651-4EE9-9763-853708F4BC66}"/>
    <cellStyle name="Comma 18 6 2" xfId="28598" xr:uid="{166A037F-7FC1-4126-AFC6-58EE87B5B17C}"/>
    <cellStyle name="Comma 18 7" xfId="28573" xr:uid="{E9752A68-5D43-4BD1-91F1-3C87BF7CC37C}"/>
    <cellStyle name="Comma 18_CONFIGURATION" xfId="28599" xr:uid="{CDFF9818-BF46-43AE-B1E4-A22B8EC4CD8F}"/>
    <cellStyle name="Comma 19" xfId="1059" xr:uid="{00000000-0005-0000-0000-00006A040000}"/>
    <cellStyle name="Comma 19 10" xfId="1060" xr:uid="{00000000-0005-0000-0000-00006B040000}"/>
    <cellStyle name="Comma 19 11" xfId="1061" xr:uid="{00000000-0005-0000-0000-00006C040000}"/>
    <cellStyle name="Comma 19 12" xfId="28600" xr:uid="{E0ECEC44-3ADD-49CA-885F-5EB63D7C7916}"/>
    <cellStyle name="Comma 19 2" xfId="1062" xr:uid="{00000000-0005-0000-0000-00006D040000}"/>
    <cellStyle name="Comma 19 2 2" xfId="28602" xr:uid="{43957450-7098-4B95-8C48-009E2DCB2345}"/>
    <cellStyle name="Comma 19 2 2 2" xfId="28603" xr:uid="{B4A9B11E-3C4C-4109-887C-8D6FF077B5FE}"/>
    <cellStyle name="Comma 19 2 3" xfId="28604" xr:uid="{6E76F772-9E71-4033-BE26-62AE1DAF0266}"/>
    <cellStyle name="Comma 19 2 3 2" xfId="28605" xr:uid="{82D7D0F2-3766-43F3-BFA3-2AABCD24207E}"/>
    <cellStyle name="Comma 19 2 3 2 2" xfId="28606" xr:uid="{0B2F5011-3A20-45FE-9128-3F88A8BE9FC4}"/>
    <cellStyle name="Comma 19 2 3 3" xfId="28607" xr:uid="{78556538-5990-4FD2-87F6-F9ABA806C867}"/>
    <cellStyle name="Comma 19 2 4" xfId="28608" xr:uid="{C75F03B0-B722-4A68-B61C-477ADBA1B0AB}"/>
    <cellStyle name="Comma 19 2 4 2" xfId="28609" xr:uid="{F9B3B3B2-91C5-4338-930E-1B36EF1E1F9A}"/>
    <cellStyle name="Comma 19 2 4 3" xfId="28610" xr:uid="{8E45AA3A-32E1-463F-94CB-2BA142987BED}"/>
    <cellStyle name="Comma 19 2 4 3 2" xfId="28611" xr:uid="{9D5A3878-246B-49B9-8693-AD62ED0809AC}"/>
    <cellStyle name="Comma 19 2 5" xfId="28612" xr:uid="{AE6B4335-3440-4839-B48A-3F82C631AB51}"/>
    <cellStyle name="Comma 19 2 6" xfId="28601" xr:uid="{C4235935-D9BB-4F44-B4B3-678CFE202302}"/>
    <cellStyle name="Comma 19 2_Sheet2" xfId="28613" xr:uid="{958D60FE-CB48-4461-9DA8-CD3A860A2D5F}"/>
    <cellStyle name="Comma 19 3" xfId="1063" xr:uid="{00000000-0005-0000-0000-00006E040000}"/>
    <cellStyle name="Comma 19 3 2" xfId="28615" xr:uid="{AF7CF966-9559-41B4-A3BD-88BFB6C783F4}"/>
    <cellStyle name="Comma 19 3 2 2" xfId="28616" xr:uid="{E005E6F7-6DB6-4D60-98EA-58267E8C7829}"/>
    <cellStyle name="Comma 19 3 2 3" xfId="28617" xr:uid="{4D17080C-8CDC-4587-A7A2-96C523B9CA91}"/>
    <cellStyle name="Comma 19 3 2 3 2" xfId="28618" xr:uid="{A21ECDF1-3541-4555-AB83-4911B74987D4}"/>
    <cellStyle name="Comma 19 3 3" xfId="28619" xr:uid="{6B4BC9CC-BB6F-4DBC-A368-BBDB0EA2AD68}"/>
    <cellStyle name="Comma 19 3 4" xfId="28614" xr:uid="{448E9EB3-5646-4F32-A8E6-8806D12D6897}"/>
    <cellStyle name="Comma 19 3_Sheet2" xfId="28620" xr:uid="{49AE34A5-FE3E-4213-95BE-A47C946B2871}"/>
    <cellStyle name="Comma 19 4" xfId="1064" xr:uid="{00000000-0005-0000-0000-00006F040000}"/>
    <cellStyle name="Comma 19 4 2" xfId="28622" xr:uid="{BDD8DAF1-FD62-41BA-85FC-C18D65F62D2D}"/>
    <cellStyle name="Comma 19 4 2 2" xfId="28623" xr:uid="{BCDB5866-A357-4BFB-89F2-7A51CDCB4738}"/>
    <cellStyle name="Comma 19 4 3" xfId="28624" xr:uid="{90E4E610-15AC-4C6C-ABBE-46BA669B64AB}"/>
    <cellStyle name="Comma 19 4 4" xfId="28621" xr:uid="{8AFF9E7A-698D-4EF2-91DA-26A57D6EC8F4}"/>
    <cellStyle name="Comma 19 5" xfId="1065" xr:uid="{00000000-0005-0000-0000-000070040000}"/>
    <cellStyle name="Comma 19 5 2" xfId="28625" xr:uid="{22088868-5AD4-427F-A5AF-2CAA645FFC7B}"/>
    <cellStyle name="Comma 19 6" xfId="1066" xr:uid="{00000000-0005-0000-0000-000071040000}"/>
    <cellStyle name="Comma 19 6 2" xfId="28627" xr:uid="{2D5CCDEE-618C-4D20-A368-14746A4C6A9E}"/>
    <cellStyle name="Comma 19 6 3" xfId="28626" xr:uid="{4927657D-0E99-4D26-BB41-EEC9F63A6207}"/>
    <cellStyle name="Comma 19 7" xfId="1067" xr:uid="{00000000-0005-0000-0000-000072040000}"/>
    <cellStyle name="Comma 19 7 2" xfId="28628" xr:uid="{A1A33262-65D1-4C20-B489-47634B79B63C}"/>
    <cellStyle name="Comma 19 8" xfId="1068" xr:uid="{00000000-0005-0000-0000-000073040000}"/>
    <cellStyle name="Comma 19 9" xfId="1069" xr:uid="{00000000-0005-0000-0000-000074040000}"/>
    <cellStyle name="Comma 2" xfId="1" xr:uid="{00000000-0005-0000-0000-000075040000}"/>
    <cellStyle name="Comma 2 10" xfId="1070" xr:uid="{00000000-0005-0000-0000-000076040000}"/>
    <cellStyle name="Comma 2 10 10" xfId="1071" xr:uid="{00000000-0005-0000-0000-000077040000}"/>
    <cellStyle name="Comma 2 10 11" xfId="28630" xr:uid="{6AD9ED73-EDC3-4F0B-A2FC-6A0F0A9FC8CE}"/>
    <cellStyle name="Comma 2 10 2" xfId="1072" xr:uid="{00000000-0005-0000-0000-000078040000}"/>
    <cellStyle name="Comma 2 10 2 10" xfId="1073" xr:uid="{00000000-0005-0000-0000-000079040000}"/>
    <cellStyle name="Comma 2 10 2 2" xfId="1074" xr:uid="{00000000-0005-0000-0000-00007A040000}"/>
    <cellStyle name="Comma 2 10 2 2 2" xfId="1075" xr:uid="{00000000-0005-0000-0000-00007B040000}"/>
    <cellStyle name="Comma 2 10 2 2 2 2" xfId="1076" xr:uid="{00000000-0005-0000-0000-00007C040000}"/>
    <cellStyle name="Comma 2 10 2 2 2 2 2" xfId="1077" xr:uid="{00000000-0005-0000-0000-00007D040000}"/>
    <cellStyle name="Comma 2 10 2 2 2 2 3" xfId="1078" xr:uid="{00000000-0005-0000-0000-00007E040000}"/>
    <cellStyle name="Comma 2 10 2 2 2 2 4" xfId="1079" xr:uid="{00000000-0005-0000-0000-00007F040000}"/>
    <cellStyle name="Comma 2 10 2 2 2 3" xfId="1080" xr:uid="{00000000-0005-0000-0000-000080040000}"/>
    <cellStyle name="Comma 2 10 2 2 2 4" xfId="1081" xr:uid="{00000000-0005-0000-0000-000081040000}"/>
    <cellStyle name="Comma 2 10 2 2 2 5" xfId="1082" xr:uid="{00000000-0005-0000-0000-000082040000}"/>
    <cellStyle name="Comma 2 10 2 2 3" xfId="1083" xr:uid="{00000000-0005-0000-0000-000083040000}"/>
    <cellStyle name="Comma 2 10 2 2 3 2" xfId="1084" xr:uid="{00000000-0005-0000-0000-000084040000}"/>
    <cellStyle name="Comma 2 10 2 2 3 3" xfId="1085" xr:uid="{00000000-0005-0000-0000-000085040000}"/>
    <cellStyle name="Comma 2 10 2 2 3 4" xfId="1086" xr:uid="{00000000-0005-0000-0000-000086040000}"/>
    <cellStyle name="Comma 2 10 2 2 4" xfId="1087" xr:uid="{00000000-0005-0000-0000-000087040000}"/>
    <cellStyle name="Comma 2 10 2 2 5" xfId="1088" xr:uid="{00000000-0005-0000-0000-000088040000}"/>
    <cellStyle name="Comma 2 10 2 2 6" xfId="1089" xr:uid="{00000000-0005-0000-0000-000089040000}"/>
    <cellStyle name="Comma 2 10 2 3" xfId="1090" xr:uid="{00000000-0005-0000-0000-00008A040000}"/>
    <cellStyle name="Comma 2 10 2 3 2" xfId="1091" xr:uid="{00000000-0005-0000-0000-00008B040000}"/>
    <cellStyle name="Comma 2 10 2 3 2 2" xfId="1092" xr:uid="{00000000-0005-0000-0000-00008C040000}"/>
    <cellStyle name="Comma 2 10 2 3 2 2 2" xfId="1093" xr:uid="{00000000-0005-0000-0000-00008D040000}"/>
    <cellStyle name="Comma 2 10 2 3 2 2 3" xfId="1094" xr:uid="{00000000-0005-0000-0000-00008E040000}"/>
    <cellStyle name="Comma 2 10 2 3 2 2 4" xfId="1095" xr:uid="{00000000-0005-0000-0000-00008F040000}"/>
    <cellStyle name="Comma 2 10 2 3 2 3" xfId="1096" xr:uid="{00000000-0005-0000-0000-000090040000}"/>
    <cellStyle name="Comma 2 10 2 3 2 4" xfId="1097" xr:uid="{00000000-0005-0000-0000-000091040000}"/>
    <cellStyle name="Comma 2 10 2 3 2 5" xfId="1098" xr:uid="{00000000-0005-0000-0000-000092040000}"/>
    <cellStyle name="Comma 2 10 2 3 3" xfId="1099" xr:uid="{00000000-0005-0000-0000-000093040000}"/>
    <cellStyle name="Comma 2 10 2 3 3 2" xfId="1100" xr:uid="{00000000-0005-0000-0000-000094040000}"/>
    <cellStyle name="Comma 2 10 2 3 3 3" xfId="1101" xr:uid="{00000000-0005-0000-0000-000095040000}"/>
    <cellStyle name="Comma 2 10 2 3 3 4" xfId="1102" xr:uid="{00000000-0005-0000-0000-000096040000}"/>
    <cellStyle name="Comma 2 10 2 3 4" xfId="1103" xr:uid="{00000000-0005-0000-0000-000097040000}"/>
    <cellStyle name="Comma 2 10 2 3 5" xfId="1104" xr:uid="{00000000-0005-0000-0000-000098040000}"/>
    <cellStyle name="Comma 2 10 2 3 6" xfId="1105" xr:uid="{00000000-0005-0000-0000-000099040000}"/>
    <cellStyle name="Comma 2 10 2 4" xfId="1106" xr:uid="{00000000-0005-0000-0000-00009A040000}"/>
    <cellStyle name="Comma 2 10 2 5" xfId="1107" xr:uid="{00000000-0005-0000-0000-00009B040000}"/>
    <cellStyle name="Comma 2 10 2 5 2" xfId="1108" xr:uid="{00000000-0005-0000-0000-00009C040000}"/>
    <cellStyle name="Comma 2 10 2 5 2 2" xfId="1109" xr:uid="{00000000-0005-0000-0000-00009D040000}"/>
    <cellStyle name="Comma 2 10 2 5 2 3" xfId="1110" xr:uid="{00000000-0005-0000-0000-00009E040000}"/>
    <cellStyle name="Comma 2 10 2 5 2 4" xfId="1111" xr:uid="{00000000-0005-0000-0000-00009F040000}"/>
    <cellStyle name="Comma 2 10 2 5 3" xfId="1112" xr:uid="{00000000-0005-0000-0000-0000A0040000}"/>
    <cellStyle name="Comma 2 10 2 5 4" xfId="1113" xr:uid="{00000000-0005-0000-0000-0000A1040000}"/>
    <cellStyle name="Comma 2 10 2 5 5" xfId="1114" xr:uid="{00000000-0005-0000-0000-0000A2040000}"/>
    <cellStyle name="Comma 2 10 2 6" xfId="1115" xr:uid="{00000000-0005-0000-0000-0000A3040000}"/>
    <cellStyle name="Comma 2 10 2 7" xfId="1116" xr:uid="{00000000-0005-0000-0000-0000A4040000}"/>
    <cellStyle name="Comma 2 10 2 7 2" xfId="1117" xr:uid="{00000000-0005-0000-0000-0000A5040000}"/>
    <cellStyle name="Comma 2 10 2 7 3" xfId="1118" xr:uid="{00000000-0005-0000-0000-0000A6040000}"/>
    <cellStyle name="Comma 2 10 2 7 4" xfId="1119" xr:uid="{00000000-0005-0000-0000-0000A7040000}"/>
    <cellStyle name="Comma 2 10 2 8" xfId="1120" xr:uid="{00000000-0005-0000-0000-0000A8040000}"/>
    <cellStyle name="Comma 2 10 2 9" xfId="1121" xr:uid="{00000000-0005-0000-0000-0000A9040000}"/>
    <cellStyle name="Comma 2 10 3" xfId="1122" xr:uid="{00000000-0005-0000-0000-0000AA040000}"/>
    <cellStyle name="Comma 2 10 3 2" xfId="1123" xr:uid="{00000000-0005-0000-0000-0000AB040000}"/>
    <cellStyle name="Comma 2 10 3 2 2" xfId="1124" xr:uid="{00000000-0005-0000-0000-0000AC040000}"/>
    <cellStyle name="Comma 2 10 3 2 2 2" xfId="1125" xr:uid="{00000000-0005-0000-0000-0000AD040000}"/>
    <cellStyle name="Comma 2 10 3 2 2 3" xfId="1126" xr:uid="{00000000-0005-0000-0000-0000AE040000}"/>
    <cellStyle name="Comma 2 10 3 2 2 4" xfId="1127" xr:uid="{00000000-0005-0000-0000-0000AF040000}"/>
    <cellStyle name="Comma 2 10 3 2 3" xfId="1128" xr:uid="{00000000-0005-0000-0000-0000B0040000}"/>
    <cellStyle name="Comma 2 10 3 2 4" xfId="1129" xr:uid="{00000000-0005-0000-0000-0000B1040000}"/>
    <cellStyle name="Comma 2 10 3 2 5" xfId="1130" xr:uid="{00000000-0005-0000-0000-0000B2040000}"/>
    <cellStyle name="Comma 2 10 3 3" xfId="1131" xr:uid="{00000000-0005-0000-0000-0000B3040000}"/>
    <cellStyle name="Comma 2 10 3 3 2" xfId="1132" xr:uid="{00000000-0005-0000-0000-0000B4040000}"/>
    <cellStyle name="Comma 2 10 3 3 3" xfId="1133" xr:uid="{00000000-0005-0000-0000-0000B5040000}"/>
    <cellStyle name="Comma 2 10 3 3 4" xfId="1134" xr:uid="{00000000-0005-0000-0000-0000B6040000}"/>
    <cellStyle name="Comma 2 10 3 4" xfId="1135" xr:uid="{00000000-0005-0000-0000-0000B7040000}"/>
    <cellStyle name="Comma 2 10 3 5" xfId="1136" xr:uid="{00000000-0005-0000-0000-0000B8040000}"/>
    <cellStyle name="Comma 2 10 3 6" xfId="1137" xr:uid="{00000000-0005-0000-0000-0000B9040000}"/>
    <cellStyle name="Comma 2 10 4" xfId="1138" xr:uid="{00000000-0005-0000-0000-0000BA040000}"/>
    <cellStyle name="Comma 2 10 4 2" xfId="1139" xr:uid="{00000000-0005-0000-0000-0000BB040000}"/>
    <cellStyle name="Comma 2 10 4 2 2" xfId="1140" xr:uid="{00000000-0005-0000-0000-0000BC040000}"/>
    <cellStyle name="Comma 2 10 4 2 2 2" xfId="1141" xr:uid="{00000000-0005-0000-0000-0000BD040000}"/>
    <cellStyle name="Comma 2 10 4 2 2 3" xfId="1142" xr:uid="{00000000-0005-0000-0000-0000BE040000}"/>
    <cellStyle name="Comma 2 10 4 2 2 4" xfId="1143" xr:uid="{00000000-0005-0000-0000-0000BF040000}"/>
    <cellStyle name="Comma 2 10 4 2 3" xfId="1144" xr:uid="{00000000-0005-0000-0000-0000C0040000}"/>
    <cellStyle name="Comma 2 10 4 2 4" xfId="1145" xr:uid="{00000000-0005-0000-0000-0000C1040000}"/>
    <cellStyle name="Comma 2 10 4 2 5" xfId="1146" xr:uid="{00000000-0005-0000-0000-0000C2040000}"/>
    <cellStyle name="Comma 2 10 4 3" xfId="1147" xr:uid="{00000000-0005-0000-0000-0000C3040000}"/>
    <cellStyle name="Comma 2 10 4 3 2" xfId="1148" xr:uid="{00000000-0005-0000-0000-0000C4040000}"/>
    <cellStyle name="Comma 2 10 4 3 3" xfId="1149" xr:uid="{00000000-0005-0000-0000-0000C5040000}"/>
    <cellStyle name="Comma 2 10 4 3 4" xfId="1150" xr:uid="{00000000-0005-0000-0000-0000C6040000}"/>
    <cellStyle name="Comma 2 10 4 4" xfId="1151" xr:uid="{00000000-0005-0000-0000-0000C7040000}"/>
    <cellStyle name="Comma 2 10 4 5" xfId="1152" xr:uid="{00000000-0005-0000-0000-0000C8040000}"/>
    <cellStyle name="Comma 2 10 4 6" xfId="1153" xr:uid="{00000000-0005-0000-0000-0000C9040000}"/>
    <cellStyle name="Comma 2 10 5" xfId="1154" xr:uid="{00000000-0005-0000-0000-0000CA040000}"/>
    <cellStyle name="Comma 2 10 6" xfId="1155" xr:uid="{00000000-0005-0000-0000-0000CB040000}"/>
    <cellStyle name="Comma 2 10 6 2" xfId="1156" xr:uid="{00000000-0005-0000-0000-0000CC040000}"/>
    <cellStyle name="Comma 2 10 6 2 2" xfId="1157" xr:uid="{00000000-0005-0000-0000-0000CD040000}"/>
    <cellStyle name="Comma 2 10 6 2 3" xfId="1158" xr:uid="{00000000-0005-0000-0000-0000CE040000}"/>
    <cellStyle name="Comma 2 10 6 2 4" xfId="1159" xr:uid="{00000000-0005-0000-0000-0000CF040000}"/>
    <cellStyle name="Comma 2 10 6 3" xfId="1160" xr:uid="{00000000-0005-0000-0000-0000D0040000}"/>
    <cellStyle name="Comma 2 10 6 4" xfId="1161" xr:uid="{00000000-0005-0000-0000-0000D1040000}"/>
    <cellStyle name="Comma 2 10 6 5" xfId="1162" xr:uid="{00000000-0005-0000-0000-0000D2040000}"/>
    <cellStyle name="Comma 2 10 7" xfId="1163" xr:uid="{00000000-0005-0000-0000-0000D3040000}"/>
    <cellStyle name="Comma 2 10 7 2" xfId="1164" xr:uid="{00000000-0005-0000-0000-0000D4040000}"/>
    <cellStyle name="Comma 2 10 7 3" xfId="1165" xr:uid="{00000000-0005-0000-0000-0000D5040000}"/>
    <cellStyle name="Comma 2 10 7 4" xfId="1166" xr:uid="{00000000-0005-0000-0000-0000D6040000}"/>
    <cellStyle name="Comma 2 10 8" xfId="1167" xr:uid="{00000000-0005-0000-0000-0000D7040000}"/>
    <cellStyle name="Comma 2 10 9" xfId="1168" xr:uid="{00000000-0005-0000-0000-0000D8040000}"/>
    <cellStyle name="Comma 2 100" xfId="1169" xr:uid="{00000000-0005-0000-0000-0000D9040000}"/>
    <cellStyle name="Comma 2 101" xfId="1170" xr:uid="{00000000-0005-0000-0000-0000DA040000}"/>
    <cellStyle name="Comma 2 102" xfId="1171" xr:uid="{00000000-0005-0000-0000-0000DB040000}"/>
    <cellStyle name="Comma 2 103" xfId="1172" xr:uid="{00000000-0005-0000-0000-0000DC040000}"/>
    <cellStyle name="Comma 2 104" xfId="1173" xr:uid="{00000000-0005-0000-0000-0000DD040000}"/>
    <cellStyle name="Comma 2 105" xfId="1174" xr:uid="{00000000-0005-0000-0000-0000DE040000}"/>
    <cellStyle name="Comma 2 106" xfId="1175" xr:uid="{00000000-0005-0000-0000-0000DF040000}"/>
    <cellStyle name="Comma 2 107" xfId="1176" xr:uid="{00000000-0005-0000-0000-0000E0040000}"/>
    <cellStyle name="Comma 2 107 2" xfId="1177" xr:uid="{00000000-0005-0000-0000-0000E1040000}"/>
    <cellStyle name="Comma 2 107 3" xfId="1178" xr:uid="{00000000-0005-0000-0000-0000E2040000}"/>
    <cellStyle name="Comma 2 108" xfId="1179" xr:uid="{00000000-0005-0000-0000-0000E3040000}"/>
    <cellStyle name="Comma 2 109" xfId="1180" xr:uid="{00000000-0005-0000-0000-0000E4040000}"/>
    <cellStyle name="Comma 2 11" xfId="1181" xr:uid="{00000000-0005-0000-0000-0000E5040000}"/>
    <cellStyle name="Comma 2 11 10" xfId="28631" xr:uid="{C09888D2-1BF6-46E1-B5E1-9094A2EE4CBA}"/>
    <cellStyle name="Comma 2 11 2" xfId="1182" xr:uid="{00000000-0005-0000-0000-0000E6040000}"/>
    <cellStyle name="Comma 2 11 2 2" xfId="1183" xr:uid="{00000000-0005-0000-0000-0000E7040000}"/>
    <cellStyle name="Comma 2 11 2 3" xfId="1184" xr:uid="{00000000-0005-0000-0000-0000E8040000}"/>
    <cellStyle name="Comma 2 11 2 3 2" xfId="1185" xr:uid="{00000000-0005-0000-0000-0000E9040000}"/>
    <cellStyle name="Comma 2 11 2 3 2 2" xfId="1186" xr:uid="{00000000-0005-0000-0000-0000EA040000}"/>
    <cellStyle name="Comma 2 11 2 3 2 3" xfId="1187" xr:uid="{00000000-0005-0000-0000-0000EB040000}"/>
    <cellStyle name="Comma 2 11 2 3 2 4" xfId="1188" xr:uid="{00000000-0005-0000-0000-0000EC040000}"/>
    <cellStyle name="Comma 2 11 2 3 3" xfId="1189" xr:uid="{00000000-0005-0000-0000-0000ED040000}"/>
    <cellStyle name="Comma 2 11 2 3 4" xfId="1190" xr:uid="{00000000-0005-0000-0000-0000EE040000}"/>
    <cellStyle name="Comma 2 11 2 3 5" xfId="1191" xr:uid="{00000000-0005-0000-0000-0000EF040000}"/>
    <cellStyle name="Comma 2 11 2 4" xfId="1192" xr:uid="{00000000-0005-0000-0000-0000F0040000}"/>
    <cellStyle name="Comma 2 11 2 5" xfId="1193" xr:uid="{00000000-0005-0000-0000-0000F1040000}"/>
    <cellStyle name="Comma 2 11 2 5 2" xfId="1194" xr:uid="{00000000-0005-0000-0000-0000F2040000}"/>
    <cellStyle name="Comma 2 11 2 5 3" xfId="1195" xr:uid="{00000000-0005-0000-0000-0000F3040000}"/>
    <cellStyle name="Comma 2 11 2 5 4" xfId="1196" xr:uid="{00000000-0005-0000-0000-0000F4040000}"/>
    <cellStyle name="Comma 2 11 2 6" xfId="1197" xr:uid="{00000000-0005-0000-0000-0000F5040000}"/>
    <cellStyle name="Comma 2 11 2 7" xfId="1198" xr:uid="{00000000-0005-0000-0000-0000F6040000}"/>
    <cellStyle name="Comma 2 11 2 8" xfId="1199" xr:uid="{00000000-0005-0000-0000-0000F7040000}"/>
    <cellStyle name="Comma 2 11 2 9" xfId="28632" xr:uid="{E0568393-821F-4EBA-9566-22CF0FF56D30}"/>
    <cellStyle name="Comma 2 11 3" xfId="1200" xr:uid="{00000000-0005-0000-0000-0000F8040000}"/>
    <cellStyle name="Comma 2 11 3 2" xfId="1201" xr:uid="{00000000-0005-0000-0000-0000F9040000}"/>
    <cellStyle name="Comma 2 11 3 2 2" xfId="1202" xr:uid="{00000000-0005-0000-0000-0000FA040000}"/>
    <cellStyle name="Comma 2 11 3 2 2 2" xfId="1203" xr:uid="{00000000-0005-0000-0000-0000FB040000}"/>
    <cellStyle name="Comma 2 11 3 2 2 3" xfId="1204" xr:uid="{00000000-0005-0000-0000-0000FC040000}"/>
    <cellStyle name="Comma 2 11 3 2 2 4" xfId="1205" xr:uid="{00000000-0005-0000-0000-0000FD040000}"/>
    <cellStyle name="Comma 2 11 3 2 3" xfId="1206" xr:uid="{00000000-0005-0000-0000-0000FE040000}"/>
    <cellStyle name="Comma 2 11 3 2 4" xfId="1207" xr:uid="{00000000-0005-0000-0000-0000FF040000}"/>
    <cellStyle name="Comma 2 11 3 2 5" xfId="1208" xr:uid="{00000000-0005-0000-0000-000000050000}"/>
    <cellStyle name="Comma 2 11 3 3" xfId="1209" xr:uid="{00000000-0005-0000-0000-000001050000}"/>
    <cellStyle name="Comma 2 11 3 3 2" xfId="1210" xr:uid="{00000000-0005-0000-0000-000002050000}"/>
    <cellStyle name="Comma 2 11 3 3 3" xfId="1211" xr:uid="{00000000-0005-0000-0000-000003050000}"/>
    <cellStyle name="Comma 2 11 3 3 4" xfId="1212" xr:uid="{00000000-0005-0000-0000-000004050000}"/>
    <cellStyle name="Comma 2 11 3 4" xfId="1213" xr:uid="{00000000-0005-0000-0000-000005050000}"/>
    <cellStyle name="Comma 2 11 3 5" xfId="1214" xr:uid="{00000000-0005-0000-0000-000006050000}"/>
    <cellStyle name="Comma 2 11 3 6" xfId="1215" xr:uid="{00000000-0005-0000-0000-000007050000}"/>
    <cellStyle name="Comma 2 11 3 7" xfId="28633" xr:uid="{5C4AF5A6-EF99-47A3-9105-4240B7545C30}"/>
    <cellStyle name="Comma 2 11 4" xfId="1216" xr:uid="{00000000-0005-0000-0000-000008050000}"/>
    <cellStyle name="Comma 2 11 4 2" xfId="28634" xr:uid="{A9618087-2A4D-4334-92EF-CC6B36394BCC}"/>
    <cellStyle name="Comma 2 11 5" xfId="1217" xr:uid="{00000000-0005-0000-0000-000009050000}"/>
    <cellStyle name="Comma 2 11 5 2" xfId="1218" xr:uid="{00000000-0005-0000-0000-00000A050000}"/>
    <cellStyle name="Comma 2 11 5 2 2" xfId="1219" xr:uid="{00000000-0005-0000-0000-00000B050000}"/>
    <cellStyle name="Comma 2 11 5 2 3" xfId="1220" xr:uid="{00000000-0005-0000-0000-00000C050000}"/>
    <cellStyle name="Comma 2 11 5 2 4" xfId="1221" xr:uid="{00000000-0005-0000-0000-00000D050000}"/>
    <cellStyle name="Comma 2 11 5 3" xfId="1222" xr:uid="{00000000-0005-0000-0000-00000E050000}"/>
    <cellStyle name="Comma 2 11 5 4" xfId="1223" xr:uid="{00000000-0005-0000-0000-00000F050000}"/>
    <cellStyle name="Comma 2 11 5 5" xfId="1224" xr:uid="{00000000-0005-0000-0000-000010050000}"/>
    <cellStyle name="Comma 2 11 6" xfId="1225" xr:uid="{00000000-0005-0000-0000-000011050000}"/>
    <cellStyle name="Comma 2 11 6 2" xfId="1226" xr:uid="{00000000-0005-0000-0000-000012050000}"/>
    <cellStyle name="Comma 2 11 6 3" xfId="1227" xr:uid="{00000000-0005-0000-0000-000013050000}"/>
    <cellStyle name="Comma 2 11 6 4" xfId="1228" xr:uid="{00000000-0005-0000-0000-000014050000}"/>
    <cellStyle name="Comma 2 11 7" xfId="1229" xr:uid="{00000000-0005-0000-0000-000015050000}"/>
    <cellStyle name="Comma 2 11 8" xfId="1230" xr:uid="{00000000-0005-0000-0000-000016050000}"/>
    <cellStyle name="Comma 2 11 9" xfId="1231" xr:uid="{00000000-0005-0000-0000-000017050000}"/>
    <cellStyle name="Comma 2 11_Degas HFTO" xfId="28635" xr:uid="{F6103AE8-1301-4853-85A4-37A63F7ECAB3}"/>
    <cellStyle name="Comma 2 110" xfId="1232" xr:uid="{00000000-0005-0000-0000-000018050000}"/>
    <cellStyle name="Comma 2 111" xfId="28629" xr:uid="{14726AE4-6BC6-49D6-8B52-82E71ED7EED0}"/>
    <cellStyle name="Comma 2 112" xfId="37469" xr:uid="{692C8372-2197-4010-AF04-3AF9862198C5}"/>
    <cellStyle name="Comma 2 12" xfId="1233" xr:uid="{00000000-0005-0000-0000-000019050000}"/>
    <cellStyle name="Comma 2 12 10" xfId="28636" xr:uid="{C5F2012B-004C-4FCC-A955-5092146FDEA5}"/>
    <cellStyle name="Comma 2 12 2" xfId="1234" xr:uid="{00000000-0005-0000-0000-00001A050000}"/>
    <cellStyle name="Comma 2 12 2 2" xfId="1235" xr:uid="{00000000-0005-0000-0000-00001B050000}"/>
    <cellStyle name="Comma 2 12 2 3" xfId="1236" xr:uid="{00000000-0005-0000-0000-00001C050000}"/>
    <cellStyle name="Comma 2 12 2 3 2" xfId="1237" xr:uid="{00000000-0005-0000-0000-00001D050000}"/>
    <cellStyle name="Comma 2 12 2 3 2 2" xfId="1238" xr:uid="{00000000-0005-0000-0000-00001E050000}"/>
    <cellStyle name="Comma 2 12 2 3 2 3" xfId="1239" xr:uid="{00000000-0005-0000-0000-00001F050000}"/>
    <cellStyle name="Comma 2 12 2 3 2 4" xfId="1240" xr:uid="{00000000-0005-0000-0000-000020050000}"/>
    <cellStyle name="Comma 2 12 2 3 3" xfId="1241" xr:uid="{00000000-0005-0000-0000-000021050000}"/>
    <cellStyle name="Comma 2 12 2 3 4" xfId="1242" xr:uid="{00000000-0005-0000-0000-000022050000}"/>
    <cellStyle name="Comma 2 12 2 3 5" xfId="1243" xr:uid="{00000000-0005-0000-0000-000023050000}"/>
    <cellStyle name="Comma 2 12 2 4" xfId="1244" xr:uid="{00000000-0005-0000-0000-000024050000}"/>
    <cellStyle name="Comma 2 12 2 5" xfId="1245" xr:uid="{00000000-0005-0000-0000-000025050000}"/>
    <cellStyle name="Comma 2 12 2 5 2" xfId="1246" xr:uid="{00000000-0005-0000-0000-000026050000}"/>
    <cellStyle name="Comma 2 12 2 5 3" xfId="1247" xr:uid="{00000000-0005-0000-0000-000027050000}"/>
    <cellStyle name="Comma 2 12 2 5 4" xfId="1248" xr:uid="{00000000-0005-0000-0000-000028050000}"/>
    <cellStyle name="Comma 2 12 2 6" xfId="1249" xr:uid="{00000000-0005-0000-0000-000029050000}"/>
    <cellStyle name="Comma 2 12 2 7" xfId="1250" xr:uid="{00000000-0005-0000-0000-00002A050000}"/>
    <cellStyle name="Comma 2 12 2 8" xfId="1251" xr:uid="{00000000-0005-0000-0000-00002B050000}"/>
    <cellStyle name="Comma 2 12 2 9" xfId="28637" xr:uid="{9B69EEA8-F561-49F9-AAEC-6E50A4F5C5A0}"/>
    <cellStyle name="Comma 2 12 3" xfId="1252" xr:uid="{00000000-0005-0000-0000-00002C050000}"/>
    <cellStyle name="Comma 2 12 3 2" xfId="1253" xr:uid="{00000000-0005-0000-0000-00002D050000}"/>
    <cellStyle name="Comma 2 12 3 3" xfId="1254" xr:uid="{00000000-0005-0000-0000-00002E050000}"/>
    <cellStyle name="Comma 2 12 3 3 2" xfId="1255" xr:uid="{00000000-0005-0000-0000-00002F050000}"/>
    <cellStyle name="Comma 2 12 3 3 2 2" xfId="1256" xr:uid="{00000000-0005-0000-0000-000030050000}"/>
    <cellStyle name="Comma 2 12 3 3 2 3" xfId="1257" xr:uid="{00000000-0005-0000-0000-000031050000}"/>
    <cellStyle name="Comma 2 12 3 3 2 4" xfId="1258" xr:uid="{00000000-0005-0000-0000-000032050000}"/>
    <cellStyle name="Comma 2 12 3 3 3" xfId="1259" xr:uid="{00000000-0005-0000-0000-000033050000}"/>
    <cellStyle name="Comma 2 12 3 3 4" xfId="1260" xr:uid="{00000000-0005-0000-0000-000034050000}"/>
    <cellStyle name="Comma 2 12 3 3 5" xfId="1261" xr:uid="{00000000-0005-0000-0000-000035050000}"/>
    <cellStyle name="Comma 2 12 3 4" xfId="1262" xr:uid="{00000000-0005-0000-0000-000036050000}"/>
    <cellStyle name="Comma 2 12 3 4 2" xfId="1263" xr:uid="{00000000-0005-0000-0000-000037050000}"/>
    <cellStyle name="Comma 2 12 3 4 3" xfId="1264" xr:uid="{00000000-0005-0000-0000-000038050000}"/>
    <cellStyle name="Comma 2 12 3 4 4" xfId="1265" xr:uid="{00000000-0005-0000-0000-000039050000}"/>
    <cellStyle name="Comma 2 12 3 5" xfId="1266" xr:uid="{00000000-0005-0000-0000-00003A050000}"/>
    <cellStyle name="Comma 2 12 3 6" xfId="1267" xr:uid="{00000000-0005-0000-0000-00003B050000}"/>
    <cellStyle name="Comma 2 12 3 7" xfId="1268" xr:uid="{00000000-0005-0000-0000-00003C050000}"/>
    <cellStyle name="Comma 2 12 4" xfId="1269" xr:uid="{00000000-0005-0000-0000-00003D050000}"/>
    <cellStyle name="Comma 2 12 5" xfId="1270" xr:uid="{00000000-0005-0000-0000-00003E050000}"/>
    <cellStyle name="Comma 2 12 5 2" xfId="1271" xr:uid="{00000000-0005-0000-0000-00003F050000}"/>
    <cellStyle name="Comma 2 12 5 2 2" xfId="1272" xr:uid="{00000000-0005-0000-0000-000040050000}"/>
    <cellStyle name="Comma 2 12 5 2 3" xfId="1273" xr:uid="{00000000-0005-0000-0000-000041050000}"/>
    <cellStyle name="Comma 2 12 5 2 4" xfId="1274" xr:uid="{00000000-0005-0000-0000-000042050000}"/>
    <cellStyle name="Comma 2 12 5 3" xfId="1275" xr:uid="{00000000-0005-0000-0000-000043050000}"/>
    <cellStyle name="Comma 2 12 5 4" xfId="1276" xr:uid="{00000000-0005-0000-0000-000044050000}"/>
    <cellStyle name="Comma 2 12 5 5" xfId="1277" xr:uid="{00000000-0005-0000-0000-000045050000}"/>
    <cellStyle name="Comma 2 12 6" xfId="1278" xr:uid="{00000000-0005-0000-0000-000046050000}"/>
    <cellStyle name="Comma 2 12 6 2" xfId="1279" xr:uid="{00000000-0005-0000-0000-000047050000}"/>
    <cellStyle name="Comma 2 12 6 3" xfId="1280" xr:uid="{00000000-0005-0000-0000-000048050000}"/>
    <cellStyle name="Comma 2 12 6 4" xfId="1281" xr:uid="{00000000-0005-0000-0000-000049050000}"/>
    <cellStyle name="Comma 2 12 7" xfId="1282" xr:uid="{00000000-0005-0000-0000-00004A050000}"/>
    <cellStyle name="Comma 2 12 8" xfId="1283" xr:uid="{00000000-0005-0000-0000-00004B050000}"/>
    <cellStyle name="Comma 2 12 9" xfId="1284" xr:uid="{00000000-0005-0000-0000-00004C050000}"/>
    <cellStyle name="Comma 2 12_Degas HFTO" xfId="28638" xr:uid="{3C6E186B-BD04-464D-B65E-E0F70A19730A}"/>
    <cellStyle name="Comma 2 13" xfId="1285" xr:uid="{00000000-0005-0000-0000-00004D050000}"/>
    <cellStyle name="Comma 2 13 10" xfId="1286" xr:uid="{00000000-0005-0000-0000-00004E050000}"/>
    <cellStyle name="Comma 2 13 11" xfId="28639" xr:uid="{670E5714-7413-45D8-A3C5-C43C2710020D}"/>
    <cellStyle name="Comma 2 13 2" xfId="1287" xr:uid="{00000000-0005-0000-0000-00004F050000}"/>
    <cellStyle name="Comma 2 13 2 2" xfId="1288" xr:uid="{00000000-0005-0000-0000-000050050000}"/>
    <cellStyle name="Comma 2 13 2 2 2" xfId="28641" xr:uid="{3A412663-5465-4657-ADE9-2BDC58A7395B}"/>
    <cellStyle name="Comma 2 13 2 3" xfId="28642" xr:uid="{64872398-06F2-4AF8-A1EF-686DA2524380}"/>
    <cellStyle name="Comma 2 13 2 4" xfId="28640" xr:uid="{22C17622-D221-4836-BE99-96939DED231A}"/>
    <cellStyle name="Comma 2 13 3" xfId="1289" xr:uid="{00000000-0005-0000-0000-000051050000}"/>
    <cellStyle name="Comma 2 13 4" xfId="1290" xr:uid="{00000000-0005-0000-0000-000052050000}"/>
    <cellStyle name="Comma 2 13 5" xfId="1291" xr:uid="{00000000-0005-0000-0000-000053050000}"/>
    <cellStyle name="Comma 2 13 6" xfId="1292" xr:uid="{00000000-0005-0000-0000-000054050000}"/>
    <cellStyle name="Comma 2 13 6 2" xfId="1293" xr:uid="{00000000-0005-0000-0000-000055050000}"/>
    <cellStyle name="Comma 2 13 6 2 2" xfId="1294" xr:uid="{00000000-0005-0000-0000-000056050000}"/>
    <cellStyle name="Comma 2 13 6 2 3" xfId="1295" xr:uid="{00000000-0005-0000-0000-000057050000}"/>
    <cellStyle name="Comma 2 13 6 2 4" xfId="1296" xr:uid="{00000000-0005-0000-0000-000058050000}"/>
    <cellStyle name="Comma 2 13 6 3" xfId="1297" xr:uid="{00000000-0005-0000-0000-000059050000}"/>
    <cellStyle name="Comma 2 13 6 4" xfId="1298" xr:uid="{00000000-0005-0000-0000-00005A050000}"/>
    <cellStyle name="Comma 2 13 6 5" xfId="1299" xr:uid="{00000000-0005-0000-0000-00005B050000}"/>
    <cellStyle name="Comma 2 13 7" xfId="1300" xr:uid="{00000000-0005-0000-0000-00005C050000}"/>
    <cellStyle name="Comma 2 13 7 2" xfId="1301" xr:uid="{00000000-0005-0000-0000-00005D050000}"/>
    <cellStyle name="Comma 2 13 7 3" xfId="1302" xr:uid="{00000000-0005-0000-0000-00005E050000}"/>
    <cellStyle name="Comma 2 13 7 4" xfId="1303" xr:uid="{00000000-0005-0000-0000-00005F050000}"/>
    <cellStyle name="Comma 2 13 8" xfId="1304" xr:uid="{00000000-0005-0000-0000-000060050000}"/>
    <cellStyle name="Comma 2 13 9" xfId="1305" xr:uid="{00000000-0005-0000-0000-000061050000}"/>
    <cellStyle name="Comma 2 13_Degas HFTO" xfId="28643" xr:uid="{2E627A76-46C0-4C61-85F3-1CB315D2AAB7}"/>
    <cellStyle name="Comma 2 14" xfId="1306" xr:uid="{00000000-0005-0000-0000-000062050000}"/>
    <cellStyle name="Comma 2 14 10" xfId="28644" xr:uid="{303C2DDD-58F9-4728-8BAA-3E6B790E22B9}"/>
    <cellStyle name="Comma 2 14 2" xfId="1307" xr:uid="{00000000-0005-0000-0000-000063050000}"/>
    <cellStyle name="Comma 2 14 2 2" xfId="1308" xr:uid="{00000000-0005-0000-0000-000064050000}"/>
    <cellStyle name="Comma 2 14 2 2 2" xfId="28646" xr:uid="{53AFA457-F1BA-41E6-AB6B-5650FCC85E8E}"/>
    <cellStyle name="Comma 2 14 2 3" xfId="28647" xr:uid="{C87DB12B-2E4A-44D6-930A-76D42D5BD696}"/>
    <cellStyle name="Comma 2 14 2 4" xfId="28645" xr:uid="{B0B1D123-2912-453E-B240-164BC182E1D5}"/>
    <cellStyle name="Comma 2 14 3" xfId="1309" xr:uid="{00000000-0005-0000-0000-000065050000}"/>
    <cellStyle name="Comma 2 14 3 2" xfId="1310" xr:uid="{00000000-0005-0000-0000-000066050000}"/>
    <cellStyle name="Comma 2 14 4" xfId="1311" xr:uid="{00000000-0005-0000-0000-000067050000}"/>
    <cellStyle name="Comma 2 14 5" xfId="1312" xr:uid="{00000000-0005-0000-0000-000068050000}"/>
    <cellStyle name="Comma 2 14 5 2" xfId="1313" xr:uid="{00000000-0005-0000-0000-000069050000}"/>
    <cellStyle name="Comma 2 14 5 2 2" xfId="1314" xr:uid="{00000000-0005-0000-0000-00006A050000}"/>
    <cellStyle name="Comma 2 14 5 2 3" xfId="1315" xr:uid="{00000000-0005-0000-0000-00006B050000}"/>
    <cellStyle name="Comma 2 14 5 2 4" xfId="1316" xr:uid="{00000000-0005-0000-0000-00006C050000}"/>
    <cellStyle name="Comma 2 14 5 3" xfId="1317" xr:uid="{00000000-0005-0000-0000-00006D050000}"/>
    <cellStyle name="Comma 2 14 5 4" xfId="1318" xr:uid="{00000000-0005-0000-0000-00006E050000}"/>
    <cellStyle name="Comma 2 14 5 5" xfId="1319" xr:uid="{00000000-0005-0000-0000-00006F050000}"/>
    <cellStyle name="Comma 2 14 6" xfId="1320" xr:uid="{00000000-0005-0000-0000-000070050000}"/>
    <cellStyle name="Comma 2 14 6 2" xfId="1321" xr:uid="{00000000-0005-0000-0000-000071050000}"/>
    <cellStyle name="Comma 2 14 6 3" xfId="1322" xr:uid="{00000000-0005-0000-0000-000072050000}"/>
    <cellStyle name="Comma 2 14 6 4" xfId="1323" xr:uid="{00000000-0005-0000-0000-000073050000}"/>
    <cellStyle name="Comma 2 14 7" xfId="1324" xr:uid="{00000000-0005-0000-0000-000074050000}"/>
    <cellStyle name="Comma 2 14 8" xfId="1325" xr:uid="{00000000-0005-0000-0000-000075050000}"/>
    <cellStyle name="Comma 2 14 9" xfId="1326" xr:uid="{00000000-0005-0000-0000-000076050000}"/>
    <cellStyle name="Comma 2 14_Degas HFTO" xfId="28648" xr:uid="{9804B35D-02AF-4675-8753-CE16685757B9}"/>
    <cellStyle name="Comma 2 15" xfId="1327" xr:uid="{00000000-0005-0000-0000-000077050000}"/>
    <cellStyle name="Comma 2 15 2" xfId="1328" xr:uid="{00000000-0005-0000-0000-000078050000}"/>
    <cellStyle name="Comma 2 15 2 2" xfId="28650" xr:uid="{F2DE7A97-EF13-48FE-9BF7-E854276B7D3F}"/>
    <cellStyle name="Comma 2 15 3" xfId="1329" xr:uid="{00000000-0005-0000-0000-000079050000}"/>
    <cellStyle name="Comma 2 15 3 2" xfId="1330" xr:uid="{00000000-0005-0000-0000-00007A050000}"/>
    <cellStyle name="Comma 2 15 3 3" xfId="1331" xr:uid="{00000000-0005-0000-0000-00007B050000}"/>
    <cellStyle name="Comma 2 15 3 4" xfId="1332" xr:uid="{00000000-0005-0000-0000-00007C050000}"/>
    <cellStyle name="Comma 2 15 4" xfId="28649" xr:uid="{90174C20-A6F1-4C0A-B0EC-F0784C1D1C17}"/>
    <cellStyle name="Comma 2 15_CONFIGURATION" xfId="28651" xr:uid="{7913BFE0-0076-4BA4-98BC-4B505958224A}"/>
    <cellStyle name="Comma 2 16" xfId="1333" xr:uid="{00000000-0005-0000-0000-00007D050000}"/>
    <cellStyle name="Comma 2 16 2" xfId="1334" xr:uid="{00000000-0005-0000-0000-00007E050000}"/>
    <cellStyle name="Comma 2 16 2 2" xfId="1335" xr:uid="{00000000-0005-0000-0000-00007F050000}"/>
    <cellStyle name="Comma 2 16 3" xfId="28652" xr:uid="{86842CF7-BF95-4566-8D9D-EF8DB41D8393}"/>
    <cellStyle name="Comma 2 17" xfId="1336" xr:uid="{00000000-0005-0000-0000-000080050000}"/>
    <cellStyle name="Comma 2 17 2" xfId="1337" xr:uid="{00000000-0005-0000-0000-000081050000}"/>
    <cellStyle name="Comma 2 17 3" xfId="1338" xr:uid="{00000000-0005-0000-0000-000082050000}"/>
    <cellStyle name="Comma 2 17 3 2" xfId="1339" xr:uid="{00000000-0005-0000-0000-000083050000}"/>
    <cellStyle name="Comma 2 17 3 3" xfId="1340" xr:uid="{00000000-0005-0000-0000-000084050000}"/>
    <cellStyle name="Comma 2 17 3 4" xfId="1341" xr:uid="{00000000-0005-0000-0000-000085050000}"/>
    <cellStyle name="Comma 2 17 4" xfId="28653" xr:uid="{BF7C9C63-C407-4719-AA2C-041B1270AC3A}"/>
    <cellStyle name="Comma 2 18" xfId="1342" xr:uid="{00000000-0005-0000-0000-000086050000}"/>
    <cellStyle name="Comma 2 18 2" xfId="1343" xr:uid="{00000000-0005-0000-0000-000087050000}"/>
    <cellStyle name="Comma 2 18 3" xfId="1344" xr:uid="{00000000-0005-0000-0000-000088050000}"/>
    <cellStyle name="Comma 2 18 3 2" xfId="1345" xr:uid="{00000000-0005-0000-0000-000089050000}"/>
    <cellStyle name="Comma 2 18 3 3" xfId="1346" xr:uid="{00000000-0005-0000-0000-00008A050000}"/>
    <cellStyle name="Comma 2 18 3 4" xfId="1347" xr:uid="{00000000-0005-0000-0000-00008B050000}"/>
    <cellStyle name="Comma 2 18 4" xfId="28654" xr:uid="{D67B6EA2-D4A7-47E8-BE06-0E27E9036BC4}"/>
    <cellStyle name="Comma 2 19" xfId="1348" xr:uid="{00000000-0005-0000-0000-00008C050000}"/>
    <cellStyle name="Comma 2 19 2" xfId="1349" xr:uid="{00000000-0005-0000-0000-00008D050000}"/>
    <cellStyle name="Comma 2 19 3" xfId="1350" xr:uid="{00000000-0005-0000-0000-00008E050000}"/>
    <cellStyle name="Comma 2 19 3 2" xfId="1351" xr:uid="{00000000-0005-0000-0000-00008F050000}"/>
    <cellStyle name="Comma 2 19 3 3" xfId="1352" xr:uid="{00000000-0005-0000-0000-000090050000}"/>
    <cellStyle name="Comma 2 19 3 4" xfId="1353" xr:uid="{00000000-0005-0000-0000-000091050000}"/>
    <cellStyle name="Comma 2 19 4" xfId="28655" xr:uid="{8F79A799-ED0D-4A3D-811D-F722EA5CAB21}"/>
    <cellStyle name="Comma 2 2" xfId="1354" xr:uid="{00000000-0005-0000-0000-000092050000}"/>
    <cellStyle name="Comma 2 2 10" xfId="1355" xr:uid="{00000000-0005-0000-0000-000093050000}"/>
    <cellStyle name="Comma 2 2 10 2" xfId="1356" xr:uid="{00000000-0005-0000-0000-000094050000}"/>
    <cellStyle name="Comma 2 2 10 3" xfId="1357" xr:uid="{00000000-0005-0000-0000-000095050000}"/>
    <cellStyle name="Comma 2 2 10 3 2" xfId="1358" xr:uid="{00000000-0005-0000-0000-000096050000}"/>
    <cellStyle name="Comma 2 2 10 3 2 2" xfId="1359" xr:uid="{00000000-0005-0000-0000-000097050000}"/>
    <cellStyle name="Comma 2 2 10 3 2 3" xfId="1360" xr:uid="{00000000-0005-0000-0000-000098050000}"/>
    <cellStyle name="Comma 2 2 10 3 2 4" xfId="1361" xr:uid="{00000000-0005-0000-0000-000099050000}"/>
    <cellStyle name="Comma 2 2 10 3 3" xfId="1362" xr:uid="{00000000-0005-0000-0000-00009A050000}"/>
    <cellStyle name="Comma 2 2 10 3 4" xfId="1363" xr:uid="{00000000-0005-0000-0000-00009B050000}"/>
    <cellStyle name="Comma 2 2 10 3 5" xfId="1364" xr:uid="{00000000-0005-0000-0000-00009C050000}"/>
    <cellStyle name="Comma 2 2 10 4" xfId="1365" xr:uid="{00000000-0005-0000-0000-00009D050000}"/>
    <cellStyle name="Comma 2 2 10 4 2" xfId="1366" xr:uid="{00000000-0005-0000-0000-00009E050000}"/>
    <cellStyle name="Comma 2 2 10 4 3" xfId="1367" xr:uid="{00000000-0005-0000-0000-00009F050000}"/>
    <cellStyle name="Comma 2 2 10 4 4" xfId="1368" xr:uid="{00000000-0005-0000-0000-0000A0050000}"/>
    <cellStyle name="Comma 2 2 10 5" xfId="1369" xr:uid="{00000000-0005-0000-0000-0000A1050000}"/>
    <cellStyle name="Comma 2 2 10 5 2" xfId="1370" xr:uid="{00000000-0005-0000-0000-0000A2050000}"/>
    <cellStyle name="Comma 2 2 10 5 3" xfId="1371" xr:uid="{00000000-0005-0000-0000-0000A3050000}"/>
    <cellStyle name="Comma 2 2 10 5 4" xfId="1372" xr:uid="{00000000-0005-0000-0000-0000A4050000}"/>
    <cellStyle name="Comma 2 2 10 6" xfId="1373" xr:uid="{00000000-0005-0000-0000-0000A5050000}"/>
    <cellStyle name="Comma 2 2 10 7" xfId="1374" xr:uid="{00000000-0005-0000-0000-0000A6050000}"/>
    <cellStyle name="Comma 2 2 10 8" xfId="1375" xr:uid="{00000000-0005-0000-0000-0000A7050000}"/>
    <cellStyle name="Comma 2 2 11" xfId="1376" xr:uid="{00000000-0005-0000-0000-0000A8050000}"/>
    <cellStyle name="Comma 2 2 11 2" xfId="1377" xr:uid="{00000000-0005-0000-0000-0000A9050000}"/>
    <cellStyle name="Comma 2 2 11 3" xfId="1378" xr:uid="{00000000-0005-0000-0000-0000AA050000}"/>
    <cellStyle name="Comma 2 2 11 3 2" xfId="1379" xr:uid="{00000000-0005-0000-0000-0000AB050000}"/>
    <cellStyle name="Comma 2 2 11 3 2 2" xfId="1380" xr:uid="{00000000-0005-0000-0000-0000AC050000}"/>
    <cellStyle name="Comma 2 2 11 3 2 3" xfId="1381" xr:uid="{00000000-0005-0000-0000-0000AD050000}"/>
    <cellStyle name="Comma 2 2 11 3 2 4" xfId="1382" xr:uid="{00000000-0005-0000-0000-0000AE050000}"/>
    <cellStyle name="Comma 2 2 11 3 3" xfId="1383" xr:uid="{00000000-0005-0000-0000-0000AF050000}"/>
    <cellStyle name="Comma 2 2 11 3 4" xfId="1384" xr:uid="{00000000-0005-0000-0000-0000B0050000}"/>
    <cellStyle name="Comma 2 2 11 3 5" xfId="1385" xr:uid="{00000000-0005-0000-0000-0000B1050000}"/>
    <cellStyle name="Comma 2 2 11 4" xfId="1386" xr:uid="{00000000-0005-0000-0000-0000B2050000}"/>
    <cellStyle name="Comma 2 2 11 4 2" xfId="1387" xr:uid="{00000000-0005-0000-0000-0000B3050000}"/>
    <cellStyle name="Comma 2 2 11 4 3" xfId="1388" xr:uid="{00000000-0005-0000-0000-0000B4050000}"/>
    <cellStyle name="Comma 2 2 11 4 4" xfId="1389" xr:uid="{00000000-0005-0000-0000-0000B5050000}"/>
    <cellStyle name="Comma 2 2 11 5" xfId="1390" xr:uid="{00000000-0005-0000-0000-0000B6050000}"/>
    <cellStyle name="Comma 2 2 11 5 2" xfId="1391" xr:uid="{00000000-0005-0000-0000-0000B7050000}"/>
    <cellStyle name="Comma 2 2 11 5 3" xfId="1392" xr:uid="{00000000-0005-0000-0000-0000B8050000}"/>
    <cellStyle name="Comma 2 2 11 5 4" xfId="1393" xr:uid="{00000000-0005-0000-0000-0000B9050000}"/>
    <cellStyle name="Comma 2 2 11 6" xfId="1394" xr:uid="{00000000-0005-0000-0000-0000BA050000}"/>
    <cellStyle name="Comma 2 2 11 7" xfId="1395" xr:uid="{00000000-0005-0000-0000-0000BB050000}"/>
    <cellStyle name="Comma 2 2 11 8" xfId="1396" xr:uid="{00000000-0005-0000-0000-0000BC050000}"/>
    <cellStyle name="Comma 2 2 12" xfId="1397" xr:uid="{00000000-0005-0000-0000-0000BD050000}"/>
    <cellStyle name="Comma 2 2 12 2" xfId="1398" xr:uid="{00000000-0005-0000-0000-0000BE050000}"/>
    <cellStyle name="Comma 2 2 12 2 2" xfId="1399" xr:uid="{00000000-0005-0000-0000-0000BF050000}"/>
    <cellStyle name="Comma 2 2 12 2 3" xfId="1400" xr:uid="{00000000-0005-0000-0000-0000C0050000}"/>
    <cellStyle name="Comma 2 2 12 2 4" xfId="1401" xr:uid="{00000000-0005-0000-0000-0000C1050000}"/>
    <cellStyle name="Comma 2 2 13" xfId="1402" xr:uid="{00000000-0005-0000-0000-0000C2050000}"/>
    <cellStyle name="Comma 2 2 13 2" xfId="1403" xr:uid="{00000000-0005-0000-0000-0000C3050000}"/>
    <cellStyle name="Comma 2 2 13 2 2" xfId="1404" xr:uid="{00000000-0005-0000-0000-0000C4050000}"/>
    <cellStyle name="Comma 2 2 13 2 3" xfId="1405" xr:uid="{00000000-0005-0000-0000-0000C5050000}"/>
    <cellStyle name="Comma 2 2 13 2 4" xfId="1406" xr:uid="{00000000-0005-0000-0000-0000C6050000}"/>
    <cellStyle name="Comma 2 2 14" xfId="1407" xr:uid="{00000000-0005-0000-0000-0000C7050000}"/>
    <cellStyle name="Comma 2 2 14 2" xfId="1408" xr:uid="{00000000-0005-0000-0000-0000C8050000}"/>
    <cellStyle name="Comma 2 2 14 2 2" xfId="1409" xr:uid="{00000000-0005-0000-0000-0000C9050000}"/>
    <cellStyle name="Comma 2 2 14 2 3" xfId="1410" xr:uid="{00000000-0005-0000-0000-0000CA050000}"/>
    <cellStyle name="Comma 2 2 14 2 4" xfId="1411" xr:uid="{00000000-0005-0000-0000-0000CB050000}"/>
    <cellStyle name="Comma 2 2 15" xfId="1412" xr:uid="{00000000-0005-0000-0000-0000CC050000}"/>
    <cellStyle name="Comma 2 2 15 2" xfId="1413" xr:uid="{00000000-0005-0000-0000-0000CD050000}"/>
    <cellStyle name="Comma 2 2 15 2 2" xfId="1414" xr:uid="{00000000-0005-0000-0000-0000CE050000}"/>
    <cellStyle name="Comma 2 2 15 2 3" xfId="1415" xr:uid="{00000000-0005-0000-0000-0000CF050000}"/>
    <cellStyle name="Comma 2 2 15 2 4" xfId="1416" xr:uid="{00000000-0005-0000-0000-0000D0050000}"/>
    <cellStyle name="Comma 2 2 16" xfId="1417" xr:uid="{00000000-0005-0000-0000-0000D1050000}"/>
    <cellStyle name="Comma 2 2 16 2" xfId="1418" xr:uid="{00000000-0005-0000-0000-0000D2050000}"/>
    <cellStyle name="Comma 2 2 16 2 2" xfId="1419" xr:uid="{00000000-0005-0000-0000-0000D3050000}"/>
    <cellStyle name="Comma 2 2 16 2 3" xfId="1420" xr:uid="{00000000-0005-0000-0000-0000D4050000}"/>
    <cellStyle name="Comma 2 2 16 2 4" xfId="1421" xr:uid="{00000000-0005-0000-0000-0000D5050000}"/>
    <cellStyle name="Comma 2 2 17" xfId="1422" xr:uid="{00000000-0005-0000-0000-0000D6050000}"/>
    <cellStyle name="Comma 2 2 17 2" xfId="1423" xr:uid="{00000000-0005-0000-0000-0000D7050000}"/>
    <cellStyle name="Comma 2 2 17 2 2" xfId="1424" xr:uid="{00000000-0005-0000-0000-0000D8050000}"/>
    <cellStyle name="Comma 2 2 17 2 3" xfId="1425" xr:uid="{00000000-0005-0000-0000-0000D9050000}"/>
    <cellStyle name="Comma 2 2 17 2 4" xfId="1426" xr:uid="{00000000-0005-0000-0000-0000DA050000}"/>
    <cellStyle name="Comma 2 2 18" xfId="1427" xr:uid="{00000000-0005-0000-0000-0000DB050000}"/>
    <cellStyle name="Comma 2 2 18 2" xfId="1428" xr:uid="{00000000-0005-0000-0000-0000DC050000}"/>
    <cellStyle name="Comma 2 2 18 3" xfId="1429" xr:uid="{00000000-0005-0000-0000-0000DD050000}"/>
    <cellStyle name="Comma 2 2 18 3 2" xfId="1430" xr:uid="{00000000-0005-0000-0000-0000DE050000}"/>
    <cellStyle name="Comma 2 2 18 3 3" xfId="1431" xr:uid="{00000000-0005-0000-0000-0000DF050000}"/>
    <cellStyle name="Comma 2 2 18 3 4" xfId="1432" xr:uid="{00000000-0005-0000-0000-0000E0050000}"/>
    <cellStyle name="Comma 2 2 18 4" xfId="1433" xr:uid="{00000000-0005-0000-0000-0000E1050000}"/>
    <cellStyle name="Comma 2 2 18 5" xfId="1434" xr:uid="{00000000-0005-0000-0000-0000E2050000}"/>
    <cellStyle name="Comma 2 2 18 6" xfId="1435" xr:uid="{00000000-0005-0000-0000-0000E3050000}"/>
    <cellStyle name="Comma 2 2 19" xfId="1436" xr:uid="{00000000-0005-0000-0000-0000E4050000}"/>
    <cellStyle name="Comma 2 2 2" xfId="1437" xr:uid="{00000000-0005-0000-0000-0000E5050000}"/>
    <cellStyle name="Comma 2 2 2 10" xfId="1438" xr:uid="{00000000-0005-0000-0000-0000E6050000}"/>
    <cellStyle name="Comma 2 2 2 10 2" xfId="1439" xr:uid="{00000000-0005-0000-0000-0000E7050000}"/>
    <cellStyle name="Comma 2 2 2 10 3" xfId="1440" xr:uid="{00000000-0005-0000-0000-0000E8050000}"/>
    <cellStyle name="Comma 2 2 2 10 3 2" xfId="1441" xr:uid="{00000000-0005-0000-0000-0000E9050000}"/>
    <cellStyle name="Comma 2 2 2 10 3 2 2" xfId="1442" xr:uid="{00000000-0005-0000-0000-0000EA050000}"/>
    <cellStyle name="Comma 2 2 2 10 3 2 3" xfId="1443" xr:uid="{00000000-0005-0000-0000-0000EB050000}"/>
    <cellStyle name="Comma 2 2 2 10 3 2 4" xfId="1444" xr:uid="{00000000-0005-0000-0000-0000EC050000}"/>
    <cellStyle name="Comma 2 2 2 10 3 3" xfId="1445" xr:uid="{00000000-0005-0000-0000-0000ED050000}"/>
    <cellStyle name="Comma 2 2 2 10 3 4" xfId="1446" xr:uid="{00000000-0005-0000-0000-0000EE050000}"/>
    <cellStyle name="Comma 2 2 2 10 3 5" xfId="1447" xr:uid="{00000000-0005-0000-0000-0000EF050000}"/>
    <cellStyle name="Comma 2 2 2 10 4" xfId="1448" xr:uid="{00000000-0005-0000-0000-0000F0050000}"/>
    <cellStyle name="Comma 2 2 2 10 4 2" xfId="1449" xr:uid="{00000000-0005-0000-0000-0000F1050000}"/>
    <cellStyle name="Comma 2 2 2 10 4 3" xfId="1450" xr:uid="{00000000-0005-0000-0000-0000F2050000}"/>
    <cellStyle name="Comma 2 2 2 10 4 4" xfId="1451" xr:uid="{00000000-0005-0000-0000-0000F3050000}"/>
    <cellStyle name="Comma 2 2 2 10 5" xfId="1452" xr:uid="{00000000-0005-0000-0000-0000F4050000}"/>
    <cellStyle name="Comma 2 2 2 10 6" xfId="1453" xr:uid="{00000000-0005-0000-0000-0000F5050000}"/>
    <cellStyle name="Comma 2 2 2 10 7" xfId="1454" xr:uid="{00000000-0005-0000-0000-0000F6050000}"/>
    <cellStyle name="Comma 2 2 2 11" xfId="1455" xr:uid="{00000000-0005-0000-0000-0000F7050000}"/>
    <cellStyle name="Comma 2 2 2 12" xfId="1456" xr:uid="{00000000-0005-0000-0000-0000F8050000}"/>
    <cellStyle name="Comma 2 2 2 13" xfId="1457" xr:uid="{00000000-0005-0000-0000-0000F9050000}"/>
    <cellStyle name="Comma 2 2 2 14" xfId="1458" xr:uid="{00000000-0005-0000-0000-0000FA050000}"/>
    <cellStyle name="Comma 2 2 2 15" xfId="1459" xr:uid="{00000000-0005-0000-0000-0000FB050000}"/>
    <cellStyle name="Comma 2 2 2 15 2" xfId="1460" xr:uid="{00000000-0005-0000-0000-0000FC050000}"/>
    <cellStyle name="Comma 2 2 2 16" xfId="1461" xr:uid="{00000000-0005-0000-0000-0000FD050000}"/>
    <cellStyle name="Comma 2 2 2 16 2" xfId="1462" xr:uid="{00000000-0005-0000-0000-0000FE050000}"/>
    <cellStyle name="Comma 2 2 2 17" xfId="1463" xr:uid="{00000000-0005-0000-0000-0000FF050000}"/>
    <cellStyle name="Comma 2 2 2 17 2" xfId="1464" xr:uid="{00000000-0005-0000-0000-000000060000}"/>
    <cellStyle name="Comma 2 2 2 18" xfId="1465" xr:uid="{00000000-0005-0000-0000-000001060000}"/>
    <cellStyle name="Comma 2 2 2 18 2" xfId="1466" xr:uid="{00000000-0005-0000-0000-000002060000}"/>
    <cellStyle name="Comma 2 2 2 18 3" xfId="1467" xr:uid="{00000000-0005-0000-0000-000003060000}"/>
    <cellStyle name="Comma 2 2 2 18 3 2" xfId="1468" xr:uid="{00000000-0005-0000-0000-000004060000}"/>
    <cellStyle name="Comma 2 2 2 18 3 3" xfId="1469" xr:uid="{00000000-0005-0000-0000-000005060000}"/>
    <cellStyle name="Comma 2 2 2 18 3 4" xfId="1470" xr:uid="{00000000-0005-0000-0000-000006060000}"/>
    <cellStyle name="Comma 2 2 2 18 4" xfId="1471" xr:uid="{00000000-0005-0000-0000-000007060000}"/>
    <cellStyle name="Comma 2 2 2 18 5" xfId="1472" xr:uid="{00000000-0005-0000-0000-000008060000}"/>
    <cellStyle name="Comma 2 2 2 18 6" xfId="1473" xr:uid="{00000000-0005-0000-0000-000009060000}"/>
    <cellStyle name="Comma 2 2 2 19" xfId="1474" xr:uid="{00000000-0005-0000-0000-00000A060000}"/>
    <cellStyle name="Comma 2 2 2 19 2" xfId="1475" xr:uid="{00000000-0005-0000-0000-00000B060000}"/>
    <cellStyle name="Comma 2 2 2 19 3" xfId="1476" xr:uid="{00000000-0005-0000-0000-00000C060000}"/>
    <cellStyle name="Comma 2 2 2 19 4" xfId="1477" xr:uid="{00000000-0005-0000-0000-00000D060000}"/>
    <cellStyle name="Comma 2 2 2 2" xfId="1478" xr:uid="{00000000-0005-0000-0000-00000E060000}"/>
    <cellStyle name="Comma 2 2 2 2 10" xfId="1479" xr:uid="{00000000-0005-0000-0000-00000F060000}"/>
    <cellStyle name="Comma 2 2 2 2 10 2" xfId="1480" xr:uid="{00000000-0005-0000-0000-000010060000}"/>
    <cellStyle name="Comma 2 2 2 2 10 2 2" xfId="1481" xr:uid="{00000000-0005-0000-0000-000011060000}"/>
    <cellStyle name="Comma 2 2 2 2 10 2 3" xfId="1482" xr:uid="{00000000-0005-0000-0000-000012060000}"/>
    <cellStyle name="Comma 2 2 2 2 10 2 4" xfId="1483" xr:uid="{00000000-0005-0000-0000-000013060000}"/>
    <cellStyle name="Comma 2 2 2 2 11" xfId="1484" xr:uid="{00000000-0005-0000-0000-000014060000}"/>
    <cellStyle name="Comma 2 2 2 2 11 2" xfId="1485" xr:uid="{00000000-0005-0000-0000-000015060000}"/>
    <cellStyle name="Comma 2 2 2 2 11 2 2" xfId="1486" xr:uid="{00000000-0005-0000-0000-000016060000}"/>
    <cellStyle name="Comma 2 2 2 2 11 2 3" xfId="1487" xr:uid="{00000000-0005-0000-0000-000017060000}"/>
    <cellStyle name="Comma 2 2 2 2 11 2 4" xfId="1488" xr:uid="{00000000-0005-0000-0000-000018060000}"/>
    <cellStyle name="Comma 2 2 2 2 12" xfId="1489" xr:uid="{00000000-0005-0000-0000-000019060000}"/>
    <cellStyle name="Comma 2 2 2 2 12 2" xfId="1490" xr:uid="{00000000-0005-0000-0000-00001A060000}"/>
    <cellStyle name="Comma 2 2 2 2 12 2 2" xfId="1491" xr:uid="{00000000-0005-0000-0000-00001B060000}"/>
    <cellStyle name="Comma 2 2 2 2 12 2 3" xfId="1492" xr:uid="{00000000-0005-0000-0000-00001C060000}"/>
    <cellStyle name="Comma 2 2 2 2 12 2 4" xfId="1493" xr:uid="{00000000-0005-0000-0000-00001D060000}"/>
    <cellStyle name="Comma 2 2 2 2 13" xfId="1494" xr:uid="{00000000-0005-0000-0000-00001E060000}"/>
    <cellStyle name="Comma 2 2 2 2 13 2" xfId="1495" xr:uid="{00000000-0005-0000-0000-00001F060000}"/>
    <cellStyle name="Comma 2 2 2 2 13 2 2" xfId="1496" xr:uid="{00000000-0005-0000-0000-000020060000}"/>
    <cellStyle name="Comma 2 2 2 2 13 2 3" xfId="1497" xr:uid="{00000000-0005-0000-0000-000021060000}"/>
    <cellStyle name="Comma 2 2 2 2 13 2 4" xfId="1498" xr:uid="{00000000-0005-0000-0000-000022060000}"/>
    <cellStyle name="Comma 2 2 2 2 14" xfId="1499" xr:uid="{00000000-0005-0000-0000-000023060000}"/>
    <cellStyle name="Comma 2 2 2 2 14 2" xfId="1500" xr:uid="{00000000-0005-0000-0000-000024060000}"/>
    <cellStyle name="Comma 2 2 2 2 14 2 2" xfId="1501" xr:uid="{00000000-0005-0000-0000-000025060000}"/>
    <cellStyle name="Comma 2 2 2 2 14 2 3" xfId="1502" xr:uid="{00000000-0005-0000-0000-000026060000}"/>
    <cellStyle name="Comma 2 2 2 2 14 2 4" xfId="1503" xr:uid="{00000000-0005-0000-0000-000027060000}"/>
    <cellStyle name="Comma 2 2 2 2 15" xfId="1504" xr:uid="{00000000-0005-0000-0000-000028060000}"/>
    <cellStyle name="Comma 2 2 2 2 15 2" xfId="1505" xr:uid="{00000000-0005-0000-0000-000029060000}"/>
    <cellStyle name="Comma 2 2 2 2 15 2 2" xfId="1506" xr:uid="{00000000-0005-0000-0000-00002A060000}"/>
    <cellStyle name="Comma 2 2 2 2 15 2 3" xfId="1507" xr:uid="{00000000-0005-0000-0000-00002B060000}"/>
    <cellStyle name="Comma 2 2 2 2 15 2 4" xfId="1508" xr:uid="{00000000-0005-0000-0000-00002C060000}"/>
    <cellStyle name="Comma 2 2 2 2 15 3" xfId="1509" xr:uid="{00000000-0005-0000-0000-00002D060000}"/>
    <cellStyle name="Comma 2 2 2 2 15 3 2" xfId="1510" xr:uid="{00000000-0005-0000-0000-00002E060000}"/>
    <cellStyle name="Comma 2 2 2 2 15 3 3" xfId="1511" xr:uid="{00000000-0005-0000-0000-00002F060000}"/>
    <cellStyle name="Comma 2 2 2 2 15 3 4" xfId="1512" xr:uid="{00000000-0005-0000-0000-000030060000}"/>
    <cellStyle name="Comma 2 2 2 2 15 4" xfId="1513" xr:uid="{00000000-0005-0000-0000-000031060000}"/>
    <cellStyle name="Comma 2 2 2 2 15 5" xfId="1514" xr:uid="{00000000-0005-0000-0000-000032060000}"/>
    <cellStyle name="Comma 2 2 2 2 15 6" xfId="1515" xr:uid="{00000000-0005-0000-0000-000033060000}"/>
    <cellStyle name="Comma 2 2 2 2 16" xfId="1516" xr:uid="{00000000-0005-0000-0000-000034060000}"/>
    <cellStyle name="Comma 2 2 2 2 17" xfId="1517" xr:uid="{00000000-0005-0000-0000-000035060000}"/>
    <cellStyle name="Comma 2 2 2 2 17 2" xfId="1518" xr:uid="{00000000-0005-0000-0000-000036060000}"/>
    <cellStyle name="Comma 2 2 2 2 17 3" xfId="1519" xr:uid="{00000000-0005-0000-0000-000037060000}"/>
    <cellStyle name="Comma 2 2 2 2 17 4" xfId="1520" xr:uid="{00000000-0005-0000-0000-000038060000}"/>
    <cellStyle name="Comma 2 2 2 2 18" xfId="1521" xr:uid="{00000000-0005-0000-0000-000039060000}"/>
    <cellStyle name="Comma 2 2 2 2 19" xfId="1522" xr:uid="{00000000-0005-0000-0000-00003A060000}"/>
    <cellStyle name="Comma 2 2 2 2 2" xfId="1523" xr:uid="{00000000-0005-0000-0000-00003B060000}"/>
    <cellStyle name="Comma 2 2 2 2 2 10" xfId="1524" xr:uid="{00000000-0005-0000-0000-00003C060000}"/>
    <cellStyle name="Comma 2 2 2 2 2 11" xfId="1525" xr:uid="{00000000-0005-0000-0000-00003D060000}"/>
    <cellStyle name="Comma 2 2 2 2 2 12" xfId="1526" xr:uid="{00000000-0005-0000-0000-00003E060000}"/>
    <cellStyle name="Comma 2 2 2 2 2 13" xfId="1527" xr:uid="{00000000-0005-0000-0000-00003F060000}"/>
    <cellStyle name="Comma 2 2 2 2 2 13 2" xfId="1528" xr:uid="{00000000-0005-0000-0000-000040060000}"/>
    <cellStyle name="Comma 2 2 2 2 2 14" xfId="1529" xr:uid="{00000000-0005-0000-0000-000041060000}"/>
    <cellStyle name="Comma 2 2 2 2 2 14 2" xfId="1530" xr:uid="{00000000-0005-0000-0000-000042060000}"/>
    <cellStyle name="Comma 2 2 2 2 2 15" xfId="1531" xr:uid="{00000000-0005-0000-0000-000043060000}"/>
    <cellStyle name="Comma 2 2 2 2 2 15 2" xfId="1532" xr:uid="{00000000-0005-0000-0000-000044060000}"/>
    <cellStyle name="Comma 2 2 2 2 2 15 3" xfId="1533" xr:uid="{00000000-0005-0000-0000-000045060000}"/>
    <cellStyle name="Comma 2 2 2 2 2 15 3 2" xfId="1534" xr:uid="{00000000-0005-0000-0000-000046060000}"/>
    <cellStyle name="Comma 2 2 2 2 2 15 3 3" xfId="1535" xr:uid="{00000000-0005-0000-0000-000047060000}"/>
    <cellStyle name="Comma 2 2 2 2 2 15 3 4" xfId="1536" xr:uid="{00000000-0005-0000-0000-000048060000}"/>
    <cellStyle name="Comma 2 2 2 2 2 15 4" xfId="1537" xr:uid="{00000000-0005-0000-0000-000049060000}"/>
    <cellStyle name="Comma 2 2 2 2 2 15 5" xfId="1538" xr:uid="{00000000-0005-0000-0000-00004A060000}"/>
    <cellStyle name="Comma 2 2 2 2 2 15 6" xfId="1539" xr:uid="{00000000-0005-0000-0000-00004B060000}"/>
    <cellStyle name="Comma 2 2 2 2 2 16" xfId="1540" xr:uid="{00000000-0005-0000-0000-00004C060000}"/>
    <cellStyle name="Comma 2 2 2 2 2 16 2" xfId="1541" xr:uid="{00000000-0005-0000-0000-00004D060000}"/>
    <cellStyle name="Comma 2 2 2 2 2 16 3" xfId="1542" xr:uid="{00000000-0005-0000-0000-00004E060000}"/>
    <cellStyle name="Comma 2 2 2 2 2 16 4" xfId="1543" xr:uid="{00000000-0005-0000-0000-00004F060000}"/>
    <cellStyle name="Comma 2 2 2 2 2 17" xfId="1544" xr:uid="{00000000-0005-0000-0000-000050060000}"/>
    <cellStyle name="Comma 2 2 2 2 2 17 2" xfId="1545" xr:uid="{00000000-0005-0000-0000-000051060000}"/>
    <cellStyle name="Comma 2 2 2 2 2 17 3" xfId="1546" xr:uid="{00000000-0005-0000-0000-000052060000}"/>
    <cellStyle name="Comma 2 2 2 2 2 17 4" xfId="1547" xr:uid="{00000000-0005-0000-0000-000053060000}"/>
    <cellStyle name="Comma 2 2 2 2 2 18" xfId="1548" xr:uid="{00000000-0005-0000-0000-000054060000}"/>
    <cellStyle name="Comma 2 2 2 2 2 19" xfId="1549" xr:uid="{00000000-0005-0000-0000-000055060000}"/>
    <cellStyle name="Comma 2 2 2 2 2 2" xfId="1550" xr:uid="{00000000-0005-0000-0000-000056060000}"/>
    <cellStyle name="Comma 2 2 2 2 2 2 2" xfId="1551" xr:uid="{00000000-0005-0000-0000-000057060000}"/>
    <cellStyle name="Comma 2 2 2 2 2 2 2 2" xfId="1552" xr:uid="{00000000-0005-0000-0000-000058060000}"/>
    <cellStyle name="Comma 2 2 2 2 2 2 2 3" xfId="1553" xr:uid="{00000000-0005-0000-0000-000059060000}"/>
    <cellStyle name="Comma 2 2 2 2 2 2 2 4" xfId="1554" xr:uid="{00000000-0005-0000-0000-00005A060000}"/>
    <cellStyle name="Comma 2 2 2 2 2 2 2 5" xfId="1555" xr:uid="{00000000-0005-0000-0000-00005B060000}"/>
    <cellStyle name="Comma 2 2 2 2 2 2 2 5 2" xfId="1556" xr:uid="{00000000-0005-0000-0000-00005C060000}"/>
    <cellStyle name="Comma 2 2 2 2 2 2 2 5 3" xfId="1557" xr:uid="{00000000-0005-0000-0000-00005D060000}"/>
    <cellStyle name="Comma 2 2 2 2 2 2 2 5 4" xfId="1558" xr:uid="{00000000-0005-0000-0000-00005E060000}"/>
    <cellStyle name="Comma 2 2 2 2 2 2 3" xfId="1559" xr:uid="{00000000-0005-0000-0000-00005F060000}"/>
    <cellStyle name="Comma 2 2 2 2 2 2 3 2" xfId="1560" xr:uid="{00000000-0005-0000-0000-000060060000}"/>
    <cellStyle name="Comma 2 2 2 2 2 2 3 2 2" xfId="1561" xr:uid="{00000000-0005-0000-0000-000061060000}"/>
    <cellStyle name="Comma 2 2 2 2 2 2 3 2 3" xfId="1562" xr:uid="{00000000-0005-0000-0000-000062060000}"/>
    <cellStyle name="Comma 2 2 2 2 2 2 3 2 4" xfId="1563" xr:uid="{00000000-0005-0000-0000-000063060000}"/>
    <cellStyle name="Comma 2 2 2 2 2 2 4" xfId="1564" xr:uid="{00000000-0005-0000-0000-000064060000}"/>
    <cellStyle name="Comma 2 2 2 2 2 2 4 2" xfId="1565" xr:uid="{00000000-0005-0000-0000-000065060000}"/>
    <cellStyle name="Comma 2 2 2 2 2 2 4 2 2" xfId="1566" xr:uid="{00000000-0005-0000-0000-000066060000}"/>
    <cellStyle name="Comma 2 2 2 2 2 2 4 2 3" xfId="1567" xr:uid="{00000000-0005-0000-0000-000067060000}"/>
    <cellStyle name="Comma 2 2 2 2 2 2 4 2 4" xfId="1568" xr:uid="{00000000-0005-0000-0000-000068060000}"/>
    <cellStyle name="Comma 2 2 2 2 2 2 5" xfId="1569" xr:uid="{00000000-0005-0000-0000-000069060000}"/>
    <cellStyle name="Comma 2 2 2 2 2 20" xfId="1570" xr:uid="{00000000-0005-0000-0000-00006A060000}"/>
    <cellStyle name="Comma 2 2 2 2 2 3" xfId="1571" xr:uid="{00000000-0005-0000-0000-00006B060000}"/>
    <cellStyle name="Comma 2 2 2 2 2 3 2" xfId="1572" xr:uid="{00000000-0005-0000-0000-00006C060000}"/>
    <cellStyle name="Comma 2 2 2 2 2 3 2 2" xfId="1573" xr:uid="{00000000-0005-0000-0000-00006D060000}"/>
    <cellStyle name="Comma 2 2 2 2 2 3 2 2 2" xfId="1574" xr:uid="{00000000-0005-0000-0000-00006E060000}"/>
    <cellStyle name="Comma 2 2 2 2 2 3 2 2 2 2" xfId="1575" xr:uid="{00000000-0005-0000-0000-00006F060000}"/>
    <cellStyle name="Comma 2 2 2 2 2 3 2 2 2 3" xfId="1576" xr:uid="{00000000-0005-0000-0000-000070060000}"/>
    <cellStyle name="Comma 2 2 2 2 2 3 2 2 2 4" xfId="1577" xr:uid="{00000000-0005-0000-0000-000071060000}"/>
    <cellStyle name="Comma 2 2 2 2 2 3 2 2 3" xfId="1578" xr:uid="{00000000-0005-0000-0000-000072060000}"/>
    <cellStyle name="Comma 2 2 2 2 2 3 2 2 4" xfId="1579" xr:uid="{00000000-0005-0000-0000-000073060000}"/>
    <cellStyle name="Comma 2 2 2 2 2 3 2 2 5" xfId="1580" xr:uid="{00000000-0005-0000-0000-000074060000}"/>
    <cellStyle name="Comma 2 2 2 2 2 3 2 3" xfId="1581" xr:uid="{00000000-0005-0000-0000-000075060000}"/>
    <cellStyle name="Comma 2 2 2 2 2 3 2 3 2" xfId="1582" xr:uid="{00000000-0005-0000-0000-000076060000}"/>
    <cellStyle name="Comma 2 2 2 2 2 3 2 3 3" xfId="1583" xr:uid="{00000000-0005-0000-0000-000077060000}"/>
    <cellStyle name="Comma 2 2 2 2 2 3 2 3 4" xfId="1584" xr:uid="{00000000-0005-0000-0000-000078060000}"/>
    <cellStyle name="Comma 2 2 2 2 2 3 2 4" xfId="1585" xr:uid="{00000000-0005-0000-0000-000079060000}"/>
    <cellStyle name="Comma 2 2 2 2 2 3 2 5" xfId="1586" xr:uid="{00000000-0005-0000-0000-00007A060000}"/>
    <cellStyle name="Comma 2 2 2 2 2 3 2 6" xfId="1587" xr:uid="{00000000-0005-0000-0000-00007B060000}"/>
    <cellStyle name="Comma 2 2 2 2 2 3 3" xfId="1588" xr:uid="{00000000-0005-0000-0000-00007C060000}"/>
    <cellStyle name="Comma 2 2 2 2 2 3 3 2" xfId="1589" xr:uid="{00000000-0005-0000-0000-00007D060000}"/>
    <cellStyle name="Comma 2 2 2 2 2 3 3 2 2" xfId="1590" xr:uid="{00000000-0005-0000-0000-00007E060000}"/>
    <cellStyle name="Comma 2 2 2 2 2 3 3 2 2 2" xfId="1591" xr:uid="{00000000-0005-0000-0000-00007F060000}"/>
    <cellStyle name="Comma 2 2 2 2 2 3 3 2 2 3" xfId="1592" xr:uid="{00000000-0005-0000-0000-000080060000}"/>
    <cellStyle name="Comma 2 2 2 2 2 3 3 2 2 4" xfId="1593" xr:uid="{00000000-0005-0000-0000-000081060000}"/>
    <cellStyle name="Comma 2 2 2 2 2 3 3 2 3" xfId="1594" xr:uid="{00000000-0005-0000-0000-000082060000}"/>
    <cellStyle name="Comma 2 2 2 2 2 3 3 2 4" xfId="1595" xr:uid="{00000000-0005-0000-0000-000083060000}"/>
    <cellStyle name="Comma 2 2 2 2 2 3 3 2 5" xfId="1596" xr:uid="{00000000-0005-0000-0000-000084060000}"/>
    <cellStyle name="Comma 2 2 2 2 2 3 3 3" xfId="1597" xr:uid="{00000000-0005-0000-0000-000085060000}"/>
    <cellStyle name="Comma 2 2 2 2 2 3 3 3 2" xfId="1598" xr:uid="{00000000-0005-0000-0000-000086060000}"/>
    <cellStyle name="Comma 2 2 2 2 2 3 3 3 3" xfId="1599" xr:uid="{00000000-0005-0000-0000-000087060000}"/>
    <cellStyle name="Comma 2 2 2 2 2 3 3 3 4" xfId="1600" xr:uid="{00000000-0005-0000-0000-000088060000}"/>
    <cellStyle name="Comma 2 2 2 2 2 3 3 4" xfId="1601" xr:uid="{00000000-0005-0000-0000-000089060000}"/>
    <cellStyle name="Comma 2 2 2 2 2 3 3 5" xfId="1602" xr:uid="{00000000-0005-0000-0000-00008A060000}"/>
    <cellStyle name="Comma 2 2 2 2 2 3 3 6" xfId="1603" xr:uid="{00000000-0005-0000-0000-00008B060000}"/>
    <cellStyle name="Comma 2 2 2 2 2 3 4" xfId="1604" xr:uid="{00000000-0005-0000-0000-00008C060000}"/>
    <cellStyle name="Comma 2 2 2 2 2 3 5" xfId="1605" xr:uid="{00000000-0005-0000-0000-00008D060000}"/>
    <cellStyle name="Comma 2 2 2 2 2 3 5 2" xfId="1606" xr:uid="{00000000-0005-0000-0000-00008E060000}"/>
    <cellStyle name="Comma 2 2 2 2 2 3 5 2 2" xfId="1607" xr:uid="{00000000-0005-0000-0000-00008F060000}"/>
    <cellStyle name="Comma 2 2 2 2 2 3 5 2 3" xfId="1608" xr:uid="{00000000-0005-0000-0000-000090060000}"/>
    <cellStyle name="Comma 2 2 2 2 2 3 5 2 4" xfId="1609" xr:uid="{00000000-0005-0000-0000-000091060000}"/>
    <cellStyle name="Comma 2 2 2 2 2 3 5 3" xfId="1610" xr:uid="{00000000-0005-0000-0000-000092060000}"/>
    <cellStyle name="Comma 2 2 2 2 2 3 5 4" xfId="1611" xr:uid="{00000000-0005-0000-0000-000093060000}"/>
    <cellStyle name="Comma 2 2 2 2 2 3 5 5" xfId="1612" xr:uid="{00000000-0005-0000-0000-000094060000}"/>
    <cellStyle name="Comma 2 2 2 2 2 3 6" xfId="1613" xr:uid="{00000000-0005-0000-0000-000095060000}"/>
    <cellStyle name="Comma 2 2 2 2 2 3 6 2" xfId="1614" xr:uid="{00000000-0005-0000-0000-000096060000}"/>
    <cellStyle name="Comma 2 2 2 2 2 3 6 3" xfId="1615" xr:uid="{00000000-0005-0000-0000-000097060000}"/>
    <cellStyle name="Comma 2 2 2 2 2 3 6 4" xfId="1616" xr:uid="{00000000-0005-0000-0000-000098060000}"/>
    <cellStyle name="Comma 2 2 2 2 2 3 7" xfId="1617" xr:uid="{00000000-0005-0000-0000-000099060000}"/>
    <cellStyle name="Comma 2 2 2 2 2 3 8" xfId="1618" xr:uid="{00000000-0005-0000-0000-00009A060000}"/>
    <cellStyle name="Comma 2 2 2 2 2 3 9" xfId="1619" xr:uid="{00000000-0005-0000-0000-00009B060000}"/>
    <cellStyle name="Comma 2 2 2 2 2 4" xfId="1620" xr:uid="{00000000-0005-0000-0000-00009C060000}"/>
    <cellStyle name="Comma 2 2 2 2 2 4 2" xfId="1621" xr:uid="{00000000-0005-0000-0000-00009D060000}"/>
    <cellStyle name="Comma 2 2 2 2 2 4 3" xfId="1622" xr:uid="{00000000-0005-0000-0000-00009E060000}"/>
    <cellStyle name="Comma 2 2 2 2 2 4 3 2" xfId="1623" xr:uid="{00000000-0005-0000-0000-00009F060000}"/>
    <cellStyle name="Comma 2 2 2 2 2 4 3 2 2" xfId="1624" xr:uid="{00000000-0005-0000-0000-0000A0060000}"/>
    <cellStyle name="Comma 2 2 2 2 2 4 3 2 3" xfId="1625" xr:uid="{00000000-0005-0000-0000-0000A1060000}"/>
    <cellStyle name="Comma 2 2 2 2 2 4 3 2 4" xfId="1626" xr:uid="{00000000-0005-0000-0000-0000A2060000}"/>
    <cellStyle name="Comma 2 2 2 2 2 4 3 3" xfId="1627" xr:uid="{00000000-0005-0000-0000-0000A3060000}"/>
    <cellStyle name="Comma 2 2 2 2 2 4 3 4" xfId="1628" xr:uid="{00000000-0005-0000-0000-0000A4060000}"/>
    <cellStyle name="Comma 2 2 2 2 2 4 3 5" xfId="1629" xr:uid="{00000000-0005-0000-0000-0000A5060000}"/>
    <cellStyle name="Comma 2 2 2 2 2 4 4" xfId="1630" xr:uid="{00000000-0005-0000-0000-0000A6060000}"/>
    <cellStyle name="Comma 2 2 2 2 2 4 4 2" xfId="1631" xr:uid="{00000000-0005-0000-0000-0000A7060000}"/>
    <cellStyle name="Comma 2 2 2 2 2 4 4 3" xfId="1632" xr:uid="{00000000-0005-0000-0000-0000A8060000}"/>
    <cellStyle name="Comma 2 2 2 2 2 4 4 4" xfId="1633" xr:uid="{00000000-0005-0000-0000-0000A9060000}"/>
    <cellStyle name="Comma 2 2 2 2 2 4 5" xfId="1634" xr:uid="{00000000-0005-0000-0000-0000AA060000}"/>
    <cellStyle name="Comma 2 2 2 2 2 4 6" xfId="1635" xr:uid="{00000000-0005-0000-0000-0000AB060000}"/>
    <cellStyle name="Comma 2 2 2 2 2 4 7" xfId="1636" xr:uid="{00000000-0005-0000-0000-0000AC060000}"/>
    <cellStyle name="Comma 2 2 2 2 2 5" xfId="1637" xr:uid="{00000000-0005-0000-0000-0000AD060000}"/>
    <cellStyle name="Comma 2 2 2 2 2 5 2" xfId="1638" xr:uid="{00000000-0005-0000-0000-0000AE060000}"/>
    <cellStyle name="Comma 2 2 2 2 2 5 3" xfId="1639" xr:uid="{00000000-0005-0000-0000-0000AF060000}"/>
    <cellStyle name="Comma 2 2 2 2 2 5 3 2" xfId="1640" xr:uid="{00000000-0005-0000-0000-0000B0060000}"/>
    <cellStyle name="Comma 2 2 2 2 2 5 3 2 2" xfId="1641" xr:uid="{00000000-0005-0000-0000-0000B1060000}"/>
    <cellStyle name="Comma 2 2 2 2 2 5 3 2 3" xfId="1642" xr:uid="{00000000-0005-0000-0000-0000B2060000}"/>
    <cellStyle name="Comma 2 2 2 2 2 5 3 2 4" xfId="1643" xr:uid="{00000000-0005-0000-0000-0000B3060000}"/>
    <cellStyle name="Comma 2 2 2 2 2 5 3 3" xfId="1644" xr:uid="{00000000-0005-0000-0000-0000B4060000}"/>
    <cellStyle name="Comma 2 2 2 2 2 5 3 4" xfId="1645" xr:uid="{00000000-0005-0000-0000-0000B5060000}"/>
    <cellStyle name="Comma 2 2 2 2 2 5 3 5" xfId="1646" xr:uid="{00000000-0005-0000-0000-0000B6060000}"/>
    <cellStyle name="Comma 2 2 2 2 2 5 4" xfId="1647" xr:uid="{00000000-0005-0000-0000-0000B7060000}"/>
    <cellStyle name="Comma 2 2 2 2 2 5 4 2" xfId="1648" xr:uid="{00000000-0005-0000-0000-0000B8060000}"/>
    <cellStyle name="Comma 2 2 2 2 2 5 4 3" xfId="1649" xr:uid="{00000000-0005-0000-0000-0000B9060000}"/>
    <cellStyle name="Comma 2 2 2 2 2 5 4 4" xfId="1650" xr:uid="{00000000-0005-0000-0000-0000BA060000}"/>
    <cellStyle name="Comma 2 2 2 2 2 5 5" xfId="1651" xr:uid="{00000000-0005-0000-0000-0000BB060000}"/>
    <cellStyle name="Comma 2 2 2 2 2 5 6" xfId="1652" xr:uid="{00000000-0005-0000-0000-0000BC060000}"/>
    <cellStyle name="Comma 2 2 2 2 2 5 7" xfId="1653" xr:uid="{00000000-0005-0000-0000-0000BD060000}"/>
    <cellStyle name="Comma 2 2 2 2 2 6" xfId="1654" xr:uid="{00000000-0005-0000-0000-0000BE060000}"/>
    <cellStyle name="Comma 2 2 2 2 2 7" xfId="1655" xr:uid="{00000000-0005-0000-0000-0000BF060000}"/>
    <cellStyle name="Comma 2 2 2 2 2 8" xfId="1656" xr:uid="{00000000-0005-0000-0000-0000C0060000}"/>
    <cellStyle name="Comma 2 2 2 2 2 9" xfId="1657" xr:uid="{00000000-0005-0000-0000-0000C1060000}"/>
    <cellStyle name="Comma 2 2 2 2 20" xfId="1658" xr:uid="{00000000-0005-0000-0000-0000C2060000}"/>
    <cellStyle name="Comma 2 2 2 2 3" xfId="1659" xr:uid="{00000000-0005-0000-0000-0000C3060000}"/>
    <cellStyle name="Comma 2 2 2 2 3 10" xfId="1660" xr:uid="{00000000-0005-0000-0000-0000C4060000}"/>
    <cellStyle name="Comma 2 2 2 2 3 11" xfId="1661" xr:uid="{00000000-0005-0000-0000-0000C5060000}"/>
    <cellStyle name="Comma 2 2 2 2 3 2" xfId="1662" xr:uid="{00000000-0005-0000-0000-0000C6060000}"/>
    <cellStyle name="Comma 2 2 2 2 3 2 2" xfId="1663" xr:uid="{00000000-0005-0000-0000-0000C7060000}"/>
    <cellStyle name="Comma 2 2 2 2 3 2 2 2" xfId="1664" xr:uid="{00000000-0005-0000-0000-0000C8060000}"/>
    <cellStyle name="Comma 2 2 2 2 3 2 2 2 2" xfId="1665" xr:uid="{00000000-0005-0000-0000-0000C9060000}"/>
    <cellStyle name="Comma 2 2 2 2 3 2 2 2 2 2" xfId="1666" xr:uid="{00000000-0005-0000-0000-0000CA060000}"/>
    <cellStyle name="Comma 2 2 2 2 3 2 2 2 2 3" xfId="1667" xr:uid="{00000000-0005-0000-0000-0000CB060000}"/>
    <cellStyle name="Comma 2 2 2 2 3 2 2 2 2 4" xfId="1668" xr:uid="{00000000-0005-0000-0000-0000CC060000}"/>
    <cellStyle name="Comma 2 2 2 2 3 2 2 2 3" xfId="1669" xr:uid="{00000000-0005-0000-0000-0000CD060000}"/>
    <cellStyle name="Comma 2 2 2 2 3 2 2 2 4" xfId="1670" xr:uid="{00000000-0005-0000-0000-0000CE060000}"/>
    <cellStyle name="Comma 2 2 2 2 3 2 2 2 5" xfId="1671" xr:uid="{00000000-0005-0000-0000-0000CF060000}"/>
    <cellStyle name="Comma 2 2 2 2 3 2 2 3" xfId="1672" xr:uid="{00000000-0005-0000-0000-0000D0060000}"/>
    <cellStyle name="Comma 2 2 2 2 3 2 2 3 2" xfId="1673" xr:uid="{00000000-0005-0000-0000-0000D1060000}"/>
    <cellStyle name="Comma 2 2 2 2 3 2 2 3 3" xfId="1674" xr:uid="{00000000-0005-0000-0000-0000D2060000}"/>
    <cellStyle name="Comma 2 2 2 2 3 2 2 3 4" xfId="1675" xr:uid="{00000000-0005-0000-0000-0000D3060000}"/>
    <cellStyle name="Comma 2 2 2 2 3 2 2 4" xfId="1676" xr:uid="{00000000-0005-0000-0000-0000D4060000}"/>
    <cellStyle name="Comma 2 2 2 2 3 2 2 4 2" xfId="1677" xr:uid="{00000000-0005-0000-0000-0000D5060000}"/>
    <cellStyle name="Comma 2 2 2 2 3 2 2 4 3" xfId="1678" xr:uid="{00000000-0005-0000-0000-0000D6060000}"/>
    <cellStyle name="Comma 2 2 2 2 3 2 2 4 4" xfId="1679" xr:uid="{00000000-0005-0000-0000-0000D7060000}"/>
    <cellStyle name="Comma 2 2 2 2 3 2 2 5" xfId="1680" xr:uid="{00000000-0005-0000-0000-0000D8060000}"/>
    <cellStyle name="Comma 2 2 2 2 3 2 2 6" xfId="1681" xr:uid="{00000000-0005-0000-0000-0000D9060000}"/>
    <cellStyle name="Comma 2 2 2 2 3 2 2 7" xfId="1682" xr:uid="{00000000-0005-0000-0000-0000DA060000}"/>
    <cellStyle name="Comma 2 2 2 2 3 2 3" xfId="1683" xr:uid="{00000000-0005-0000-0000-0000DB060000}"/>
    <cellStyle name="Comma 2 2 2 2 3 2 3 2" xfId="1684" xr:uid="{00000000-0005-0000-0000-0000DC060000}"/>
    <cellStyle name="Comma 2 2 2 2 3 2 3 2 2" xfId="1685" xr:uid="{00000000-0005-0000-0000-0000DD060000}"/>
    <cellStyle name="Comma 2 2 2 2 3 2 3 2 2 2" xfId="1686" xr:uid="{00000000-0005-0000-0000-0000DE060000}"/>
    <cellStyle name="Comma 2 2 2 2 3 2 3 2 2 3" xfId="1687" xr:uid="{00000000-0005-0000-0000-0000DF060000}"/>
    <cellStyle name="Comma 2 2 2 2 3 2 3 2 2 4" xfId="1688" xr:uid="{00000000-0005-0000-0000-0000E0060000}"/>
    <cellStyle name="Comma 2 2 2 2 3 2 3 2 3" xfId="1689" xr:uid="{00000000-0005-0000-0000-0000E1060000}"/>
    <cellStyle name="Comma 2 2 2 2 3 2 3 2 4" xfId="1690" xr:uid="{00000000-0005-0000-0000-0000E2060000}"/>
    <cellStyle name="Comma 2 2 2 2 3 2 3 2 5" xfId="1691" xr:uid="{00000000-0005-0000-0000-0000E3060000}"/>
    <cellStyle name="Comma 2 2 2 2 3 2 3 3" xfId="1692" xr:uid="{00000000-0005-0000-0000-0000E4060000}"/>
    <cellStyle name="Comma 2 2 2 2 3 2 3 3 2" xfId="1693" xr:uid="{00000000-0005-0000-0000-0000E5060000}"/>
    <cellStyle name="Comma 2 2 2 2 3 2 3 3 3" xfId="1694" xr:uid="{00000000-0005-0000-0000-0000E6060000}"/>
    <cellStyle name="Comma 2 2 2 2 3 2 3 3 4" xfId="1695" xr:uid="{00000000-0005-0000-0000-0000E7060000}"/>
    <cellStyle name="Comma 2 2 2 2 3 2 3 4" xfId="1696" xr:uid="{00000000-0005-0000-0000-0000E8060000}"/>
    <cellStyle name="Comma 2 2 2 2 3 2 3 4 2" xfId="1697" xr:uid="{00000000-0005-0000-0000-0000E9060000}"/>
    <cellStyle name="Comma 2 2 2 2 3 2 3 4 3" xfId="1698" xr:uid="{00000000-0005-0000-0000-0000EA060000}"/>
    <cellStyle name="Comma 2 2 2 2 3 2 3 4 4" xfId="1699" xr:uid="{00000000-0005-0000-0000-0000EB060000}"/>
    <cellStyle name="Comma 2 2 2 2 3 2 3 5" xfId="1700" xr:uid="{00000000-0005-0000-0000-0000EC060000}"/>
    <cellStyle name="Comma 2 2 2 2 3 2 3 6" xfId="1701" xr:uid="{00000000-0005-0000-0000-0000ED060000}"/>
    <cellStyle name="Comma 2 2 2 2 3 2 3 7" xfId="1702" xr:uid="{00000000-0005-0000-0000-0000EE060000}"/>
    <cellStyle name="Comma 2 2 2 2 3 2 4" xfId="1703" xr:uid="{00000000-0005-0000-0000-0000EF060000}"/>
    <cellStyle name="Comma 2 2 2 2 3 2 4 2" xfId="1704" xr:uid="{00000000-0005-0000-0000-0000F0060000}"/>
    <cellStyle name="Comma 2 2 2 2 3 2 4 2 2" xfId="1705" xr:uid="{00000000-0005-0000-0000-0000F1060000}"/>
    <cellStyle name="Comma 2 2 2 2 3 2 4 2 3" xfId="1706" xr:uid="{00000000-0005-0000-0000-0000F2060000}"/>
    <cellStyle name="Comma 2 2 2 2 3 2 4 2 4" xfId="1707" xr:uid="{00000000-0005-0000-0000-0000F3060000}"/>
    <cellStyle name="Comma 2 2 2 2 3 2 4 3" xfId="1708" xr:uid="{00000000-0005-0000-0000-0000F4060000}"/>
    <cellStyle name="Comma 2 2 2 2 3 2 4 3 2" xfId="1709" xr:uid="{00000000-0005-0000-0000-0000F5060000}"/>
    <cellStyle name="Comma 2 2 2 2 3 2 4 3 3" xfId="1710" xr:uid="{00000000-0005-0000-0000-0000F6060000}"/>
    <cellStyle name="Comma 2 2 2 2 3 2 4 3 4" xfId="1711" xr:uid="{00000000-0005-0000-0000-0000F7060000}"/>
    <cellStyle name="Comma 2 2 2 2 3 2 4 4" xfId="1712" xr:uid="{00000000-0005-0000-0000-0000F8060000}"/>
    <cellStyle name="Comma 2 2 2 2 3 2 4 5" xfId="1713" xr:uid="{00000000-0005-0000-0000-0000F9060000}"/>
    <cellStyle name="Comma 2 2 2 2 3 2 4 6" xfId="1714" xr:uid="{00000000-0005-0000-0000-0000FA060000}"/>
    <cellStyle name="Comma 2 2 2 2 3 2 5" xfId="1715" xr:uid="{00000000-0005-0000-0000-0000FB060000}"/>
    <cellStyle name="Comma 2 2 2 2 3 2 6" xfId="1716" xr:uid="{00000000-0005-0000-0000-0000FC060000}"/>
    <cellStyle name="Comma 2 2 2 2 3 2 6 2" xfId="1717" xr:uid="{00000000-0005-0000-0000-0000FD060000}"/>
    <cellStyle name="Comma 2 2 2 2 3 2 6 3" xfId="1718" xr:uid="{00000000-0005-0000-0000-0000FE060000}"/>
    <cellStyle name="Comma 2 2 2 2 3 2 6 4" xfId="1719" xr:uid="{00000000-0005-0000-0000-0000FF060000}"/>
    <cellStyle name="Comma 2 2 2 2 3 2 7" xfId="1720" xr:uid="{00000000-0005-0000-0000-000000070000}"/>
    <cellStyle name="Comma 2 2 2 2 3 2 8" xfId="1721" xr:uid="{00000000-0005-0000-0000-000001070000}"/>
    <cellStyle name="Comma 2 2 2 2 3 2 9" xfId="1722" xr:uid="{00000000-0005-0000-0000-000002070000}"/>
    <cellStyle name="Comma 2 2 2 2 3 3" xfId="1723" xr:uid="{00000000-0005-0000-0000-000003070000}"/>
    <cellStyle name="Comma 2 2 2 2 3 3 2" xfId="1724" xr:uid="{00000000-0005-0000-0000-000004070000}"/>
    <cellStyle name="Comma 2 2 2 2 3 3 2 2" xfId="1725" xr:uid="{00000000-0005-0000-0000-000005070000}"/>
    <cellStyle name="Comma 2 2 2 2 3 3 2 2 2" xfId="1726" xr:uid="{00000000-0005-0000-0000-000006070000}"/>
    <cellStyle name="Comma 2 2 2 2 3 3 2 2 3" xfId="1727" xr:uid="{00000000-0005-0000-0000-000007070000}"/>
    <cellStyle name="Comma 2 2 2 2 3 3 2 2 4" xfId="1728" xr:uid="{00000000-0005-0000-0000-000008070000}"/>
    <cellStyle name="Comma 2 2 2 2 3 3 2 3" xfId="1729" xr:uid="{00000000-0005-0000-0000-000009070000}"/>
    <cellStyle name="Comma 2 2 2 2 3 3 2 4" xfId="1730" xr:uid="{00000000-0005-0000-0000-00000A070000}"/>
    <cellStyle name="Comma 2 2 2 2 3 3 2 5" xfId="1731" xr:uid="{00000000-0005-0000-0000-00000B070000}"/>
    <cellStyle name="Comma 2 2 2 2 3 3 3" xfId="1732" xr:uid="{00000000-0005-0000-0000-00000C070000}"/>
    <cellStyle name="Comma 2 2 2 2 3 3 4" xfId="1733" xr:uid="{00000000-0005-0000-0000-00000D070000}"/>
    <cellStyle name="Comma 2 2 2 2 3 3 4 2" xfId="1734" xr:uid="{00000000-0005-0000-0000-00000E070000}"/>
    <cellStyle name="Comma 2 2 2 2 3 3 4 3" xfId="1735" xr:uid="{00000000-0005-0000-0000-00000F070000}"/>
    <cellStyle name="Comma 2 2 2 2 3 3 4 4" xfId="1736" xr:uid="{00000000-0005-0000-0000-000010070000}"/>
    <cellStyle name="Comma 2 2 2 2 3 3 5" xfId="1737" xr:uid="{00000000-0005-0000-0000-000011070000}"/>
    <cellStyle name="Comma 2 2 2 2 3 3 6" xfId="1738" xr:uid="{00000000-0005-0000-0000-000012070000}"/>
    <cellStyle name="Comma 2 2 2 2 3 3 7" xfId="1739" xr:uid="{00000000-0005-0000-0000-000013070000}"/>
    <cellStyle name="Comma 2 2 2 2 3 4" xfId="1740" xr:uid="{00000000-0005-0000-0000-000014070000}"/>
    <cellStyle name="Comma 2 2 2 2 3 4 2" xfId="1741" xr:uid="{00000000-0005-0000-0000-000015070000}"/>
    <cellStyle name="Comma 2 2 2 2 3 4 2 2" xfId="1742" xr:uid="{00000000-0005-0000-0000-000016070000}"/>
    <cellStyle name="Comma 2 2 2 2 3 4 2 2 2" xfId="1743" xr:uid="{00000000-0005-0000-0000-000017070000}"/>
    <cellStyle name="Comma 2 2 2 2 3 4 2 2 3" xfId="1744" xr:uid="{00000000-0005-0000-0000-000018070000}"/>
    <cellStyle name="Comma 2 2 2 2 3 4 2 2 4" xfId="1745" xr:uid="{00000000-0005-0000-0000-000019070000}"/>
    <cellStyle name="Comma 2 2 2 2 3 4 2 3" xfId="1746" xr:uid="{00000000-0005-0000-0000-00001A070000}"/>
    <cellStyle name="Comma 2 2 2 2 3 4 2 4" xfId="1747" xr:uid="{00000000-0005-0000-0000-00001B070000}"/>
    <cellStyle name="Comma 2 2 2 2 3 4 2 5" xfId="1748" xr:uid="{00000000-0005-0000-0000-00001C070000}"/>
    <cellStyle name="Comma 2 2 2 2 3 4 3" xfId="1749" xr:uid="{00000000-0005-0000-0000-00001D070000}"/>
    <cellStyle name="Comma 2 2 2 2 3 4 4" xfId="1750" xr:uid="{00000000-0005-0000-0000-00001E070000}"/>
    <cellStyle name="Comma 2 2 2 2 3 4 4 2" xfId="1751" xr:uid="{00000000-0005-0000-0000-00001F070000}"/>
    <cellStyle name="Comma 2 2 2 2 3 4 4 3" xfId="1752" xr:uid="{00000000-0005-0000-0000-000020070000}"/>
    <cellStyle name="Comma 2 2 2 2 3 4 4 4" xfId="1753" xr:uid="{00000000-0005-0000-0000-000021070000}"/>
    <cellStyle name="Comma 2 2 2 2 3 4 5" xfId="1754" xr:uid="{00000000-0005-0000-0000-000022070000}"/>
    <cellStyle name="Comma 2 2 2 2 3 4 6" xfId="1755" xr:uid="{00000000-0005-0000-0000-000023070000}"/>
    <cellStyle name="Comma 2 2 2 2 3 4 7" xfId="1756" xr:uid="{00000000-0005-0000-0000-000024070000}"/>
    <cellStyle name="Comma 2 2 2 2 3 5" xfId="1757" xr:uid="{00000000-0005-0000-0000-000025070000}"/>
    <cellStyle name="Comma 2 2 2 2 3 6" xfId="1758" xr:uid="{00000000-0005-0000-0000-000026070000}"/>
    <cellStyle name="Comma 2 2 2 2 3 6 2" xfId="1759" xr:uid="{00000000-0005-0000-0000-000027070000}"/>
    <cellStyle name="Comma 2 2 2 2 3 6 2 2" xfId="1760" xr:uid="{00000000-0005-0000-0000-000028070000}"/>
    <cellStyle name="Comma 2 2 2 2 3 6 2 3" xfId="1761" xr:uid="{00000000-0005-0000-0000-000029070000}"/>
    <cellStyle name="Comma 2 2 2 2 3 6 2 4" xfId="1762" xr:uid="{00000000-0005-0000-0000-00002A070000}"/>
    <cellStyle name="Comma 2 2 2 2 3 6 3" xfId="1763" xr:uid="{00000000-0005-0000-0000-00002B070000}"/>
    <cellStyle name="Comma 2 2 2 2 3 6 4" xfId="1764" xr:uid="{00000000-0005-0000-0000-00002C070000}"/>
    <cellStyle name="Comma 2 2 2 2 3 6 5" xfId="1765" xr:uid="{00000000-0005-0000-0000-00002D070000}"/>
    <cellStyle name="Comma 2 2 2 2 3 7" xfId="1766" xr:uid="{00000000-0005-0000-0000-00002E070000}"/>
    <cellStyle name="Comma 2 2 2 2 3 7 2" xfId="1767" xr:uid="{00000000-0005-0000-0000-00002F070000}"/>
    <cellStyle name="Comma 2 2 2 2 3 7 3" xfId="1768" xr:uid="{00000000-0005-0000-0000-000030070000}"/>
    <cellStyle name="Comma 2 2 2 2 3 7 4" xfId="1769" xr:uid="{00000000-0005-0000-0000-000031070000}"/>
    <cellStyle name="Comma 2 2 2 2 3 8" xfId="1770" xr:uid="{00000000-0005-0000-0000-000032070000}"/>
    <cellStyle name="Comma 2 2 2 2 3 8 2" xfId="1771" xr:uid="{00000000-0005-0000-0000-000033070000}"/>
    <cellStyle name="Comma 2 2 2 2 3 8 3" xfId="1772" xr:uid="{00000000-0005-0000-0000-000034070000}"/>
    <cellStyle name="Comma 2 2 2 2 3 8 4" xfId="1773" xr:uid="{00000000-0005-0000-0000-000035070000}"/>
    <cellStyle name="Comma 2 2 2 2 3 9" xfId="1774" xr:uid="{00000000-0005-0000-0000-000036070000}"/>
    <cellStyle name="Comma 2 2 2 2 4" xfId="1775" xr:uid="{00000000-0005-0000-0000-000037070000}"/>
    <cellStyle name="Comma 2 2 2 2 4 2" xfId="1776" xr:uid="{00000000-0005-0000-0000-000038070000}"/>
    <cellStyle name="Comma 2 2 2 2 4 3" xfId="1777" xr:uid="{00000000-0005-0000-0000-000039070000}"/>
    <cellStyle name="Comma 2 2 2 2 4 3 2" xfId="1778" xr:uid="{00000000-0005-0000-0000-00003A070000}"/>
    <cellStyle name="Comma 2 2 2 2 4 3 3" xfId="1779" xr:uid="{00000000-0005-0000-0000-00003B070000}"/>
    <cellStyle name="Comma 2 2 2 2 4 3 4" xfId="1780" xr:uid="{00000000-0005-0000-0000-00003C070000}"/>
    <cellStyle name="Comma 2 2 2 2 5" xfId="1781" xr:uid="{00000000-0005-0000-0000-00003D070000}"/>
    <cellStyle name="Comma 2 2 2 2 5 10" xfId="1782" xr:uid="{00000000-0005-0000-0000-00003E070000}"/>
    <cellStyle name="Comma 2 2 2 2 5 11" xfId="1783" xr:uid="{00000000-0005-0000-0000-00003F070000}"/>
    <cellStyle name="Comma 2 2 2 2 5 2" xfId="1784" xr:uid="{00000000-0005-0000-0000-000040070000}"/>
    <cellStyle name="Comma 2 2 2 2 5 2 2" xfId="1785" xr:uid="{00000000-0005-0000-0000-000041070000}"/>
    <cellStyle name="Comma 2 2 2 2 5 2 2 2" xfId="1786" xr:uid="{00000000-0005-0000-0000-000042070000}"/>
    <cellStyle name="Comma 2 2 2 2 5 2 2 2 2" xfId="1787" xr:uid="{00000000-0005-0000-0000-000043070000}"/>
    <cellStyle name="Comma 2 2 2 2 5 2 2 2 2 2" xfId="1788" xr:uid="{00000000-0005-0000-0000-000044070000}"/>
    <cellStyle name="Comma 2 2 2 2 5 2 2 2 2 3" xfId="1789" xr:uid="{00000000-0005-0000-0000-000045070000}"/>
    <cellStyle name="Comma 2 2 2 2 5 2 2 2 2 4" xfId="1790" xr:uid="{00000000-0005-0000-0000-000046070000}"/>
    <cellStyle name="Comma 2 2 2 2 5 2 2 2 3" xfId="1791" xr:uid="{00000000-0005-0000-0000-000047070000}"/>
    <cellStyle name="Comma 2 2 2 2 5 2 2 2 4" xfId="1792" xr:uid="{00000000-0005-0000-0000-000048070000}"/>
    <cellStyle name="Comma 2 2 2 2 5 2 2 2 5" xfId="1793" xr:uid="{00000000-0005-0000-0000-000049070000}"/>
    <cellStyle name="Comma 2 2 2 2 5 2 2 3" xfId="1794" xr:uid="{00000000-0005-0000-0000-00004A070000}"/>
    <cellStyle name="Comma 2 2 2 2 5 2 2 3 2" xfId="1795" xr:uid="{00000000-0005-0000-0000-00004B070000}"/>
    <cellStyle name="Comma 2 2 2 2 5 2 2 3 3" xfId="1796" xr:uid="{00000000-0005-0000-0000-00004C070000}"/>
    <cellStyle name="Comma 2 2 2 2 5 2 2 3 4" xfId="1797" xr:uid="{00000000-0005-0000-0000-00004D070000}"/>
    <cellStyle name="Comma 2 2 2 2 5 2 2 4" xfId="1798" xr:uid="{00000000-0005-0000-0000-00004E070000}"/>
    <cellStyle name="Comma 2 2 2 2 5 2 2 5" xfId="1799" xr:uid="{00000000-0005-0000-0000-00004F070000}"/>
    <cellStyle name="Comma 2 2 2 2 5 2 2 6" xfId="1800" xr:uid="{00000000-0005-0000-0000-000050070000}"/>
    <cellStyle name="Comma 2 2 2 2 5 2 3" xfId="1801" xr:uid="{00000000-0005-0000-0000-000051070000}"/>
    <cellStyle name="Comma 2 2 2 2 5 2 3 2" xfId="1802" xr:uid="{00000000-0005-0000-0000-000052070000}"/>
    <cellStyle name="Comma 2 2 2 2 5 2 3 2 2" xfId="1803" xr:uid="{00000000-0005-0000-0000-000053070000}"/>
    <cellStyle name="Comma 2 2 2 2 5 2 3 2 2 2" xfId="1804" xr:uid="{00000000-0005-0000-0000-000054070000}"/>
    <cellStyle name="Comma 2 2 2 2 5 2 3 2 2 3" xfId="1805" xr:uid="{00000000-0005-0000-0000-000055070000}"/>
    <cellStyle name="Comma 2 2 2 2 5 2 3 2 2 4" xfId="1806" xr:uid="{00000000-0005-0000-0000-000056070000}"/>
    <cellStyle name="Comma 2 2 2 2 5 2 3 2 3" xfId="1807" xr:uid="{00000000-0005-0000-0000-000057070000}"/>
    <cellStyle name="Comma 2 2 2 2 5 2 3 2 4" xfId="1808" xr:uid="{00000000-0005-0000-0000-000058070000}"/>
    <cellStyle name="Comma 2 2 2 2 5 2 3 2 5" xfId="1809" xr:uid="{00000000-0005-0000-0000-000059070000}"/>
    <cellStyle name="Comma 2 2 2 2 5 2 3 3" xfId="1810" xr:uid="{00000000-0005-0000-0000-00005A070000}"/>
    <cellStyle name="Comma 2 2 2 2 5 2 3 3 2" xfId="1811" xr:uid="{00000000-0005-0000-0000-00005B070000}"/>
    <cellStyle name="Comma 2 2 2 2 5 2 3 3 3" xfId="1812" xr:uid="{00000000-0005-0000-0000-00005C070000}"/>
    <cellStyle name="Comma 2 2 2 2 5 2 3 3 4" xfId="1813" xr:uid="{00000000-0005-0000-0000-00005D070000}"/>
    <cellStyle name="Comma 2 2 2 2 5 2 3 4" xfId="1814" xr:uid="{00000000-0005-0000-0000-00005E070000}"/>
    <cellStyle name="Comma 2 2 2 2 5 2 3 5" xfId="1815" xr:uid="{00000000-0005-0000-0000-00005F070000}"/>
    <cellStyle name="Comma 2 2 2 2 5 2 3 6" xfId="1816" xr:uid="{00000000-0005-0000-0000-000060070000}"/>
    <cellStyle name="Comma 2 2 2 2 5 2 4" xfId="1817" xr:uid="{00000000-0005-0000-0000-000061070000}"/>
    <cellStyle name="Comma 2 2 2 2 5 2 4 2" xfId="1818" xr:uid="{00000000-0005-0000-0000-000062070000}"/>
    <cellStyle name="Comma 2 2 2 2 5 2 4 2 2" xfId="1819" xr:uid="{00000000-0005-0000-0000-000063070000}"/>
    <cellStyle name="Comma 2 2 2 2 5 2 4 2 3" xfId="1820" xr:uid="{00000000-0005-0000-0000-000064070000}"/>
    <cellStyle name="Comma 2 2 2 2 5 2 4 2 4" xfId="1821" xr:uid="{00000000-0005-0000-0000-000065070000}"/>
    <cellStyle name="Comma 2 2 2 2 5 2 4 3" xfId="1822" xr:uid="{00000000-0005-0000-0000-000066070000}"/>
    <cellStyle name="Comma 2 2 2 2 5 2 4 4" xfId="1823" xr:uid="{00000000-0005-0000-0000-000067070000}"/>
    <cellStyle name="Comma 2 2 2 2 5 2 4 5" xfId="1824" xr:uid="{00000000-0005-0000-0000-000068070000}"/>
    <cellStyle name="Comma 2 2 2 2 5 2 5" xfId="1825" xr:uid="{00000000-0005-0000-0000-000069070000}"/>
    <cellStyle name="Comma 2 2 2 2 5 2 5 2" xfId="1826" xr:uid="{00000000-0005-0000-0000-00006A070000}"/>
    <cellStyle name="Comma 2 2 2 2 5 2 5 3" xfId="1827" xr:uid="{00000000-0005-0000-0000-00006B070000}"/>
    <cellStyle name="Comma 2 2 2 2 5 2 5 4" xfId="1828" xr:uid="{00000000-0005-0000-0000-00006C070000}"/>
    <cellStyle name="Comma 2 2 2 2 5 2 6" xfId="1829" xr:uid="{00000000-0005-0000-0000-00006D070000}"/>
    <cellStyle name="Comma 2 2 2 2 5 2 7" xfId="1830" xr:uid="{00000000-0005-0000-0000-00006E070000}"/>
    <cellStyle name="Comma 2 2 2 2 5 2 8" xfId="1831" xr:uid="{00000000-0005-0000-0000-00006F070000}"/>
    <cellStyle name="Comma 2 2 2 2 5 3" xfId="1832" xr:uid="{00000000-0005-0000-0000-000070070000}"/>
    <cellStyle name="Comma 2 2 2 2 5 3 2" xfId="1833" xr:uid="{00000000-0005-0000-0000-000071070000}"/>
    <cellStyle name="Comma 2 2 2 2 5 3 2 2" xfId="1834" xr:uid="{00000000-0005-0000-0000-000072070000}"/>
    <cellStyle name="Comma 2 2 2 2 5 3 2 2 2" xfId="1835" xr:uid="{00000000-0005-0000-0000-000073070000}"/>
    <cellStyle name="Comma 2 2 2 2 5 3 2 2 3" xfId="1836" xr:uid="{00000000-0005-0000-0000-000074070000}"/>
    <cellStyle name="Comma 2 2 2 2 5 3 2 2 4" xfId="1837" xr:uid="{00000000-0005-0000-0000-000075070000}"/>
    <cellStyle name="Comma 2 2 2 2 5 3 2 3" xfId="1838" xr:uid="{00000000-0005-0000-0000-000076070000}"/>
    <cellStyle name="Comma 2 2 2 2 5 3 2 4" xfId="1839" xr:uid="{00000000-0005-0000-0000-000077070000}"/>
    <cellStyle name="Comma 2 2 2 2 5 3 2 5" xfId="1840" xr:uid="{00000000-0005-0000-0000-000078070000}"/>
    <cellStyle name="Comma 2 2 2 2 5 3 3" xfId="1841" xr:uid="{00000000-0005-0000-0000-000079070000}"/>
    <cellStyle name="Comma 2 2 2 2 5 3 3 2" xfId="1842" xr:uid="{00000000-0005-0000-0000-00007A070000}"/>
    <cellStyle name="Comma 2 2 2 2 5 3 3 3" xfId="1843" xr:uid="{00000000-0005-0000-0000-00007B070000}"/>
    <cellStyle name="Comma 2 2 2 2 5 3 3 4" xfId="1844" xr:uid="{00000000-0005-0000-0000-00007C070000}"/>
    <cellStyle name="Comma 2 2 2 2 5 3 4" xfId="1845" xr:uid="{00000000-0005-0000-0000-00007D070000}"/>
    <cellStyle name="Comma 2 2 2 2 5 3 5" xfId="1846" xr:uid="{00000000-0005-0000-0000-00007E070000}"/>
    <cellStyle name="Comma 2 2 2 2 5 3 6" xfId="1847" xr:uid="{00000000-0005-0000-0000-00007F070000}"/>
    <cellStyle name="Comma 2 2 2 2 5 4" xfId="1848" xr:uid="{00000000-0005-0000-0000-000080070000}"/>
    <cellStyle name="Comma 2 2 2 2 5 4 2" xfId="1849" xr:uid="{00000000-0005-0000-0000-000081070000}"/>
    <cellStyle name="Comma 2 2 2 2 5 4 2 2" xfId="1850" xr:uid="{00000000-0005-0000-0000-000082070000}"/>
    <cellStyle name="Comma 2 2 2 2 5 4 2 2 2" xfId="1851" xr:uid="{00000000-0005-0000-0000-000083070000}"/>
    <cellStyle name="Comma 2 2 2 2 5 4 2 2 3" xfId="1852" xr:uid="{00000000-0005-0000-0000-000084070000}"/>
    <cellStyle name="Comma 2 2 2 2 5 4 2 2 4" xfId="1853" xr:uid="{00000000-0005-0000-0000-000085070000}"/>
    <cellStyle name="Comma 2 2 2 2 5 4 2 3" xfId="1854" xr:uid="{00000000-0005-0000-0000-000086070000}"/>
    <cellStyle name="Comma 2 2 2 2 5 4 2 4" xfId="1855" xr:uid="{00000000-0005-0000-0000-000087070000}"/>
    <cellStyle name="Comma 2 2 2 2 5 4 2 5" xfId="1856" xr:uid="{00000000-0005-0000-0000-000088070000}"/>
    <cellStyle name="Comma 2 2 2 2 5 4 3" xfId="1857" xr:uid="{00000000-0005-0000-0000-000089070000}"/>
    <cellStyle name="Comma 2 2 2 2 5 4 3 2" xfId="1858" xr:uid="{00000000-0005-0000-0000-00008A070000}"/>
    <cellStyle name="Comma 2 2 2 2 5 4 3 3" xfId="1859" xr:uid="{00000000-0005-0000-0000-00008B070000}"/>
    <cellStyle name="Comma 2 2 2 2 5 4 3 4" xfId="1860" xr:uid="{00000000-0005-0000-0000-00008C070000}"/>
    <cellStyle name="Comma 2 2 2 2 5 4 4" xfId="1861" xr:uid="{00000000-0005-0000-0000-00008D070000}"/>
    <cellStyle name="Comma 2 2 2 2 5 4 5" xfId="1862" xr:uid="{00000000-0005-0000-0000-00008E070000}"/>
    <cellStyle name="Comma 2 2 2 2 5 4 6" xfId="1863" xr:uid="{00000000-0005-0000-0000-00008F070000}"/>
    <cellStyle name="Comma 2 2 2 2 5 5" xfId="1864" xr:uid="{00000000-0005-0000-0000-000090070000}"/>
    <cellStyle name="Comma 2 2 2 2 5 6" xfId="1865" xr:uid="{00000000-0005-0000-0000-000091070000}"/>
    <cellStyle name="Comma 2 2 2 2 5 6 2" xfId="1866" xr:uid="{00000000-0005-0000-0000-000092070000}"/>
    <cellStyle name="Comma 2 2 2 2 5 6 2 2" xfId="1867" xr:uid="{00000000-0005-0000-0000-000093070000}"/>
    <cellStyle name="Comma 2 2 2 2 5 6 2 3" xfId="1868" xr:uid="{00000000-0005-0000-0000-000094070000}"/>
    <cellStyle name="Comma 2 2 2 2 5 6 2 4" xfId="1869" xr:uid="{00000000-0005-0000-0000-000095070000}"/>
    <cellStyle name="Comma 2 2 2 2 5 6 3" xfId="1870" xr:uid="{00000000-0005-0000-0000-000096070000}"/>
    <cellStyle name="Comma 2 2 2 2 5 6 4" xfId="1871" xr:uid="{00000000-0005-0000-0000-000097070000}"/>
    <cellStyle name="Comma 2 2 2 2 5 6 5" xfId="1872" xr:uid="{00000000-0005-0000-0000-000098070000}"/>
    <cellStyle name="Comma 2 2 2 2 5 7" xfId="1873" xr:uid="{00000000-0005-0000-0000-000099070000}"/>
    <cellStyle name="Comma 2 2 2 2 5 7 2" xfId="1874" xr:uid="{00000000-0005-0000-0000-00009A070000}"/>
    <cellStyle name="Comma 2 2 2 2 5 7 3" xfId="1875" xr:uid="{00000000-0005-0000-0000-00009B070000}"/>
    <cellStyle name="Comma 2 2 2 2 5 7 4" xfId="1876" xr:uid="{00000000-0005-0000-0000-00009C070000}"/>
    <cellStyle name="Comma 2 2 2 2 5 8" xfId="1877" xr:uid="{00000000-0005-0000-0000-00009D070000}"/>
    <cellStyle name="Comma 2 2 2 2 5 8 2" xfId="1878" xr:uid="{00000000-0005-0000-0000-00009E070000}"/>
    <cellStyle name="Comma 2 2 2 2 5 8 3" xfId="1879" xr:uid="{00000000-0005-0000-0000-00009F070000}"/>
    <cellStyle name="Comma 2 2 2 2 5 8 4" xfId="1880" xr:uid="{00000000-0005-0000-0000-0000A0070000}"/>
    <cellStyle name="Comma 2 2 2 2 5 9" xfId="1881" xr:uid="{00000000-0005-0000-0000-0000A1070000}"/>
    <cellStyle name="Comma 2 2 2 2 6" xfId="1882" xr:uid="{00000000-0005-0000-0000-0000A2070000}"/>
    <cellStyle name="Comma 2 2 2 2 6 10" xfId="1883" xr:uid="{00000000-0005-0000-0000-0000A3070000}"/>
    <cellStyle name="Comma 2 2 2 2 6 2" xfId="1884" xr:uid="{00000000-0005-0000-0000-0000A4070000}"/>
    <cellStyle name="Comma 2 2 2 2 6 2 2" xfId="1885" xr:uid="{00000000-0005-0000-0000-0000A5070000}"/>
    <cellStyle name="Comma 2 2 2 2 6 2 2 2" xfId="1886" xr:uid="{00000000-0005-0000-0000-0000A6070000}"/>
    <cellStyle name="Comma 2 2 2 2 6 2 2 2 2" xfId="1887" xr:uid="{00000000-0005-0000-0000-0000A7070000}"/>
    <cellStyle name="Comma 2 2 2 2 6 2 2 2 3" xfId="1888" xr:uid="{00000000-0005-0000-0000-0000A8070000}"/>
    <cellStyle name="Comma 2 2 2 2 6 2 2 2 4" xfId="1889" xr:uid="{00000000-0005-0000-0000-0000A9070000}"/>
    <cellStyle name="Comma 2 2 2 2 6 2 2 3" xfId="1890" xr:uid="{00000000-0005-0000-0000-0000AA070000}"/>
    <cellStyle name="Comma 2 2 2 2 6 2 2 4" xfId="1891" xr:uid="{00000000-0005-0000-0000-0000AB070000}"/>
    <cellStyle name="Comma 2 2 2 2 6 2 2 5" xfId="1892" xr:uid="{00000000-0005-0000-0000-0000AC070000}"/>
    <cellStyle name="Comma 2 2 2 2 6 2 3" xfId="1893" xr:uid="{00000000-0005-0000-0000-0000AD070000}"/>
    <cellStyle name="Comma 2 2 2 2 6 2 3 2" xfId="1894" xr:uid="{00000000-0005-0000-0000-0000AE070000}"/>
    <cellStyle name="Comma 2 2 2 2 6 2 3 3" xfId="1895" xr:uid="{00000000-0005-0000-0000-0000AF070000}"/>
    <cellStyle name="Comma 2 2 2 2 6 2 3 4" xfId="1896" xr:uid="{00000000-0005-0000-0000-0000B0070000}"/>
    <cellStyle name="Comma 2 2 2 2 6 2 4" xfId="1897" xr:uid="{00000000-0005-0000-0000-0000B1070000}"/>
    <cellStyle name="Comma 2 2 2 2 6 2 5" xfId="1898" xr:uid="{00000000-0005-0000-0000-0000B2070000}"/>
    <cellStyle name="Comma 2 2 2 2 6 2 6" xfId="1899" xr:uid="{00000000-0005-0000-0000-0000B3070000}"/>
    <cellStyle name="Comma 2 2 2 2 6 3" xfId="1900" xr:uid="{00000000-0005-0000-0000-0000B4070000}"/>
    <cellStyle name="Comma 2 2 2 2 6 3 2" xfId="1901" xr:uid="{00000000-0005-0000-0000-0000B5070000}"/>
    <cellStyle name="Comma 2 2 2 2 6 3 2 2" xfId="1902" xr:uid="{00000000-0005-0000-0000-0000B6070000}"/>
    <cellStyle name="Comma 2 2 2 2 6 3 2 2 2" xfId="1903" xr:uid="{00000000-0005-0000-0000-0000B7070000}"/>
    <cellStyle name="Comma 2 2 2 2 6 3 2 2 3" xfId="1904" xr:uid="{00000000-0005-0000-0000-0000B8070000}"/>
    <cellStyle name="Comma 2 2 2 2 6 3 2 2 4" xfId="1905" xr:uid="{00000000-0005-0000-0000-0000B9070000}"/>
    <cellStyle name="Comma 2 2 2 2 6 3 2 3" xfId="1906" xr:uid="{00000000-0005-0000-0000-0000BA070000}"/>
    <cellStyle name="Comma 2 2 2 2 6 3 2 4" xfId="1907" xr:uid="{00000000-0005-0000-0000-0000BB070000}"/>
    <cellStyle name="Comma 2 2 2 2 6 3 2 5" xfId="1908" xr:uid="{00000000-0005-0000-0000-0000BC070000}"/>
    <cellStyle name="Comma 2 2 2 2 6 3 3" xfId="1909" xr:uid="{00000000-0005-0000-0000-0000BD070000}"/>
    <cellStyle name="Comma 2 2 2 2 6 3 3 2" xfId="1910" xr:uid="{00000000-0005-0000-0000-0000BE070000}"/>
    <cellStyle name="Comma 2 2 2 2 6 3 3 3" xfId="1911" xr:uid="{00000000-0005-0000-0000-0000BF070000}"/>
    <cellStyle name="Comma 2 2 2 2 6 3 3 4" xfId="1912" xr:uid="{00000000-0005-0000-0000-0000C0070000}"/>
    <cellStyle name="Comma 2 2 2 2 6 3 4" xfId="1913" xr:uid="{00000000-0005-0000-0000-0000C1070000}"/>
    <cellStyle name="Comma 2 2 2 2 6 3 5" xfId="1914" xr:uid="{00000000-0005-0000-0000-0000C2070000}"/>
    <cellStyle name="Comma 2 2 2 2 6 3 6" xfId="1915" xr:uid="{00000000-0005-0000-0000-0000C3070000}"/>
    <cellStyle name="Comma 2 2 2 2 6 4" xfId="1916" xr:uid="{00000000-0005-0000-0000-0000C4070000}"/>
    <cellStyle name="Comma 2 2 2 2 6 5" xfId="1917" xr:uid="{00000000-0005-0000-0000-0000C5070000}"/>
    <cellStyle name="Comma 2 2 2 2 6 5 2" xfId="1918" xr:uid="{00000000-0005-0000-0000-0000C6070000}"/>
    <cellStyle name="Comma 2 2 2 2 6 5 2 2" xfId="1919" xr:uid="{00000000-0005-0000-0000-0000C7070000}"/>
    <cellStyle name="Comma 2 2 2 2 6 5 2 3" xfId="1920" xr:uid="{00000000-0005-0000-0000-0000C8070000}"/>
    <cellStyle name="Comma 2 2 2 2 6 5 2 4" xfId="1921" xr:uid="{00000000-0005-0000-0000-0000C9070000}"/>
    <cellStyle name="Comma 2 2 2 2 6 5 3" xfId="1922" xr:uid="{00000000-0005-0000-0000-0000CA070000}"/>
    <cellStyle name="Comma 2 2 2 2 6 5 4" xfId="1923" xr:uid="{00000000-0005-0000-0000-0000CB070000}"/>
    <cellStyle name="Comma 2 2 2 2 6 5 5" xfId="1924" xr:uid="{00000000-0005-0000-0000-0000CC070000}"/>
    <cellStyle name="Comma 2 2 2 2 6 6" xfId="1925" xr:uid="{00000000-0005-0000-0000-0000CD070000}"/>
    <cellStyle name="Comma 2 2 2 2 6 6 2" xfId="1926" xr:uid="{00000000-0005-0000-0000-0000CE070000}"/>
    <cellStyle name="Comma 2 2 2 2 6 6 3" xfId="1927" xr:uid="{00000000-0005-0000-0000-0000CF070000}"/>
    <cellStyle name="Comma 2 2 2 2 6 6 4" xfId="1928" xr:uid="{00000000-0005-0000-0000-0000D0070000}"/>
    <cellStyle name="Comma 2 2 2 2 6 7" xfId="1929" xr:uid="{00000000-0005-0000-0000-0000D1070000}"/>
    <cellStyle name="Comma 2 2 2 2 6 7 2" xfId="1930" xr:uid="{00000000-0005-0000-0000-0000D2070000}"/>
    <cellStyle name="Comma 2 2 2 2 6 7 3" xfId="1931" xr:uid="{00000000-0005-0000-0000-0000D3070000}"/>
    <cellStyle name="Comma 2 2 2 2 6 7 4" xfId="1932" xr:uid="{00000000-0005-0000-0000-0000D4070000}"/>
    <cellStyle name="Comma 2 2 2 2 6 8" xfId="1933" xr:uid="{00000000-0005-0000-0000-0000D5070000}"/>
    <cellStyle name="Comma 2 2 2 2 6 9" xfId="1934" xr:uid="{00000000-0005-0000-0000-0000D6070000}"/>
    <cellStyle name="Comma 2 2 2 2 7" xfId="1935" xr:uid="{00000000-0005-0000-0000-0000D7070000}"/>
    <cellStyle name="Comma 2 2 2 2 7 10" xfId="1936" xr:uid="{00000000-0005-0000-0000-0000D8070000}"/>
    <cellStyle name="Comma 2 2 2 2 7 2" xfId="1937" xr:uid="{00000000-0005-0000-0000-0000D9070000}"/>
    <cellStyle name="Comma 2 2 2 2 7 2 2" xfId="1938" xr:uid="{00000000-0005-0000-0000-0000DA070000}"/>
    <cellStyle name="Comma 2 2 2 2 7 2 2 2" xfId="1939" xr:uid="{00000000-0005-0000-0000-0000DB070000}"/>
    <cellStyle name="Comma 2 2 2 2 7 2 2 2 2" xfId="1940" xr:uid="{00000000-0005-0000-0000-0000DC070000}"/>
    <cellStyle name="Comma 2 2 2 2 7 2 2 2 3" xfId="1941" xr:uid="{00000000-0005-0000-0000-0000DD070000}"/>
    <cellStyle name="Comma 2 2 2 2 7 2 2 2 4" xfId="1942" xr:uid="{00000000-0005-0000-0000-0000DE070000}"/>
    <cellStyle name="Comma 2 2 2 2 7 2 2 3" xfId="1943" xr:uid="{00000000-0005-0000-0000-0000DF070000}"/>
    <cellStyle name="Comma 2 2 2 2 7 2 2 4" xfId="1944" xr:uid="{00000000-0005-0000-0000-0000E0070000}"/>
    <cellStyle name="Comma 2 2 2 2 7 2 2 5" xfId="1945" xr:uid="{00000000-0005-0000-0000-0000E1070000}"/>
    <cellStyle name="Comma 2 2 2 2 7 2 3" xfId="1946" xr:uid="{00000000-0005-0000-0000-0000E2070000}"/>
    <cellStyle name="Comma 2 2 2 2 7 2 3 2" xfId="1947" xr:uid="{00000000-0005-0000-0000-0000E3070000}"/>
    <cellStyle name="Comma 2 2 2 2 7 2 3 3" xfId="1948" xr:uid="{00000000-0005-0000-0000-0000E4070000}"/>
    <cellStyle name="Comma 2 2 2 2 7 2 3 4" xfId="1949" xr:uid="{00000000-0005-0000-0000-0000E5070000}"/>
    <cellStyle name="Comma 2 2 2 2 7 2 4" xfId="1950" xr:uid="{00000000-0005-0000-0000-0000E6070000}"/>
    <cellStyle name="Comma 2 2 2 2 7 2 5" xfId="1951" xr:uid="{00000000-0005-0000-0000-0000E7070000}"/>
    <cellStyle name="Comma 2 2 2 2 7 2 6" xfId="1952" xr:uid="{00000000-0005-0000-0000-0000E8070000}"/>
    <cellStyle name="Comma 2 2 2 2 7 3" xfId="1953" xr:uid="{00000000-0005-0000-0000-0000E9070000}"/>
    <cellStyle name="Comma 2 2 2 2 7 3 2" xfId="1954" xr:uid="{00000000-0005-0000-0000-0000EA070000}"/>
    <cellStyle name="Comma 2 2 2 2 7 3 2 2" xfId="1955" xr:uid="{00000000-0005-0000-0000-0000EB070000}"/>
    <cellStyle name="Comma 2 2 2 2 7 3 2 2 2" xfId="1956" xr:uid="{00000000-0005-0000-0000-0000EC070000}"/>
    <cellStyle name="Comma 2 2 2 2 7 3 2 2 3" xfId="1957" xr:uid="{00000000-0005-0000-0000-0000ED070000}"/>
    <cellStyle name="Comma 2 2 2 2 7 3 2 2 4" xfId="1958" xr:uid="{00000000-0005-0000-0000-0000EE070000}"/>
    <cellStyle name="Comma 2 2 2 2 7 3 2 3" xfId="1959" xr:uid="{00000000-0005-0000-0000-0000EF070000}"/>
    <cellStyle name="Comma 2 2 2 2 7 3 2 4" xfId="1960" xr:uid="{00000000-0005-0000-0000-0000F0070000}"/>
    <cellStyle name="Comma 2 2 2 2 7 3 2 5" xfId="1961" xr:uid="{00000000-0005-0000-0000-0000F1070000}"/>
    <cellStyle name="Comma 2 2 2 2 7 3 3" xfId="1962" xr:uid="{00000000-0005-0000-0000-0000F2070000}"/>
    <cellStyle name="Comma 2 2 2 2 7 3 3 2" xfId="1963" xr:uid="{00000000-0005-0000-0000-0000F3070000}"/>
    <cellStyle name="Comma 2 2 2 2 7 3 3 3" xfId="1964" xr:uid="{00000000-0005-0000-0000-0000F4070000}"/>
    <cellStyle name="Comma 2 2 2 2 7 3 3 4" xfId="1965" xr:uid="{00000000-0005-0000-0000-0000F5070000}"/>
    <cellStyle name="Comma 2 2 2 2 7 3 4" xfId="1966" xr:uid="{00000000-0005-0000-0000-0000F6070000}"/>
    <cellStyle name="Comma 2 2 2 2 7 3 5" xfId="1967" xr:uid="{00000000-0005-0000-0000-0000F7070000}"/>
    <cellStyle name="Comma 2 2 2 2 7 3 6" xfId="1968" xr:uid="{00000000-0005-0000-0000-0000F8070000}"/>
    <cellStyle name="Comma 2 2 2 2 7 4" xfId="1969" xr:uid="{00000000-0005-0000-0000-0000F9070000}"/>
    <cellStyle name="Comma 2 2 2 2 7 5" xfId="1970" xr:uid="{00000000-0005-0000-0000-0000FA070000}"/>
    <cellStyle name="Comma 2 2 2 2 7 5 2" xfId="1971" xr:uid="{00000000-0005-0000-0000-0000FB070000}"/>
    <cellStyle name="Comma 2 2 2 2 7 5 2 2" xfId="1972" xr:uid="{00000000-0005-0000-0000-0000FC070000}"/>
    <cellStyle name="Comma 2 2 2 2 7 5 2 3" xfId="1973" xr:uid="{00000000-0005-0000-0000-0000FD070000}"/>
    <cellStyle name="Comma 2 2 2 2 7 5 2 4" xfId="1974" xr:uid="{00000000-0005-0000-0000-0000FE070000}"/>
    <cellStyle name="Comma 2 2 2 2 7 5 3" xfId="1975" xr:uid="{00000000-0005-0000-0000-0000FF070000}"/>
    <cellStyle name="Comma 2 2 2 2 7 5 4" xfId="1976" xr:uid="{00000000-0005-0000-0000-000000080000}"/>
    <cellStyle name="Comma 2 2 2 2 7 5 5" xfId="1977" xr:uid="{00000000-0005-0000-0000-000001080000}"/>
    <cellStyle name="Comma 2 2 2 2 7 6" xfId="1978" xr:uid="{00000000-0005-0000-0000-000002080000}"/>
    <cellStyle name="Comma 2 2 2 2 7 6 2" xfId="1979" xr:uid="{00000000-0005-0000-0000-000003080000}"/>
    <cellStyle name="Comma 2 2 2 2 7 6 3" xfId="1980" xr:uid="{00000000-0005-0000-0000-000004080000}"/>
    <cellStyle name="Comma 2 2 2 2 7 6 4" xfId="1981" xr:uid="{00000000-0005-0000-0000-000005080000}"/>
    <cellStyle name="Comma 2 2 2 2 7 7" xfId="1982" xr:uid="{00000000-0005-0000-0000-000006080000}"/>
    <cellStyle name="Comma 2 2 2 2 7 7 2" xfId="1983" xr:uid="{00000000-0005-0000-0000-000007080000}"/>
    <cellStyle name="Comma 2 2 2 2 7 7 3" xfId="1984" xr:uid="{00000000-0005-0000-0000-000008080000}"/>
    <cellStyle name="Comma 2 2 2 2 7 7 4" xfId="1985" xr:uid="{00000000-0005-0000-0000-000009080000}"/>
    <cellStyle name="Comma 2 2 2 2 7 8" xfId="1986" xr:uid="{00000000-0005-0000-0000-00000A080000}"/>
    <cellStyle name="Comma 2 2 2 2 7 9" xfId="1987" xr:uid="{00000000-0005-0000-0000-00000B080000}"/>
    <cellStyle name="Comma 2 2 2 2 8" xfId="1988" xr:uid="{00000000-0005-0000-0000-00000C080000}"/>
    <cellStyle name="Comma 2 2 2 2 8 2" xfId="1989" xr:uid="{00000000-0005-0000-0000-00000D080000}"/>
    <cellStyle name="Comma 2 2 2 2 8 3" xfId="1990" xr:uid="{00000000-0005-0000-0000-00000E080000}"/>
    <cellStyle name="Comma 2 2 2 2 8 3 2" xfId="1991" xr:uid="{00000000-0005-0000-0000-00000F080000}"/>
    <cellStyle name="Comma 2 2 2 2 8 3 2 2" xfId="1992" xr:uid="{00000000-0005-0000-0000-000010080000}"/>
    <cellStyle name="Comma 2 2 2 2 8 3 2 3" xfId="1993" xr:uid="{00000000-0005-0000-0000-000011080000}"/>
    <cellStyle name="Comma 2 2 2 2 8 3 2 4" xfId="1994" xr:uid="{00000000-0005-0000-0000-000012080000}"/>
    <cellStyle name="Comma 2 2 2 2 8 3 3" xfId="1995" xr:uid="{00000000-0005-0000-0000-000013080000}"/>
    <cellStyle name="Comma 2 2 2 2 8 3 4" xfId="1996" xr:uid="{00000000-0005-0000-0000-000014080000}"/>
    <cellStyle name="Comma 2 2 2 2 8 3 5" xfId="1997" xr:uid="{00000000-0005-0000-0000-000015080000}"/>
    <cellStyle name="Comma 2 2 2 2 8 4" xfId="1998" xr:uid="{00000000-0005-0000-0000-000016080000}"/>
    <cellStyle name="Comma 2 2 2 2 8 4 2" xfId="1999" xr:uid="{00000000-0005-0000-0000-000017080000}"/>
    <cellStyle name="Comma 2 2 2 2 8 4 3" xfId="2000" xr:uid="{00000000-0005-0000-0000-000018080000}"/>
    <cellStyle name="Comma 2 2 2 2 8 4 4" xfId="2001" xr:uid="{00000000-0005-0000-0000-000019080000}"/>
    <cellStyle name="Comma 2 2 2 2 8 5" xfId="2002" xr:uid="{00000000-0005-0000-0000-00001A080000}"/>
    <cellStyle name="Comma 2 2 2 2 8 5 2" xfId="2003" xr:uid="{00000000-0005-0000-0000-00001B080000}"/>
    <cellStyle name="Comma 2 2 2 2 8 5 3" xfId="2004" xr:uid="{00000000-0005-0000-0000-00001C080000}"/>
    <cellStyle name="Comma 2 2 2 2 8 5 4" xfId="2005" xr:uid="{00000000-0005-0000-0000-00001D080000}"/>
    <cellStyle name="Comma 2 2 2 2 8 6" xfId="2006" xr:uid="{00000000-0005-0000-0000-00001E080000}"/>
    <cellStyle name="Comma 2 2 2 2 8 7" xfId="2007" xr:uid="{00000000-0005-0000-0000-00001F080000}"/>
    <cellStyle name="Comma 2 2 2 2 8 8" xfId="2008" xr:uid="{00000000-0005-0000-0000-000020080000}"/>
    <cellStyle name="Comma 2 2 2 2 9" xfId="2009" xr:uid="{00000000-0005-0000-0000-000021080000}"/>
    <cellStyle name="Comma 2 2 2 2 9 2" xfId="2010" xr:uid="{00000000-0005-0000-0000-000022080000}"/>
    <cellStyle name="Comma 2 2 2 2 9 3" xfId="2011" xr:uid="{00000000-0005-0000-0000-000023080000}"/>
    <cellStyle name="Comma 2 2 2 2 9 3 2" xfId="2012" xr:uid="{00000000-0005-0000-0000-000024080000}"/>
    <cellStyle name="Comma 2 2 2 2 9 3 2 2" xfId="2013" xr:uid="{00000000-0005-0000-0000-000025080000}"/>
    <cellStyle name="Comma 2 2 2 2 9 3 2 3" xfId="2014" xr:uid="{00000000-0005-0000-0000-000026080000}"/>
    <cellStyle name="Comma 2 2 2 2 9 3 2 4" xfId="2015" xr:uid="{00000000-0005-0000-0000-000027080000}"/>
    <cellStyle name="Comma 2 2 2 2 9 3 3" xfId="2016" xr:uid="{00000000-0005-0000-0000-000028080000}"/>
    <cellStyle name="Comma 2 2 2 2 9 3 4" xfId="2017" xr:uid="{00000000-0005-0000-0000-000029080000}"/>
    <cellStyle name="Comma 2 2 2 2 9 3 5" xfId="2018" xr:uid="{00000000-0005-0000-0000-00002A080000}"/>
    <cellStyle name="Comma 2 2 2 2 9 4" xfId="2019" xr:uid="{00000000-0005-0000-0000-00002B080000}"/>
    <cellStyle name="Comma 2 2 2 2 9 4 2" xfId="2020" xr:uid="{00000000-0005-0000-0000-00002C080000}"/>
    <cellStyle name="Comma 2 2 2 2 9 4 3" xfId="2021" xr:uid="{00000000-0005-0000-0000-00002D080000}"/>
    <cellStyle name="Comma 2 2 2 2 9 4 4" xfId="2022" xr:uid="{00000000-0005-0000-0000-00002E080000}"/>
    <cellStyle name="Comma 2 2 2 2 9 5" xfId="2023" xr:uid="{00000000-0005-0000-0000-00002F080000}"/>
    <cellStyle name="Comma 2 2 2 2 9 5 2" xfId="2024" xr:uid="{00000000-0005-0000-0000-000030080000}"/>
    <cellStyle name="Comma 2 2 2 2 9 5 3" xfId="2025" xr:uid="{00000000-0005-0000-0000-000031080000}"/>
    <cellStyle name="Comma 2 2 2 2 9 5 4" xfId="2026" xr:uid="{00000000-0005-0000-0000-000032080000}"/>
    <cellStyle name="Comma 2 2 2 2 9 6" xfId="2027" xr:uid="{00000000-0005-0000-0000-000033080000}"/>
    <cellStyle name="Comma 2 2 2 2 9 7" xfId="2028" xr:uid="{00000000-0005-0000-0000-000034080000}"/>
    <cellStyle name="Comma 2 2 2 2 9 8" xfId="2029" xr:uid="{00000000-0005-0000-0000-000035080000}"/>
    <cellStyle name="Comma 2 2 2 20" xfId="2030" xr:uid="{00000000-0005-0000-0000-000036080000}"/>
    <cellStyle name="Comma 2 2 2 20 2" xfId="2031" xr:uid="{00000000-0005-0000-0000-000037080000}"/>
    <cellStyle name="Comma 2 2 2 20 3" xfId="2032" xr:uid="{00000000-0005-0000-0000-000038080000}"/>
    <cellStyle name="Comma 2 2 2 20 4" xfId="2033" xr:uid="{00000000-0005-0000-0000-000039080000}"/>
    <cellStyle name="Comma 2 2 2 21" xfId="2034" xr:uid="{00000000-0005-0000-0000-00003A080000}"/>
    <cellStyle name="Comma 2 2 2 22" xfId="2035" xr:uid="{00000000-0005-0000-0000-00003B080000}"/>
    <cellStyle name="Comma 2 2 2 23" xfId="2036" xr:uid="{00000000-0005-0000-0000-00003C080000}"/>
    <cellStyle name="Comma 2 2 2 24" xfId="28657" xr:uid="{11149A8C-7C24-4DDD-A86A-0F9E074230FE}"/>
    <cellStyle name="Comma 2 2 2 3" xfId="2037" xr:uid="{00000000-0005-0000-0000-00003D080000}"/>
    <cellStyle name="Comma 2 2 2 3 10" xfId="2038" xr:uid="{00000000-0005-0000-0000-00003E080000}"/>
    <cellStyle name="Comma 2 2 2 3 2" xfId="2039" xr:uid="{00000000-0005-0000-0000-00003F080000}"/>
    <cellStyle name="Comma 2 2 2 3 2 2" xfId="2040" xr:uid="{00000000-0005-0000-0000-000040080000}"/>
    <cellStyle name="Comma 2 2 2 3 2 2 2" xfId="2041" xr:uid="{00000000-0005-0000-0000-000041080000}"/>
    <cellStyle name="Comma 2 2 2 3 2 2 2 2" xfId="2042" xr:uid="{00000000-0005-0000-0000-000042080000}"/>
    <cellStyle name="Comma 2 2 2 3 2 2 2 2 2" xfId="2043" xr:uid="{00000000-0005-0000-0000-000043080000}"/>
    <cellStyle name="Comma 2 2 2 3 2 2 2 2 3" xfId="2044" xr:uid="{00000000-0005-0000-0000-000044080000}"/>
    <cellStyle name="Comma 2 2 2 3 2 2 2 2 4" xfId="2045" xr:uid="{00000000-0005-0000-0000-000045080000}"/>
    <cellStyle name="Comma 2 2 2 3 2 2 2 3" xfId="2046" xr:uid="{00000000-0005-0000-0000-000046080000}"/>
    <cellStyle name="Comma 2 2 2 3 2 2 2 4" xfId="2047" xr:uid="{00000000-0005-0000-0000-000047080000}"/>
    <cellStyle name="Comma 2 2 2 3 2 2 2 5" xfId="2048" xr:uid="{00000000-0005-0000-0000-000048080000}"/>
    <cellStyle name="Comma 2 2 2 3 2 2 3" xfId="2049" xr:uid="{00000000-0005-0000-0000-000049080000}"/>
    <cellStyle name="Comma 2 2 2 3 2 2 4" xfId="2050" xr:uid="{00000000-0005-0000-0000-00004A080000}"/>
    <cellStyle name="Comma 2 2 2 3 2 2 4 2" xfId="2051" xr:uid="{00000000-0005-0000-0000-00004B080000}"/>
    <cellStyle name="Comma 2 2 2 3 2 2 4 3" xfId="2052" xr:uid="{00000000-0005-0000-0000-00004C080000}"/>
    <cellStyle name="Comma 2 2 2 3 2 2 4 4" xfId="2053" xr:uid="{00000000-0005-0000-0000-00004D080000}"/>
    <cellStyle name="Comma 2 2 2 3 2 2 5" xfId="2054" xr:uid="{00000000-0005-0000-0000-00004E080000}"/>
    <cellStyle name="Comma 2 2 2 3 2 2 6" xfId="2055" xr:uid="{00000000-0005-0000-0000-00004F080000}"/>
    <cellStyle name="Comma 2 2 2 3 2 2 7" xfId="2056" xr:uid="{00000000-0005-0000-0000-000050080000}"/>
    <cellStyle name="Comma 2 2 2 3 2 3" xfId="2057" xr:uid="{00000000-0005-0000-0000-000051080000}"/>
    <cellStyle name="Comma 2 2 2 3 2 3 2" xfId="2058" xr:uid="{00000000-0005-0000-0000-000052080000}"/>
    <cellStyle name="Comma 2 2 2 3 2 3 2 2" xfId="2059" xr:uid="{00000000-0005-0000-0000-000053080000}"/>
    <cellStyle name="Comma 2 2 2 3 2 3 2 2 2" xfId="2060" xr:uid="{00000000-0005-0000-0000-000054080000}"/>
    <cellStyle name="Comma 2 2 2 3 2 3 2 2 3" xfId="2061" xr:uid="{00000000-0005-0000-0000-000055080000}"/>
    <cellStyle name="Comma 2 2 2 3 2 3 2 2 4" xfId="2062" xr:uid="{00000000-0005-0000-0000-000056080000}"/>
    <cellStyle name="Comma 2 2 2 3 2 3 2 3" xfId="2063" xr:uid="{00000000-0005-0000-0000-000057080000}"/>
    <cellStyle name="Comma 2 2 2 3 2 3 2 4" xfId="2064" xr:uid="{00000000-0005-0000-0000-000058080000}"/>
    <cellStyle name="Comma 2 2 2 3 2 3 2 5" xfId="2065" xr:uid="{00000000-0005-0000-0000-000059080000}"/>
    <cellStyle name="Comma 2 2 2 3 2 3 3" xfId="2066" xr:uid="{00000000-0005-0000-0000-00005A080000}"/>
    <cellStyle name="Comma 2 2 2 3 2 3 4" xfId="2067" xr:uid="{00000000-0005-0000-0000-00005B080000}"/>
    <cellStyle name="Comma 2 2 2 3 2 3 4 2" xfId="2068" xr:uid="{00000000-0005-0000-0000-00005C080000}"/>
    <cellStyle name="Comma 2 2 2 3 2 3 4 3" xfId="2069" xr:uid="{00000000-0005-0000-0000-00005D080000}"/>
    <cellStyle name="Comma 2 2 2 3 2 3 4 4" xfId="2070" xr:uid="{00000000-0005-0000-0000-00005E080000}"/>
    <cellStyle name="Comma 2 2 2 3 2 3 5" xfId="2071" xr:uid="{00000000-0005-0000-0000-00005F080000}"/>
    <cellStyle name="Comma 2 2 2 3 2 3 6" xfId="2072" xr:uid="{00000000-0005-0000-0000-000060080000}"/>
    <cellStyle name="Comma 2 2 2 3 2 3 7" xfId="2073" xr:uid="{00000000-0005-0000-0000-000061080000}"/>
    <cellStyle name="Comma 2 2 2 3 2 4" xfId="2074" xr:uid="{00000000-0005-0000-0000-000062080000}"/>
    <cellStyle name="Comma 2 2 2 3 2 4 2" xfId="2075" xr:uid="{00000000-0005-0000-0000-000063080000}"/>
    <cellStyle name="Comma 2 2 2 3 2 4 3" xfId="2076" xr:uid="{00000000-0005-0000-0000-000064080000}"/>
    <cellStyle name="Comma 2 2 2 3 2 4 3 2" xfId="2077" xr:uid="{00000000-0005-0000-0000-000065080000}"/>
    <cellStyle name="Comma 2 2 2 3 2 4 3 3" xfId="2078" xr:uid="{00000000-0005-0000-0000-000066080000}"/>
    <cellStyle name="Comma 2 2 2 3 2 4 3 4" xfId="2079" xr:uid="{00000000-0005-0000-0000-000067080000}"/>
    <cellStyle name="Comma 2 2 2 3 2 4 4" xfId="2080" xr:uid="{00000000-0005-0000-0000-000068080000}"/>
    <cellStyle name="Comma 2 2 2 3 2 4 5" xfId="2081" xr:uid="{00000000-0005-0000-0000-000069080000}"/>
    <cellStyle name="Comma 2 2 2 3 2 4 6" xfId="2082" xr:uid="{00000000-0005-0000-0000-00006A080000}"/>
    <cellStyle name="Comma 2 2 2 3 2 5" xfId="2083" xr:uid="{00000000-0005-0000-0000-00006B080000}"/>
    <cellStyle name="Comma 2 2 2 3 2 5 2" xfId="2084" xr:uid="{00000000-0005-0000-0000-00006C080000}"/>
    <cellStyle name="Comma 2 2 2 3 2 5 3" xfId="2085" xr:uid="{00000000-0005-0000-0000-00006D080000}"/>
    <cellStyle name="Comma 2 2 2 3 2 5 4" xfId="2086" xr:uid="{00000000-0005-0000-0000-00006E080000}"/>
    <cellStyle name="Comma 2 2 2 3 2 6" xfId="2087" xr:uid="{00000000-0005-0000-0000-00006F080000}"/>
    <cellStyle name="Comma 2 2 2 3 2 6 2" xfId="2088" xr:uid="{00000000-0005-0000-0000-000070080000}"/>
    <cellStyle name="Comma 2 2 2 3 2 6 3" xfId="2089" xr:uid="{00000000-0005-0000-0000-000071080000}"/>
    <cellStyle name="Comma 2 2 2 3 2 6 4" xfId="2090" xr:uid="{00000000-0005-0000-0000-000072080000}"/>
    <cellStyle name="Comma 2 2 2 3 2 7" xfId="2091" xr:uid="{00000000-0005-0000-0000-000073080000}"/>
    <cellStyle name="Comma 2 2 2 3 2 8" xfId="2092" xr:uid="{00000000-0005-0000-0000-000074080000}"/>
    <cellStyle name="Comma 2 2 2 3 2 9" xfId="2093" xr:uid="{00000000-0005-0000-0000-000075080000}"/>
    <cellStyle name="Comma 2 2 2 3 3" xfId="2094" xr:uid="{00000000-0005-0000-0000-000076080000}"/>
    <cellStyle name="Comma 2 2 2 3 3 2" xfId="2095" xr:uid="{00000000-0005-0000-0000-000077080000}"/>
    <cellStyle name="Comma 2 2 2 3 3 2 2" xfId="2096" xr:uid="{00000000-0005-0000-0000-000078080000}"/>
    <cellStyle name="Comma 2 2 2 3 3 2 2 2" xfId="2097" xr:uid="{00000000-0005-0000-0000-000079080000}"/>
    <cellStyle name="Comma 2 2 2 3 3 2 2 3" xfId="2098" xr:uid="{00000000-0005-0000-0000-00007A080000}"/>
    <cellStyle name="Comma 2 2 2 3 3 2 2 4" xfId="2099" xr:uid="{00000000-0005-0000-0000-00007B080000}"/>
    <cellStyle name="Comma 2 2 2 3 3 2 3" xfId="2100" xr:uid="{00000000-0005-0000-0000-00007C080000}"/>
    <cellStyle name="Comma 2 2 2 3 3 2 4" xfId="2101" xr:uid="{00000000-0005-0000-0000-00007D080000}"/>
    <cellStyle name="Comma 2 2 2 3 3 2 5" xfId="2102" xr:uid="{00000000-0005-0000-0000-00007E080000}"/>
    <cellStyle name="Comma 2 2 2 3 3 3" xfId="2103" xr:uid="{00000000-0005-0000-0000-00007F080000}"/>
    <cellStyle name="Comma 2 2 2 3 3 3 2" xfId="2104" xr:uid="{00000000-0005-0000-0000-000080080000}"/>
    <cellStyle name="Comma 2 2 2 3 3 3 3" xfId="2105" xr:uid="{00000000-0005-0000-0000-000081080000}"/>
    <cellStyle name="Comma 2 2 2 3 3 3 4" xfId="2106" xr:uid="{00000000-0005-0000-0000-000082080000}"/>
    <cellStyle name="Comma 2 2 2 3 3 4" xfId="2107" xr:uid="{00000000-0005-0000-0000-000083080000}"/>
    <cellStyle name="Comma 2 2 2 3 3 4 2" xfId="2108" xr:uid="{00000000-0005-0000-0000-000084080000}"/>
    <cellStyle name="Comma 2 2 2 3 3 4 3" xfId="2109" xr:uid="{00000000-0005-0000-0000-000085080000}"/>
    <cellStyle name="Comma 2 2 2 3 3 4 4" xfId="2110" xr:uid="{00000000-0005-0000-0000-000086080000}"/>
    <cellStyle name="Comma 2 2 2 3 3 5" xfId="2111" xr:uid="{00000000-0005-0000-0000-000087080000}"/>
    <cellStyle name="Comma 2 2 2 3 3 6" xfId="2112" xr:uid="{00000000-0005-0000-0000-000088080000}"/>
    <cellStyle name="Comma 2 2 2 3 3 7" xfId="2113" xr:uid="{00000000-0005-0000-0000-000089080000}"/>
    <cellStyle name="Comma 2 2 2 3 4" xfId="2114" xr:uid="{00000000-0005-0000-0000-00008A080000}"/>
    <cellStyle name="Comma 2 2 2 3 4 2" xfId="2115" xr:uid="{00000000-0005-0000-0000-00008B080000}"/>
    <cellStyle name="Comma 2 2 2 3 4 2 2" xfId="2116" xr:uid="{00000000-0005-0000-0000-00008C080000}"/>
    <cellStyle name="Comma 2 2 2 3 4 2 2 2" xfId="2117" xr:uid="{00000000-0005-0000-0000-00008D080000}"/>
    <cellStyle name="Comma 2 2 2 3 4 2 2 3" xfId="2118" xr:uid="{00000000-0005-0000-0000-00008E080000}"/>
    <cellStyle name="Comma 2 2 2 3 4 2 2 4" xfId="2119" xr:uid="{00000000-0005-0000-0000-00008F080000}"/>
    <cellStyle name="Comma 2 2 2 3 4 2 3" xfId="2120" xr:uid="{00000000-0005-0000-0000-000090080000}"/>
    <cellStyle name="Comma 2 2 2 3 4 2 4" xfId="2121" xr:uid="{00000000-0005-0000-0000-000091080000}"/>
    <cellStyle name="Comma 2 2 2 3 4 2 5" xfId="2122" xr:uid="{00000000-0005-0000-0000-000092080000}"/>
    <cellStyle name="Comma 2 2 2 3 4 3" xfId="2123" xr:uid="{00000000-0005-0000-0000-000093080000}"/>
    <cellStyle name="Comma 2 2 2 3 4 3 2" xfId="2124" xr:uid="{00000000-0005-0000-0000-000094080000}"/>
    <cellStyle name="Comma 2 2 2 3 4 3 3" xfId="2125" xr:uid="{00000000-0005-0000-0000-000095080000}"/>
    <cellStyle name="Comma 2 2 2 3 4 3 4" xfId="2126" xr:uid="{00000000-0005-0000-0000-000096080000}"/>
    <cellStyle name="Comma 2 2 2 3 4 4" xfId="2127" xr:uid="{00000000-0005-0000-0000-000097080000}"/>
    <cellStyle name="Comma 2 2 2 3 4 4 2" xfId="2128" xr:uid="{00000000-0005-0000-0000-000098080000}"/>
    <cellStyle name="Comma 2 2 2 3 4 4 3" xfId="2129" xr:uid="{00000000-0005-0000-0000-000099080000}"/>
    <cellStyle name="Comma 2 2 2 3 4 4 4" xfId="2130" xr:uid="{00000000-0005-0000-0000-00009A080000}"/>
    <cellStyle name="Comma 2 2 2 3 4 5" xfId="2131" xr:uid="{00000000-0005-0000-0000-00009B080000}"/>
    <cellStyle name="Comma 2 2 2 3 4 6" xfId="2132" xr:uid="{00000000-0005-0000-0000-00009C080000}"/>
    <cellStyle name="Comma 2 2 2 3 4 7" xfId="2133" xr:uid="{00000000-0005-0000-0000-00009D080000}"/>
    <cellStyle name="Comma 2 2 2 3 5" xfId="2134" xr:uid="{00000000-0005-0000-0000-00009E080000}"/>
    <cellStyle name="Comma 2 2 2 3 5 2" xfId="2135" xr:uid="{00000000-0005-0000-0000-00009F080000}"/>
    <cellStyle name="Comma 2 2 2 3 6" xfId="2136" xr:uid="{00000000-0005-0000-0000-0000A0080000}"/>
    <cellStyle name="Comma 2 2 2 3 6 2" xfId="2137" xr:uid="{00000000-0005-0000-0000-0000A1080000}"/>
    <cellStyle name="Comma 2 2 2 3 6 2 2" xfId="2138" xr:uid="{00000000-0005-0000-0000-0000A2080000}"/>
    <cellStyle name="Comma 2 2 2 3 6 2 3" xfId="2139" xr:uid="{00000000-0005-0000-0000-0000A3080000}"/>
    <cellStyle name="Comma 2 2 2 3 6 2 4" xfId="2140" xr:uid="{00000000-0005-0000-0000-0000A4080000}"/>
    <cellStyle name="Comma 2 2 2 3 6 3" xfId="2141" xr:uid="{00000000-0005-0000-0000-0000A5080000}"/>
    <cellStyle name="Comma 2 2 2 3 6 4" xfId="2142" xr:uid="{00000000-0005-0000-0000-0000A6080000}"/>
    <cellStyle name="Comma 2 2 2 3 6 5" xfId="2143" xr:uid="{00000000-0005-0000-0000-0000A7080000}"/>
    <cellStyle name="Comma 2 2 2 3 7" xfId="2144" xr:uid="{00000000-0005-0000-0000-0000A8080000}"/>
    <cellStyle name="Comma 2 2 2 3 7 2" xfId="2145" xr:uid="{00000000-0005-0000-0000-0000A9080000}"/>
    <cellStyle name="Comma 2 2 2 3 7 3" xfId="2146" xr:uid="{00000000-0005-0000-0000-0000AA080000}"/>
    <cellStyle name="Comma 2 2 2 3 7 4" xfId="2147" xr:uid="{00000000-0005-0000-0000-0000AB080000}"/>
    <cellStyle name="Comma 2 2 2 3 8" xfId="2148" xr:uid="{00000000-0005-0000-0000-0000AC080000}"/>
    <cellStyle name="Comma 2 2 2 3 9" xfId="2149" xr:uid="{00000000-0005-0000-0000-0000AD080000}"/>
    <cellStyle name="Comma 2 2 2 4" xfId="2150" xr:uid="{00000000-0005-0000-0000-0000AE080000}"/>
    <cellStyle name="Comma 2 2 2 4 10" xfId="2151" xr:uid="{00000000-0005-0000-0000-0000AF080000}"/>
    <cellStyle name="Comma 2 2 2 4 2" xfId="2152" xr:uid="{00000000-0005-0000-0000-0000B0080000}"/>
    <cellStyle name="Comma 2 2 2 4 2 2" xfId="2153" xr:uid="{00000000-0005-0000-0000-0000B1080000}"/>
    <cellStyle name="Comma 2 2 2 4 2 2 2" xfId="2154" xr:uid="{00000000-0005-0000-0000-0000B2080000}"/>
    <cellStyle name="Comma 2 2 2 4 2 2 2 2" xfId="2155" xr:uid="{00000000-0005-0000-0000-0000B3080000}"/>
    <cellStyle name="Comma 2 2 2 4 2 2 2 2 2" xfId="2156" xr:uid="{00000000-0005-0000-0000-0000B4080000}"/>
    <cellStyle name="Comma 2 2 2 4 2 2 2 2 3" xfId="2157" xr:uid="{00000000-0005-0000-0000-0000B5080000}"/>
    <cellStyle name="Comma 2 2 2 4 2 2 2 2 4" xfId="2158" xr:uid="{00000000-0005-0000-0000-0000B6080000}"/>
    <cellStyle name="Comma 2 2 2 4 2 2 2 3" xfId="2159" xr:uid="{00000000-0005-0000-0000-0000B7080000}"/>
    <cellStyle name="Comma 2 2 2 4 2 2 2 4" xfId="2160" xr:uid="{00000000-0005-0000-0000-0000B8080000}"/>
    <cellStyle name="Comma 2 2 2 4 2 2 2 5" xfId="2161" xr:uid="{00000000-0005-0000-0000-0000B9080000}"/>
    <cellStyle name="Comma 2 2 2 4 2 2 3" xfId="2162" xr:uid="{00000000-0005-0000-0000-0000BA080000}"/>
    <cellStyle name="Comma 2 2 2 4 2 2 3 2" xfId="2163" xr:uid="{00000000-0005-0000-0000-0000BB080000}"/>
    <cellStyle name="Comma 2 2 2 4 2 2 3 3" xfId="2164" xr:uid="{00000000-0005-0000-0000-0000BC080000}"/>
    <cellStyle name="Comma 2 2 2 4 2 2 3 4" xfId="2165" xr:uid="{00000000-0005-0000-0000-0000BD080000}"/>
    <cellStyle name="Comma 2 2 2 4 2 2 4" xfId="2166" xr:uid="{00000000-0005-0000-0000-0000BE080000}"/>
    <cellStyle name="Comma 2 2 2 4 2 2 5" xfId="2167" xr:uid="{00000000-0005-0000-0000-0000BF080000}"/>
    <cellStyle name="Comma 2 2 2 4 2 2 6" xfId="2168" xr:uid="{00000000-0005-0000-0000-0000C0080000}"/>
    <cellStyle name="Comma 2 2 2 4 2 3" xfId="2169" xr:uid="{00000000-0005-0000-0000-0000C1080000}"/>
    <cellStyle name="Comma 2 2 2 4 2 3 2" xfId="2170" xr:uid="{00000000-0005-0000-0000-0000C2080000}"/>
    <cellStyle name="Comma 2 2 2 4 2 3 2 2" xfId="2171" xr:uid="{00000000-0005-0000-0000-0000C3080000}"/>
    <cellStyle name="Comma 2 2 2 4 2 3 2 2 2" xfId="2172" xr:uid="{00000000-0005-0000-0000-0000C4080000}"/>
    <cellStyle name="Comma 2 2 2 4 2 3 2 2 3" xfId="2173" xr:uid="{00000000-0005-0000-0000-0000C5080000}"/>
    <cellStyle name="Comma 2 2 2 4 2 3 2 2 4" xfId="2174" xr:uid="{00000000-0005-0000-0000-0000C6080000}"/>
    <cellStyle name="Comma 2 2 2 4 2 3 2 3" xfId="2175" xr:uid="{00000000-0005-0000-0000-0000C7080000}"/>
    <cellStyle name="Comma 2 2 2 4 2 3 2 4" xfId="2176" xr:uid="{00000000-0005-0000-0000-0000C8080000}"/>
    <cellStyle name="Comma 2 2 2 4 2 3 2 5" xfId="2177" xr:uid="{00000000-0005-0000-0000-0000C9080000}"/>
    <cellStyle name="Comma 2 2 2 4 2 3 3" xfId="2178" xr:uid="{00000000-0005-0000-0000-0000CA080000}"/>
    <cellStyle name="Comma 2 2 2 4 2 3 3 2" xfId="2179" xr:uid="{00000000-0005-0000-0000-0000CB080000}"/>
    <cellStyle name="Comma 2 2 2 4 2 3 3 3" xfId="2180" xr:uid="{00000000-0005-0000-0000-0000CC080000}"/>
    <cellStyle name="Comma 2 2 2 4 2 3 3 4" xfId="2181" xr:uid="{00000000-0005-0000-0000-0000CD080000}"/>
    <cellStyle name="Comma 2 2 2 4 2 3 4" xfId="2182" xr:uid="{00000000-0005-0000-0000-0000CE080000}"/>
    <cellStyle name="Comma 2 2 2 4 2 3 5" xfId="2183" xr:uid="{00000000-0005-0000-0000-0000CF080000}"/>
    <cellStyle name="Comma 2 2 2 4 2 3 6" xfId="2184" xr:uid="{00000000-0005-0000-0000-0000D0080000}"/>
    <cellStyle name="Comma 2 2 2 4 2 4" xfId="2185" xr:uid="{00000000-0005-0000-0000-0000D1080000}"/>
    <cellStyle name="Comma 2 2 2 4 2 4 2" xfId="2186" xr:uid="{00000000-0005-0000-0000-0000D2080000}"/>
    <cellStyle name="Comma 2 2 2 4 2 4 2 2" xfId="2187" xr:uid="{00000000-0005-0000-0000-0000D3080000}"/>
    <cellStyle name="Comma 2 2 2 4 2 4 2 3" xfId="2188" xr:uid="{00000000-0005-0000-0000-0000D4080000}"/>
    <cellStyle name="Comma 2 2 2 4 2 4 2 4" xfId="2189" xr:uid="{00000000-0005-0000-0000-0000D5080000}"/>
    <cellStyle name="Comma 2 2 2 4 2 4 3" xfId="2190" xr:uid="{00000000-0005-0000-0000-0000D6080000}"/>
    <cellStyle name="Comma 2 2 2 4 2 4 4" xfId="2191" xr:uid="{00000000-0005-0000-0000-0000D7080000}"/>
    <cellStyle name="Comma 2 2 2 4 2 4 5" xfId="2192" xr:uid="{00000000-0005-0000-0000-0000D8080000}"/>
    <cellStyle name="Comma 2 2 2 4 2 5" xfId="2193" xr:uid="{00000000-0005-0000-0000-0000D9080000}"/>
    <cellStyle name="Comma 2 2 2 4 2 5 2" xfId="2194" xr:uid="{00000000-0005-0000-0000-0000DA080000}"/>
    <cellStyle name="Comma 2 2 2 4 2 5 3" xfId="2195" xr:uid="{00000000-0005-0000-0000-0000DB080000}"/>
    <cellStyle name="Comma 2 2 2 4 2 5 4" xfId="2196" xr:uid="{00000000-0005-0000-0000-0000DC080000}"/>
    <cellStyle name="Comma 2 2 2 4 2 6" xfId="2197" xr:uid="{00000000-0005-0000-0000-0000DD080000}"/>
    <cellStyle name="Comma 2 2 2 4 2 7" xfId="2198" xr:uid="{00000000-0005-0000-0000-0000DE080000}"/>
    <cellStyle name="Comma 2 2 2 4 2 8" xfId="2199" xr:uid="{00000000-0005-0000-0000-0000DF080000}"/>
    <cellStyle name="Comma 2 2 2 4 3" xfId="2200" xr:uid="{00000000-0005-0000-0000-0000E0080000}"/>
    <cellStyle name="Comma 2 2 2 4 3 2" xfId="2201" xr:uid="{00000000-0005-0000-0000-0000E1080000}"/>
    <cellStyle name="Comma 2 2 2 4 3 2 2" xfId="2202" xr:uid="{00000000-0005-0000-0000-0000E2080000}"/>
    <cellStyle name="Comma 2 2 2 4 3 2 2 2" xfId="2203" xr:uid="{00000000-0005-0000-0000-0000E3080000}"/>
    <cellStyle name="Comma 2 2 2 4 3 2 2 3" xfId="2204" xr:uid="{00000000-0005-0000-0000-0000E4080000}"/>
    <cellStyle name="Comma 2 2 2 4 3 2 2 4" xfId="2205" xr:uid="{00000000-0005-0000-0000-0000E5080000}"/>
    <cellStyle name="Comma 2 2 2 4 3 2 3" xfId="2206" xr:uid="{00000000-0005-0000-0000-0000E6080000}"/>
    <cellStyle name="Comma 2 2 2 4 3 2 4" xfId="2207" xr:uid="{00000000-0005-0000-0000-0000E7080000}"/>
    <cellStyle name="Comma 2 2 2 4 3 2 5" xfId="2208" xr:uid="{00000000-0005-0000-0000-0000E8080000}"/>
    <cellStyle name="Comma 2 2 2 4 3 3" xfId="2209" xr:uid="{00000000-0005-0000-0000-0000E9080000}"/>
    <cellStyle name="Comma 2 2 2 4 3 3 2" xfId="2210" xr:uid="{00000000-0005-0000-0000-0000EA080000}"/>
    <cellStyle name="Comma 2 2 2 4 3 3 3" xfId="2211" xr:uid="{00000000-0005-0000-0000-0000EB080000}"/>
    <cellStyle name="Comma 2 2 2 4 3 3 4" xfId="2212" xr:uid="{00000000-0005-0000-0000-0000EC080000}"/>
    <cellStyle name="Comma 2 2 2 4 3 4" xfId="2213" xr:uid="{00000000-0005-0000-0000-0000ED080000}"/>
    <cellStyle name="Comma 2 2 2 4 3 5" xfId="2214" xr:uid="{00000000-0005-0000-0000-0000EE080000}"/>
    <cellStyle name="Comma 2 2 2 4 3 6" xfId="2215" xr:uid="{00000000-0005-0000-0000-0000EF080000}"/>
    <cellStyle name="Comma 2 2 2 4 4" xfId="2216" xr:uid="{00000000-0005-0000-0000-0000F0080000}"/>
    <cellStyle name="Comma 2 2 2 4 4 2" xfId="2217" xr:uid="{00000000-0005-0000-0000-0000F1080000}"/>
    <cellStyle name="Comma 2 2 2 4 4 2 2" xfId="2218" xr:uid="{00000000-0005-0000-0000-0000F2080000}"/>
    <cellStyle name="Comma 2 2 2 4 4 2 2 2" xfId="2219" xr:uid="{00000000-0005-0000-0000-0000F3080000}"/>
    <cellStyle name="Comma 2 2 2 4 4 2 2 3" xfId="2220" xr:uid="{00000000-0005-0000-0000-0000F4080000}"/>
    <cellStyle name="Comma 2 2 2 4 4 2 2 4" xfId="2221" xr:uid="{00000000-0005-0000-0000-0000F5080000}"/>
    <cellStyle name="Comma 2 2 2 4 4 2 3" xfId="2222" xr:uid="{00000000-0005-0000-0000-0000F6080000}"/>
    <cellStyle name="Comma 2 2 2 4 4 2 4" xfId="2223" xr:uid="{00000000-0005-0000-0000-0000F7080000}"/>
    <cellStyle name="Comma 2 2 2 4 4 2 5" xfId="2224" xr:uid="{00000000-0005-0000-0000-0000F8080000}"/>
    <cellStyle name="Comma 2 2 2 4 4 3" xfId="2225" xr:uid="{00000000-0005-0000-0000-0000F9080000}"/>
    <cellStyle name="Comma 2 2 2 4 4 3 2" xfId="2226" xr:uid="{00000000-0005-0000-0000-0000FA080000}"/>
    <cellStyle name="Comma 2 2 2 4 4 3 3" xfId="2227" xr:uid="{00000000-0005-0000-0000-0000FB080000}"/>
    <cellStyle name="Comma 2 2 2 4 4 3 4" xfId="2228" xr:uid="{00000000-0005-0000-0000-0000FC080000}"/>
    <cellStyle name="Comma 2 2 2 4 4 4" xfId="2229" xr:uid="{00000000-0005-0000-0000-0000FD080000}"/>
    <cellStyle name="Comma 2 2 2 4 4 5" xfId="2230" xr:uid="{00000000-0005-0000-0000-0000FE080000}"/>
    <cellStyle name="Comma 2 2 2 4 4 6" xfId="2231" xr:uid="{00000000-0005-0000-0000-0000FF080000}"/>
    <cellStyle name="Comma 2 2 2 4 5" xfId="2232" xr:uid="{00000000-0005-0000-0000-000000090000}"/>
    <cellStyle name="Comma 2 2 2 4 6" xfId="2233" xr:uid="{00000000-0005-0000-0000-000001090000}"/>
    <cellStyle name="Comma 2 2 2 4 6 2" xfId="2234" xr:uid="{00000000-0005-0000-0000-000002090000}"/>
    <cellStyle name="Comma 2 2 2 4 6 2 2" xfId="2235" xr:uid="{00000000-0005-0000-0000-000003090000}"/>
    <cellStyle name="Comma 2 2 2 4 6 2 3" xfId="2236" xr:uid="{00000000-0005-0000-0000-000004090000}"/>
    <cellStyle name="Comma 2 2 2 4 6 2 4" xfId="2237" xr:uid="{00000000-0005-0000-0000-000005090000}"/>
    <cellStyle name="Comma 2 2 2 4 6 3" xfId="2238" xr:uid="{00000000-0005-0000-0000-000006090000}"/>
    <cellStyle name="Comma 2 2 2 4 6 4" xfId="2239" xr:uid="{00000000-0005-0000-0000-000007090000}"/>
    <cellStyle name="Comma 2 2 2 4 6 5" xfId="2240" xr:uid="{00000000-0005-0000-0000-000008090000}"/>
    <cellStyle name="Comma 2 2 2 4 7" xfId="2241" xr:uid="{00000000-0005-0000-0000-000009090000}"/>
    <cellStyle name="Comma 2 2 2 4 7 2" xfId="2242" xr:uid="{00000000-0005-0000-0000-00000A090000}"/>
    <cellStyle name="Comma 2 2 2 4 7 3" xfId="2243" xr:uid="{00000000-0005-0000-0000-00000B090000}"/>
    <cellStyle name="Comma 2 2 2 4 7 4" xfId="2244" xr:uid="{00000000-0005-0000-0000-00000C090000}"/>
    <cellStyle name="Comma 2 2 2 4 8" xfId="2245" xr:uid="{00000000-0005-0000-0000-00000D090000}"/>
    <cellStyle name="Comma 2 2 2 4 9" xfId="2246" xr:uid="{00000000-0005-0000-0000-00000E090000}"/>
    <cellStyle name="Comma 2 2 2 5" xfId="2247" xr:uid="{00000000-0005-0000-0000-00000F090000}"/>
    <cellStyle name="Comma 2 2 2 5 2" xfId="2248" xr:uid="{00000000-0005-0000-0000-000010090000}"/>
    <cellStyle name="Comma 2 2 2 6" xfId="2249" xr:uid="{00000000-0005-0000-0000-000011090000}"/>
    <cellStyle name="Comma 2 2 2 6 10" xfId="2250" xr:uid="{00000000-0005-0000-0000-000012090000}"/>
    <cellStyle name="Comma 2 2 2 6 2" xfId="2251" xr:uid="{00000000-0005-0000-0000-000013090000}"/>
    <cellStyle name="Comma 2 2 2 6 2 2" xfId="2252" xr:uid="{00000000-0005-0000-0000-000014090000}"/>
    <cellStyle name="Comma 2 2 2 6 2 2 2" xfId="2253" xr:uid="{00000000-0005-0000-0000-000015090000}"/>
    <cellStyle name="Comma 2 2 2 6 2 2 2 2" xfId="2254" xr:uid="{00000000-0005-0000-0000-000016090000}"/>
    <cellStyle name="Comma 2 2 2 6 2 2 2 2 2" xfId="2255" xr:uid="{00000000-0005-0000-0000-000017090000}"/>
    <cellStyle name="Comma 2 2 2 6 2 2 2 2 3" xfId="2256" xr:uid="{00000000-0005-0000-0000-000018090000}"/>
    <cellStyle name="Comma 2 2 2 6 2 2 2 2 4" xfId="2257" xr:uid="{00000000-0005-0000-0000-000019090000}"/>
    <cellStyle name="Comma 2 2 2 6 2 2 2 3" xfId="2258" xr:uid="{00000000-0005-0000-0000-00001A090000}"/>
    <cellStyle name="Comma 2 2 2 6 2 2 2 4" xfId="2259" xr:uid="{00000000-0005-0000-0000-00001B090000}"/>
    <cellStyle name="Comma 2 2 2 6 2 2 2 5" xfId="2260" xr:uid="{00000000-0005-0000-0000-00001C090000}"/>
    <cellStyle name="Comma 2 2 2 6 2 2 3" xfId="2261" xr:uid="{00000000-0005-0000-0000-00001D090000}"/>
    <cellStyle name="Comma 2 2 2 6 2 2 3 2" xfId="2262" xr:uid="{00000000-0005-0000-0000-00001E090000}"/>
    <cellStyle name="Comma 2 2 2 6 2 2 3 3" xfId="2263" xr:uid="{00000000-0005-0000-0000-00001F090000}"/>
    <cellStyle name="Comma 2 2 2 6 2 2 3 4" xfId="2264" xr:uid="{00000000-0005-0000-0000-000020090000}"/>
    <cellStyle name="Comma 2 2 2 6 2 2 4" xfId="2265" xr:uid="{00000000-0005-0000-0000-000021090000}"/>
    <cellStyle name="Comma 2 2 2 6 2 2 5" xfId="2266" xr:uid="{00000000-0005-0000-0000-000022090000}"/>
    <cellStyle name="Comma 2 2 2 6 2 2 6" xfId="2267" xr:uid="{00000000-0005-0000-0000-000023090000}"/>
    <cellStyle name="Comma 2 2 2 6 2 3" xfId="2268" xr:uid="{00000000-0005-0000-0000-000024090000}"/>
    <cellStyle name="Comma 2 2 2 6 2 3 2" xfId="2269" xr:uid="{00000000-0005-0000-0000-000025090000}"/>
    <cellStyle name="Comma 2 2 2 6 2 3 2 2" xfId="2270" xr:uid="{00000000-0005-0000-0000-000026090000}"/>
    <cellStyle name="Comma 2 2 2 6 2 3 2 2 2" xfId="2271" xr:uid="{00000000-0005-0000-0000-000027090000}"/>
    <cellStyle name="Comma 2 2 2 6 2 3 2 2 3" xfId="2272" xr:uid="{00000000-0005-0000-0000-000028090000}"/>
    <cellStyle name="Comma 2 2 2 6 2 3 2 2 4" xfId="2273" xr:uid="{00000000-0005-0000-0000-000029090000}"/>
    <cellStyle name="Comma 2 2 2 6 2 3 2 3" xfId="2274" xr:uid="{00000000-0005-0000-0000-00002A090000}"/>
    <cellStyle name="Comma 2 2 2 6 2 3 2 4" xfId="2275" xr:uid="{00000000-0005-0000-0000-00002B090000}"/>
    <cellStyle name="Comma 2 2 2 6 2 3 2 5" xfId="2276" xr:uid="{00000000-0005-0000-0000-00002C090000}"/>
    <cellStyle name="Comma 2 2 2 6 2 3 3" xfId="2277" xr:uid="{00000000-0005-0000-0000-00002D090000}"/>
    <cellStyle name="Comma 2 2 2 6 2 3 3 2" xfId="2278" xr:uid="{00000000-0005-0000-0000-00002E090000}"/>
    <cellStyle name="Comma 2 2 2 6 2 3 3 3" xfId="2279" xr:uid="{00000000-0005-0000-0000-00002F090000}"/>
    <cellStyle name="Comma 2 2 2 6 2 3 3 4" xfId="2280" xr:uid="{00000000-0005-0000-0000-000030090000}"/>
    <cellStyle name="Comma 2 2 2 6 2 3 4" xfId="2281" xr:uid="{00000000-0005-0000-0000-000031090000}"/>
    <cellStyle name="Comma 2 2 2 6 2 3 5" xfId="2282" xr:uid="{00000000-0005-0000-0000-000032090000}"/>
    <cellStyle name="Comma 2 2 2 6 2 3 6" xfId="2283" xr:uid="{00000000-0005-0000-0000-000033090000}"/>
    <cellStyle name="Comma 2 2 2 6 2 4" xfId="2284" xr:uid="{00000000-0005-0000-0000-000034090000}"/>
    <cellStyle name="Comma 2 2 2 6 2 4 2" xfId="2285" xr:uid="{00000000-0005-0000-0000-000035090000}"/>
    <cellStyle name="Comma 2 2 2 6 2 4 2 2" xfId="2286" xr:uid="{00000000-0005-0000-0000-000036090000}"/>
    <cellStyle name="Comma 2 2 2 6 2 4 2 3" xfId="2287" xr:uid="{00000000-0005-0000-0000-000037090000}"/>
    <cellStyle name="Comma 2 2 2 6 2 4 2 4" xfId="2288" xr:uid="{00000000-0005-0000-0000-000038090000}"/>
    <cellStyle name="Comma 2 2 2 6 2 4 3" xfId="2289" xr:uid="{00000000-0005-0000-0000-000039090000}"/>
    <cellStyle name="Comma 2 2 2 6 2 4 4" xfId="2290" xr:uid="{00000000-0005-0000-0000-00003A090000}"/>
    <cellStyle name="Comma 2 2 2 6 2 4 5" xfId="2291" xr:uid="{00000000-0005-0000-0000-00003B090000}"/>
    <cellStyle name="Comma 2 2 2 6 2 5" xfId="2292" xr:uid="{00000000-0005-0000-0000-00003C090000}"/>
    <cellStyle name="Comma 2 2 2 6 2 5 2" xfId="2293" xr:uid="{00000000-0005-0000-0000-00003D090000}"/>
    <cellStyle name="Comma 2 2 2 6 2 5 3" xfId="2294" xr:uid="{00000000-0005-0000-0000-00003E090000}"/>
    <cellStyle name="Comma 2 2 2 6 2 5 4" xfId="2295" xr:uid="{00000000-0005-0000-0000-00003F090000}"/>
    <cellStyle name="Comma 2 2 2 6 2 6" xfId="2296" xr:uid="{00000000-0005-0000-0000-000040090000}"/>
    <cellStyle name="Comma 2 2 2 6 2 7" xfId="2297" xr:uid="{00000000-0005-0000-0000-000041090000}"/>
    <cellStyle name="Comma 2 2 2 6 2 8" xfId="2298" xr:uid="{00000000-0005-0000-0000-000042090000}"/>
    <cellStyle name="Comma 2 2 2 6 3" xfId="2299" xr:uid="{00000000-0005-0000-0000-000043090000}"/>
    <cellStyle name="Comma 2 2 2 6 3 2" xfId="2300" xr:uid="{00000000-0005-0000-0000-000044090000}"/>
    <cellStyle name="Comma 2 2 2 6 3 2 2" xfId="2301" xr:uid="{00000000-0005-0000-0000-000045090000}"/>
    <cellStyle name="Comma 2 2 2 6 3 2 2 2" xfId="2302" xr:uid="{00000000-0005-0000-0000-000046090000}"/>
    <cellStyle name="Comma 2 2 2 6 3 2 2 3" xfId="2303" xr:uid="{00000000-0005-0000-0000-000047090000}"/>
    <cellStyle name="Comma 2 2 2 6 3 2 2 4" xfId="2304" xr:uid="{00000000-0005-0000-0000-000048090000}"/>
    <cellStyle name="Comma 2 2 2 6 3 2 3" xfId="2305" xr:uid="{00000000-0005-0000-0000-000049090000}"/>
    <cellStyle name="Comma 2 2 2 6 3 2 4" xfId="2306" xr:uid="{00000000-0005-0000-0000-00004A090000}"/>
    <cellStyle name="Comma 2 2 2 6 3 2 5" xfId="2307" xr:uid="{00000000-0005-0000-0000-00004B090000}"/>
    <cellStyle name="Comma 2 2 2 6 3 3" xfId="2308" xr:uid="{00000000-0005-0000-0000-00004C090000}"/>
    <cellStyle name="Comma 2 2 2 6 3 3 2" xfId="2309" xr:uid="{00000000-0005-0000-0000-00004D090000}"/>
    <cellStyle name="Comma 2 2 2 6 3 3 3" xfId="2310" xr:uid="{00000000-0005-0000-0000-00004E090000}"/>
    <cellStyle name="Comma 2 2 2 6 3 3 4" xfId="2311" xr:uid="{00000000-0005-0000-0000-00004F090000}"/>
    <cellStyle name="Comma 2 2 2 6 3 4" xfId="2312" xr:uid="{00000000-0005-0000-0000-000050090000}"/>
    <cellStyle name="Comma 2 2 2 6 3 5" xfId="2313" xr:uid="{00000000-0005-0000-0000-000051090000}"/>
    <cellStyle name="Comma 2 2 2 6 3 6" xfId="2314" xr:uid="{00000000-0005-0000-0000-000052090000}"/>
    <cellStyle name="Comma 2 2 2 6 4" xfId="2315" xr:uid="{00000000-0005-0000-0000-000053090000}"/>
    <cellStyle name="Comma 2 2 2 6 4 2" xfId="2316" xr:uid="{00000000-0005-0000-0000-000054090000}"/>
    <cellStyle name="Comma 2 2 2 6 4 2 2" xfId="2317" xr:uid="{00000000-0005-0000-0000-000055090000}"/>
    <cellStyle name="Comma 2 2 2 6 4 2 2 2" xfId="2318" xr:uid="{00000000-0005-0000-0000-000056090000}"/>
    <cellStyle name="Comma 2 2 2 6 4 2 2 3" xfId="2319" xr:uid="{00000000-0005-0000-0000-000057090000}"/>
    <cellStyle name="Comma 2 2 2 6 4 2 2 4" xfId="2320" xr:uid="{00000000-0005-0000-0000-000058090000}"/>
    <cellStyle name="Comma 2 2 2 6 4 2 3" xfId="2321" xr:uid="{00000000-0005-0000-0000-000059090000}"/>
    <cellStyle name="Comma 2 2 2 6 4 2 4" xfId="2322" xr:uid="{00000000-0005-0000-0000-00005A090000}"/>
    <cellStyle name="Comma 2 2 2 6 4 2 5" xfId="2323" xr:uid="{00000000-0005-0000-0000-00005B090000}"/>
    <cellStyle name="Comma 2 2 2 6 4 3" xfId="2324" xr:uid="{00000000-0005-0000-0000-00005C090000}"/>
    <cellStyle name="Comma 2 2 2 6 4 3 2" xfId="2325" xr:uid="{00000000-0005-0000-0000-00005D090000}"/>
    <cellStyle name="Comma 2 2 2 6 4 3 3" xfId="2326" xr:uid="{00000000-0005-0000-0000-00005E090000}"/>
    <cellStyle name="Comma 2 2 2 6 4 3 4" xfId="2327" xr:uid="{00000000-0005-0000-0000-00005F090000}"/>
    <cellStyle name="Comma 2 2 2 6 4 4" xfId="2328" xr:uid="{00000000-0005-0000-0000-000060090000}"/>
    <cellStyle name="Comma 2 2 2 6 4 5" xfId="2329" xr:uid="{00000000-0005-0000-0000-000061090000}"/>
    <cellStyle name="Comma 2 2 2 6 4 6" xfId="2330" xr:uid="{00000000-0005-0000-0000-000062090000}"/>
    <cellStyle name="Comma 2 2 2 6 5" xfId="2331" xr:uid="{00000000-0005-0000-0000-000063090000}"/>
    <cellStyle name="Comma 2 2 2 6 6" xfId="2332" xr:uid="{00000000-0005-0000-0000-000064090000}"/>
    <cellStyle name="Comma 2 2 2 6 6 2" xfId="2333" xr:uid="{00000000-0005-0000-0000-000065090000}"/>
    <cellStyle name="Comma 2 2 2 6 6 2 2" xfId="2334" xr:uid="{00000000-0005-0000-0000-000066090000}"/>
    <cellStyle name="Comma 2 2 2 6 6 2 3" xfId="2335" xr:uid="{00000000-0005-0000-0000-000067090000}"/>
    <cellStyle name="Comma 2 2 2 6 6 2 4" xfId="2336" xr:uid="{00000000-0005-0000-0000-000068090000}"/>
    <cellStyle name="Comma 2 2 2 6 6 3" xfId="2337" xr:uid="{00000000-0005-0000-0000-000069090000}"/>
    <cellStyle name="Comma 2 2 2 6 6 4" xfId="2338" xr:uid="{00000000-0005-0000-0000-00006A090000}"/>
    <cellStyle name="Comma 2 2 2 6 6 5" xfId="2339" xr:uid="{00000000-0005-0000-0000-00006B090000}"/>
    <cellStyle name="Comma 2 2 2 6 7" xfId="2340" xr:uid="{00000000-0005-0000-0000-00006C090000}"/>
    <cellStyle name="Comma 2 2 2 6 7 2" xfId="2341" xr:uid="{00000000-0005-0000-0000-00006D090000}"/>
    <cellStyle name="Comma 2 2 2 6 7 3" xfId="2342" xr:uid="{00000000-0005-0000-0000-00006E090000}"/>
    <cellStyle name="Comma 2 2 2 6 7 4" xfId="2343" xr:uid="{00000000-0005-0000-0000-00006F090000}"/>
    <cellStyle name="Comma 2 2 2 6 8" xfId="2344" xr:uid="{00000000-0005-0000-0000-000070090000}"/>
    <cellStyle name="Comma 2 2 2 6 9" xfId="2345" xr:uid="{00000000-0005-0000-0000-000071090000}"/>
    <cellStyle name="Comma 2 2 2 7" xfId="2346" xr:uid="{00000000-0005-0000-0000-000072090000}"/>
    <cellStyle name="Comma 2 2 2 7 2" xfId="2347" xr:uid="{00000000-0005-0000-0000-000073090000}"/>
    <cellStyle name="Comma 2 2 2 7 2 2" xfId="2348" xr:uid="{00000000-0005-0000-0000-000074090000}"/>
    <cellStyle name="Comma 2 2 2 7 2 2 2" xfId="2349" xr:uid="{00000000-0005-0000-0000-000075090000}"/>
    <cellStyle name="Comma 2 2 2 7 2 2 2 2" xfId="2350" xr:uid="{00000000-0005-0000-0000-000076090000}"/>
    <cellStyle name="Comma 2 2 2 7 2 2 2 3" xfId="2351" xr:uid="{00000000-0005-0000-0000-000077090000}"/>
    <cellStyle name="Comma 2 2 2 7 2 2 2 4" xfId="2352" xr:uid="{00000000-0005-0000-0000-000078090000}"/>
    <cellStyle name="Comma 2 2 2 7 2 2 3" xfId="2353" xr:uid="{00000000-0005-0000-0000-000079090000}"/>
    <cellStyle name="Comma 2 2 2 7 2 2 4" xfId="2354" xr:uid="{00000000-0005-0000-0000-00007A090000}"/>
    <cellStyle name="Comma 2 2 2 7 2 2 5" xfId="2355" xr:uid="{00000000-0005-0000-0000-00007B090000}"/>
    <cellStyle name="Comma 2 2 2 7 2 3" xfId="2356" xr:uid="{00000000-0005-0000-0000-00007C090000}"/>
    <cellStyle name="Comma 2 2 2 7 2 3 2" xfId="2357" xr:uid="{00000000-0005-0000-0000-00007D090000}"/>
    <cellStyle name="Comma 2 2 2 7 2 3 3" xfId="2358" xr:uid="{00000000-0005-0000-0000-00007E090000}"/>
    <cellStyle name="Comma 2 2 2 7 2 3 4" xfId="2359" xr:uid="{00000000-0005-0000-0000-00007F090000}"/>
    <cellStyle name="Comma 2 2 2 7 2 4" xfId="2360" xr:uid="{00000000-0005-0000-0000-000080090000}"/>
    <cellStyle name="Comma 2 2 2 7 2 5" xfId="2361" xr:uid="{00000000-0005-0000-0000-000081090000}"/>
    <cellStyle name="Comma 2 2 2 7 2 6" xfId="2362" xr:uid="{00000000-0005-0000-0000-000082090000}"/>
    <cellStyle name="Comma 2 2 2 7 3" xfId="2363" xr:uid="{00000000-0005-0000-0000-000083090000}"/>
    <cellStyle name="Comma 2 2 2 7 3 2" xfId="2364" xr:uid="{00000000-0005-0000-0000-000084090000}"/>
    <cellStyle name="Comma 2 2 2 7 3 2 2" xfId="2365" xr:uid="{00000000-0005-0000-0000-000085090000}"/>
    <cellStyle name="Comma 2 2 2 7 3 2 2 2" xfId="2366" xr:uid="{00000000-0005-0000-0000-000086090000}"/>
    <cellStyle name="Comma 2 2 2 7 3 2 2 3" xfId="2367" xr:uid="{00000000-0005-0000-0000-000087090000}"/>
    <cellStyle name="Comma 2 2 2 7 3 2 2 4" xfId="2368" xr:uid="{00000000-0005-0000-0000-000088090000}"/>
    <cellStyle name="Comma 2 2 2 7 3 2 3" xfId="2369" xr:uid="{00000000-0005-0000-0000-000089090000}"/>
    <cellStyle name="Comma 2 2 2 7 3 2 4" xfId="2370" xr:uid="{00000000-0005-0000-0000-00008A090000}"/>
    <cellStyle name="Comma 2 2 2 7 3 2 5" xfId="2371" xr:uid="{00000000-0005-0000-0000-00008B090000}"/>
    <cellStyle name="Comma 2 2 2 7 3 3" xfId="2372" xr:uid="{00000000-0005-0000-0000-00008C090000}"/>
    <cellStyle name="Comma 2 2 2 7 3 3 2" xfId="2373" xr:uid="{00000000-0005-0000-0000-00008D090000}"/>
    <cellStyle name="Comma 2 2 2 7 3 3 3" xfId="2374" xr:uid="{00000000-0005-0000-0000-00008E090000}"/>
    <cellStyle name="Comma 2 2 2 7 3 3 4" xfId="2375" xr:uid="{00000000-0005-0000-0000-00008F090000}"/>
    <cellStyle name="Comma 2 2 2 7 3 4" xfId="2376" xr:uid="{00000000-0005-0000-0000-000090090000}"/>
    <cellStyle name="Comma 2 2 2 7 3 5" xfId="2377" xr:uid="{00000000-0005-0000-0000-000091090000}"/>
    <cellStyle name="Comma 2 2 2 7 3 6" xfId="2378" xr:uid="{00000000-0005-0000-0000-000092090000}"/>
    <cellStyle name="Comma 2 2 2 7 4" xfId="2379" xr:uid="{00000000-0005-0000-0000-000093090000}"/>
    <cellStyle name="Comma 2 2 2 7 5" xfId="2380" xr:uid="{00000000-0005-0000-0000-000094090000}"/>
    <cellStyle name="Comma 2 2 2 7 5 2" xfId="2381" xr:uid="{00000000-0005-0000-0000-000095090000}"/>
    <cellStyle name="Comma 2 2 2 7 5 2 2" xfId="2382" xr:uid="{00000000-0005-0000-0000-000096090000}"/>
    <cellStyle name="Comma 2 2 2 7 5 2 3" xfId="2383" xr:uid="{00000000-0005-0000-0000-000097090000}"/>
    <cellStyle name="Comma 2 2 2 7 5 2 4" xfId="2384" xr:uid="{00000000-0005-0000-0000-000098090000}"/>
    <cellStyle name="Comma 2 2 2 7 5 3" xfId="2385" xr:uid="{00000000-0005-0000-0000-000099090000}"/>
    <cellStyle name="Comma 2 2 2 7 5 4" xfId="2386" xr:uid="{00000000-0005-0000-0000-00009A090000}"/>
    <cellStyle name="Comma 2 2 2 7 5 5" xfId="2387" xr:uid="{00000000-0005-0000-0000-00009B090000}"/>
    <cellStyle name="Comma 2 2 2 7 6" xfId="2388" xr:uid="{00000000-0005-0000-0000-00009C090000}"/>
    <cellStyle name="Comma 2 2 2 7 6 2" xfId="2389" xr:uid="{00000000-0005-0000-0000-00009D090000}"/>
    <cellStyle name="Comma 2 2 2 7 6 3" xfId="2390" xr:uid="{00000000-0005-0000-0000-00009E090000}"/>
    <cellStyle name="Comma 2 2 2 7 6 4" xfId="2391" xr:uid="{00000000-0005-0000-0000-00009F090000}"/>
    <cellStyle name="Comma 2 2 2 7 7" xfId="2392" xr:uid="{00000000-0005-0000-0000-0000A0090000}"/>
    <cellStyle name="Comma 2 2 2 7 8" xfId="2393" xr:uid="{00000000-0005-0000-0000-0000A1090000}"/>
    <cellStyle name="Comma 2 2 2 7 9" xfId="2394" xr:uid="{00000000-0005-0000-0000-0000A2090000}"/>
    <cellStyle name="Comma 2 2 2 8" xfId="2395" xr:uid="{00000000-0005-0000-0000-0000A3090000}"/>
    <cellStyle name="Comma 2 2 2 8 2" xfId="2396" xr:uid="{00000000-0005-0000-0000-0000A4090000}"/>
    <cellStyle name="Comma 2 2 2 8 2 2" xfId="2397" xr:uid="{00000000-0005-0000-0000-0000A5090000}"/>
    <cellStyle name="Comma 2 2 2 8 2 2 2" xfId="2398" xr:uid="{00000000-0005-0000-0000-0000A6090000}"/>
    <cellStyle name="Comma 2 2 2 8 2 2 2 2" xfId="2399" xr:uid="{00000000-0005-0000-0000-0000A7090000}"/>
    <cellStyle name="Comma 2 2 2 8 2 2 2 3" xfId="2400" xr:uid="{00000000-0005-0000-0000-0000A8090000}"/>
    <cellStyle name="Comma 2 2 2 8 2 2 2 4" xfId="2401" xr:uid="{00000000-0005-0000-0000-0000A9090000}"/>
    <cellStyle name="Comma 2 2 2 8 2 2 3" xfId="2402" xr:uid="{00000000-0005-0000-0000-0000AA090000}"/>
    <cellStyle name="Comma 2 2 2 8 2 2 4" xfId="2403" xr:uid="{00000000-0005-0000-0000-0000AB090000}"/>
    <cellStyle name="Comma 2 2 2 8 2 2 5" xfId="2404" xr:uid="{00000000-0005-0000-0000-0000AC090000}"/>
    <cellStyle name="Comma 2 2 2 8 2 3" xfId="2405" xr:uid="{00000000-0005-0000-0000-0000AD090000}"/>
    <cellStyle name="Comma 2 2 2 8 2 3 2" xfId="2406" xr:uid="{00000000-0005-0000-0000-0000AE090000}"/>
    <cellStyle name="Comma 2 2 2 8 2 3 3" xfId="2407" xr:uid="{00000000-0005-0000-0000-0000AF090000}"/>
    <cellStyle name="Comma 2 2 2 8 2 3 4" xfId="2408" xr:uid="{00000000-0005-0000-0000-0000B0090000}"/>
    <cellStyle name="Comma 2 2 2 8 2 4" xfId="2409" xr:uid="{00000000-0005-0000-0000-0000B1090000}"/>
    <cellStyle name="Comma 2 2 2 8 2 5" xfId="2410" xr:uid="{00000000-0005-0000-0000-0000B2090000}"/>
    <cellStyle name="Comma 2 2 2 8 2 6" xfId="2411" xr:uid="{00000000-0005-0000-0000-0000B3090000}"/>
    <cellStyle name="Comma 2 2 2 8 3" xfId="2412" xr:uid="{00000000-0005-0000-0000-0000B4090000}"/>
    <cellStyle name="Comma 2 2 2 8 3 2" xfId="2413" xr:uid="{00000000-0005-0000-0000-0000B5090000}"/>
    <cellStyle name="Comma 2 2 2 8 3 2 2" xfId="2414" xr:uid="{00000000-0005-0000-0000-0000B6090000}"/>
    <cellStyle name="Comma 2 2 2 8 3 2 2 2" xfId="2415" xr:uid="{00000000-0005-0000-0000-0000B7090000}"/>
    <cellStyle name="Comma 2 2 2 8 3 2 2 3" xfId="2416" xr:uid="{00000000-0005-0000-0000-0000B8090000}"/>
    <cellStyle name="Comma 2 2 2 8 3 2 2 4" xfId="2417" xr:uid="{00000000-0005-0000-0000-0000B9090000}"/>
    <cellStyle name="Comma 2 2 2 8 3 2 3" xfId="2418" xr:uid="{00000000-0005-0000-0000-0000BA090000}"/>
    <cellStyle name="Comma 2 2 2 8 3 2 4" xfId="2419" xr:uid="{00000000-0005-0000-0000-0000BB090000}"/>
    <cellStyle name="Comma 2 2 2 8 3 2 5" xfId="2420" xr:uid="{00000000-0005-0000-0000-0000BC090000}"/>
    <cellStyle name="Comma 2 2 2 8 3 3" xfId="2421" xr:uid="{00000000-0005-0000-0000-0000BD090000}"/>
    <cellStyle name="Comma 2 2 2 8 3 3 2" xfId="2422" xr:uid="{00000000-0005-0000-0000-0000BE090000}"/>
    <cellStyle name="Comma 2 2 2 8 3 3 3" xfId="2423" xr:uid="{00000000-0005-0000-0000-0000BF090000}"/>
    <cellStyle name="Comma 2 2 2 8 3 3 4" xfId="2424" xr:uid="{00000000-0005-0000-0000-0000C0090000}"/>
    <cellStyle name="Comma 2 2 2 8 3 4" xfId="2425" xr:uid="{00000000-0005-0000-0000-0000C1090000}"/>
    <cellStyle name="Comma 2 2 2 8 3 5" xfId="2426" xr:uid="{00000000-0005-0000-0000-0000C2090000}"/>
    <cellStyle name="Comma 2 2 2 8 3 6" xfId="2427" xr:uid="{00000000-0005-0000-0000-0000C3090000}"/>
    <cellStyle name="Comma 2 2 2 8 4" xfId="2428" xr:uid="{00000000-0005-0000-0000-0000C4090000}"/>
    <cellStyle name="Comma 2 2 2 8 5" xfId="2429" xr:uid="{00000000-0005-0000-0000-0000C5090000}"/>
    <cellStyle name="Comma 2 2 2 8 5 2" xfId="2430" xr:uid="{00000000-0005-0000-0000-0000C6090000}"/>
    <cellStyle name="Comma 2 2 2 8 5 2 2" xfId="2431" xr:uid="{00000000-0005-0000-0000-0000C7090000}"/>
    <cellStyle name="Comma 2 2 2 8 5 2 3" xfId="2432" xr:uid="{00000000-0005-0000-0000-0000C8090000}"/>
    <cellStyle name="Comma 2 2 2 8 5 2 4" xfId="2433" xr:uid="{00000000-0005-0000-0000-0000C9090000}"/>
    <cellStyle name="Comma 2 2 2 8 5 3" xfId="2434" xr:uid="{00000000-0005-0000-0000-0000CA090000}"/>
    <cellStyle name="Comma 2 2 2 8 5 4" xfId="2435" xr:uid="{00000000-0005-0000-0000-0000CB090000}"/>
    <cellStyle name="Comma 2 2 2 8 5 5" xfId="2436" xr:uid="{00000000-0005-0000-0000-0000CC090000}"/>
    <cellStyle name="Comma 2 2 2 8 6" xfId="2437" xr:uid="{00000000-0005-0000-0000-0000CD090000}"/>
    <cellStyle name="Comma 2 2 2 8 6 2" xfId="2438" xr:uid="{00000000-0005-0000-0000-0000CE090000}"/>
    <cellStyle name="Comma 2 2 2 8 6 3" xfId="2439" xr:uid="{00000000-0005-0000-0000-0000CF090000}"/>
    <cellStyle name="Comma 2 2 2 8 6 4" xfId="2440" xr:uid="{00000000-0005-0000-0000-0000D0090000}"/>
    <cellStyle name="Comma 2 2 2 8 7" xfId="2441" xr:uid="{00000000-0005-0000-0000-0000D1090000}"/>
    <cellStyle name="Comma 2 2 2 8 8" xfId="2442" xr:uid="{00000000-0005-0000-0000-0000D2090000}"/>
    <cellStyle name="Comma 2 2 2 8 9" xfId="2443" xr:uid="{00000000-0005-0000-0000-0000D3090000}"/>
    <cellStyle name="Comma 2 2 2 9" xfId="2444" xr:uid="{00000000-0005-0000-0000-0000D4090000}"/>
    <cellStyle name="Comma 2 2 2 9 2" xfId="2445" xr:uid="{00000000-0005-0000-0000-0000D5090000}"/>
    <cellStyle name="Comma 2 2 2 9 3" xfId="2446" xr:uid="{00000000-0005-0000-0000-0000D6090000}"/>
    <cellStyle name="Comma 2 2 2 9 3 2" xfId="2447" xr:uid="{00000000-0005-0000-0000-0000D7090000}"/>
    <cellStyle name="Comma 2 2 2 9 3 2 2" xfId="2448" xr:uid="{00000000-0005-0000-0000-0000D8090000}"/>
    <cellStyle name="Comma 2 2 2 9 3 2 3" xfId="2449" xr:uid="{00000000-0005-0000-0000-0000D9090000}"/>
    <cellStyle name="Comma 2 2 2 9 3 2 4" xfId="2450" xr:uid="{00000000-0005-0000-0000-0000DA090000}"/>
    <cellStyle name="Comma 2 2 2 9 3 3" xfId="2451" xr:uid="{00000000-0005-0000-0000-0000DB090000}"/>
    <cellStyle name="Comma 2 2 2 9 3 4" xfId="2452" xr:uid="{00000000-0005-0000-0000-0000DC090000}"/>
    <cellStyle name="Comma 2 2 2 9 3 5" xfId="2453" xr:uid="{00000000-0005-0000-0000-0000DD090000}"/>
    <cellStyle name="Comma 2 2 2 9 4" xfId="2454" xr:uid="{00000000-0005-0000-0000-0000DE090000}"/>
    <cellStyle name="Comma 2 2 2 9 4 2" xfId="2455" xr:uid="{00000000-0005-0000-0000-0000DF090000}"/>
    <cellStyle name="Comma 2 2 2 9 4 3" xfId="2456" xr:uid="{00000000-0005-0000-0000-0000E0090000}"/>
    <cellStyle name="Comma 2 2 2 9 4 4" xfId="2457" xr:uid="{00000000-0005-0000-0000-0000E1090000}"/>
    <cellStyle name="Comma 2 2 2 9 5" xfId="2458" xr:uid="{00000000-0005-0000-0000-0000E2090000}"/>
    <cellStyle name="Comma 2 2 2 9 6" xfId="2459" xr:uid="{00000000-0005-0000-0000-0000E3090000}"/>
    <cellStyle name="Comma 2 2 2 9 7" xfId="2460" xr:uid="{00000000-0005-0000-0000-0000E4090000}"/>
    <cellStyle name="Comma 2 2 20" xfId="2461" xr:uid="{00000000-0005-0000-0000-0000E5090000}"/>
    <cellStyle name="Comma 2 2 20 2" xfId="2462" xr:uid="{00000000-0005-0000-0000-0000E6090000}"/>
    <cellStyle name="Comma 2 2 20 3" xfId="2463" xr:uid="{00000000-0005-0000-0000-0000E7090000}"/>
    <cellStyle name="Comma 2 2 20 4" xfId="2464" xr:uid="{00000000-0005-0000-0000-0000E8090000}"/>
    <cellStyle name="Comma 2 2 21" xfId="2465" xr:uid="{00000000-0005-0000-0000-0000E9090000}"/>
    <cellStyle name="Comma 2 2 22" xfId="2466" xr:uid="{00000000-0005-0000-0000-0000EA090000}"/>
    <cellStyle name="Comma 2 2 23" xfId="2467" xr:uid="{00000000-0005-0000-0000-0000EB090000}"/>
    <cellStyle name="Comma 2 2 24" xfId="28656" xr:uid="{60B35BCB-1E9D-45EB-9014-F7312BCFD0C3}"/>
    <cellStyle name="Comma 2 2 3" xfId="2468" xr:uid="{00000000-0005-0000-0000-0000EC090000}"/>
    <cellStyle name="Comma 2 2 3 10" xfId="2469" xr:uid="{00000000-0005-0000-0000-0000ED090000}"/>
    <cellStyle name="Comma 2 2 3 10 2" xfId="2470" xr:uid="{00000000-0005-0000-0000-0000EE090000}"/>
    <cellStyle name="Comma 2 2 3 10 2 2" xfId="2471" xr:uid="{00000000-0005-0000-0000-0000EF090000}"/>
    <cellStyle name="Comma 2 2 3 10 2 3" xfId="2472" xr:uid="{00000000-0005-0000-0000-0000F0090000}"/>
    <cellStyle name="Comma 2 2 3 10 2 4" xfId="2473" xr:uid="{00000000-0005-0000-0000-0000F1090000}"/>
    <cellStyle name="Comma 2 2 3 11" xfId="2474" xr:uid="{00000000-0005-0000-0000-0000F2090000}"/>
    <cellStyle name="Comma 2 2 3 11 2" xfId="2475" xr:uid="{00000000-0005-0000-0000-0000F3090000}"/>
    <cellStyle name="Comma 2 2 3 11 2 2" xfId="2476" xr:uid="{00000000-0005-0000-0000-0000F4090000}"/>
    <cellStyle name="Comma 2 2 3 11 2 3" xfId="2477" xr:uid="{00000000-0005-0000-0000-0000F5090000}"/>
    <cellStyle name="Comma 2 2 3 11 2 4" xfId="2478" xr:uid="{00000000-0005-0000-0000-0000F6090000}"/>
    <cellStyle name="Comma 2 2 3 12" xfId="2479" xr:uid="{00000000-0005-0000-0000-0000F7090000}"/>
    <cellStyle name="Comma 2 2 3 12 2" xfId="2480" xr:uid="{00000000-0005-0000-0000-0000F8090000}"/>
    <cellStyle name="Comma 2 2 3 12 2 2" xfId="2481" xr:uid="{00000000-0005-0000-0000-0000F9090000}"/>
    <cellStyle name="Comma 2 2 3 12 2 3" xfId="2482" xr:uid="{00000000-0005-0000-0000-0000FA090000}"/>
    <cellStyle name="Comma 2 2 3 12 2 4" xfId="2483" xr:uid="{00000000-0005-0000-0000-0000FB090000}"/>
    <cellStyle name="Comma 2 2 3 13" xfId="2484" xr:uid="{00000000-0005-0000-0000-0000FC090000}"/>
    <cellStyle name="Comma 2 2 3 13 2" xfId="2485" xr:uid="{00000000-0005-0000-0000-0000FD090000}"/>
    <cellStyle name="Comma 2 2 3 13 2 2" xfId="2486" xr:uid="{00000000-0005-0000-0000-0000FE090000}"/>
    <cellStyle name="Comma 2 2 3 13 2 3" xfId="2487" xr:uid="{00000000-0005-0000-0000-0000FF090000}"/>
    <cellStyle name="Comma 2 2 3 13 2 4" xfId="2488" xr:uid="{00000000-0005-0000-0000-0000000A0000}"/>
    <cellStyle name="Comma 2 2 3 14" xfId="2489" xr:uid="{00000000-0005-0000-0000-0000010A0000}"/>
    <cellStyle name="Comma 2 2 3 14 2" xfId="2490" xr:uid="{00000000-0005-0000-0000-0000020A0000}"/>
    <cellStyle name="Comma 2 2 3 14 2 2" xfId="2491" xr:uid="{00000000-0005-0000-0000-0000030A0000}"/>
    <cellStyle name="Comma 2 2 3 14 2 3" xfId="2492" xr:uid="{00000000-0005-0000-0000-0000040A0000}"/>
    <cellStyle name="Comma 2 2 3 14 2 4" xfId="2493" xr:uid="{00000000-0005-0000-0000-0000050A0000}"/>
    <cellStyle name="Comma 2 2 3 15" xfId="2494" xr:uid="{00000000-0005-0000-0000-0000060A0000}"/>
    <cellStyle name="Comma 2 2 3 15 2" xfId="2495" xr:uid="{00000000-0005-0000-0000-0000070A0000}"/>
    <cellStyle name="Comma 2 2 3 15 2 2" xfId="2496" xr:uid="{00000000-0005-0000-0000-0000080A0000}"/>
    <cellStyle name="Comma 2 2 3 15 2 3" xfId="2497" xr:uid="{00000000-0005-0000-0000-0000090A0000}"/>
    <cellStyle name="Comma 2 2 3 15 2 4" xfId="2498" xr:uid="{00000000-0005-0000-0000-00000A0A0000}"/>
    <cellStyle name="Comma 2 2 3 15 3" xfId="2499" xr:uid="{00000000-0005-0000-0000-00000B0A0000}"/>
    <cellStyle name="Comma 2 2 3 15 4" xfId="2500" xr:uid="{00000000-0005-0000-0000-00000C0A0000}"/>
    <cellStyle name="Comma 2 2 3 15 5" xfId="2501" xr:uid="{00000000-0005-0000-0000-00000D0A0000}"/>
    <cellStyle name="Comma 2 2 3 16" xfId="2502" xr:uid="{00000000-0005-0000-0000-00000E0A0000}"/>
    <cellStyle name="Comma 2 2 3 16 2" xfId="2503" xr:uid="{00000000-0005-0000-0000-00000F0A0000}"/>
    <cellStyle name="Comma 2 2 3 16 3" xfId="2504" xr:uid="{00000000-0005-0000-0000-0000100A0000}"/>
    <cellStyle name="Comma 2 2 3 16 4" xfId="2505" xr:uid="{00000000-0005-0000-0000-0000110A0000}"/>
    <cellStyle name="Comma 2 2 3 17" xfId="2506" xr:uid="{00000000-0005-0000-0000-0000120A0000}"/>
    <cellStyle name="Comma 2 2 3 17 2" xfId="2507" xr:uid="{00000000-0005-0000-0000-0000130A0000}"/>
    <cellStyle name="Comma 2 2 3 17 3" xfId="2508" xr:uid="{00000000-0005-0000-0000-0000140A0000}"/>
    <cellStyle name="Comma 2 2 3 17 4" xfId="2509" xr:uid="{00000000-0005-0000-0000-0000150A0000}"/>
    <cellStyle name="Comma 2 2 3 18" xfId="2510" xr:uid="{00000000-0005-0000-0000-0000160A0000}"/>
    <cellStyle name="Comma 2 2 3 19" xfId="2511" xr:uid="{00000000-0005-0000-0000-0000170A0000}"/>
    <cellStyle name="Comma 2 2 3 2" xfId="2512" xr:uid="{00000000-0005-0000-0000-0000180A0000}"/>
    <cellStyle name="Comma 2 2 3 2 10" xfId="2513" xr:uid="{00000000-0005-0000-0000-0000190A0000}"/>
    <cellStyle name="Comma 2 2 3 2 2" xfId="2514" xr:uid="{00000000-0005-0000-0000-00001A0A0000}"/>
    <cellStyle name="Comma 2 2 3 2 2 2" xfId="2515" xr:uid="{00000000-0005-0000-0000-00001B0A0000}"/>
    <cellStyle name="Comma 2 2 3 2 2 2 2" xfId="2516" xr:uid="{00000000-0005-0000-0000-00001C0A0000}"/>
    <cellStyle name="Comma 2 2 3 2 2 2 2 2" xfId="2517" xr:uid="{00000000-0005-0000-0000-00001D0A0000}"/>
    <cellStyle name="Comma 2 2 3 2 2 2 2 2 2" xfId="2518" xr:uid="{00000000-0005-0000-0000-00001E0A0000}"/>
    <cellStyle name="Comma 2 2 3 2 2 2 2 2 3" xfId="2519" xr:uid="{00000000-0005-0000-0000-00001F0A0000}"/>
    <cellStyle name="Comma 2 2 3 2 2 2 2 2 4" xfId="2520" xr:uid="{00000000-0005-0000-0000-0000200A0000}"/>
    <cellStyle name="Comma 2 2 3 2 2 2 2 3" xfId="2521" xr:uid="{00000000-0005-0000-0000-0000210A0000}"/>
    <cellStyle name="Comma 2 2 3 2 2 2 2 4" xfId="2522" xr:uid="{00000000-0005-0000-0000-0000220A0000}"/>
    <cellStyle name="Comma 2 2 3 2 2 2 2 5" xfId="2523" xr:uid="{00000000-0005-0000-0000-0000230A0000}"/>
    <cellStyle name="Comma 2 2 3 2 2 2 3" xfId="2524" xr:uid="{00000000-0005-0000-0000-0000240A0000}"/>
    <cellStyle name="Comma 2 2 3 2 2 2 3 2" xfId="2525" xr:uid="{00000000-0005-0000-0000-0000250A0000}"/>
    <cellStyle name="Comma 2 2 3 2 2 2 3 3" xfId="2526" xr:uid="{00000000-0005-0000-0000-0000260A0000}"/>
    <cellStyle name="Comma 2 2 3 2 2 2 3 4" xfId="2527" xr:uid="{00000000-0005-0000-0000-0000270A0000}"/>
    <cellStyle name="Comma 2 2 3 2 2 2 4" xfId="2528" xr:uid="{00000000-0005-0000-0000-0000280A0000}"/>
    <cellStyle name="Comma 2 2 3 2 2 2 5" xfId="2529" xr:uid="{00000000-0005-0000-0000-0000290A0000}"/>
    <cellStyle name="Comma 2 2 3 2 2 2 6" xfId="2530" xr:uid="{00000000-0005-0000-0000-00002A0A0000}"/>
    <cellStyle name="Comma 2 2 3 2 2 3" xfId="2531" xr:uid="{00000000-0005-0000-0000-00002B0A0000}"/>
    <cellStyle name="Comma 2 2 3 2 2 3 2" xfId="2532" xr:uid="{00000000-0005-0000-0000-00002C0A0000}"/>
    <cellStyle name="Comma 2 2 3 2 2 3 2 2" xfId="2533" xr:uid="{00000000-0005-0000-0000-00002D0A0000}"/>
    <cellStyle name="Comma 2 2 3 2 2 3 2 2 2" xfId="2534" xr:uid="{00000000-0005-0000-0000-00002E0A0000}"/>
    <cellStyle name="Comma 2 2 3 2 2 3 2 2 3" xfId="2535" xr:uid="{00000000-0005-0000-0000-00002F0A0000}"/>
    <cellStyle name="Comma 2 2 3 2 2 3 2 2 4" xfId="2536" xr:uid="{00000000-0005-0000-0000-0000300A0000}"/>
    <cellStyle name="Comma 2 2 3 2 2 3 2 3" xfId="2537" xr:uid="{00000000-0005-0000-0000-0000310A0000}"/>
    <cellStyle name="Comma 2 2 3 2 2 3 2 4" xfId="2538" xr:uid="{00000000-0005-0000-0000-0000320A0000}"/>
    <cellStyle name="Comma 2 2 3 2 2 3 2 5" xfId="2539" xr:uid="{00000000-0005-0000-0000-0000330A0000}"/>
    <cellStyle name="Comma 2 2 3 2 2 3 3" xfId="2540" xr:uid="{00000000-0005-0000-0000-0000340A0000}"/>
    <cellStyle name="Comma 2 2 3 2 2 3 3 2" xfId="2541" xr:uid="{00000000-0005-0000-0000-0000350A0000}"/>
    <cellStyle name="Comma 2 2 3 2 2 3 3 3" xfId="2542" xr:uid="{00000000-0005-0000-0000-0000360A0000}"/>
    <cellStyle name="Comma 2 2 3 2 2 3 3 4" xfId="2543" xr:uid="{00000000-0005-0000-0000-0000370A0000}"/>
    <cellStyle name="Comma 2 2 3 2 2 3 4" xfId="2544" xr:uid="{00000000-0005-0000-0000-0000380A0000}"/>
    <cellStyle name="Comma 2 2 3 2 2 3 5" xfId="2545" xr:uid="{00000000-0005-0000-0000-0000390A0000}"/>
    <cellStyle name="Comma 2 2 3 2 2 3 6" xfId="2546" xr:uid="{00000000-0005-0000-0000-00003A0A0000}"/>
    <cellStyle name="Comma 2 2 3 2 2 4" xfId="2547" xr:uid="{00000000-0005-0000-0000-00003B0A0000}"/>
    <cellStyle name="Comma 2 2 3 2 2 4 2" xfId="2548" xr:uid="{00000000-0005-0000-0000-00003C0A0000}"/>
    <cellStyle name="Comma 2 2 3 2 2 4 2 2" xfId="2549" xr:uid="{00000000-0005-0000-0000-00003D0A0000}"/>
    <cellStyle name="Comma 2 2 3 2 2 4 2 3" xfId="2550" xr:uid="{00000000-0005-0000-0000-00003E0A0000}"/>
    <cellStyle name="Comma 2 2 3 2 2 4 2 4" xfId="2551" xr:uid="{00000000-0005-0000-0000-00003F0A0000}"/>
    <cellStyle name="Comma 2 2 3 2 2 4 3" xfId="2552" xr:uid="{00000000-0005-0000-0000-0000400A0000}"/>
    <cellStyle name="Comma 2 2 3 2 2 4 4" xfId="2553" xr:uid="{00000000-0005-0000-0000-0000410A0000}"/>
    <cellStyle name="Comma 2 2 3 2 2 4 5" xfId="2554" xr:uid="{00000000-0005-0000-0000-0000420A0000}"/>
    <cellStyle name="Comma 2 2 3 2 2 5" xfId="2555" xr:uid="{00000000-0005-0000-0000-0000430A0000}"/>
    <cellStyle name="Comma 2 2 3 2 2 5 2" xfId="2556" xr:uid="{00000000-0005-0000-0000-0000440A0000}"/>
    <cellStyle name="Comma 2 2 3 2 2 5 3" xfId="2557" xr:uid="{00000000-0005-0000-0000-0000450A0000}"/>
    <cellStyle name="Comma 2 2 3 2 2 5 4" xfId="2558" xr:uid="{00000000-0005-0000-0000-0000460A0000}"/>
    <cellStyle name="Comma 2 2 3 2 2 6" xfId="2559" xr:uid="{00000000-0005-0000-0000-0000470A0000}"/>
    <cellStyle name="Comma 2 2 3 2 2 7" xfId="2560" xr:uid="{00000000-0005-0000-0000-0000480A0000}"/>
    <cellStyle name="Comma 2 2 3 2 2 8" xfId="2561" xr:uid="{00000000-0005-0000-0000-0000490A0000}"/>
    <cellStyle name="Comma 2 2 3 2 3" xfId="2562" xr:uid="{00000000-0005-0000-0000-00004A0A0000}"/>
    <cellStyle name="Comma 2 2 3 2 3 2" xfId="2563" xr:uid="{00000000-0005-0000-0000-00004B0A0000}"/>
    <cellStyle name="Comma 2 2 3 2 3 2 2" xfId="2564" xr:uid="{00000000-0005-0000-0000-00004C0A0000}"/>
    <cellStyle name="Comma 2 2 3 2 3 2 2 2" xfId="2565" xr:uid="{00000000-0005-0000-0000-00004D0A0000}"/>
    <cellStyle name="Comma 2 2 3 2 3 2 2 3" xfId="2566" xr:uid="{00000000-0005-0000-0000-00004E0A0000}"/>
    <cellStyle name="Comma 2 2 3 2 3 2 2 4" xfId="2567" xr:uid="{00000000-0005-0000-0000-00004F0A0000}"/>
    <cellStyle name="Comma 2 2 3 2 3 2 3" xfId="2568" xr:uid="{00000000-0005-0000-0000-0000500A0000}"/>
    <cellStyle name="Comma 2 2 3 2 3 2 4" xfId="2569" xr:uid="{00000000-0005-0000-0000-0000510A0000}"/>
    <cellStyle name="Comma 2 2 3 2 3 2 5" xfId="2570" xr:uid="{00000000-0005-0000-0000-0000520A0000}"/>
    <cellStyle name="Comma 2 2 3 2 3 3" xfId="2571" xr:uid="{00000000-0005-0000-0000-0000530A0000}"/>
    <cellStyle name="Comma 2 2 3 2 3 3 2" xfId="2572" xr:uid="{00000000-0005-0000-0000-0000540A0000}"/>
    <cellStyle name="Comma 2 2 3 2 3 3 3" xfId="2573" xr:uid="{00000000-0005-0000-0000-0000550A0000}"/>
    <cellStyle name="Comma 2 2 3 2 3 3 4" xfId="2574" xr:uid="{00000000-0005-0000-0000-0000560A0000}"/>
    <cellStyle name="Comma 2 2 3 2 3 4" xfId="2575" xr:uid="{00000000-0005-0000-0000-0000570A0000}"/>
    <cellStyle name="Comma 2 2 3 2 3 4 2" xfId="2576" xr:uid="{00000000-0005-0000-0000-0000580A0000}"/>
    <cellStyle name="Comma 2 2 3 2 3 4 3" xfId="2577" xr:uid="{00000000-0005-0000-0000-0000590A0000}"/>
    <cellStyle name="Comma 2 2 3 2 3 4 4" xfId="2578" xr:uid="{00000000-0005-0000-0000-00005A0A0000}"/>
    <cellStyle name="Comma 2 2 3 2 3 5" xfId="2579" xr:uid="{00000000-0005-0000-0000-00005B0A0000}"/>
    <cellStyle name="Comma 2 2 3 2 3 6" xfId="2580" xr:uid="{00000000-0005-0000-0000-00005C0A0000}"/>
    <cellStyle name="Comma 2 2 3 2 3 7" xfId="2581" xr:uid="{00000000-0005-0000-0000-00005D0A0000}"/>
    <cellStyle name="Comma 2 2 3 2 4" xfId="2582" xr:uid="{00000000-0005-0000-0000-00005E0A0000}"/>
    <cellStyle name="Comma 2 2 3 2 4 2" xfId="2583" xr:uid="{00000000-0005-0000-0000-00005F0A0000}"/>
    <cellStyle name="Comma 2 2 3 2 4 2 2" xfId="2584" xr:uid="{00000000-0005-0000-0000-0000600A0000}"/>
    <cellStyle name="Comma 2 2 3 2 4 2 2 2" xfId="2585" xr:uid="{00000000-0005-0000-0000-0000610A0000}"/>
    <cellStyle name="Comma 2 2 3 2 4 2 2 3" xfId="2586" xr:uid="{00000000-0005-0000-0000-0000620A0000}"/>
    <cellStyle name="Comma 2 2 3 2 4 2 2 4" xfId="2587" xr:uid="{00000000-0005-0000-0000-0000630A0000}"/>
    <cellStyle name="Comma 2 2 3 2 4 2 3" xfId="2588" xr:uid="{00000000-0005-0000-0000-0000640A0000}"/>
    <cellStyle name="Comma 2 2 3 2 4 2 4" xfId="2589" xr:uid="{00000000-0005-0000-0000-0000650A0000}"/>
    <cellStyle name="Comma 2 2 3 2 4 2 5" xfId="2590" xr:uid="{00000000-0005-0000-0000-0000660A0000}"/>
    <cellStyle name="Comma 2 2 3 2 4 3" xfId="2591" xr:uid="{00000000-0005-0000-0000-0000670A0000}"/>
    <cellStyle name="Comma 2 2 3 2 4 3 2" xfId="2592" xr:uid="{00000000-0005-0000-0000-0000680A0000}"/>
    <cellStyle name="Comma 2 2 3 2 4 3 3" xfId="2593" xr:uid="{00000000-0005-0000-0000-0000690A0000}"/>
    <cellStyle name="Comma 2 2 3 2 4 3 4" xfId="2594" xr:uid="{00000000-0005-0000-0000-00006A0A0000}"/>
    <cellStyle name="Comma 2 2 3 2 4 4" xfId="2595" xr:uid="{00000000-0005-0000-0000-00006B0A0000}"/>
    <cellStyle name="Comma 2 2 3 2 4 4 2" xfId="2596" xr:uid="{00000000-0005-0000-0000-00006C0A0000}"/>
    <cellStyle name="Comma 2 2 3 2 4 4 3" xfId="2597" xr:uid="{00000000-0005-0000-0000-00006D0A0000}"/>
    <cellStyle name="Comma 2 2 3 2 4 4 4" xfId="2598" xr:uid="{00000000-0005-0000-0000-00006E0A0000}"/>
    <cellStyle name="Comma 2 2 3 2 4 5" xfId="2599" xr:uid="{00000000-0005-0000-0000-00006F0A0000}"/>
    <cellStyle name="Comma 2 2 3 2 4 6" xfId="2600" xr:uid="{00000000-0005-0000-0000-0000700A0000}"/>
    <cellStyle name="Comma 2 2 3 2 4 7" xfId="2601" xr:uid="{00000000-0005-0000-0000-0000710A0000}"/>
    <cellStyle name="Comma 2 2 3 2 5" xfId="2602" xr:uid="{00000000-0005-0000-0000-0000720A0000}"/>
    <cellStyle name="Comma 2 2 3 2 6" xfId="2603" xr:uid="{00000000-0005-0000-0000-0000730A0000}"/>
    <cellStyle name="Comma 2 2 3 2 6 2" xfId="2604" xr:uid="{00000000-0005-0000-0000-0000740A0000}"/>
    <cellStyle name="Comma 2 2 3 2 6 2 2" xfId="2605" xr:uid="{00000000-0005-0000-0000-0000750A0000}"/>
    <cellStyle name="Comma 2 2 3 2 6 2 3" xfId="2606" xr:uid="{00000000-0005-0000-0000-0000760A0000}"/>
    <cellStyle name="Comma 2 2 3 2 6 2 4" xfId="2607" xr:uid="{00000000-0005-0000-0000-0000770A0000}"/>
    <cellStyle name="Comma 2 2 3 2 6 3" xfId="2608" xr:uid="{00000000-0005-0000-0000-0000780A0000}"/>
    <cellStyle name="Comma 2 2 3 2 6 4" xfId="2609" xr:uid="{00000000-0005-0000-0000-0000790A0000}"/>
    <cellStyle name="Comma 2 2 3 2 6 5" xfId="2610" xr:uid="{00000000-0005-0000-0000-00007A0A0000}"/>
    <cellStyle name="Comma 2 2 3 2 7" xfId="2611" xr:uid="{00000000-0005-0000-0000-00007B0A0000}"/>
    <cellStyle name="Comma 2 2 3 2 7 2" xfId="2612" xr:uid="{00000000-0005-0000-0000-00007C0A0000}"/>
    <cellStyle name="Comma 2 2 3 2 7 3" xfId="2613" xr:uid="{00000000-0005-0000-0000-00007D0A0000}"/>
    <cellStyle name="Comma 2 2 3 2 7 4" xfId="2614" xr:uid="{00000000-0005-0000-0000-00007E0A0000}"/>
    <cellStyle name="Comma 2 2 3 2 8" xfId="2615" xr:uid="{00000000-0005-0000-0000-00007F0A0000}"/>
    <cellStyle name="Comma 2 2 3 2 9" xfId="2616" xr:uid="{00000000-0005-0000-0000-0000800A0000}"/>
    <cellStyle name="Comma 2 2 3 20" xfId="2617" xr:uid="{00000000-0005-0000-0000-0000810A0000}"/>
    <cellStyle name="Comma 2 2 3 21" xfId="28658" xr:uid="{5DF3A9E1-01D8-4687-86FB-0BA249E96E77}"/>
    <cellStyle name="Comma 2 2 3 3" xfId="2618" xr:uid="{00000000-0005-0000-0000-0000820A0000}"/>
    <cellStyle name="Comma 2 2 3 3 10" xfId="2619" xr:uid="{00000000-0005-0000-0000-0000830A0000}"/>
    <cellStyle name="Comma 2 2 3 3 2" xfId="2620" xr:uid="{00000000-0005-0000-0000-0000840A0000}"/>
    <cellStyle name="Comma 2 2 3 3 2 2" xfId="2621" xr:uid="{00000000-0005-0000-0000-0000850A0000}"/>
    <cellStyle name="Comma 2 2 3 3 2 2 2" xfId="2622" xr:uid="{00000000-0005-0000-0000-0000860A0000}"/>
    <cellStyle name="Comma 2 2 3 3 2 2 2 2" xfId="2623" xr:uid="{00000000-0005-0000-0000-0000870A0000}"/>
    <cellStyle name="Comma 2 2 3 3 2 2 2 2 2" xfId="2624" xr:uid="{00000000-0005-0000-0000-0000880A0000}"/>
    <cellStyle name="Comma 2 2 3 3 2 2 2 2 3" xfId="2625" xr:uid="{00000000-0005-0000-0000-0000890A0000}"/>
    <cellStyle name="Comma 2 2 3 3 2 2 2 2 4" xfId="2626" xr:uid="{00000000-0005-0000-0000-00008A0A0000}"/>
    <cellStyle name="Comma 2 2 3 3 2 2 2 3" xfId="2627" xr:uid="{00000000-0005-0000-0000-00008B0A0000}"/>
    <cellStyle name="Comma 2 2 3 3 2 2 2 4" xfId="2628" xr:uid="{00000000-0005-0000-0000-00008C0A0000}"/>
    <cellStyle name="Comma 2 2 3 3 2 2 2 5" xfId="2629" xr:uid="{00000000-0005-0000-0000-00008D0A0000}"/>
    <cellStyle name="Comma 2 2 3 3 2 2 3" xfId="2630" xr:uid="{00000000-0005-0000-0000-00008E0A0000}"/>
    <cellStyle name="Comma 2 2 3 3 2 2 3 2" xfId="2631" xr:uid="{00000000-0005-0000-0000-00008F0A0000}"/>
    <cellStyle name="Comma 2 2 3 3 2 2 3 3" xfId="2632" xr:uid="{00000000-0005-0000-0000-0000900A0000}"/>
    <cellStyle name="Comma 2 2 3 3 2 2 3 4" xfId="2633" xr:uid="{00000000-0005-0000-0000-0000910A0000}"/>
    <cellStyle name="Comma 2 2 3 3 2 2 4" xfId="2634" xr:uid="{00000000-0005-0000-0000-0000920A0000}"/>
    <cellStyle name="Comma 2 2 3 3 2 2 5" xfId="2635" xr:uid="{00000000-0005-0000-0000-0000930A0000}"/>
    <cellStyle name="Comma 2 2 3 3 2 2 6" xfId="2636" xr:uid="{00000000-0005-0000-0000-0000940A0000}"/>
    <cellStyle name="Comma 2 2 3 3 2 3" xfId="2637" xr:uid="{00000000-0005-0000-0000-0000950A0000}"/>
    <cellStyle name="Comma 2 2 3 3 2 3 2" xfId="2638" xr:uid="{00000000-0005-0000-0000-0000960A0000}"/>
    <cellStyle name="Comma 2 2 3 3 2 3 2 2" xfId="2639" xr:uid="{00000000-0005-0000-0000-0000970A0000}"/>
    <cellStyle name="Comma 2 2 3 3 2 3 2 2 2" xfId="2640" xr:uid="{00000000-0005-0000-0000-0000980A0000}"/>
    <cellStyle name="Comma 2 2 3 3 2 3 2 2 3" xfId="2641" xr:uid="{00000000-0005-0000-0000-0000990A0000}"/>
    <cellStyle name="Comma 2 2 3 3 2 3 2 2 4" xfId="2642" xr:uid="{00000000-0005-0000-0000-00009A0A0000}"/>
    <cellStyle name="Comma 2 2 3 3 2 3 2 3" xfId="2643" xr:uid="{00000000-0005-0000-0000-00009B0A0000}"/>
    <cellStyle name="Comma 2 2 3 3 2 3 2 4" xfId="2644" xr:uid="{00000000-0005-0000-0000-00009C0A0000}"/>
    <cellStyle name="Comma 2 2 3 3 2 3 2 5" xfId="2645" xr:uid="{00000000-0005-0000-0000-00009D0A0000}"/>
    <cellStyle name="Comma 2 2 3 3 2 3 3" xfId="2646" xr:uid="{00000000-0005-0000-0000-00009E0A0000}"/>
    <cellStyle name="Comma 2 2 3 3 2 3 3 2" xfId="2647" xr:uid="{00000000-0005-0000-0000-00009F0A0000}"/>
    <cellStyle name="Comma 2 2 3 3 2 3 3 3" xfId="2648" xr:uid="{00000000-0005-0000-0000-0000A00A0000}"/>
    <cellStyle name="Comma 2 2 3 3 2 3 3 4" xfId="2649" xr:uid="{00000000-0005-0000-0000-0000A10A0000}"/>
    <cellStyle name="Comma 2 2 3 3 2 3 4" xfId="2650" xr:uid="{00000000-0005-0000-0000-0000A20A0000}"/>
    <cellStyle name="Comma 2 2 3 3 2 3 5" xfId="2651" xr:uid="{00000000-0005-0000-0000-0000A30A0000}"/>
    <cellStyle name="Comma 2 2 3 3 2 3 6" xfId="2652" xr:uid="{00000000-0005-0000-0000-0000A40A0000}"/>
    <cellStyle name="Comma 2 2 3 3 2 4" xfId="2653" xr:uid="{00000000-0005-0000-0000-0000A50A0000}"/>
    <cellStyle name="Comma 2 2 3 3 2 4 2" xfId="2654" xr:uid="{00000000-0005-0000-0000-0000A60A0000}"/>
    <cellStyle name="Comma 2 2 3 3 2 4 2 2" xfId="2655" xr:uid="{00000000-0005-0000-0000-0000A70A0000}"/>
    <cellStyle name="Comma 2 2 3 3 2 4 2 3" xfId="2656" xr:uid="{00000000-0005-0000-0000-0000A80A0000}"/>
    <cellStyle name="Comma 2 2 3 3 2 4 2 4" xfId="2657" xr:uid="{00000000-0005-0000-0000-0000A90A0000}"/>
    <cellStyle name="Comma 2 2 3 3 2 4 3" xfId="2658" xr:uid="{00000000-0005-0000-0000-0000AA0A0000}"/>
    <cellStyle name="Comma 2 2 3 3 2 4 4" xfId="2659" xr:uid="{00000000-0005-0000-0000-0000AB0A0000}"/>
    <cellStyle name="Comma 2 2 3 3 2 4 5" xfId="2660" xr:uid="{00000000-0005-0000-0000-0000AC0A0000}"/>
    <cellStyle name="Comma 2 2 3 3 2 5" xfId="2661" xr:uid="{00000000-0005-0000-0000-0000AD0A0000}"/>
    <cellStyle name="Comma 2 2 3 3 2 5 2" xfId="2662" xr:uid="{00000000-0005-0000-0000-0000AE0A0000}"/>
    <cellStyle name="Comma 2 2 3 3 2 5 3" xfId="2663" xr:uid="{00000000-0005-0000-0000-0000AF0A0000}"/>
    <cellStyle name="Comma 2 2 3 3 2 5 4" xfId="2664" xr:uid="{00000000-0005-0000-0000-0000B00A0000}"/>
    <cellStyle name="Comma 2 2 3 3 2 6" xfId="2665" xr:uid="{00000000-0005-0000-0000-0000B10A0000}"/>
    <cellStyle name="Comma 2 2 3 3 2 7" xfId="2666" xr:uid="{00000000-0005-0000-0000-0000B20A0000}"/>
    <cellStyle name="Comma 2 2 3 3 2 8" xfId="2667" xr:uid="{00000000-0005-0000-0000-0000B30A0000}"/>
    <cellStyle name="Comma 2 2 3 3 3" xfId="2668" xr:uid="{00000000-0005-0000-0000-0000B40A0000}"/>
    <cellStyle name="Comma 2 2 3 3 3 2" xfId="2669" xr:uid="{00000000-0005-0000-0000-0000B50A0000}"/>
    <cellStyle name="Comma 2 2 3 3 3 2 2" xfId="2670" xr:uid="{00000000-0005-0000-0000-0000B60A0000}"/>
    <cellStyle name="Comma 2 2 3 3 3 2 2 2" xfId="2671" xr:uid="{00000000-0005-0000-0000-0000B70A0000}"/>
    <cellStyle name="Comma 2 2 3 3 3 2 2 3" xfId="2672" xr:uid="{00000000-0005-0000-0000-0000B80A0000}"/>
    <cellStyle name="Comma 2 2 3 3 3 2 2 4" xfId="2673" xr:uid="{00000000-0005-0000-0000-0000B90A0000}"/>
    <cellStyle name="Comma 2 2 3 3 3 2 3" xfId="2674" xr:uid="{00000000-0005-0000-0000-0000BA0A0000}"/>
    <cellStyle name="Comma 2 2 3 3 3 2 4" xfId="2675" xr:uid="{00000000-0005-0000-0000-0000BB0A0000}"/>
    <cellStyle name="Comma 2 2 3 3 3 2 5" xfId="2676" xr:uid="{00000000-0005-0000-0000-0000BC0A0000}"/>
    <cellStyle name="Comma 2 2 3 3 3 3" xfId="2677" xr:uid="{00000000-0005-0000-0000-0000BD0A0000}"/>
    <cellStyle name="Comma 2 2 3 3 3 3 2" xfId="2678" xr:uid="{00000000-0005-0000-0000-0000BE0A0000}"/>
    <cellStyle name="Comma 2 2 3 3 3 3 3" xfId="2679" xr:uid="{00000000-0005-0000-0000-0000BF0A0000}"/>
    <cellStyle name="Comma 2 2 3 3 3 3 4" xfId="2680" xr:uid="{00000000-0005-0000-0000-0000C00A0000}"/>
    <cellStyle name="Comma 2 2 3 3 3 4" xfId="2681" xr:uid="{00000000-0005-0000-0000-0000C10A0000}"/>
    <cellStyle name="Comma 2 2 3 3 3 5" xfId="2682" xr:uid="{00000000-0005-0000-0000-0000C20A0000}"/>
    <cellStyle name="Comma 2 2 3 3 3 6" xfId="2683" xr:uid="{00000000-0005-0000-0000-0000C30A0000}"/>
    <cellStyle name="Comma 2 2 3 3 4" xfId="2684" xr:uid="{00000000-0005-0000-0000-0000C40A0000}"/>
    <cellStyle name="Comma 2 2 3 3 4 2" xfId="2685" xr:uid="{00000000-0005-0000-0000-0000C50A0000}"/>
    <cellStyle name="Comma 2 2 3 3 4 2 2" xfId="2686" xr:uid="{00000000-0005-0000-0000-0000C60A0000}"/>
    <cellStyle name="Comma 2 2 3 3 4 2 2 2" xfId="2687" xr:uid="{00000000-0005-0000-0000-0000C70A0000}"/>
    <cellStyle name="Comma 2 2 3 3 4 2 2 3" xfId="2688" xr:uid="{00000000-0005-0000-0000-0000C80A0000}"/>
    <cellStyle name="Comma 2 2 3 3 4 2 2 4" xfId="2689" xr:uid="{00000000-0005-0000-0000-0000C90A0000}"/>
    <cellStyle name="Comma 2 2 3 3 4 2 3" xfId="2690" xr:uid="{00000000-0005-0000-0000-0000CA0A0000}"/>
    <cellStyle name="Comma 2 2 3 3 4 2 4" xfId="2691" xr:uid="{00000000-0005-0000-0000-0000CB0A0000}"/>
    <cellStyle name="Comma 2 2 3 3 4 2 5" xfId="2692" xr:uid="{00000000-0005-0000-0000-0000CC0A0000}"/>
    <cellStyle name="Comma 2 2 3 3 4 3" xfId="2693" xr:uid="{00000000-0005-0000-0000-0000CD0A0000}"/>
    <cellStyle name="Comma 2 2 3 3 4 3 2" xfId="2694" xr:uid="{00000000-0005-0000-0000-0000CE0A0000}"/>
    <cellStyle name="Comma 2 2 3 3 4 3 3" xfId="2695" xr:uid="{00000000-0005-0000-0000-0000CF0A0000}"/>
    <cellStyle name="Comma 2 2 3 3 4 3 4" xfId="2696" xr:uid="{00000000-0005-0000-0000-0000D00A0000}"/>
    <cellStyle name="Comma 2 2 3 3 4 4" xfId="2697" xr:uid="{00000000-0005-0000-0000-0000D10A0000}"/>
    <cellStyle name="Comma 2 2 3 3 4 5" xfId="2698" xr:uid="{00000000-0005-0000-0000-0000D20A0000}"/>
    <cellStyle name="Comma 2 2 3 3 4 6" xfId="2699" xr:uid="{00000000-0005-0000-0000-0000D30A0000}"/>
    <cellStyle name="Comma 2 2 3 3 5" xfId="2700" xr:uid="{00000000-0005-0000-0000-0000D40A0000}"/>
    <cellStyle name="Comma 2 2 3 3 6" xfId="2701" xr:uid="{00000000-0005-0000-0000-0000D50A0000}"/>
    <cellStyle name="Comma 2 2 3 3 6 2" xfId="2702" xr:uid="{00000000-0005-0000-0000-0000D60A0000}"/>
    <cellStyle name="Comma 2 2 3 3 6 2 2" xfId="2703" xr:uid="{00000000-0005-0000-0000-0000D70A0000}"/>
    <cellStyle name="Comma 2 2 3 3 6 2 3" xfId="2704" xr:uid="{00000000-0005-0000-0000-0000D80A0000}"/>
    <cellStyle name="Comma 2 2 3 3 6 2 4" xfId="2705" xr:uid="{00000000-0005-0000-0000-0000D90A0000}"/>
    <cellStyle name="Comma 2 2 3 3 6 3" xfId="2706" xr:uid="{00000000-0005-0000-0000-0000DA0A0000}"/>
    <cellStyle name="Comma 2 2 3 3 6 4" xfId="2707" xr:uid="{00000000-0005-0000-0000-0000DB0A0000}"/>
    <cellStyle name="Comma 2 2 3 3 6 5" xfId="2708" xr:uid="{00000000-0005-0000-0000-0000DC0A0000}"/>
    <cellStyle name="Comma 2 2 3 3 7" xfId="2709" xr:uid="{00000000-0005-0000-0000-0000DD0A0000}"/>
    <cellStyle name="Comma 2 2 3 3 7 2" xfId="2710" xr:uid="{00000000-0005-0000-0000-0000DE0A0000}"/>
    <cellStyle name="Comma 2 2 3 3 7 3" xfId="2711" xr:uid="{00000000-0005-0000-0000-0000DF0A0000}"/>
    <cellStyle name="Comma 2 2 3 3 7 4" xfId="2712" xr:uid="{00000000-0005-0000-0000-0000E00A0000}"/>
    <cellStyle name="Comma 2 2 3 3 8" xfId="2713" xr:uid="{00000000-0005-0000-0000-0000E10A0000}"/>
    <cellStyle name="Comma 2 2 3 3 9" xfId="2714" xr:uid="{00000000-0005-0000-0000-0000E20A0000}"/>
    <cellStyle name="Comma 2 2 3 4" xfId="2715" xr:uid="{00000000-0005-0000-0000-0000E30A0000}"/>
    <cellStyle name="Comma 2 2 3 4 2" xfId="2716" xr:uid="{00000000-0005-0000-0000-0000E40A0000}"/>
    <cellStyle name="Comma 2 2 3 4 2 2" xfId="2717" xr:uid="{00000000-0005-0000-0000-0000E50A0000}"/>
    <cellStyle name="Comma 2 2 3 4 2 3" xfId="2718" xr:uid="{00000000-0005-0000-0000-0000E60A0000}"/>
    <cellStyle name="Comma 2 2 3 4 2 4" xfId="2719" xr:uid="{00000000-0005-0000-0000-0000E70A0000}"/>
    <cellStyle name="Comma 2 2 3 5" xfId="2720" xr:uid="{00000000-0005-0000-0000-0000E80A0000}"/>
    <cellStyle name="Comma 2 2 3 5 10" xfId="2721" xr:uid="{00000000-0005-0000-0000-0000E90A0000}"/>
    <cellStyle name="Comma 2 2 3 5 2" xfId="2722" xr:uid="{00000000-0005-0000-0000-0000EA0A0000}"/>
    <cellStyle name="Comma 2 2 3 5 2 2" xfId="2723" xr:uid="{00000000-0005-0000-0000-0000EB0A0000}"/>
    <cellStyle name="Comma 2 2 3 5 2 2 2" xfId="2724" xr:uid="{00000000-0005-0000-0000-0000EC0A0000}"/>
    <cellStyle name="Comma 2 2 3 5 2 2 2 2" xfId="2725" xr:uid="{00000000-0005-0000-0000-0000ED0A0000}"/>
    <cellStyle name="Comma 2 2 3 5 2 2 2 2 2" xfId="2726" xr:uid="{00000000-0005-0000-0000-0000EE0A0000}"/>
    <cellStyle name="Comma 2 2 3 5 2 2 2 2 3" xfId="2727" xr:uid="{00000000-0005-0000-0000-0000EF0A0000}"/>
    <cellStyle name="Comma 2 2 3 5 2 2 2 2 4" xfId="2728" xr:uid="{00000000-0005-0000-0000-0000F00A0000}"/>
    <cellStyle name="Comma 2 2 3 5 2 2 2 3" xfId="2729" xr:uid="{00000000-0005-0000-0000-0000F10A0000}"/>
    <cellStyle name="Comma 2 2 3 5 2 2 2 4" xfId="2730" xr:uid="{00000000-0005-0000-0000-0000F20A0000}"/>
    <cellStyle name="Comma 2 2 3 5 2 2 2 5" xfId="2731" xr:uid="{00000000-0005-0000-0000-0000F30A0000}"/>
    <cellStyle name="Comma 2 2 3 5 2 2 3" xfId="2732" xr:uid="{00000000-0005-0000-0000-0000F40A0000}"/>
    <cellStyle name="Comma 2 2 3 5 2 2 3 2" xfId="2733" xr:uid="{00000000-0005-0000-0000-0000F50A0000}"/>
    <cellStyle name="Comma 2 2 3 5 2 2 3 3" xfId="2734" xr:uid="{00000000-0005-0000-0000-0000F60A0000}"/>
    <cellStyle name="Comma 2 2 3 5 2 2 3 4" xfId="2735" xr:uid="{00000000-0005-0000-0000-0000F70A0000}"/>
    <cellStyle name="Comma 2 2 3 5 2 2 4" xfId="2736" xr:uid="{00000000-0005-0000-0000-0000F80A0000}"/>
    <cellStyle name="Comma 2 2 3 5 2 2 5" xfId="2737" xr:uid="{00000000-0005-0000-0000-0000F90A0000}"/>
    <cellStyle name="Comma 2 2 3 5 2 2 6" xfId="2738" xr:uid="{00000000-0005-0000-0000-0000FA0A0000}"/>
    <cellStyle name="Comma 2 2 3 5 2 3" xfId="2739" xr:uid="{00000000-0005-0000-0000-0000FB0A0000}"/>
    <cellStyle name="Comma 2 2 3 5 2 3 2" xfId="2740" xr:uid="{00000000-0005-0000-0000-0000FC0A0000}"/>
    <cellStyle name="Comma 2 2 3 5 2 3 2 2" xfId="2741" xr:uid="{00000000-0005-0000-0000-0000FD0A0000}"/>
    <cellStyle name="Comma 2 2 3 5 2 3 2 2 2" xfId="2742" xr:uid="{00000000-0005-0000-0000-0000FE0A0000}"/>
    <cellStyle name="Comma 2 2 3 5 2 3 2 2 3" xfId="2743" xr:uid="{00000000-0005-0000-0000-0000FF0A0000}"/>
    <cellStyle name="Comma 2 2 3 5 2 3 2 2 4" xfId="2744" xr:uid="{00000000-0005-0000-0000-0000000B0000}"/>
    <cellStyle name="Comma 2 2 3 5 2 3 2 3" xfId="2745" xr:uid="{00000000-0005-0000-0000-0000010B0000}"/>
    <cellStyle name="Comma 2 2 3 5 2 3 2 4" xfId="2746" xr:uid="{00000000-0005-0000-0000-0000020B0000}"/>
    <cellStyle name="Comma 2 2 3 5 2 3 2 5" xfId="2747" xr:uid="{00000000-0005-0000-0000-0000030B0000}"/>
    <cellStyle name="Comma 2 2 3 5 2 3 3" xfId="2748" xr:uid="{00000000-0005-0000-0000-0000040B0000}"/>
    <cellStyle name="Comma 2 2 3 5 2 3 3 2" xfId="2749" xr:uid="{00000000-0005-0000-0000-0000050B0000}"/>
    <cellStyle name="Comma 2 2 3 5 2 3 3 3" xfId="2750" xr:uid="{00000000-0005-0000-0000-0000060B0000}"/>
    <cellStyle name="Comma 2 2 3 5 2 3 3 4" xfId="2751" xr:uid="{00000000-0005-0000-0000-0000070B0000}"/>
    <cellStyle name="Comma 2 2 3 5 2 3 4" xfId="2752" xr:uid="{00000000-0005-0000-0000-0000080B0000}"/>
    <cellStyle name="Comma 2 2 3 5 2 3 5" xfId="2753" xr:uid="{00000000-0005-0000-0000-0000090B0000}"/>
    <cellStyle name="Comma 2 2 3 5 2 3 6" xfId="2754" xr:uid="{00000000-0005-0000-0000-00000A0B0000}"/>
    <cellStyle name="Comma 2 2 3 5 2 4" xfId="2755" xr:uid="{00000000-0005-0000-0000-00000B0B0000}"/>
    <cellStyle name="Comma 2 2 3 5 2 4 2" xfId="2756" xr:uid="{00000000-0005-0000-0000-00000C0B0000}"/>
    <cellStyle name="Comma 2 2 3 5 2 4 2 2" xfId="2757" xr:uid="{00000000-0005-0000-0000-00000D0B0000}"/>
    <cellStyle name="Comma 2 2 3 5 2 4 2 3" xfId="2758" xr:uid="{00000000-0005-0000-0000-00000E0B0000}"/>
    <cellStyle name="Comma 2 2 3 5 2 4 2 4" xfId="2759" xr:uid="{00000000-0005-0000-0000-00000F0B0000}"/>
    <cellStyle name="Comma 2 2 3 5 2 4 3" xfId="2760" xr:uid="{00000000-0005-0000-0000-0000100B0000}"/>
    <cellStyle name="Comma 2 2 3 5 2 4 4" xfId="2761" xr:uid="{00000000-0005-0000-0000-0000110B0000}"/>
    <cellStyle name="Comma 2 2 3 5 2 4 5" xfId="2762" xr:uid="{00000000-0005-0000-0000-0000120B0000}"/>
    <cellStyle name="Comma 2 2 3 5 2 5" xfId="2763" xr:uid="{00000000-0005-0000-0000-0000130B0000}"/>
    <cellStyle name="Comma 2 2 3 5 2 5 2" xfId="2764" xr:uid="{00000000-0005-0000-0000-0000140B0000}"/>
    <cellStyle name="Comma 2 2 3 5 2 5 3" xfId="2765" xr:uid="{00000000-0005-0000-0000-0000150B0000}"/>
    <cellStyle name="Comma 2 2 3 5 2 5 4" xfId="2766" xr:uid="{00000000-0005-0000-0000-0000160B0000}"/>
    <cellStyle name="Comma 2 2 3 5 2 6" xfId="2767" xr:uid="{00000000-0005-0000-0000-0000170B0000}"/>
    <cellStyle name="Comma 2 2 3 5 2 7" xfId="2768" xr:uid="{00000000-0005-0000-0000-0000180B0000}"/>
    <cellStyle name="Comma 2 2 3 5 2 8" xfId="2769" xr:uid="{00000000-0005-0000-0000-0000190B0000}"/>
    <cellStyle name="Comma 2 2 3 5 3" xfId="2770" xr:uid="{00000000-0005-0000-0000-00001A0B0000}"/>
    <cellStyle name="Comma 2 2 3 5 3 2" xfId="2771" xr:uid="{00000000-0005-0000-0000-00001B0B0000}"/>
    <cellStyle name="Comma 2 2 3 5 3 2 2" xfId="2772" xr:uid="{00000000-0005-0000-0000-00001C0B0000}"/>
    <cellStyle name="Comma 2 2 3 5 3 2 2 2" xfId="2773" xr:uid="{00000000-0005-0000-0000-00001D0B0000}"/>
    <cellStyle name="Comma 2 2 3 5 3 2 2 3" xfId="2774" xr:uid="{00000000-0005-0000-0000-00001E0B0000}"/>
    <cellStyle name="Comma 2 2 3 5 3 2 2 4" xfId="2775" xr:uid="{00000000-0005-0000-0000-00001F0B0000}"/>
    <cellStyle name="Comma 2 2 3 5 3 2 3" xfId="2776" xr:uid="{00000000-0005-0000-0000-0000200B0000}"/>
    <cellStyle name="Comma 2 2 3 5 3 2 4" xfId="2777" xr:uid="{00000000-0005-0000-0000-0000210B0000}"/>
    <cellStyle name="Comma 2 2 3 5 3 2 5" xfId="2778" xr:uid="{00000000-0005-0000-0000-0000220B0000}"/>
    <cellStyle name="Comma 2 2 3 5 3 3" xfId="2779" xr:uid="{00000000-0005-0000-0000-0000230B0000}"/>
    <cellStyle name="Comma 2 2 3 5 3 3 2" xfId="2780" xr:uid="{00000000-0005-0000-0000-0000240B0000}"/>
    <cellStyle name="Comma 2 2 3 5 3 3 3" xfId="2781" xr:uid="{00000000-0005-0000-0000-0000250B0000}"/>
    <cellStyle name="Comma 2 2 3 5 3 3 4" xfId="2782" xr:uid="{00000000-0005-0000-0000-0000260B0000}"/>
    <cellStyle name="Comma 2 2 3 5 3 4" xfId="2783" xr:uid="{00000000-0005-0000-0000-0000270B0000}"/>
    <cellStyle name="Comma 2 2 3 5 3 5" xfId="2784" xr:uid="{00000000-0005-0000-0000-0000280B0000}"/>
    <cellStyle name="Comma 2 2 3 5 3 6" xfId="2785" xr:uid="{00000000-0005-0000-0000-0000290B0000}"/>
    <cellStyle name="Comma 2 2 3 5 4" xfId="2786" xr:uid="{00000000-0005-0000-0000-00002A0B0000}"/>
    <cellStyle name="Comma 2 2 3 5 4 2" xfId="2787" xr:uid="{00000000-0005-0000-0000-00002B0B0000}"/>
    <cellStyle name="Comma 2 2 3 5 4 2 2" xfId="2788" xr:uid="{00000000-0005-0000-0000-00002C0B0000}"/>
    <cellStyle name="Comma 2 2 3 5 4 2 2 2" xfId="2789" xr:uid="{00000000-0005-0000-0000-00002D0B0000}"/>
    <cellStyle name="Comma 2 2 3 5 4 2 2 3" xfId="2790" xr:uid="{00000000-0005-0000-0000-00002E0B0000}"/>
    <cellStyle name="Comma 2 2 3 5 4 2 2 4" xfId="2791" xr:uid="{00000000-0005-0000-0000-00002F0B0000}"/>
    <cellStyle name="Comma 2 2 3 5 4 2 3" xfId="2792" xr:uid="{00000000-0005-0000-0000-0000300B0000}"/>
    <cellStyle name="Comma 2 2 3 5 4 2 4" xfId="2793" xr:uid="{00000000-0005-0000-0000-0000310B0000}"/>
    <cellStyle name="Comma 2 2 3 5 4 2 5" xfId="2794" xr:uid="{00000000-0005-0000-0000-0000320B0000}"/>
    <cellStyle name="Comma 2 2 3 5 4 3" xfId="2795" xr:uid="{00000000-0005-0000-0000-0000330B0000}"/>
    <cellStyle name="Comma 2 2 3 5 4 3 2" xfId="2796" xr:uid="{00000000-0005-0000-0000-0000340B0000}"/>
    <cellStyle name="Comma 2 2 3 5 4 3 3" xfId="2797" xr:uid="{00000000-0005-0000-0000-0000350B0000}"/>
    <cellStyle name="Comma 2 2 3 5 4 3 4" xfId="2798" xr:uid="{00000000-0005-0000-0000-0000360B0000}"/>
    <cellStyle name="Comma 2 2 3 5 4 4" xfId="2799" xr:uid="{00000000-0005-0000-0000-0000370B0000}"/>
    <cellStyle name="Comma 2 2 3 5 4 5" xfId="2800" xr:uid="{00000000-0005-0000-0000-0000380B0000}"/>
    <cellStyle name="Comma 2 2 3 5 4 6" xfId="2801" xr:uid="{00000000-0005-0000-0000-0000390B0000}"/>
    <cellStyle name="Comma 2 2 3 5 5" xfId="2802" xr:uid="{00000000-0005-0000-0000-00003A0B0000}"/>
    <cellStyle name="Comma 2 2 3 5 6" xfId="2803" xr:uid="{00000000-0005-0000-0000-00003B0B0000}"/>
    <cellStyle name="Comma 2 2 3 5 6 2" xfId="2804" xr:uid="{00000000-0005-0000-0000-00003C0B0000}"/>
    <cellStyle name="Comma 2 2 3 5 6 2 2" xfId="2805" xr:uid="{00000000-0005-0000-0000-00003D0B0000}"/>
    <cellStyle name="Comma 2 2 3 5 6 2 3" xfId="2806" xr:uid="{00000000-0005-0000-0000-00003E0B0000}"/>
    <cellStyle name="Comma 2 2 3 5 6 2 4" xfId="2807" xr:uid="{00000000-0005-0000-0000-00003F0B0000}"/>
    <cellStyle name="Comma 2 2 3 5 6 3" xfId="2808" xr:uid="{00000000-0005-0000-0000-0000400B0000}"/>
    <cellStyle name="Comma 2 2 3 5 6 4" xfId="2809" xr:uid="{00000000-0005-0000-0000-0000410B0000}"/>
    <cellStyle name="Comma 2 2 3 5 6 5" xfId="2810" xr:uid="{00000000-0005-0000-0000-0000420B0000}"/>
    <cellStyle name="Comma 2 2 3 5 7" xfId="2811" xr:uid="{00000000-0005-0000-0000-0000430B0000}"/>
    <cellStyle name="Comma 2 2 3 5 7 2" xfId="2812" xr:uid="{00000000-0005-0000-0000-0000440B0000}"/>
    <cellStyle name="Comma 2 2 3 5 7 3" xfId="2813" xr:uid="{00000000-0005-0000-0000-0000450B0000}"/>
    <cellStyle name="Comma 2 2 3 5 7 4" xfId="2814" xr:uid="{00000000-0005-0000-0000-0000460B0000}"/>
    <cellStyle name="Comma 2 2 3 5 8" xfId="2815" xr:uid="{00000000-0005-0000-0000-0000470B0000}"/>
    <cellStyle name="Comma 2 2 3 5 9" xfId="2816" xr:uid="{00000000-0005-0000-0000-0000480B0000}"/>
    <cellStyle name="Comma 2 2 3 6" xfId="2817" xr:uid="{00000000-0005-0000-0000-0000490B0000}"/>
    <cellStyle name="Comma 2 2 3 6 2" xfId="2818" xr:uid="{00000000-0005-0000-0000-00004A0B0000}"/>
    <cellStyle name="Comma 2 2 3 6 2 2" xfId="2819" xr:uid="{00000000-0005-0000-0000-00004B0B0000}"/>
    <cellStyle name="Comma 2 2 3 6 2 2 2" xfId="2820" xr:uid="{00000000-0005-0000-0000-00004C0B0000}"/>
    <cellStyle name="Comma 2 2 3 6 2 2 2 2" xfId="2821" xr:uid="{00000000-0005-0000-0000-00004D0B0000}"/>
    <cellStyle name="Comma 2 2 3 6 2 2 2 3" xfId="2822" xr:uid="{00000000-0005-0000-0000-00004E0B0000}"/>
    <cellStyle name="Comma 2 2 3 6 2 2 2 4" xfId="2823" xr:uid="{00000000-0005-0000-0000-00004F0B0000}"/>
    <cellStyle name="Comma 2 2 3 6 2 2 3" xfId="2824" xr:uid="{00000000-0005-0000-0000-0000500B0000}"/>
    <cellStyle name="Comma 2 2 3 6 2 2 4" xfId="2825" xr:uid="{00000000-0005-0000-0000-0000510B0000}"/>
    <cellStyle name="Comma 2 2 3 6 2 2 5" xfId="2826" xr:uid="{00000000-0005-0000-0000-0000520B0000}"/>
    <cellStyle name="Comma 2 2 3 6 2 3" xfId="2827" xr:uid="{00000000-0005-0000-0000-0000530B0000}"/>
    <cellStyle name="Comma 2 2 3 6 2 3 2" xfId="2828" xr:uid="{00000000-0005-0000-0000-0000540B0000}"/>
    <cellStyle name="Comma 2 2 3 6 2 3 3" xfId="2829" xr:uid="{00000000-0005-0000-0000-0000550B0000}"/>
    <cellStyle name="Comma 2 2 3 6 2 3 4" xfId="2830" xr:uid="{00000000-0005-0000-0000-0000560B0000}"/>
    <cellStyle name="Comma 2 2 3 6 2 4" xfId="2831" xr:uid="{00000000-0005-0000-0000-0000570B0000}"/>
    <cellStyle name="Comma 2 2 3 6 2 5" xfId="2832" xr:uid="{00000000-0005-0000-0000-0000580B0000}"/>
    <cellStyle name="Comma 2 2 3 6 2 6" xfId="2833" xr:uid="{00000000-0005-0000-0000-0000590B0000}"/>
    <cellStyle name="Comma 2 2 3 6 3" xfId="2834" xr:uid="{00000000-0005-0000-0000-00005A0B0000}"/>
    <cellStyle name="Comma 2 2 3 6 3 2" xfId="2835" xr:uid="{00000000-0005-0000-0000-00005B0B0000}"/>
    <cellStyle name="Comma 2 2 3 6 3 2 2" xfId="2836" xr:uid="{00000000-0005-0000-0000-00005C0B0000}"/>
    <cellStyle name="Comma 2 2 3 6 3 2 2 2" xfId="2837" xr:uid="{00000000-0005-0000-0000-00005D0B0000}"/>
    <cellStyle name="Comma 2 2 3 6 3 2 2 3" xfId="2838" xr:uid="{00000000-0005-0000-0000-00005E0B0000}"/>
    <cellStyle name="Comma 2 2 3 6 3 2 2 4" xfId="2839" xr:uid="{00000000-0005-0000-0000-00005F0B0000}"/>
    <cellStyle name="Comma 2 2 3 6 3 2 3" xfId="2840" xr:uid="{00000000-0005-0000-0000-0000600B0000}"/>
    <cellStyle name="Comma 2 2 3 6 3 2 4" xfId="2841" xr:uid="{00000000-0005-0000-0000-0000610B0000}"/>
    <cellStyle name="Comma 2 2 3 6 3 2 5" xfId="2842" xr:uid="{00000000-0005-0000-0000-0000620B0000}"/>
    <cellStyle name="Comma 2 2 3 6 3 3" xfId="2843" xr:uid="{00000000-0005-0000-0000-0000630B0000}"/>
    <cellStyle name="Comma 2 2 3 6 3 3 2" xfId="2844" xr:uid="{00000000-0005-0000-0000-0000640B0000}"/>
    <cellStyle name="Comma 2 2 3 6 3 3 3" xfId="2845" xr:uid="{00000000-0005-0000-0000-0000650B0000}"/>
    <cellStyle name="Comma 2 2 3 6 3 3 4" xfId="2846" xr:uid="{00000000-0005-0000-0000-0000660B0000}"/>
    <cellStyle name="Comma 2 2 3 6 3 4" xfId="2847" xr:uid="{00000000-0005-0000-0000-0000670B0000}"/>
    <cellStyle name="Comma 2 2 3 6 3 5" xfId="2848" xr:uid="{00000000-0005-0000-0000-0000680B0000}"/>
    <cellStyle name="Comma 2 2 3 6 3 6" xfId="2849" xr:uid="{00000000-0005-0000-0000-0000690B0000}"/>
    <cellStyle name="Comma 2 2 3 6 4" xfId="2850" xr:uid="{00000000-0005-0000-0000-00006A0B0000}"/>
    <cellStyle name="Comma 2 2 3 6 5" xfId="2851" xr:uid="{00000000-0005-0000-0000-00006B0B0000}"/>
    <cellStyle name="Comma 2 2 3 6 5 2" xfId="2852" xr:uid="{00000000-0005-0000-0000-00006C0B0000}"/>
    <cellStyle name="Comma 2 2 3 6 5 2 2" xfId="2853" xr:uid="{00000000-0005-0000-0000-00006D0B0000}"/>
    <cellStyle name="Comma 2 2 3 6 5 2 3" xfId="2854" xr:uid="{00000000-0005-0000-0000-00006E0B0000}"/>
    <cellStyle name="Comma 2 2 3 6 5 2 4" xfId="2855" xr:uid="{00000000-0005-0000-0000-00006F0B0000}"/>
    <cellStyle name="Comma 2 2 3 6 5 3" xfId="2856" xr:uid="{00000000-0005-0000-0000-0000700B0000}"/>
    <cellStyle name="Comma 2 2 3 6 5 4" xfId="2857" xr:uid="{00000000-0005-0000-0000-0000710B0000}"/>
    <cellStyle name="Comma 2 2 3 6 5 5" xfId="2858" xr:uid="{00000000-0005-0000-0000-0000720B0000}"/>
    <cellStyle name="Comma 2 2 3 6 6" xfId="2859" xr:uid="{00000000-0005-0000-0000-0000730B0000}"/>
    <cellStyle name="Comma 2 2 3 6 6 2" xfId="2860" xr:uid="{00000000-0005-0000-0000-0000740B0000}"/>
    <cellStyle name="Comma 2 2 3 6 6 3" xfId="2861" xr:uid="{00000000-0005-0000-0000-0000750B0000}"/>
    <cellStyle name="Comma 2 2 3 6 6 4" xfId="2862" xr:uid="{00000000-0005-0000-0000-0000760B0000}"/>
    <cellStyle name="Comma 2 2 3 6 7" xfId="2863" xr:uid="{00000000-0005-0000-0000-0000770B0000}"/>
    <cellStyle name="Comma 2 2 3 6 8" xfId="2864" xr:uid="{00000000-0005-0000-0000-0000780B0000}"/>
    <cellStyle name="Comma 2 2 3 6 9" xfId="2865" xr:uid="{00000000-0005-0000-0000-0000790B0000}"/>
    <cellStyle name="Comma 2 2 3 7" xfId="2866" xr:uid="{00000000-0005-0000-0000-00007A0B0000}"/>
    <cellStyle name="Comma 2 2 3 7 2" xfId="2867" xr:uid="{00000000-0005-0000-0000-00007B0B0000}"/>
    <cellStyle name="Comma 2 2 3 7 2 2" xfId="2868" xr:uid="{00000000-0005-0000-0000-00007C0B0000}"/>
    <cellStyle name="Comma 2 2 3 7 2 2 2" xfId="2869" xr:uid="{00000000-0005-0000-0000-00007D0B0000}"/>
    <cellStyle name="Comma 2 2 3 7 2 2 2 2" xfId="2870" xr:uid="{00000000-0005-0000-0000-00007E0B0000}"/>
    <cellStyle name="Comma 2 2 3 7 2 2 2 3" xfId="2871" xr:uid="{00000000-0005-0000-0000-00007F0B0000}"/>
    <cellStyle name="Comma 2 2 3 7 2 2 2 4" xfId="2872" xr:uid="{00000000-0005-0000-0000-0000800B0000}"/>
    <cellStyle name="Comma 2 2 3 7 2 2 3" xfId="2873" xr:uid="{00000000-0005-0000-0000-0000810B0000}"/>
    <cellStyle name="Comma 2 2 3 7 2 2 4" xfId="2874" xr:uid="{00000000-0005-0000-0000-0000820B0000}"/>
    <cellStyle name="Comma 2 2 3 7 2 2 5" xfId="2875" xr:uid="{00000000-0005-0000-0000-0000830B0000}"/>
    <cellStyle name="Comma 2 2 3 7 2 3" xfId="2876" xr:uid="{00000000-0005-0000-0000-0000840B0000}"/>
    <cellStyle name="Comma 2 2 3 7 2 3 2" xfId="2877" xr:uid="{00000000-0005-0000-0000-0000850B0000}"/>
    <cellStyle name="Comma 2 2 3 7 2 3 3" xfId="2878" xr:uid="{00000000-0005-0000-0000-0000860B0000}"/>
    <cellStyle name="Comma 2 2 3 7 2 3 4" xfId="2879" xr:uid="{00000000-0005-0000-0000-0000870B0000}"/>
    <cellStyle name="Comma 2 2 3 7 2 4" xfId="2880" xr:uid="{00000000-0005-0000-0000-0000880B0000}"/>
    <cellStyle name="Comma 2 2 3 7 2 5" xfId="2881" xr:uid="{00000000-0005-0000-0000-0000890B0000}"/>
    <cellStyle name="Comma 2 2 3 7 2 6" xfId="2882" xr:uid="{00000000-0005-0000-0000-00008A0B0000}"/>
    <cellStyle name="Comma 2 2 3 7 3" xfId="2883" xr:uid="{00000000-0005-0000-0000-00008B0B0000}"/>
    <cellStyle name="Comma 2 2 3 7 3 2" xfId="2884" xr:uid="{00000000-0005-0000-0000-00008C0B0000}"/>
    <cellStyle name="Comma 2 2 3 7 3 2 2" xfId="2885" xr:uid="{00000000-0005-0000-0000-00008D0B0000}"/>
    <cellStyle name="Comma 2 2 3 7 3 2 2 2" xfId="2886" xr:uid="{00000000-0005-0000-0000-00008E0B0000}"/>
    <cellStyle name="Comma 2 2 3 7 3 2 2 3" xfId="2887" xr:uid="{00000000-0005-0000-0000-00008F0B0000}"/>
    <cellStyle name="Comma 2 2 3 7 3 2 2 4" xfId="2888" xr:uid="{00000000-0005-0000-0000-0000900B0000}"/>
    <cellStyle name="Comma 2 2 3 7 3 2 3" xfId="2889" xr:uid="{00000000-0005-0000-0000-0000910B0000}"/>
    <cellStyle name="Comma 2 2 3 7 3 2 4" xfId="2890" xr:uid="{00000000-0005-0000-0000-0000920B0000}"/>
    <cellStyle name="Comma 2 2 3 7 3 2 5" xfId="2891" xr:uid="{00000000-0005-0000-0000-0000930B0000}"/>
    <cellStyle name="Comma 2 2 3 7 3 3" xfId="2892" xr:uid="{00000000-0005-0000-0000-0000940B0000}"/>
    <cellStyle name="Comma 2 2 3 7 3 3 2" xfId="2893" xr:uid="{00000000-0005-0000-0000-0000950B0000}"/>
    <cellStyle name="Comma 2 2 3 7 3 3 3" xfId="2894" xr:uid="{00000000-0005-0000-0000-0000960B0000}"/>
    <cellStyle name="Comma 2 2 3 7 3 3 4" xfId="2895" xr:uid="{00000000-0005-0000-0000-0000970B0000}"/>
    <cellStyle name="Comma 2 2 3 7 3 4" xfId="2896" xr:uid="{00000000-0005-0000-0000-0000980B0000}"/>
    <cellStyle name="Comma 2 2 3 7 3 5" xfId="2897" xr:uid="{00000000-0005-0000-0000-0000990B0000}"/>
    <cellStyle name="Comma 2 2 3 7 3 6" xfId="2898" xr:uid="{00000000-0005-0000-0000-00009A0B0000}"/>
    <cellStyle name="Comma 2 2 3 7 4" xfId="2899" xr:uid="{00000000-0005-0000-0000-00009B0B0000}"/>
    <cellStyle name="Comma 2 2 3 7 5" xfId="2900" xr:uid="{00000000-0005-0000-0000-00009C0B0000}"/>
    <cellStyle name="Comma 2 2 3 7 5 2" xfId="2901" xr:uid="{00000000-0005-0000-0000-00009D0B0000}"/>
    <cellStyle name="Comma 2 2 3 7 5 2 2" xfId="2902" xr:uid="{00000000-0005-0000-0000-00009E0B0000}"/>
    <cellStyle name="Comma 2 2 3 7 5 2 3" xfId="2903" xr:uid="{00000000-0005-0000-0000-00009F0B0000}"/>
    <cellStyle name="Comma 2 2 3 7 5 2 4" xfId="2904" xr:uid="{00000000-0005-0000-0000-0000A00B0000}"/>
    <cellStyle name="Comma 2 2 3 7 5 3" xfId="2905" xr:uid="{00000000-0005-0000-0000-0000A10B0000}"/>
    <cellStyle name="Comma 2 2 3 7 5 4" xfId="2906" xr:uid="{00000000-0005-0000-0000-0000A20B0000}"/>
    <cellStyle name="Comma 2 2 3 7 5 5" xfId="2907" xr:uid="{00000000-0005-0000-0000-0000A30B0000}"/>
    <cellStyle name="Comma 2 2 3 7 6" xfId="2908" xr:uid="{00000000-0005-0000-0000-0000A40B0000}"/>
    <cellStyle name="Comma 2 2 3 7 6 2" xfId="2909" xr:uid="{00000000-0005-0000-0000-0000A50B0000}"/>
    <cellStyle name="Comma 2 2 3 7 6 3" xfId="2910" xr:uid="{00000000-0005-0000-0000-0000A60B0000}"/>
    <cellStyle name="Comma 2 2 3 7 6 4" xfId="2911" xr:uid="{00000000-0005-0000-0000-0000A70B0000}"/>
    <cellStyle name="Comma 2 2 3 7 7" xfId="2912" xr:uid="{00000000-0005-0000-0000-0000A80B0000}"/>
    <cellStyle name="Comma 2 2 3 7 8" xfId="2913" xr:uid="{00000000-0005-0000-0000-0000A90B0000}"/>
    <cellStyle name="Comma 2 2 3 7 9" xfId="2914" xr:uid="{00000000-0005-0000-0000-0000AA0B0000}"/>
    <cellStyle name="Comma 2 2 3 8" xfId="2915" xr:uid="{00000000-0005-0000-0000-0000AB0B0000}"/>
    <cellStyle name="Comma 2 2 3 8 2" xfId="2916" xr:uid="{00000000-0005-0000-0000-0000AC0B0000}"/>
    <cellStyle name="Comma 2 2 3 8 3" xfId="2917" xr:uid="{00000000-0005-0000-0000-0000AD0B0000}"/>
    <cellStyle name="Comma 2 2 3 8 3 2" xfId="2918" xr:uid="{00000000-0005-0000-0000-0000AE0B0000}"/>
    <cellStyle name="Comma 2 2 3 8 3 2 2" xfId="2919" xr:uid="{00000000-0005-0000-0000-0000AF0B0000}"/>
    <cellStyle name="Comma 2 2 3 8 3 2 3" xfId="2920" xr:uid="{00000000-0005-0000-0000-0000B00B0000}"/>
    <cellStyle name="Comma 2 2 3 8 3 2 4" xfId="2921" xr:uid="{00000000-0005-0000-0000-0000B10B0000}"/>
    <cellStyle name="Comma 2 2 3 8 3 3" xfId="2922" xr:uid="{00000000-0005-0000-0000-0000B20B0000}"/>
    <cellStyle name="Comma 2 2 3 8 3 4" xfId="2923" xr:uid="{00000000-0005-0000-0000-0000B30B0000}"/>
    <cellStyle name="Comma 2 2 3 8 3 5" xfId="2924" xr:uid="{00000000-0005-0000-0000-0000B40B0000}"/>
    <cellStyle name="Comma 2 2 3 8 4" xfId="2925" xr:uid="{00000000-0005-0000-0000-0000B50B0000}"/>
    <cellStyle name="Comma 2 2 3 8 4 2" xfId="2926" xr:uid="{00000000-0005-0000-0000-0000B60B0000}"/>
    <cellStyle name="Comma 2 2 3 8 4 3" xfId="2927" xr:uid="{00000000-0005-0000-0000-0000B70B0000}"/>
    <cellStyle name="Comma 2 2 3 8 4 4" xfId="2928" xr:uid="{00000000-0005-0000-0000-0000B80B0000}"/>
    <cellStyle name="Comma 2 2 3 8 5" xfId="2929" xr:uid="{00000000-0005-0000-0000-0000B90B0000}"/>
    <cellStyle name="Comma 2 2 3 8 6" xfId="2930" xr:uid="{00000000-0005-0000-0000-0000BA0B0000}"/>
    <cellStyle name="Comma 2 2 3 8 7" xfId="2931" xr:uid="{00000000-0005-0000-0000-0000BB0B0000}"/>
    <cellStyle name="Comma 2 2 3 9" xfId="2932" xr:uid="{00000000-0005-0000-0000-0000BC0B0000}"/>
    <cellStyle name="Comma 2 2 3 9 2" xfId="2933" xr:uid="{00000000-0005-0000-0000-0000BD0B0000}"/>
    <cellStyle name="Comma 2 2 3 9 3" xfId="2934" xr:uid="{00000000-0005-0000-0000-0000BE0B0000}"/>
    <cellStyle name="Comma 2 2 3 9 3 2" xfId="2935" xr:uid="{00000000-0005-0000-0000-0000BF0B0000}"/>
    <cellStyle name="Comma 2 2 3 9 3 2 2" xfId="2936" xr:uid="{00000000-0005-0000-0000-0000C00B0000}"/>
    <cellStyle name="Comma 2 2 3 9 3 2 3" xfId="2937" xr:uid="{00000000-0005-0000-0000-0000C10B0000}"/>
    <cellStyle name="Comma 2 2 3 9 3 2 4" xfId="2938" xr:uid="{00000000-0005-0000-0000-0000C20B0000}"/>
    <cellStyle name="Comma 2 2 3 9 3 3" xfId="2939" xr:uid="{00000000-0005-0000-0000-0000C30B0000}"/>
    <cellStyle name="Comma 2 2 3 9 3 4" xfId="2940" xr:uid="{00000000-0005-0000-0000-0000C40B0000}"/>
    <cellStyle name="Comma 2 2 3 9 3 5" xfId="2941" xr:uid="{00000000-0005-0000-0000-0000C50B0000}"/>
    <cellStyle name="Comma 2 2 3 9 4" xfId="2942" xr:uid="{00000000-0005-0000-0000-0000C60B0000}"/>
    <cellStyle name="Comma 2 2 3 9 4 2" xfId="2943" xr:uid="{00000000-0005-0000-0000-0000C70B0000}"/>
    <cellStyle name="Comma 2 2 3 9 4 3" xfId="2944" xr:uid="{00000000-0005-0000-0000-0000C80B0000}"/>
    <cellStyle name="Comma 2 2 3 9 4 4" xfId="2945" xr:uid="{00000000-0005-0000-0000-0000C90B0000}"/>
    <cellStyle name="Comma 2 2 3 9 5" xfId="2946" xr:uid="{00000000-0005-0000-0000-0000CA0B0000}"/>
    <cellStyle name="Comma 2 2 3 9 6" xfId="2947" xr:uid="{00000000-0005-0000-0000-0000CB0B0000}"/>
    <cellStyle name="Comma 2 2 3 9 7" xfId="2948" xr:uid="{00000000-0005-0000-0000-0000CC0B0000}"/>
    <cellStyle name="Comma 2 2 4" xfId="2949" xr:uid="{00000000-0005-0000-0000-0000CD0B0000}"/>
    <cellStyle name="Comma 2 2 4 10" xfId="2950" xr:uid="{00000000-0005-0000-0000-0000CE0B0000}"/>
    <cellStyle name="Comma 2 2 4 2" xfId="2951" xr:uid="{00000000-0005-0000-0000-0000CF0B0000}"/>
    <cellStyle name="Comma 2 2 4 2 2" xfId="2952" xr:uid="{00000000-0005-0000-0000-0000D00B0000}"/>
    <cellStyle name="Comma 2 2 4 2 2 2" xfId="2953" xr:uid="{00000000-0005-0000-0000-0000D10B0000}"/>
    <cellStyle name="Comma 2 2 4 2 2 2 2" xfId="2954" xr:uid="{00000000-0005-0000-0000-0000D20B0000}"/>
    <cellStyle name="Comma 2 2 4 2 2 2 2 2" xfId="2955" xr:uid="{00000000-0005-0000-0000-0000D30B0000}"/>
    <cellStyle name="Comma 2 2 4 2 2 2 2 3" xfId="2956" xr:uid="{00000000-0005-0000-0000-0000D40B0000}"/>
    <cellStyle name="Comma 2 2 4 2 2 2 2 4" xfId="2957" xr:uid="{00000000-0005-0000-0000-0000D50B0000}"/>
    <cellStyle name="Comma 2 2 4 2 2 2 3" xfId="2958" xr:uid="{00000000-0005-0000-0000-0000D60B0000}"/>
    <cellStyle name="Comma 2 2 4 2 2 2 4" xfId="2959" xr:uid="{00000000-0005-0000-0000-0000D70B0000}"/>
    <cellStyle name="Comma 2 2 4 2 2 2 5" xfId="2960" xr:uid="{00000000-0005-0000-0000-0000D80B0000}"/>
    <cellStyle name="Comma 2 2 4 2 2 3" xfId="2961" xr:uid="{00000000-0005-0000-0000-0000D90B0000}"/>
    <cellStyle name="Comma 2 2 4 2 2 3 2" xfId="2962" xr:uid="{00000000-0005-0000-0000-0000DA0B0000}"/>
    <cellStyle name="Comma 2 2 4 2 2 3 3" xfId="2963" xr:uid="{00000000-0005-0000-0000-0000DB0B0000}"/>
    <cellStyle name="Comma 2 2 4 2 2 3 4" xfId="2964" xr:uid="{00000000-0005-0000-0000-0000DC0B0000}"/>
    <cellStyle name="Comma 2 2 4 2 2 4" xfId="2965" xr:uid="{00000000-0005-0000-0000-0000DD0B0000}"/>
    <cellStyle name="Comma 2 2 4 2 2 4 2" xfId="2966" xr:uid="{00000000-0005-0000-0000-0000DE0B0000}"/>
    <cellStyle name="Comma 2 2 4 2 2 4 3" xfId="2967" xr:uid="{00000000-0005-0000-0000-0000DF0B0000}"/>
    <cellStyle name="Comma 2 2 4 2 2 4 4" xfId="2968" xr:uid="{00000000-0005-0000-0000-0000E00B0000}"/>
    <cellStyle name="Comma 2 2 4 2 2 5" xfId="2969" xr:uid="{00000000-0005-0000-0000-0000E10B0000}"/>
    <cellStyle name="Comma 2 2 4 2 2 6" xfId="2970" xr:uid="{00000000-0005-0000-0000-0000E20B0000}"/>
    <cellStyle name="Comma 2 2 4 2 2 7" xfId="2971" xr:uid="{00000000-0005-0000-0000-0000E30B0000}"/>
    <cellStyle name="Comma 2 2 4 2 3" xfId="2972" xr:uid="{00000000-0005-0000-0000-0000E40B0000}"/>
    <cellStyle name="Comma 2 2 4 2 3 2" xfId="2973" xr:uid="{00000000-0005-0000-0000-0000E50B0000}"/>
    <cellStyle name="Comma 2 2 4 2 3 2 2" xfId="2974" xr:uid="{00000000-0005-0000-0000-0000E60B0000}"/>
    <cellStyle name="Comma 2 2 4 2 3 2 2 2" xfId="2975" xr:uid="{00000000-0005-0000-0000-0000E70B0000}"/>
    <cellStyle name="Comma 2 2 4 2 3 2 2 3" xfId="2976" xr:uid="{00000000-0005-0000-0000-0000E80B0000}"/>
    <cellStyle name="Comma 2 2 4 2 3 2 2 4" xfId="2977" xr:uid="{00000000-0005-0000-0000-0000E90B0000}"/>
    <cellStyle name="Comma 2 2 4 2 3 2 3" xfId="2978" xr:uid="{00000000-0005-0000-0000-0000EA0B0000}"/>
    <cellStyle name="Comma 2 2 4 2 3 2 4" xfId="2979" xr:uid="{00000000-0005-0000-0000-0000EB0B0000}"/>
    <cellStyle name="Comma 2 2 4 2 3 2 5" xfId="2980" xr:uid="{00000000-0005-0000-0000-0000EC0B0000}"/>
    <cellStyle name="Comma 2 2 4 2 3 3" xfId="2981" xr:uid="{00000000-0005-0000-0000-0000ED0B0000}"/>
    <cellStyle name="Comma 2 2 4 2 3 3 2" xfId="2982" xr:uid="{00000000-0005-0000-0000-0000EE0B0000}"/>
    <cellStyle name="Comma 2 2 4 2 3 3 3" xfId="2983" xr:uid="{00000000-0005-0000-0000-0000EF0B0000}"/>
    <cellStyle name="Comma 2 2 4 2 3 3 4" xfId="2984" xr:uid="{00000000-0005-0000-0000-0000F00B0000}"/>
    <cellStyle name="Comma 2 2 4 2 3 4" xfId="2985" xr:uid="{00000000-0005-0000-0000-0000F10B0000}"/>
    <cellStyle name="Comma 2 2 4 2 3 4 2" xfId="2986" xr:uid="{00000000-0005-0000-0000-0000F20B0000}"/>
    <cellStyle name="Comma 2 2 4 2 3 4 3" xfId="2987" xr:uid="{00000000-0005-0000-0000-0000F30B0000}"/>
    <cellStyle name="Comma 2 2 4 2 3 4 4" xfId="2988" xr:uid="{00000000-0005-0000-0000-0000F40B0000}"/>
    <cellStyle name="Comma 2 2 4 2 3 5" xfId="2989" xr:uid="{00000000-0005-0000-0000-0000F50B0000}"/>
    <cellStyle name="Comma 2 2 4 2 3 6" xfId="2990" xr:uid="{00000000-0005-0000-0000-0000F60B0000}"/>
    <cellStyle name="Comma 2 2 4 2 3 7" xfId="2991" xr:uid="{00000000-0005-0000-0000-0000F70B0000}"/>
    <cellStyle name="Comma 2 2 4 2 4" xfId="2992" xr:uid="{00000000-0005-0000-0000-0000F80B0000}"/>
    <cellStyle name="Comma 2 2 4 2 4 2" xfId="2993" xr:uid="{00000000-0005-0000-0000-0000F90B0000}"/>
    <cellStyle name="Comma 2 2 4 2 4 2 2" xfId="2994" xr:uid="{00000000-0005-0000-0000-0000FA0B0000}"/>
    <cellStyle name="Comma 2 2 4 2 4 2 3" xfId="2995" xr:uid="{00000000-0005-0000-0000-0000FB0B0000}"/>
    <cellStyle name="Comma 2 2 4 2 4 2 4" xfId="2996" xr:uid="{00000000-0005-0000-0000-0000FC0B0000}"/>
    <cellStyle name="Comma 2 2 4 2 5" xfId="2997" xr:uid="{00000000-0005-0000-0000-0000FD0B0000}"/>
    <cellStyle name="Comma 2 2 4 2 5 2" xfId="2998" xr:uid="{00000000-0005-0000-0000-0000FE0B0000}"/>
    <cellStyle name="Comma 2 2 4 2 5 2 2" xfId="2999" xr:uid="{00000000-0005-0000-0000-0000FF0B0000}"/>
    <cellStyle name="Comma 2 2 4 2 5 2 3" xfId="3000" xr:uid="{00000000-0005-0000-0000-0000000C0000}"/>
    <cellStyle name="Comma 2 2 4 2 5 2 4" xfId="3001" xr:uid="{00000000-0005-0000-0000-0000010C0000}"/>
    <cellStyle name="Comma 2 2 4 2 5 3" xfId="3002" xr:uid="{00000000-0005-0000-0000-0000020C0000}"/>
    <cellStyle name="Comma 2 2 4 2 5 4" xfId="3003" xr:uid="{00000000-0005-0000-0000-0000030C0000}"/>
    <cellStyle name="Comma 2 2 4 2 5 5" xfId="3004" xr:uid="{00000000-0005-0000-0000-0000040C0000}"/>
    <cellStyle name="Comma 2 2 4 2 6" xfId="3005" xr:uid="{00000000-0005-0000-0000-0000050C0000}"/>
    <cellStyle name="Comma 2 2 4 2 6 2" xfId="3006" xr:uid="{00000000-0005-0000-0000-0000060C0000}"/>
    <cellStyle name="Comma 2 2 4 2 6 3" xfId="3007" xr:uid="{00000000-0005-0000-0000-0000070C0000}"/>
    <cellStyle name="Comma 2 2 4 2 6 4" xfId="3008" xr:uid="{00000000-0005-0000-0000-0000080C0000}"/>
    <cellStyle name="Comma 2 2 4 2 7" xfId="3009" xr:uid="{00000000-0005-0000-0000-0000090C0000}"/>
    <cellStyle name="Comma 2 2 4 2 8" xfId="3010" xr:uid="{00000000-0005-0000-0000-00000A0C0000}"/>
    <cellStyle name="Comma 2 2 4 2 9" xfId="3011" xr:uid="{00000000-0005-0000-0000-00000B0C0000}"/>
    <cellStyle name="Comma 2 2 4 3" xfId="3012" xr:uid="{00000000-0005-0000-0000-00000C0C0000}"/>
    <cellStyle name="Comma 2 2 4 3 2" xfId="3013" xr:uid="{00000000-0005-0000-0000-00000D0C0000}"/>
    <cellStyle name="Comma 2 2 4 3 2 2" xfId="3014" xr:uid="{00000000-0005-0000-0000-00000E0C0000}"/>
    <cellStyle name="Comma 2 2 4 3 2 2 2" xfId="3015" xr:uid="{00000000-0005-0000-0000-00000F0C0000}"/>
    <cellStyle name="Comma 2 2 4 3 2 2 3" xfId="3016" xr:uid="{00000000-0005-0000-0000-0000100C0000}"/>
    <cellStyle name="Comma 2 2 4 3 2 2 4" xfId="3017" xr:uid="{00000000-0005-0000-0000-0000110C0000}"/>
    <cellStyle name="Comma 2 2 4 3 2 3" xfId="3018" xr:uid="{00000000-0005-0000-0000-0000120C0000}"/>
    <cellStyle name="Comma 2 2 4 3 2 4" xfId="3019" xr:uid="{00000000-0005-0000-0000-0000130C0000}"/>
    <cellStyle name="Comma 2 2 4 3 2 5" xfId="3020" xr:uid="{00000000-0005-0000-0000-0000140C0000}"/>
    <cellStyle name="Comma 2 2 4 3 3" xfId="3021" xr:uid="{00000000-0005-0000-0000-0000150C0000}"/>
    <cellStyle name="Comma 2 2 4 3 3 2" xfId="3022" xr:uid="{00000000-0005-0000-0000-0000160C0000}"/>
    <cellStyle name="Comma 2 2 4 3 3 3" xfId="3023" xr:uid="{00000000-0005-0000-0000-0000170C0000}"/>
    <cellStyle name="Comma 2 2 4 3 3 4" xfId="3024" xr:uid="{00000000-0005-0000-0000-0000180C0000}"/>
    <cellStyle name="Comma 2 2 4 3 4" xfId="3025" xr:uid="{00000000-0005-0000-0000-0000190C0000}"/>
    <cellStyle name="Comma 2 2 4 3 5" xfId="3026" xr:uid="{00000000-0005-0000-0000-00001A0C0000}"/>
    <cellStyle name="Comma 2 2 4 3 6" xfId="3027" xr:uid="{00000000-0005-0000-0000-00001B0C0000}"/>
    <cellStyle name="Comma 2 2 4 4" xfId="3028" xr:uid="{00000000-0005-0000-0000-00001C0C0000}"/>
    <cellStyle name="Comma 2 2 4 4 2" xfId="3029" xr:uid="{00000000-0005-0000-0000-00001D0C0000}"/>
    <cellStyle name="Comma 2 2 4 4 2 2" xfId="3030" xr:uid="{00000000-0005-0000-0000-00001E0C0000}"/>
    <cellStyle name="Comma 2 2 4 4 2 2 2" xfId="3031" xr:uid="{00000000-0005-0000-0000-00001F0C0000}"/>
    <cellStyle name="Comma 2 2 4 4 2 2 3" xfId="3032" xr:uid="{00000000-0005-0000-0000-0000200C0000}"/>
    <cellStyle name="Comma 2 2 4 4 2 2 4" xfId="3033" xr:uid="{00000000-0005-0000-0000-0000210C0000}"/>
    <cellStyle name="Comma 2 2 4 4 2 3" xfId="3034" xr:uid="{00000000-0005-0000-0000-0000220C0000}"/>
    <cellStyle name="Comma 2 2 4 4 2 4" xfId="3035" xr:uid="{00000000-0005-0000-0000-0000230C0000}"/>
    <cellStyle name="Comma 2 2 4 4 2 5" xfId="3036" xr:uid="{00000000-0005-0000-0000-0000240C0000}"/>
    <cellStyle name="Comma 2 2 4 4 3" xfId="3037" xr:uid="{00000000-0005-0000-0000-0000250C0000}"/>
    <cellStyle name="Comma 2 2 4 4 3 2" xfId="3038" xr:uid="{00000000-0005-0000-0000-0000260C0000}"/>
    <cellStyle name="Comma 2 2 4 4 3 3" xfId="3039" xr:uid="{00000000-0005-0000-0000-0000270C0000}"/>
    <cellStyle name="Comma 2 2 4 4 3 4" xfId="3040" xr:uid="{00000000-0005-0000-0000-0000280C0000}"/>
    <cellStyle name="Comma 2 2 4 4 4" xfId="3041" xr:uid="{00000000-0005-0000-0000-0000290C0000}"/>
    <cellStyle name="Comma 2 2 4 4 5" xfId="3042" xr:uid="{00000000-0005-0000-0000-00002A0C0000}"/>
    <cellStyle name="Comma 2 2 4 4 6" xfId="3043" xr:uid="{00000000-0005-0000-0000-00002B0C0000}"/>
    <cellStyle name="Comma 2 2 4 5" xfId="3044" xr:uid="{00000000-0005-0000-0000-00002C0C0000}"/>
    <cellStyle name="Comma 2 2 4 6" xfId="3045" xr:uid="{00000000-0005-0000-0000-00002D0C0000}"/>
    <cellStyle name="Comma 2 2 4 6 2" xfId="3046" xr:uid="{00000000-0005-0000-0000-00002E0C0000}"/>
    <cellStyle name="Comma 2 2 4 6 2 2" xfId="3047" xr:uid="{00000000-0005-0000-0000-00002F0C0000}"/>
    <cellStyle name="Comma 2 2 4 6 2 3" xfId="3048" xr:uid="{00000000-0005-0000-0000-0000300C0000}"/>
    <cellStyle name="Comma 2 2 4 6 2 4" xfId="3049" xr:uid="{00000000-0005-0000-0000-0000310C0000}"/>
    <cellStyle name="Comma 2 2 4 6 3" xfId="3050" xr:uid="{00000000-0005-0000-0000-0000320C0000}"/>
    <cellStyle name="Comma 2 2 4 6 4" xfId="3051" xr:uid="{00000000-0005-0000-0000-0000330C0000}"/>
    <cellStyle name="Comma 2 2 4 6 5" xfId="3052" xr:uid="{00000000-0005-0000-0000-0000340C0000}"/>
    <cellStyle name="Comma 2 2 4 7" xfId="3053" xr:uid="{00000000-0005-0000-0000-0000350C0000}"/>
    <cellStyle name="Comma 2 2 4 7 2" xfId="3054" xr:uid="{00000000-0005-0000-0000-0000360C0000}"/>
    <cellStyle name="Comma 2 2 4 7 3" xfId="3055" xr:uid="{00000000-0005-0000-0000-0000370C0000}"/>
    <cellStyle name="Comma 2 2 4 7 4" xfId="3056" xr:uid="{00000000-0005-0000-0000-0000380C0000}"/>
    <cellStyle name="Comma 2 2 4 8" xfId="3057" xr:uid="{00000000-0005-0000-0000-0000390C0000}"/>
    <cellStyle name="Comma 2 2 4 9" xfId="3058" xr:uid="{00000000-0005-0000-0000-00003A0C0000}"/>
    <cellStyle name="Comma 2 2 5" xfId="3059" xr:uid="{00000000-0005-0000-0000-00003B0C0000}"/>
    <cellStyle name="Comma 2 2 5 10" xfId="3060" xr:uid="{00000000-0005-0000-0000-00003C0C0000}"/>
    <cellStyle name="Comma 2 2 5 11" xfId="3061" xr:uid="{00000000-0005-0000-0000-00003D0C0000}"/>
    <cellStyle name="Comma 2 2 5 2" xfId="3062" xr:uid="{00000000-0005-0000-0000-00003E0C0000}"/>
    <cellStyle name="Comma 2 2 5 2 2" xfId="3063" xr:uid="{00000000-0005-0000-0000-00003F0C0000}"/>
    <cellStyle name="Comma 2 2 5 2 2 2" xfId="3064" xr:uid="{00000000-0005-0000-0000-0000400C0000}"/>
    <cellStyle name="Comma 2 2 5 2 2 2 2" xfId="3065" xr:uid="{00000000-0005-0000-0000-0000410C0000}"/>
    <cellStyle name="Comma 2 2 5 2 2 2 2 2" xfId="3066" xr:uid="{00000000-0005-0000-0000-0000420C0000}"/>
    <cellStyle name="Comma 2 2 5 2 2 2 2 3" xfId="3067" xr:uid="{00000000-0005-0000-0000-0000430C0000}"/>
    <cellStyle name="Comma 2 2 5 2 2 2 2 4" xfId="3068" xr:uid="{00000000-0005-0000-0000-0000440C0000}"/>
    <cellStyle name="Comma 2 2 5 2 2 2 3" xfId="3069" xr:uid="{00000000-0005-0000-0000-0000450C0000}"/>
    <cellStyle name="Comma 2 2 5 2 2 2 4" xfId="3070" xr:uid="{00000000-0005-0000-0000-0000460C0000}"/>
    <cellStyle name="Comma 2 2 5 2 2 2 5" xfId="3071" xr:uid="{00000000-0005-0000-0000-0000470C0000}"/>
    <cellStyle name="Comma 2 2 5 2 2 3" xfId="3072" xr:uid="{00000000-0005-0000-0000-0000480C0000}"/>
    <cellStyle name="Comma 2 2 5 2 2 3 2" xfId="3073" xr:uid="{00000000-0005-0000-0000-0000490C0000}"/>
    <cellStyle name="Comma 2 2 5 2 2 3 3" xfId="3074" xr:uid="{00000000-0005-0000-0000-00004A0C0000}"/>
    <cellStyle name="Comma 2 2 5 2 2 3 4" xfId="3075" xr:uid="{00000000-0005-0000-0000-00004B0C0000}"/>
    <cellStyle name="Comma 2 2 5 2 2 4" xfId="3076" xr:uid="{00000000-0005-0000-0000-00004C0C0000}"/>
    <cellStyle name="Comma 2 2 5 2 2 5" xfId="3077" xr:uid="{00000000-0005-0000-0000-00004D0C0000}"/>
    <cellStyle name="Comma 2 2 5 2 2 6" xfId="3078" xr:uid="{00000000-0005-0000-0000-00004E0C0000}"/>
    <cellStyle name="Comma 2 2 5 2 3" xfId="3079" xr:uid="{00000000-0005-0000-0000-00004F0C0000}"/>
    <cellStyle name="Comma 2 2 5 2 3 2" xfId="3080" xr:uid="{00000000-0005-0000-0000-0000500C0000}"/>
    <cellStyle name="Comma 2 2 5 2 3 2 2" xfId="3081" xr:uid="{00000000-0005-0000-0000-0000510C0000}"/>
    <cellStyle name="Comma 2 2 5 2 3 2 2 2" xfId="3082" xr:uid="{00000000-0005-0000-0000-0000520C0000}"/>
    <cellStyle name="Comma 2 2 5 2 3 2 2 3" xfId="3083" xr:uid="{00000000-0005-0000-0000-0000530C0000}"/>
    <cellStyle name="Comma 2 2 5 2 3 2 2 4" xfId="3084" xr:uid="{00000000-0005-0000-0000-0000540C0000}"/>
    <cellStyle name="Comma 2 2 5 2 3 2 3" xfId="3085" xr:uid="{00000000-0005-0000-0000-0000550C0000}"/>
    <cellStyle name="Comma 2 2 5 2 3 2 4" xfId="3086" xr:uid="{00000000-0005-0000-0000-0000560C0000}"/>
    <cellStyle name="Comma 2 2 5 2 3 2 5" xfId="3087" xr:uid="{00000000-0005-0000-0000-0000570C0000}"/>
    <cellStyle name="Comma 2 2 5 2 3 3" xfId="3088" xr:uid="{00000000-0005-0000-0000-0000580C0000}"/>
    <cellStyle name="Comma 2 2 5 2 3 3 2" xfId="3089" xr:uid="{00000000-0005-0000-0000-0000590C0000}"/>
    <cellStyle name="Comma 2 2 5 2 3 3 3" xfId="3090" xr:uid="{00000000-0005-0000-0000-00005A0C0000}"/>
    <cellStyle name="Comma 2 2 5 2 3 3 4" xfId="3091" xr:uid="{00000000-0005-0000-0000-00005B0C0000}"/>
    <cellStyle name="Comma 2 2 5 2 3 4" xfId="3092" xr:uid="{00000000-0005-0000-0000-00005C0C0000}"/>
    <cellStyle name="Comma 2 2 5 2 3 5" xfId="3093" xr:uid="{00000000-0005-0000-0000-00005D0C0000}"/>
    <cellStyle name="Comma 2 2 5 2 3 6" xfId="3094" xr:uid="{00000000-0005-0000-0000-00005E0C0000}"/>
    <cellStyle name="Comma 2 2 5 2 4" xfId="3095" xr:uid="{00000000-0005-0000-0000-00005F0C0000}"/>
    <cellStyle name="Comma 2 2 5 2 4 2" xfId="3096" xr:uid="{00000000-0005-0000-0000-0000600C0000}"/>
    <cellStyle name="Comma 2 2 5 2 4 2 2" xfId="3097" xr:uid="{00000000-0005-0000-0000-0000610C0000}"/>
    <cellStyle name="Comma 2 2 5 2 4 2 3" xfId="3098" xr:uid="{00000000-0005-0000-0000-0000620C0000}"/>
    <cellStyle name="Comma 2 2 5 2 4 2 4" xfId="3099" xr:uid="{00000000-0005-0000-0000-0000630C0000}"/>
    <cellStyle name="Comma 2 2 5 2 4 3" xfId="3100" xr:uid="{00000000-0005-0000-0000-0000640C0000}"/>
    <cellStyle name="Comma 2 2 5 2 4 4" xfId="3101" xr:uid="{00000000-0005-0000-0000-0000650C0000}"/>
    <cellStyle name="Comma 2 2 5 2 4 5" xfId="3102" xr:uid="{00000000-0005-0000-0000-0000660C0000}"/>
    <cellStyle name="Comma 2 2 5 2 5" xfId="3103" xr:uid="{00000000-0005-0000-0000-0000670C0000}"/>
    <cellStyle name="Comma 2 2 5 2 5 2" xfId="3104" xr:uid="{00000000-0005-0000-0000-0000680C0000}"/>
    <cellStyle name="Comma 2 2 5 2 5 3" xfId="3105" xr:uid="{00000000-0005-0000-0000-0000690C0000}"/>
    <cellStyle name="Comma 2 2 5 2 5 4" xfId="3106" xr:uid="{00000000-0005-0000-0000-00006A0C0000}"/>
    <cellStyle name="Comma 2 2 5 2 6" xfId="3107" xr:uid="{00000000-0005-0000-0000-00006B0C0000}"/>
    <cellStyle name="Comma 2 2 5 2 7" xfId="3108" xr:uid="{00000000-0005-0000-0000-00006C0C0000}"/>
    <cellStyle name="Comma 2 2 5 2 8" xfId="3109" xr:uid="{00000000-0005-0000-0000-00006D0C0000}"/>
    <cellStyle name="Comma 2 2 5 3" xfId="3110" xr:uid="{00000000-0005-0000-0000-00006E0C0000}"/>
    <cellStyle name="Comma 2 2 5 3 2" xfId="3111" xr:uid="{00000000-0005-0000-0000-00006F0C0000}"/>
    <cellStyle name="Comma 2 2 5 3 2 2" xfId="3112" xr:uid="{00000000-0005-0000-0000-0000700C0000}"/>
    <cellStyle name="Comma 2 2 5 3 2 2 2" xfId="3113" xr:uid="{00000000-0005-0000-0000-0000710C0000}"/>
    <cellStyle name="Comma 2 2 5 3 2 2 3" xfId="3114" xr:uid="{00000000-0005-0000-0000-0000720C0000}"/>
    <cellStyle name="Comma 2 2 5 3 2 2 4" xfId="3115" xr:uid="{00000000-0005-0000-0000-0000730C0000}"/>
    <cellStyle name="Comma 2 2 5 3 2 3" xfId="3116" xr:uid="{00000000-0005-0000-0000-0000740C0000}"/>
    <cellStyle name="Comma 2 2 5 3 2 4" xfId="3117" xr:uid="{00000000-0005-0000-0000-0000750C0000}"/>
    <cellStyle name="Comma 2 2 5 3 2 5" xfId="3118" xr:uid="{00000000-0005-0000-0000-0000760C0000}"/>
    <cellStyle name="Comma 2 2 5 3 3" xfId="3119" xr:uid="{00000000-0005-0000-0000-0000770C0000}"/>
    <cellStyle name="Comma 2 2 5 3 3 2" xfId="3120" xr:uid="{00000000-0005-0000-0000-0000780C0000}"/>
    <cellStyle name="Comma 2 2 5 3 3 3" xfId="3121" xr:uid="{00000000-0005-0000-0000-0000790C0000}"/>
    <cellStyle name="Comma 2 2 5 3 3 4" xfId="3122" xr:uid="{00000000-0005-0000-0000-00007A0C0000}"/>
    <cellStyle name="Comma 2 2 5 3 4" xfId="3123" xr:uid="{00000000-0005-0000-0000-00007B0C0000}"/>
    <cellStyle name="Comma 2 2 5 3 5" xfId="3124" xr:uid="{00000000-0005-0000-0000-00007C0C0000}"/>
    <cellStyle name="Comma 2 2 5 3 6" xfId="3125" xr:uid="{00000000-0005-0000-0000-00007D0C0000}"/>
    <cellStyle name="Comma 2 2 5 4" xfId="3126" xr:uid="{00000000-0005-0000-0000-00007E0C0000}"/>
    <cellStyle name="Comma 2 2 5 4 2" xfId="3127" xr:uid="{00000000-0005-0000-0000-00007F0C0000}"/>
    <cellStyle name="Comma 2 2 5 4 2 2" xfId="3128" xr:uid="{00000000-0005-0000-0000-0000800C0000}"/>
    <cellStyle name="Comma 2 2 5 4 2 2 2" xfId="3129" xr:uid="{00000000-0005-0000-0000-0000810C0000}"/>
    <cellStyle name="Comma 2 2 5 4 2 2 3" xfId="3130" xr:uid="{00000000-0005-0000-0000-0000820C0000}"/>
    <cellStyle name="Comma 2 2 5 4 2 2 4" xfId="3131" xr:uid="{00000000-0005-0000-0000-0000830C0000}"/>
    <cellStyle name="Comma 2 2 5 4 2 3" xfId="3132" xr:uid="{00000000-0005-0000-0000-0000840C0000}"/>
    <cellStyle name="Comma 2 2 5 4 2 4" xfId="3133" xr:uid="{00000000-0005-0000-0000-0000850C0000}"/>
    <cellStyle name="Comma 2 2 5 4 2 5" xfId="3134" xr:uid="{00000000-0005-0000-0000-0000860C0000}"/>
    <cellStyle name="Comma 2 2 5 4 3" xfId="3135" xr:uid="{00000000-0005-0000-0000-0000870C0000}"/>
    <cellStyle name="Comma 2 2 5 4 3 2" xfId="3136" xr:uid="{00000000-0005-0000-0000-0000880C0000}"/>
    <cellStyle name="Comma 2 2 5 4 3 3" xfId="3137" xr:uid="{00000000-0005-0000-0000-0000890C0000}"/>
    <cellStyle name="Comma 2 2 5 4 3 4" xfId="3138" xr:uid="{00000000-0005-0000-0000-00008A0C0000}"/>
    <cellStyle name="Comma 2 2 5 4 4" xfId="3139" xr:uid="{00000000-0005-0000-0000-00008B0C0000}"/>
    <cellStyle name="Comma 2 2 5 4 5" xfId="3140" xr:uid="{00000000-0005-0000-0000-00008C0C0000}"/>
    <cellStyle name="Comma 2 2 5 4 6" xfId="3141" xr:uid="{00000000-0005-0000-0000-00008D0C0000}"/>
    <cellStyle name="Comma 2 2 5 5" xfId="3142" xr:uid="{00000000-0005-0000-0000-00008E0C0000}"/>
    <cellStyle name="Comma 2 2 5 6" xfId="3143" xr:uid="{00000000-0005-0000-0000-00008F0C0000}"/>
    <cellStyle name="Comma 2 2 5 6 2" xfId="3144" xr:uid="{00000000-0005-0000-0000-0000900C0000}"/>
    <cellStyle name="Comma 2 2 5 6 2 2" xfId="3145" xr:uid="{00000000-0005-0000-0000-0000910C0000}"/>
    <cellStyle name="Comma 2 2 5 6 2 3" xfId="3146" xr:uid="{00000000-0005-0000-0000-0000920C0000}"/>
    <cellStyle name="Comma 2 2 5 6 2 4" xfId="3147" xr:uid="{00000000-0005-0000-0000-0000930C0000}"/>
    <cellStyle name="Comma 2 2 5 6 3" xfId="3148" xr:uid="{00000000-0005-0000-0000-0000940C0000}"/>
    <cellStyle name="Comma 2 2 5 6 4" xfId="3149" xr:uid="{00000000-0005-0000-0000-0000950C0000}"/>
    <cellStyle name="Comma 2 2 5 6 5" xfId="3150" xr:uid="{00000000-0005-0000-0000-0000960C0000}"/>
    <cellStyle name="Comma 2 2 5 7" xfId="3151" xr:uid="{00000000-0005-0000-0000-0000970C0000}"/>
    <cellStyle name="Comma 2 2 5 7 2" xfId="3152" xr:uid="{00000000-0005-0000-0000-0000980C0000}"/>
    <cellStyle name="Comma 2 2 5 7 3" xfId="3153" xr:uid="{00000000-0005-0000-0000-0000990C0000}"/>
    <cellStyle name="Comma 2 2 5 7 4" xfId="3154" xr:uid="{00000000-0005-0000-0000-00009A0C0000}"/>
    <cellStyle name="Comma 2 2 5 8" xfId="3155" xr:uid="{00000000-0005-0000-0000-00009B0C0000}"/>
    <cellStyle name="Comma 2 2 5 8 2" xfId="3156" xr:uid="{00000000-0005-0000-0000-00009C0C0000}"/>
    <cellStyle name="Comma 2 2 5 8 3" xfId="3157" xr:uid="{00000000-0005-0000-0000-00009D0C0000}"/>
    <cellStyle name="Comma 2 2 5 8 4" xfId="3158" xr:uid="{00000000-0005-0000-0000-00009E0C0000}"/>
    <cellStyle name="Comma 2 2 5 9" xfId="3159" xr:uid="{00000000-0005-0000-0000-00009F0C0000}"/>
    <cellStyle name="Comma 2 2 6" xfId="3160" xr:uid="{00000000-0005-0000-0000-0000A00C0000}"/>
    <cellStyle name="Comma 2 2 6 2" xfId="3161" xr:uid="{00000000-0005-0000-0000-0000A10C0000}"/>
    <cellStyle name="Comma 2 2 6 3" xfId="3162" xr:uid="{00000000-0005-0000-0000-0000A20C0000}"/>
    <cellStyle name="Comma 2 2 6 3 2" xfId="3163" xr:uid="{00000000-0005-0000-0000-0000A30C0000}"/>
    <cellStyle name="Comma 2 2 6 3 3" xfId="3164" xr:uid="{00000000-0005-0000-0000-0000A40C0000}"/>
    <cellStyle name="Comma 2 2 6 3 4" xfId="3165" xr:uid="{00000000-0005-0000-0000-0000A50C0000}"/>
    <cellStyle name="Comma 2 2 7" xfId="3166" xr:uid="{00000000-0005-0000-0000-0000A60C0000}"/>
    <cellStyle name="Comma 2 2 7 10" xfId="3167" xr:uid="{00000000-0005-0000-0000-0000A70C0000}"/>
    <cellStyle name="Comma 2 2 7 11" xfId="3168" xr:uid="{00000000-0005-0000-0000-0000A80C0000}"/>
    <cellStyle name="Comma 2 2 7 2" xfId="3169" xr:uid="{00000000-0005-0000-0000-0000A90C0000}"/>
    <cellStyle name="Comma 2 2 7 2 2" xfId="3170" xr:uid="{00000000-0005-0000-0000-0000AA0C0000}"/>
    <cellStyle name="Comma 2 2 7 2 2 2" xfId="3171" xr:uid="{00000000-0005-0000-0000-0000AB0C0000}"/>
    <cellStyle name="Comma 2 2 7 2 2 2 2" xfId="3172" xr:uid="{00000000-0005-0000-0000-0000AC0C0000}"/>
    <cellStyle name="Comma 2 2 7 2 2 2 2 2" xfId="3173" xr:uid="{00000000-0005-0000-0000-0000AD0C0000}"/>
    <cellStyle name="Comma 2 2 7 2 2 2 2 3" xfId="3174" xr:uid="{00000000-0005-0000-0000-0000AE0C0000}"/>
    <cellStyle name="Comma 2 2 7 2 2 2 2 4" xfId="3175" xr:uid="{00000000-0005-0000-0000-0000AF0C0000}"/>
    <cellStyle name="Comma 2 2 7 2 2 2 3" xfId="3176" xr:uid="{00000000-0005-0000-0000-0000B00C0000}"/>
    <cellStyle name="Comma 2 2 7 2 2 2 4" xfId="3177" xr:uid="{00000000-0005-0000-0000-0000B10C0000}"/>
    <cellStyle name="Comma 2 2 7 2 2 2 5" xfId="3178" xr:uid="{00000000-0005-0000-0000-0000B20C0000}"/>
    <cellStyle name="Comma 2 2 7 2 2 3" xfId="3179" xr:uid="{00000000-0005-0000-0000-0000B30C0000}"/>
    <cellStyle name="Comma 2 2 7 2 2 3 2" xfId="3180" xr:uid="{00000000-0005-0000-0000-0000B40C0000}"/>
    <cellStyle name="Comma 2 2 7 2 2 3 3" xfId="3181" xr:uid="{00000000-0005-0000-0000-0000B50C0000}"/>
    <cellStyle name="Comma 2 2 7 2 2 3 4" xfId="3182" xr:uid="{00000000-0005-0000-0000-0000B60C0000}"/>
    <cellStyle name="Comma 2 2 7 2 2 4" xfId="3183" xr:uid="{00000000-0005-0000-0000-0000B70C0000}"/>
    <cellStyle name="Comma 2 2 7 2 2 5" xfId="3184" xr:uid="{00000000-0005-0000-0000-0000B80C0000}"/>
    <cellStyle name="Comma 2 2 7 2 2 6" xfId="3185" xr:uid="{00000000-0005-0000-0000-0000B90C0000}"/>
    <cellStyle name="Comma 2 2 7 2 3" xfId="3186" xr:uid="{00000000-0005-0000-0000-0000BA0C0000}"/>
    <cellStyle name="Comma 2 2 7 2 3 2" xfId="3187" xr:uid="{00000000-0005-0000-0000-0000BB0C0000}"/>
    <cellStyle name="Comma 2 2 7 2 3 2 2" xfId="3188" xr:uid="{00000000-0005-0000-0000-0000BC0C0000}"/>
    <cellStyle name="Comma 2 2 7 2 3 2 2 2" xfId="3189" xr:uid="{00000000-0005-0000-0000-0000BD0C0000}"/>
    <cellStyle name="Comma 2 2 7 2 3 2 2 3" xfId="3190" xr:uid="{00000000-0005-0000-0000-0000BE0C0000}"/>
    <cellStyle name="Comma 2 2 7 2 3 2 2 4" xfId="3191" xr:uid="{00000000-0005-0000-0000-0000BF0C0000}"/>
    <cellStyle name="Comma 2 2 7 2 3 2 3" xfId="3192" xr:uid="{00000000-0005-0000-0000-0000C00C0000}"/>
    <cellStyle name="Comma 2 2 7 2 3 2 4" xfId="3193" xr:uid="{00000000-0005-0000-0000-0000C10C0000}"/>
    <cellStyle name="Comma 2 2 7 2 3 2 5" xfId="3194" xr:uid="{00000000-0005-0000-0000-0000C20C0000}"/>
    <cellStyle name="Comma 2 2 7 2 3 3" xfId="3195" xr:uid="{00000000-0005-0000-0000-0000C30C0000}"/>
    <cellStyle name="Comma 2 2 7 2 3 3 2" xfId="3196" xr:uid="{00000000-0005-0000-0000-0000C40C0000}"/>
    <cellStyle name="Comma 2 2 7 2 3 3 3" xfId="3197" xr:uid="{00000000-0005-0000-0000-0000C50C0000}"/>
    <cellStyle name="Comma 2 2 7 2 3 3 4" xfId="3198" xr:uid="{00000000-0005-0000-0000-0000C60C0000}"/>
    <cellStyle name="Comma 2 2 7 2 3 4" xfId="3199" xr:uid="{00000000-0005-0000-0000-0000C70C0000}"/>
    <cellStyle name="Comma 2 2 7 2 3 5" xfId="3200" xr:uid="{00000000-0005-0000-0000-0000C80C0000}"/>
    <cellStyle name="Comma 2 2 7 2 3 6" xfId="3201" xr:uid="{00000000-0005-0000-0000-0000C90C0000}"/>
    <cellStyle name="Comma 2 2 7 2 4" xfId="3202" xr:uid="{00000000-0005-0000-0000-0000CA0C0000}"/>
    <cellStyle name="Comma 2 2 7 2 4 2" xfId="3203" xr:uid="{00000000-0005-0000-0000-0000CB0C0000}"/>
    <cellStyle name="Comma 2 2 7 2 4 2 2" xfId="3204" xr:uid="{00000000-0005-0000-0000-0000CC0C0000}"/>
    <cellStyle name="Comma 2 2 7 2 4 2 3" xfId="3205" xr:uid="{00000000-0005-0000-0000-0000CD0C0000}"/>
    <cellStyle name="Comma 2 2 7 2 4 2 4" xfId="3206" xr:uid="{00000000-0005-0000-0000-0000CE0C0000}"/>
    <cellStyle name="Comma 2 2 7 2 4 3" xfId="3207" xr:uid="{00000000-0005-0000-0000-0000CF0C0000}"/>
    <cellStyle name="Comma 2 2 7 2 4 4" xfId="3208" xr:uid="{00000000-0005-0000-0000-0000D00C0000}"/>
    <cellStyle name="Comma 2 2 7 2 4 5" xfId="3209" xr:uid="{00000000-0005-0000-0000-0000D10C0000}"/>
    <cellStyle name="Comma 2 2 7 2 5" xfId="3210" xr:uid="{00000000-0005-0000-0000-0000D20C0000}"/>
    <cellStyle name="Comma 2 2 7 2 5 2" xfId="3211" xr:uid="{00000000-0005-0000-0000-0000D30C0000}"/>
    <cellStyle name="Comma 2 2 7 2 5 3" xfId="3212" xr:uid="{00000000-0005-0000-0000-0000D40C0000}"/>
    <cellStyle name="Comma 2 2 7 2 5 4" xfId="3213" xr:uid="{00000000-0005-0000-0000-0000D50C0000}"/>
    <cellStyle name="Comma 2 2 7 2 6" xfId="3214" xr:uid="{00000000-0005-0000-0000-0000D60C0000}"/>
    <cellStyle name="Comma 2 2 7 2 7" xfId="3215" xr:uid="{00000000-0005-0000-0000-0000D70C0000}"/>
    <cellStyle name="Comma 2 2 7 2 8" xfId="3216" xr:uid="{00000000-0005-0000-0000-0000D80C0000}"/>
    <cellStyle name="Comma 2 2 7 3" xfId="3217" xr:uid="{00000000-0005-0000-0000-0000D90C0000}"/>
    <cellStyle name="Comma 2 2 7 3 2" xfId="3218" xr:uid="{00000000-0005-0000-0000-0000DA0C0000}"/>
    <cellStyle name="Comma 2 2 7 3 2 2" xfId="3219" xr:uid="{00000000-0005-0000-0000-0000DB0C0000}"/>
    <cellStyle name="Comma 2 2 7 3 2 2 2" xfId="3220" xr:uid="{00000000-0005-0000-0000-0000DC0C0000}"/>
    <cellStyle name="Comma 2 2 7 3 2 2 3" xfId="3221" xr:uid="{00000000-0005-0000-0000-0000DD0C0000}"/>
    <cellStyle name="Comma 2 2 7 3 2 2 4" xfId="3222" xr:uid="{00000000-0005-0000-0000-0000DE0C0000}"/>
    <cellStyle name="Comma 2 2 7 3 2 3" xfId="3223" xr:uid="{00000000-0005-0000-0000-0000DF0C0000}"/>
    <cellStyle name="Comma 2 2 7 3 2 4" xfId="3224" xr:uid="{00000000-0005-0000-0000-0000E00C0000}"/>
    <cellStyle name="Comma 2 2 7 3 2 5" xfId="3225" xr:uid="{00000000-0005-0000-0000-0000E10C0000}"/>
    <cellStyle name="Comma 2 2 7 3 3" xfId="3226" xr:uid="{00000000-0005-0000-0000-0000E20C0000}"/>
    <cellStyle name="Comma 2 2 7 3 3 2" xfId="3227" xr:uid="{00000000-0005-0000-0000-0000E30C0000}"/>
    <cellStyle name="Comma 2 2 7 3 3 3" xfId="3228" xr:uid="{00000000-0005-0000-0000-0000E40C0000}"/>
    <cellStyle name="Comma 2 2 7 3 3 4" xfId="3229" xr:uid="{00000000-0005-0000-0000-0000E50C0000}"/>
    <cellStyle name="Comma 2 2 7 3 4" xfId="3230" xr:uid="{00000000-0005-0000-0000-0000E60C0000}"/>
    <cellStyle name="Comma 2 2 7 3 5" xfId="3231" xr:uid="{00000000-0005-0000-0000-0000E70C0000}"/>
    <cellStyle name="Comma 2 2 7 3 6" xfId="3232" xr:uid="{00000000-0005-0000-0000-0000E80C0000}"/>
    <cellStyle name="Comma 2 2 7 4" xfId="3233" xr:uid="{00000000-0005-0000-0000-0000E90C0000}"/>
    <cellStyle name="Comma 2 2 7 4 2" xfId="3234" xr:uid="{00000000-0005-0000-0000-0000EA0C0000}"/>
    <cellStyle name="Comma 2 2 7 4 2 2" xfId="3235" xr:uid="{00000000-0005-0000-0000-0000EB0C0000}"/>
    <cellStyle name="Comma 2 2 7 4 2 2 2" xfId="3236" xr:uid="{00000000-0005-0000-0000-0000EC0C0000}"/>
    <cellStyle name="Comma 2 2 7 4 2 2 3" xfId="3237" xr:uid="{00000000-0005-0000-0000-0000ED0C0000}"/>
    <cellStyle name="Comma 2 2 7 4 2 2 4" xfId="3238" xr:uid="{00000000-0005-0000-0000-0000EE0C0000}"/>
    <cellStyle name="Comma 2 2 7 4 2 3" xfId="3239" xr:uid="{00000000-0005-0000-0000-0000EF0C0000}"/>
    <cellStyle name="Comma 2 2 7 4 2 4" xfId="3240" xr:uid="{00000000-0005-0000-0000-0000F00C0000}"/>
    <cellStyle name="Comma 2 2 7 4 2 5" xfId="3241" xr:uid="{00000000-0005-0000-0000-0000F10C0000}"/>
    <cellStyle name="Comma 2 2 7 4 3" xfId="3242" xr:uid="{00000000-0005-0000-0000-0000F20C0000}"/>
    <cellStyle name="Comma 2 2 7 4 3 2" xfId="3243" xr:uid="{00000000-0005-0000-0000-0000F30C0000}"/>
    <cellStyle name="Comma 2 2 7 4 3 3" xfId="3244" xr:uid="{00000000-0005-0000-0000-0000F40C0000}"/>
    <cellStyle name="Comma 2 2 7 4 3 4" xfId="3245" xr:uid="{00000000-0005-0000-0000-0000F50C0000}"/>
    <cellStyle name="Comma 2 2 7 4 4" xfId="3246" xr:uid="{00000000-0005-0000-0000-0000F60C0000}"/>
    <cellStyle name="Comma 2 2 7 4 5" xfId="3247" xr:uid="{00000000-0005-0000-0000-0000F70C0000}"/>
    <cellStyle name="Comma 2 2 7 4 6" xfId="3248" xr:uid="{00000000-0005-0000-0000-0000F80C0000}"/>
    <cellStyle name="Comma 2 2 7 5" xfId="3249" xr:uid="{00000000-0005-0000-0000-0000F90C0000}"/>
    <cellStyle name="Comma 2 2 7 6" xfId="3250" xr:uid="{00000000-0005-0000-0000-0000FA0C0000}"/>
    <cellStyle name="Comma 2 2 7 6 2" xfId="3251" xr:uid="{00000000-0005-0000-0000-0000FB0C0000}"/>
    <cellStyle name="Comma 2 2 7 6 2 2" xfId="3252" xr:uid="{00000000-0005-0000-0000-0000FC0C0000}"/>
    <cellStyle name="Comma 2 2 7 6 2 3" xfId="3253" xr:uid="{00000000-0005-0000-0000-0000FD0C0000}"/>
    <cellStyle name="Comma 2 2 7 6 2 4" xfId="3254" xr:uid="{00000000-0005-0000-0000-0000FE0C0000}"/>
    <cellStyle name="Comma 2 2 7 6 3" xfId="3255" xr:uid="{00000000-0005-0000-0000-0000FF0C0000}"/>
    <cellStyle name="Comma 2 2 7 6 4" xfId="3256" xr:uid="{00000000-0005-0000-0000-0000000D0000}"/>
    <cellStyle name="Comma 2 2 7 6 5" xfId="3257" xr:uid="{00000000-0005-0000-0000-0000010D0000}"/>
    <cellStyle name="Comma 2 2 7 7" xfId="3258" xr:uid="{00000000-0005-0000-0000-0000020D0000}"/>
    <cellStyle name="Comma 2 2 7 7 2" xfId="3259" xr:uid="{00000000-0005-0000-0000-0000030D0000}"/>
    <cellStyle name="Comma 2 2 7 7 3" xfId="3260" xr:uid="{00000000-0005-0000-0000-0000040D0000}"/>
    <cellStyle name="Comma 2 2 7 7 4" xfId="3261" xr:uid="{00000000-0005-0000-0000-0000050D0000}"/>
    <cellStyle name="Comma 2 2 7 8" xfId="3262" xr:uid="{00000000-0005-0000-0000-0000060D0000}"/>
    <cellStyle name="Comma 2 2 7 8 2" xfId="3263" xr:uid="{00000000-0005-0000-0000-0000070D0000}"/>
    <cellStyle name="Comma 2 2 7 8 3" xfId="3264" xr:uid="{00000000-0005-0000-0000-0000080D0000}"/>
    <cellStyle name="Comma 2 2 7 8 4" xfId="3265" xr:uid="{00000000-0005-0000-0000-0000090D0000}"/>
    <cellStyle name="Comma 2 2 7 9" xfId="3266" xr:uid="{00000000-0005-0000-0000-00000A0D0000}"/>
    <cellStyle name="Comma 2 2 8" xfId="3267" xr:uid="{00000000-0005-0000-0000-00000B0D0000}"/>
    <cellStyle name="Comma 2 2 8 10" xfId="3268" xr:uid="{00000000-0005-0000-0000-00000C0D0000}"/>
    <cellStyle name="Comma 2 2 8 2" xfId="3269" xr:uid="{00000000-0005-0000-0000-00000D0D0000}"/>
    <cellStyle name="Comma 2 2 8 2 2" xfId="3270" xr:uid="{00000000-0005-0000-0000-00000E0D0000}"/>
    <cellStyle name="Comma 2 2 8 2 2 2" xfId="3271" xr:uid="{00000000-0005-0000-0000-00000F0D0000}"/>
    <cellStyle name="Comma 2 2 8 2 2 2 2" xfId="3272" xr:uid="{00000000-0005-0000-0000-0000100D0000}"/>
    <cellStyle name="Comma 2 2 8 2 2 2 3" xfId="3273" xr:uid="{00000000-0005-0000-0000-0000110D0000}"/>
    <cellStyle name="Comma 2 2 8 2 2 2 4" xfId="3274" xr:uid="{00000000-0005-0000-0000-0000120D0000}"/>
    <cellStyle name="Comma 2 2 8 2 2 3" xfId="3275" xr:uid="{00000000-0005-0000-0000-0000130D0000}"/>
    <cellStyle name="Comma 2 2 8 2 2 4" xfId="3276" xr:uid="{00000000-0005-0000-0000-0000140D0000}"/>
    <cellStyle name="Comma 2 2 8 2 2 5" xfId="3277" xr:uid="{00000000-0005-0000-0000-0000150D0000}"/>
    <cellStyle name="Comma 2 2 8 2 3" xfId="3278" xr:uid="{00000000-0005-0000-0000-0000160D0000}"/>
    <cellStyle name="Comma 2 2 8 2 3 2" xfId="3279" xr:uid="{00000000-0005-0000-0000-0000170D0000}"/>
    <cellStyle name="Comma 2 2 8 2 3 3" xfId="3280" xr:uid="{00000000-0005-0000-0000-0000180D0000}"/>
    <cellStyle name="Comma 2 2 8 2 3 4" xfId="3281" xr:uid="{00000000-0005-0000-0000-0000190D0000}"/>
    <cellStyle name="Comma 2 2 8 2 4" xfId="3282" xr:uid="{00000000-0005-0000-0000-00001A0D0000}"/>
    <cellStyle name="Comma 2 2 8 2 5" xfId="3283" xr:uid="{00000000-0005-0000-0000-00001B0D0000}"/>
    <cellStyle name="Comma 2 2 8 2 6" xfId="3284" xr:uid="{00000000-0005-0000-0000-00001C0D0000}"/>
    <cellStyle name="Comma 2 2 8 3" xfId="3285" xr:uid="{00000000-0005-0000-0000-00001D0D0000}"/>
    <cellStyle name="Comma 2 2 8 3 2" xfId="3286" xr:uid="{00000000-0005-0000-0000-00001E0D0000}"/>
    <cellStyle name="Comma 2 2 8 3 2 2" xfId="3287" xr:uid="{00000000-0005-0000-0000-00001F0D0000}"/>
    <cellStyle name="Comma 2 2 8 3 2 2 2" xfId="3288" xr:uid="{00000000-0005-0000-0000-0000200D0000}"/>
    <cellStyle name="Comma 2 2 8 3 2 2 3" xfId="3289" xr:uid="{00000000-0005-0000-0000-0000210D0000}"/>
    <cellStyle name="Comma 2 2 8 3 2 2 4" xfId="3290" xr:uid="{00000000-0005-0000-0000-0000220D0000}"/>
    <cellStyle name="Comma 2 2 8 3 2 3" xfId="3291" xr:uid="{00000000-0005-0000-0000-0000230D0000}"/>
    <cellStyle name="Comma 2 2 8 3 2 4" xfId="3292" xr:uid="{00000000-0005-0000-0000-0000240D0000}"/>
    <cellStyle name="Comma 2 2 8 3 2 5" xfId="3293" xr:uid="{00000000-0005-0000-0000-0000250D0000}"/>
    <cellStyle name="Comma 2 2 8 3 3" xfId="3294" xr:uid="{00000000-0005-0000-0000-0000260D0000}"/>
    <cellStyle name="Comma 2 2 8 3 3 2" xfId="3295" xr:uid="{00000000-0005-0000-0000-0000270D0000}"/>
    <cellStyle name="Comma 2 2 8 3 3 3" xfId="3296" xr:uid="{00000000-0005-0000-0000-0000280D0000}"/>
    <cellStyle name="Comma 2 2 8 3 3 4" xfId="3297" xr:uid="{00000000-0005-0000-0000-0000290D0000}"/>
    <cellStyle name="Comma 2 2 8 3 4" xfId="3298" xr:uid="{00000000-0005-0000-0000-00002A0D0000}"/>
    <cellStyle name="Comma 2 2 8 3 5" xfId="3299" xr:uid="{00000000-0005-0000-0000-00002B0D0000}"/>
    <cellStyle name="Comma 2 2 8 3 6" xfId="3300" xr:uid="{00000000-0005-0000-0000-00002C0D0000}"/>
    <cellStyle name="Comma 2 2 8 4" xfId="3301" xr:uid="{00000000-0005-0000-0000-00002D0D0000}"/>
    <cellStyle name="Comma 2 2 8 5" xfId="3302" xr:uid="{00000000-0005-0000-0000-00002E0D0000}"/>
    <cellStyle name="Comma 2 2 8 5 2" xfId="3303" xr:uid="{00000000-0005-0000-0000-00002F0D0000}"/>
    <cellStyle name="Comma 2 2 8 5 2 2" xfId="3304" xr:uid="{00000000-0005-0000-0000-0000300D0000}"/>
    <cellStyle name="Comma 2 2 8 5 2 3" xfId="3305" xr:uid="{00000000-0005-0000-0000-0000310D0000}"/>
    <cellStyle name="Comma 2 2 8 5 2 4" xfId="3306" xr:uid="{00000000-0005-0000-0000-0000320D0000}"/>
    <cellStyle name="Comma 2 2 8 5 3" xfId="3307" xr:uid="{00000000-0005-0000-0000-0000330D0000}"/>
    <cellStyle name="Comma 2 2 8 5 4" xfId="3308" xr:uid="{00000000-0005-0000-0000-0000340D0000}"/>
    <cellStyle name="Comma 2 2 8 5 5" xfId="3309" xr:uid="{00000000-0005-0000-0000-0000350D0000}"/>
    <cellStyle name="Comma 2 2 8 6" xfId="3310" xr:uid="{00000000-0005-0000-0000-0000360D0000}"/>
    <cellStyle name="Comma 2 2 8 6 2" xfId="3311" xr:uid="{00000000-0005-0000-0000-0000370D0000}"/>
    <cellStyle name="Comma 2 2 8 6 3" xfId="3312" xr:uid="{00000000-0005-0000-0000-0000380D0000}"/>
    <cellStyle name="Comma 2 2 8 6 4" xfId="3313" xr:uid="{00000000-0005-0000-0000-0000390D0000}"/>
    <cellStyle name="Comma 2 2 8 7" xfId="3314" xr:uid="{00000000-0005-0000-0000-00003A0D0000}"/>
    <cellStyle name="Comma 2 2 8 7 2" xfId="3315" xr:uid="{00000000-0005-0000-0000-00003B0D0000}"/>
    <cellStyle name="Comma 2 2 8 7 3" xfId="3316" xr:uid="{00000000-0005-0000-0000-00003C0D0000}"/>
    <cellStyle name="Comma 2 2 8 7 4" xfId="3317" xr:uid="{00000000-0005-0000-0000-00003D0D0000}"/>
    <cellStyle name="Comma 2 2 8 8" xfId="3318" xr:uid="{00000000-0005-0000-0000-00003E0D0000}"/>
    <cellStyle name="Comma 2 2 8 9" xfId="3319" xr:uid="{00000000-0005-0000-0000-00003F0D0000}"/>
    <cellStyle name="Comma 2 2 9" xfId="3320" xr:uid="{00000000-0005-0000-0000-0000400D0000}"/>
    <cellStyle name="Comma 2 2 9 10" xfId="3321" xr:uid="{00000000-0005-0000-0000-0000410D0000}"/>
    <cellStyle name="Comma 2 2 9 2" xfId="3322" xr:uid="{00000000-0005-0000-0000-0000420D0000}"/>
    <cellStyle name="Comma 2 2 9 2 2" xfId="3323" xr:uid="{00000000-0005-0000-0000-0000430D0000}"/>
    <cellStyle name="Comma 2 2 9 2 2 2" xfId="3324" xr:uid="{00000000-0005-0000-0000-0000440D0000}"/>
    <cellStyle name="Comma 2 2 9 2 2 2 2" xfId="3325" xr:uid="{00000000-0005-0000-0000-0000450D0000}"/>
    <cellStyle name="Comma 2 2 9 2 2 2 3" xfId="3326" xr:uid="{00000000-0005-0000-0000-0000460D0000}"/>
    <cellStyle name="Comma 2 2 9 2 2 2 4" xfId="3327" xr:uid="{00000000-0005-0000-0000-0000470D0000}"/>
    <cellStyle name="Comma 2 2 9 2 2 3" xfId="3328" xr:uid="{00000000-0005-0000-0000-0000480D0000}"/>
    <cellStyle name="Comma 2 2 9 2 2 4" xfId="3329" xr:uid="{00000000-0005-0000-0000-0000490D0000}"/>
    <cellStyle name="Comma 2 2 9 2 2 5" xfId="3330" xr:uid="{00000000-0005-0000-0000-00004A0D0000}"/>
    <cellStyle name="Comma 2 2 9 2 3" xfId="3331" xr:uid="{00000000-0005-0000-0000-00004B0D0000}"/>
    <cellStyle name="Comma 2 2 9 2 3 2" xfId="3332" xr:uid="{00000000-0005-0000-0000-00004C0D0000}"/>
    <cellStyle name="Comma 2 2 9 2 3 3" xfId="3333" xr:uid="{00000000-0005-0000-0000-00004D0D0000}"/>
    <cellStyle name="Comma 2 2 9 2 3 4" xfId="3334" xr:uid="{00000000-0005-0000-0000-00004E0D0000}"/>
    <cellStyle name="Comma 2 2 9 2 4" xfId="3335" xr:uid="{00000000-0005-0000-0000-00004F0D0000}"/>
    <cellStyle name="Comma 2 2 9 2 5" xfId="3336" xr:uid="{00000000-0005-0000-0000-0000500D0000}"/>
    <cellStyle name="Comma 2 2 9 2 6" xfId="3337" xr:uid="{00000000-0005-0000-0000-0000510D0000}"/>
    <cellStyle name="Comma 2 2 9 3" xfId="3338" xr:uid="{00000000-0005-0000-0000-0000520D0000}"/>
    <cellStyle name="Comma 2 2 9 3 2" xfId="3339" xr:uid="{00000000-0005-0000-0000-0000530D0000}"/>
    <cellStyle name="Comma 2 2 9 3 2 2" xfId="3340" xr:uid="{00000000-0005-0000-0000-0000540D0000}"/>
    <cellStyle name="Comma 2 2 9 3 2 2 2" xfId="3341" xr:uid="{00000000-0005-0000-0000-0000550D0000}"/>
    <cellStyle name="Comma 2 2 9 3 2 2 3" xfId="3342" xr:uid="{00000000-0005-0000-0000-0000560D0000}"/>
    <cellStyle name="Comma 2 2 9 3 2 2 4" xfId="3343" xr:uid="{00000000-0005-0000-0000-0000570D0000}"/>
    <cellStyle name="Comma 2 2 9 3 2 3" xfId="3344" xr:uid="{00000000-0005-0000-0000-0000580D0000}"/>
    <cellStyle name="Comma 2 2 9 3 2 4" xfId="3345" xr:uid="{00000000-0005-0000-0000-0000590D0000}"/>
    <cellStyle name="Comma 2 2 9 3 2 5" xfId="3346" xr:uid="{00000000-0005-0000-0000-00005A0D0000}"/>
    <cellStyle name="Comma 2 2 9 3 3" xfId="3347" xr:uid="{00000000-0005-0000-0000-00005B0D0000}"/>
    <cellStyle name="Comma 2 2 9 3 3 2" xfId="3348" xr:uid="{00000000-0005-0000-0000-00005C0D0000}"/>
    <cellStyle name="Comma 2 2 9 3 3 3" xfId="3349" xr:uid="{00000000-0005-0000-0000-00005D0D0000}"/>
    <cellStyle name="Comma 2 2 9 3 3 4" xfId="3350" xr:uid="{00000000-0005-0000-0000-00005E0D0000}"/>
    <cellStyle name="Comma 2 2 9 3 4" xfId="3351" xr:uid="{00000000-0005-0000-0000-00005F0D0000}"/>
    <cellStyle name="Comma 2 2 9 3 5" xfId="3352" xr:uid="{00000000-0005-0000-0000-0000600D0000}"/>
    <cellStyle name="Comma 2 2 9 3 6" xfId="3353" xr:uid="{00000000-0005-0000-0000-0000610D0000}"/>
    <cellStyle name="Comma 2 2 9 4" xfId="3354" xr:uid="{00000000-0005-0000-0000-0000620D0000}"/>
    <cellStyle name="Comma 2 2 9 5" xfId="3355" xr:uid="{00000000-0005-0000-0000-0000630D0000}"/>
    <cellStyle name="Comma 2 2 9 5 2" xfId="3356" xr:uid="{00000000-0005-0000-0000-0000640D0000}"/>
    <cellStyle name="Comma 2 2 9 5 2 2" xfId="3357" xr:uid="{00000000-0005-0000-0000-0000650D0000}"/>
    <cellStyle name="Comma 2 2 9 5 2 3" xfId="3358" xr:uid="{00000000-0005-0000-0000-0000660D0000}"/>
    <cellStyle name="Comma 2 2 9 5 2 4" xfId="3359" xr:uid="{00000000-0005-0000-0000-0000670D0000}"/>
    <cellStyle name="Comma 2 2 9 5 3" xfId="3360" xr:uid="{00000000-0005-0000-0000-0000680D0000}"/>
    <cellStyle name="Comma 2 2 9 5 4" xfId="3361" xr:uid="{00000000-0005-0000-0000-0000690D0000}"/>
    <cellStyle name="Comma 2 2 9 5 5" xfId="3362" xr:uid="{00000000-0005-0000-0000-00006A0D0000}"/>
    <cellStyle name="Comma 2 2 9 6" xfId="3363" xr:uid="{00000000-0005-0000-0000-00006B0D0000}"/>
    <cellStyle name="Comma 2 2 9 6 2" xfId="3364" xr:uid="{00000000-0005-0000-0000-00006C0D0000}"/>
    <cellStyle name="Comma 2 2 9 6 3" xfId="3365" xr:uid="{00000000-0005-0000-0000-00006D0D0000}"/>
    <cellStyle name="Comma 2 2 9 6 4" xfId="3366" xr:uid="{00000000-0005-0000-0000-00006E0D0000}"/>
    <cellStyle name="Comma 2 2 9 7" xfId="3367" xr:uid="{00000000-0005-0000-0000-00006F0D0000}"/>
    <cellStyle name="Comma 2 2 9 7 2" xfId="3368" xr:uid="{00000000-0005-0000-0000-0000700D0000}"/>
    <cellStyle name="Comma 2 2 9 7 3" xfId="3369" xr:uid="{00000000-0005-0000-0000-0000710D0000}"/>
    <cellStyle name="Comma 2 2 9 7 4" xfId="3370" xr:uid="{00000000-0005-0000-0000-0000720D0000}"/>
    <cellStyle name="Comma 2 2 9 8" xfId="3371" xr:uid="{00000000-0005-0000-0000-0000730D0000}"/>
    <cellStyle name="Comma 2 2 9 9" xfId="3372" xr:uid="{00000000-0005-0000-0000-0000740D0000}"/>
    <cellStyle name="Comma 2 2_Degas HFTO" xfId="28659" xr:uid="{7D0357B3-D02A-4BB1-BE68-72BEC8D78452}"/>
    <cellStyle name="Comma 2 20" xfId="3373" xr:uid="{00000000-0005-0000-0000-0000750D0000}"/>
    <cellStyle name="Comma 2 20 2" xfId="3374" xr:uid="{00000000-0005-0000-0000-0000760D0000}"/>
    <cellStyle name="Comma 2 20 3" xfId="3375" xr:uid="{00000000-0005-0000-0000-0000770D0000}"/>
    <cellStyle name="Comma 2 20 3 2" xfId="3376" xr:uid="{00000000-0005-0000-0000-0000780D0000}"/>
    <cellStyle name="Comma 2 20 3 3" xfId="3377" xr:uid="{00000000-0005-0000-0000-0000790D0000}"/>
    <cellStyle name="Comma 2 20 3 4" xfId="3378" xr:uid="{00000000-0005-0000-0000-00007A0D0000}"/>
    <cellStyle name="Comma 2 20 4" xfId="28660" xr:uid="{53BFDDED-6C88-40B8-A901-A50BA92F5BFC}"/>
    <cellStyle name="Comma 2 21" xfId="3379" xr:uid="{00000000-0005-0000-0000-00007B0D0000}"/>
    <cellStyle name="Comma 2 21 2" xfId="3380" xr:uid="{00000000-0005-0000-0000-00007C0D0000}"/>
    <cellStyle name="Comma 2 21 3" xfId="3381" xr:uid="{00000000-0005-0000-0000-00007D0D0000}"/>
    <cellStyle name="Comma 2 21 3 2" xfId="3382" xr:uid="{00000000-0005-0000-0000-00007E0D0000}"/>
    <cellStyle name="Comma 2 21 3 3" xfId="3383" xr:uid="{00000000-0005-0000-0000-00007F0D0000}"/>
    <cellStyle name="Comma 2 21 3 4" xfId="3384" xr:uid="{00000000-0005-0000-0000-0000800D0000}"/>
    <cellStyle name="Comma 2 21 4" xfId="28661" xr:uid="{23F75EEA-0B21-495A-9FBE-AC8BCE2E4AE4}"/>
    <cellStyle name="Comma 2 22" xfId="3385" xr:uid="{00000000-0005-0000-0000-0000810D0000}"/>
    <cellStyle name="Comma 2 22 2" xfId="3386" xr:uid="{00000000-0005-0000-0000-0000820D0000}"/>
    <cellStyle name="Comma 2 22 3" xfId="3387" xr:uid="{00000000-0005-0000-0000-0000830D0000}"/>
    <cellStyle name="Comma 2 22 3 2" xfId="3388" xr:uid="{00000000-0005-0000-0000-0000840D0000}"/>
    <cellStyle name="Comma 2 22 3 3" xfId="3389" xr:uid="{00000000-0005-0000-0000-0000850D0000}"/>
    <cellStyle name="Comma 2 22 3 4" xfId="3390" xr:uid="{00000000-0005-0000-0000-0000860D0000}"/>
    <cellStyle name="Comma 2 22 4" xfId="28662" xr:uid="{EE29CCB6-347B-4A16-A387-198BAF455989}"/>
    <cellStyle name="Comma 2 23" xfId="3391" xr:uid="{00000000-0005-0000-0000-0000870D0000}"/>
    <cellStyle name="Comma 2 23 2" xfId="3392" xr:uid="{00000000-0005-0000-0000-0000880D0000}"/>
    <cellStyle name="Comma 2 23 3" xfId="3393" xr:uid="{00000000-0005-0000-0000-0000890D0000}"/>
    <cellStyle name="Comma 2 23 3 2" xfId="3394" xr:uid="{00000000-0005-0000-0000-00008A0D0000}"/>
    <cellStyle name="Comma 2 23 3 3" xfId="3395" xr:uid="{00000000-0005-0000-0000-00008B0D0000}"/>
    <cellStyle name="Comma 2 23 3 4" xfId="3396" xr:uid="{00000000-0005-0000-0000-00008C0D0000}"/>
    <cellStyle name="Comma 2 23 4" xfId="3397" xr:uid="{00000000-0005-0000-0000-00008D0D0000}"/>
    <cellStyle name="Comma 2 23 5" xfId="3398" xr:uid="{00000000-0005-0000-0000-00008E0D0000}"/>
    <cellStyle name="Comma 2 23 6" xfId="3399" xr:uid="{00000000-0005-0000-0000-00008F0D0000}"/>
    <cellStyle name="Comma 2 24" xfId="3400" xr:uid="{00000000-0005-0000-0000-0000900D0000}"/>
    <cellStyle name="Comma 2 25" xfId="3401" xr:uid="{00000000-0005-0000-0000-0000910D0000}"/>
    <cellStyle name="Comma 2 26" xfId="3402" xr:uid="{00000000-0005-0000-0000-0000920D0000}"/>
    <cellStyle name="Comma 2 27" xfId="3403" xr:uid="{00000000-0005-0000-0000-0000930D0000}"/>
    <cellStyle name="Comma 2 28" xfId="3404" xr:uid="{00000000-0005-0000-0000-0000940D0000}"/>
    <cellStyle name="Comma 2 29" xfId="3405" xr:uid="{00000000-0005-0000-0000-0000950D0000}"/>
    <cellStyle name="Comma 2 3" xfId="3406" xr:uid="{00000000-0005-0000-0000-0000960D0000}"/>
    <cellStyle name="Comma 2 3 10" xfId="3407" xr:uid="{00000000-0005-0000-0000-0000970D0000}"/>
    <cellStyle name="Comma 2 3 10 2" xfId="3408" xr:uid="{00000000-0005-0000-0000-0000980D0000}"/>
    <cellStyle name="Comma 2 3 10 2 2" xfId="3409" xr:uid="{00000000-0005-0000-0000-0000990D0000}"/>
    <cellStyle name="Comma 2 3 10 2 2 2" xfId="3410" xr:uid="{00000000-0005-0000-0000-00009A0D0000}"/>
    <cellStyle name="Comma 2 3 10 2 2 3" xfId="3411" xr:uid="{00000000-0005-0000-0000-00009B0D0000}"/>
    <cellStyle name="Comma 2 3 10 2 2 4" xfId="3412" xr:uid="{00000000-0005-0000-0000-00009C0D0000}"/>
    <cellStyle name="Comma 2 3 10 2 3" xfId="3413" xr:uid="{00000000-0005-0000-0000-00009D0D0000}"/>
    <cellStyle name="Comma 2 3 10 2 4" xfId="3414" xr:uid="{00000000-0005-0000-0000-00009E0D0000}"/>
    <cellStyle name="Comma 2 3 10 2 5" xfId="3415" xr:uid="{00000000-0005-0000-0000-00009F0D0000}"/>
    <cellStyle name="Comma 2 3 10 3" xfId="3416" xr:uid="{00000000-0005-0000-0000-0000A00D0000}"/>
    <cellStyle name="Comma 2 3 10 3 2" xfId="3417" xr:uid="{00000000-0005-0000-0000-0000A10D0000}"/>
    <cellStyle name="Comma 2 3 10 3 3" xfId="3418" xr:uid="{00000000-0005-0000-0000-0000A20D0000}"/>
    <cellStyle name="Comma 2 3 10 3 4" xfId="3419" xr:uid="{00000000-0005-0000-0000-0000A30D0000}"/>
    <cellStyle name="Comma 2 3 10 4" xfId="3420" xr:uid="{00000000-0005-0000-0000-0000A40D0000}"/>
    <cellStyle name="Comma 2 3 10 5" xfId="3421" xr:uid="{00000000-0005-0000-0000-0000A50D0000}"/>
    <cellStyle name="Comma 2 3 10 6" xfId="3422" xr:uid="{00000000-0005-0000-0000-0000A60D0000}"/>
    <cellStyle name="Comma 2 3 11" xfId="3423" xr:uid="{00000000-0005-0000-0000-0000A70D0000}"/>
    <cellStyle name="Comma 2 3 12" xfId="3424" xr:uid="{00000000-0005-0000-0000-0000A80D0000}"/>
    <cellStyle name="Comma 2 3 12 2" xfId="3425" xr:uid="{00000000-0005-0000-0000-0000A90D0000}"/>
    <cellStyle name="Comma 2 3 12 2 2" xfId="3426" xr:uid="{00000000-0005-0000-0000-0000AA0D0000}"/>
    <cellStyle name="Comma 2 3 12 2 3" xfId="3427" xr:uid="{00000000-0005-0000-0000-0000AB0D0000}"/>
    <cellStyle name="Comma 2 3 12 2 4" xfId="3428" xr:uid="{00000000-0005-0000-0000-0000AC0D0000}"/>
    <cellStyle name="Comma 2 3 12 3" xfId="3429" xr:uid="{00000000-0005-0000-0000-0000AD0D0000}"/>
    <cellStyle name="Comma 2 3 12 4" xfId="3430" xr:uid="{00000000-0005-0000-0000-0000AE0D0000}"/>
    <cellStyle name="Comma 2 3 12 5" xfId="3431" xr:uid="{00000000-0005-0000-0000-0000AF0D0000}"/>
    <cellStyle name="Comma 2 3 13" xfId="3432" xr:uid="{00000000-0005-0000-0000-0000B00D0000}"/>
    <cellStyle name="Comma 2 3 13 2" xfId="3433" xr:uid="{00000000-0005-0000-0000-0000B10D0000}"/>
    <cellStyle name="Comma 2 3 13 3" xfId="3434" xr:uid="{00000000-0005-0000-0000-0000B20D0000}"/>
    <cellStyle name="Comma 2 3 13 4" xfId="3435" xr:uid="{00000000-0005-0000-0000-0000B30D0000}"/>
    <cellStyle name="Comma 2 3 14" xfId="3436" xr:uid="{00000000-0005-0000-0000-0000B40D0000}"/>
    <cellStyle name="Comma 2 3 15" xfId="3437" xr:uid="{00000000-0005-0000-0000-0000B50D0000}"/>
    <cellStyle name="Comma 2 3 16" xfId="3438" xr:uid="{00000000-0005-0000-0000-0000B60D0000}"/>
    <cellStyle name="Comma 2 3 17" xfId="28663" xr:uid="{E9BBC8CE-63F2-472D-8AA1-3024D87F504F}"/>
    <cellStyle name="Comma 2 3 2" xfId="3439" xr:uid="{00000000-0005-0000-0000-0000B70D0000}"/>
    <cellStyle name="Comma 2 3 2 10" xfId="3440" xr:uid="{00000000-0005-0000-0000-0000B80D0000}"/>
    <cellStyle name="Comma 2 3 2 10 2" xfId="3441" xr:uid="{00000000-0005-0000-0000-0000B90D0000}"/>
    <cellStyle name="Comma 2 3 2 10 2 2" xfId="3442" xr:uid="{00000000-0005-0000-0000-0000BA0D0000}"/>
    <cellStyle name="Comma 2 3 2 10 2 3" xfId="3443" xr:uid="{00000000-0005-0000-0000-0000BB0D0000}"/>
    <cellStyle name="Comma 2 3 2 10 2 4" xfId="3444" xr:uid="{00000000-0005-0000-0000-0000BC0D0000}"/>
    <cellStyle name="Comma 2 3 2 10 3" xfId="3445" xr:uid="{00000000-0005-0000-0000-0000BD0D0000}"/>
    <cellStyle name="Comma 2 3 2 10 4" xfId="3446" xr:uid="{00000000-0005-0000-0000-0000BE0D0000}"/>
    <cellStyle name="Comma 2 3 2 10 5" xfId="3447" xr:uid="{00000000-0005-0000-0000-0000BF0D0000}"/>
    <cellStyle name="Comma 2 3 2 11" xfId="3448" xr:uid="{00000000-0005-0000-0000-0000C00D0000}"/>
    <cellStyle name="Comma 2 3 2 11 2" xfId="3449" xr:uid="{00000000-0005-0000-0000-0000C10D0000}"/>
    <cellStyle name="Comma 2 3 2 11 3" xfId="3450" xr:uid="{00000000-0005-0000-0000-0000C20D0000}"/>
    <cellStyle name="Comma 2 3 2 11 4" xfId="3451" xr:uid="{00000000-0005-0000-0000-0000C30D0000}"/>
    <cellStyle name="Comma 2 3 2 12" xfId="3452" xr:uid="{00000000-0005-0000-0000-0000C40D0000}"/>
    <cellStyle name="Comma 2 3 2 13" xfId="3453" xr:uid="{00000000-0005-0000-0000-0000C50D0000}"/>
    <cellStyle name="Comma 2 3 2 14" xfId="3454" xr:uid="{00000000-0005-0000-0000-0000C60D0000}"/>
    <cellStyle name="Comma 2 3 2 15" xfId="28664" xr:uid="{F10E546D-5041-4AF3-AE57-BD5D7D1C93AB}"/>
    <cellStyle name="Comma 2 3 2 2" xfId="3455" xr:uid="{00000000-0005-0000-0000-0000C70D0000}"/>
    <cellStyle name="Comma 2 3 2 2 10" xfId="3456" xr:uid="{00000000-0005-0000-0000-0000C80D0000}"/>
    <cellStyle name="Comma 2 3 2 2 2" xfId="3457" xr:uid="{00000000-0005-0000-0000-0000C90D0000}"/>
    <cellStyle name="Comma 2 3 2 2 2 2" xfId="3458" xr:uid="{00000000-0005-0000-0000-0000CA0D0000}"/>
    <cellStyle name="Comma 2 3 2 2 2 2 2" xfId="3459" xr:uid="{00000000-0005-0000-0000-0000CB0D0000}"/>
    <cellStyle name="Comma 2 3 2 2 2 2 2 2" xfId="3460" xr:uid="{00000000-0005-0000-0000-0000CC0D0000}"/>
    <cellStyle name="Comma 2 3 2 2 2 2 2 2 2" xfId="3461" xr:uid="{00000000-0005-0000-0000-0000CD0D0000}"/>
    <cellStyle name="Comma 2 3 2 2 2 2 2 2 3" xfId="3462" xr:uid="{00000000-0005-0000-0000-0000CE0D0000}"/>
    <cellStyle name="Comma 2 3 2 2 2 2 2 2 4" xfId="3463" xr:uid="{00000000-0005-0000-0000-0000CF0D0000}"/>
    <cellStyle name="Comma 2 3 2 2 2 2 2 3" xfId="3464" xr:uid="{00000000-0005-0000-0000-0000D00D0000}"/>
    <cellStyle name="Comma 2 3 2 2 2 2 2 4" xfId="3465" xr:uid="{00000000-0005-0000-0000-0000D10D0000}"/>
    <cellStyle name="Comma 2 3 2 2 2 2 2 5" xfId="3466" xr:uid="{00000000-0005-0000-0000-0000D20D0000}"/>
    <cellStyle name="Comma 2 3 2 2 2 2 3" xfId="3467" xr:uid="{00000000-0005-0000-0000-0000D30D0000}"/>
    <cellStyle name="Comma 2 3 2 2 2 2 3 2" xfId="3468" xr:uid="{00000000-0005-0000-0000-0000D40D0000}"/>
    <cellStyle name="Comma 2 3 2 2 2 2 3 3" xfId="3469" xr:uid="{00000000-0005-0000-0000-0000D50D0000}"/>
    <cellStyle name="Comma 2 3 2 2 2 2 3 4" xfId="3470" xr:uid="{00000000-0005-0000-0000-0000D60D0000}"/>
    <cellStyle name="Comma 2 3 2 2 2 2 4" xfId="3471" xr:uid="{00000000-0005-0000-0000-0000D70D0000}"/>
    <cellStyle name="Comma 2 3 2 2 2 2 5" xfId="3472" xr:uid="{00000000-0005-0000-0000-0000D80D0000}"/>
    <cellStyle name="Comma 2 3 2 2 2 2 6" xfId="3473" xr:uid="{00000000-0005-0000-0000-0000D90D0000}"/>
    <cellStyle name="Comma 2 3 2 2 2 3" xfId="3474" xr:uid="{00000000-0005-0000-0000-0000DA0D0000}"/>
    <cellStyle name="Comma 2 3 2 2 2 3 2" xfId="3475" xr:uid="{00000000-0005-0000-0000-0000DB0D0000}"/>
    <cellStyle name="Comma 2 3 2 2 2 3 2 2" xfId="3476" xr:uid="{00000000-0005-0000-0000-0000DC0D0000}"/>
    <cellStyle name="Comma 2 3 2 2 2 3 2 2 2" xfId="3477" xr:uid="{00000000-0005-0000-0000-0000DD0D0000}"/>
    <cellStyle name="Comma 2 3 2 2 2 3 2 2 3" xfId="3478" xr:uid="{00000000-0005-0000-0000-0000DE0D0000}"/>
    <cellStyle name="Comma 2 3 2 2 2 3 2 2 4" xfId="3479" xr:uid="{00000000-0005-0000-0000-0000DF0D0000}"/>
    <cellStyle name="Comma 2 3 2 2 2 3 2 3" xfId="3480" xr:uid="{00000000-0005-0000-0000-0000E00D0000}"/>
    <cellStyle name="Comma 2 3 2 2 2 3 2 4" xfId="3481" xr:uid="{00000000-0005-0000-0000-0000E10D0000}"/>
    <cellStyle name="Comma 2 3 2 2 2 3 2 5" xfId="3482" xr:uid="{00000000-0005-0000-0000-0000E20D0000}"/>
    <cellStyle name="Comma 2 3 2 2 2 3 3" xfId="3483" xr:uid="{00000000-0005-0000-0000-0000E30D0000}"/>
    <cellStyle name="Comma 2 3 2 2 2 3 3 2" xfId="3484" xr:uid="{00000000-0005-0000-0000-0000E40D0000}"/>
    <cellStyle name="Comma 2 3 2 2 2 3 3 3" xfId="3485" xr:uid="{00000000-0005-0000-0000-0000E50D0000}"/>
    <cellStyle name="Comma 2 3 2 2 2 3 3 4" xfId="3486" xr:uid="{00000000-0005-0000-0000-0000E60D0000}"/>
    <cellStyle name="Comma 2 3 2 2 2 3 4" xfId="3487" xr:uid="{00000000-0005-0000-0000-0000E70D0000}"/>
    <cellStyle name="Comma 2 3 2 2 2 3 5" xfId="3488" xr:uid="{00000000-0005-0000-0000-0000E80D0000}"/>
    <cellStyle name="Comma 2 3 2 2 2 3 6" xfId="3489" xr:uid="{00000000-0005-0000-0000-0000E90D0000}"/>
    <cellStyle name="Comma 2 3 2 2 2 4" xfId="3490" xr:uid="{00000000-0005-0000-0000-0000EA0D0000}"/>
    <cellStyle name="Comma 2 3 2 2 2 4 2" xfId="3491" xr:uid="{00000000-0005-0000-0000-0000EB0D0000}"/>
    <cellStyle name="Comma 2 3 2 2 2 4 2 2" xfId="3492" xr:uid="{00000000-0005-0000-0000-0000EC0D0000}"/>
    <cellStyle name="Comma 2 3 2 2 2 4 2 3" xfId="3493" xr:uid="{00000000-0005-0000-0000-0000ED0D0000}"/>
    <cellStyle name="Comma 2 3 2 2 2 4 2 4" xfId="3494" xr:uid="{00000000-0005-0000-0000-0000EE0D0000}"/>
    <cellStyle name="Comma 2 3 2 2 2 4 3" xfId="3495" xr:uid="{00000000-0005-0000-0000-0000EF0D0000}"/>
    <cellStyle name="Comma 2 3 2 2 2 4 4" xfId="3496" xr:uid="{00000000-0005-0000-0000-0000F00D0000}"/>
    <cellStyle name="Comma 2 3 2 2 2 4 5" xfId="3497" xr:uid="{00000000-0005-0000-0000-0000F10D0000}"/>
    <cellStyle name="Comma 2 3 2 2 2 5" xfId="3498" xr:uid="{00000000-0005-0000-0000-0000F20D0000}"/>
    <cellStyle name="Comma 2 3 2 2 2 5 2" xfId="3499" xr:uid="{00000000-0005-0000-0000-0000F30D0000}"/>
    <cellStyle name="Comma 2 3 2 2 2 5 3" xfId="3500" xr:uid="{00000000-0005-0000-0000-0000F40D0000}"/>
    <cellStyle name="Comma 2 3 2 2 2 5 4" xfId="3501" xr:uid="{00000000-0005-0000-0000-0000F50D0000}"/>
    <cellStyle name="Comma 2 3 2 2 2 6" xfId="3502" xr:uid="{00000000-0005-0000-0000-0000F60D0000}"/>
    <cellStyle name="Comma 2 3 2 2 2 7" xfId="3503" xr:uid="{00000000-0005-0000-0000-0000F70D0000}"/>
    <cellStyle name="Comma 2 3 2 2 2 8" xfId="3504" xr:uid="{00000000-0005-0000-0000-0000F80D0000}"/>
    <cellStyle name="Comma 2 3 2 2 3" xfId="3505" xr:uid="{00000000-0005-0000-0000-0000F90D0000}"/>
    <cellStyle name="Comma 2 3 2 2 3 2" xfId="3506" xr:uid="{00000000-0005-0000-0000-0000FA0D0000}"/>
    <cellStyle name="Comma 2 3 2 2 3 2 2" xfId="3507" xr:uid="{00000000-0005-0000-0000-0000FB0D0000}"/>
    <cellStyle name="Comma 2 3 2 2 3 2 2 2" xfId="3508" xr:uid="{00000000-0005-0000-0000-0000FC0D0000}"/>
    <cellStyle name="Comma 2 3 2 2 3 2 2 3" xfId="3509" xr:uid="{00000000-0005-0000-0000-0000FD0D0000}"/>
    <cellStyle name="Comma 2 3 2 2 3 2 2 4" xfId="3510" xr:uid="{00000000-0005-0000-0000-0000FE0D0000}"/>
    <cellStyle name="Comma 2 3 2 2 3 2 3" xfId="3511" xr:uid="{00000000-0005-0000-0000-0000FF0D0000}"/>
    <cellStyle name="Comma 2 3 2 2 3 2 4" xfId="3512" xr:uid="{00000000-0005-0000-0000-0000000E0000}"/>
    <cellStyle name="Comma 2 3 2 2 3 2 5" xfId="3513" xr:uid="{00000000-0005-0000-0000-0000010E0000}"/>
    <cellStyle name="Comma 2 3 2 2 3 3" xfId="3514" xr:uid="{00000000-0005-0000-0000-0000020E0000}"/>
    <cellStyle name="Comma 2 3 2 2 3 3 2" xfId="3515" xr:uid="{00000000-0005-0000-0000-0000030E0000}"/>
    <cellStyle name="Comma 2 3 2 2 3 3 3" xfId="3516" xr:uid="{00000000-0005-0000-0000-0000040E0000}"/>
    <cellStyle name="Comma 2 3 2 2 3 3 4" xfId="3517" xr:uid="{00000000-0005-0000-0000-0000050E0000}"/>
    <cellStyle name="Comma 2 3 2 2 3 4" xfId="3518" xr:uid="{00000000-0005-0000-0000-0000060E0000}"/>
    <cellStyle name="Comma 2 3 2 2 3 5" xfId="3519" xr:uid="{00000000-0005-0000-0000-0000070E0000}"/>
    <cellStyle name="Comma 2 3 2 2 3 6" xfId="3520" xr:uid="{00000000-0005-0000-0000-0000080E0000}"/>
    <cellStyle name="Comma 2 3 2 2 4" xfId="3521" xr:uid="{00000000-0005-0000-0000-0000090E0000}"/>
    <cellStyle name="Comma 2 3 2 2 4 2" xfId="3522" xr:uid="{00000000-0005-0000-0000-00000A0E0000}"/>
    <cellStyle name="Comma 2 3 2 2 4 2 2" xfId="3523" xr:uid="{00000000-0005-0000-0000-00000B0E0000}"/>
    <cellStyle name="Comma 2 3 2 2 4 2 2 2" xfId="3524" xr:uid="{00000000-0005-0000-0000-00000C0E0000}"/>
    <cellStyle name="Comma 2 3 2 2 4 2 2 3" xfId="3525" xr:uid="{00000000-0005-0000-0000-00000D0E0000}"/>
    <cellStyle name="Comma 2 3 2 2 4 2 2 4" xfId="3526" xr:uid="{00000000-0005-0000-0000-00000E0E0000}"/>
    <cellStyle name="Comma 2 3 2 2 4 2 3" xfId="3527" xr:uid="{00000000-0005-0000-0000-00000F0E0000}"/>
    <cellStyle name="Comma 2 3 2 2 4 2 4" xfId="3528" xr:uid="{00000000-0005-0000-0000-0000100E0000}"/>
    <cellStyle name="Comma 2 3 2 2 4 2 5" xfId="3529" xr:uid="{00000000-0005-0000-0000-0000110E0000}"/>
    <cellStyle name="Comma 2 3 2 2 4 3" xfId="3530" xr:uid="{00000000-0005-0000-0000-0000120E0000}"/>
    <cellStyle name="Comma 2 3 2 2 4 3 2" xfId="3531" xr:uid="{00000000-0005-0000-0000-0000130E0000}"/>
    <cellStyle name="Comma 2 3 2 2 4 3 3" xfId="3532" xr:uid="{00000000-0005-0000-0000-0000140E0000}"/>
    <cellStyle name="Comma 2 3 2 2 4 3 4" xfId="3533" xr:uid="{00000000-0005-0000-0000-0000150E0000}"/>
    <cellStyle name="Comma 2 3 2 2 4 4" xfId="3534" xr:uid="{00000000-0005-0000-0000-0000160E0000}"/>
    <cellStyle name="Comma 2 3 2 2 4 5" xfId="3535" xr:uid="{00000000-0005-0000-0000-0000170E0000}"/>
    <cellStyle name="Comma 2 3 2 2 4 6" xfId="3536" xr:uid="{00000000-0005-0000-0000-0000180E0000}"/>
    <cellStyle name="Comma 2 3 2 2 5" xfId="3537" xr:uid="{00000000-0005-0000-0000-0000190E0000}"/>
    <cellStyle name="Comma 2 3 2 2 6" xfId="3538" xr:uid="{00000000-0005-0000-0000-00001A0E0000}"/>
    <cellStyle name="Comma 2 3 2 2 6 2" xfId="3539" xr:uid="{00000000-0005-0000-0000-00001B0E0000}"/>
    <cellStyle name="Comma 2 3 2 2 6 2 2" xfId="3540" xr:uid="{00000000-0005-0000-0000-00001C0E0000}"/>
    <cellStyle name="Comma 2 3 2 2 6 2 3" xfId="3541" xr:uid="{00000000-0005-0000-0000-00001D0E0000}"/>
    <cellStyle name="Comma 2 3 2 2 6 2 4" xfId="3542" xr:uid="{00000000-0005-0000-0000-00001E0E0000}"/>
    <cellStyle name="Comma 2 3 2 2 6 3" xfId="3543" xr:uid="{00000000-0005-0000-0000-00001F0E0000}"/>
    <cellStyle name="Comma 2 3 2 2 6 4" xfId="3544" xr:uid="{00000000-0005-0000-0000-0000200E0000}"/>
    <cellStyle name="Comma 2 3 2 2 6 5" xfId="3545" xr:uid="{00000000-0005-0000-0000-0000210E0000}"/>
    <cellStyle name="Comma 2 3 2 2 7" xfId="3546" xr:uid="{00000000-0005-0000-0000-0000220E0000}"/>
    <cellStyle name="Comma 2 3 2 2 7 2" xfId="3547" xr:uid="{00000000-0005-0000-0000-0000230E0000}"/>
    <cellStyle name="Comma 2 3 2 2 7 3" xfId="3548" xr:uid="{00000000-0005-0000-0000-0000240E0000}"/>
    <cellStyle name="Comma 2 3 2 2 7 4" xfId="3549" xr:uid="{00000000-0005-0000-0000-0000250E0000}"/>
    <cellStyle name="Comma 2 3 2 2 8" xfId="3550" xr:uid="{00000000-0005-0000-0000-0000260E0000}"/>
    <cellStyle name="Comma 2 3 2 2 9" xfId="3551" xr:uid="{00000000-0005-0000-0000-0000270E0000}"/>
    <cellStyle name="Comma 2 3 2 3" xfId="3552" xr:uid="{00000000-0005-0000-0000-0000280E0000}"/>
    <cellStyle name="Comma 2 3 2 3 2" xfId="3553" xr:uid="{00000000-0005-0000-0000-0000290E0000}"/>
    <cellStyle name="Comma 2 3 2 3 2 2" xfId="3554" xr:uid="{00000000-0005-0000-0000-00002A0E0000}"/>
    <cellStyle name="Comma 2 3 2 3 2 2 2" xfId="3555" xr:uid="{00000000-0005-0000-0000-00002B0E0000}"/>
    <cellStyle name="Comma 2 3 2 3 2 2 2 2" xfId="3556" xr:uid="{00000000-0005-0000-0000-00002C0E0000}"/>
    <cellStyle name="Comma 2 3 2 3 2 2 2 2 2" xfId="3557" xr:uid="{00000000-0005-0000-0000-00002D0E0000}"/>
    <cellStyle name="Comma 2 3 2 3 2 2 2 2 3" xfId="3558" xr:uid="{00000000-0005-0000-0000-00002E0E0000}"/>
    <cellStyle name="Comma 2 3 2 3 2 2 2 2 4" xfId="3559" xr:uid="{00000000-0005-0000-0000-00002F0E0000}"/>
    <cellStyle name="Comma 2 3 2 3 2 2 2 3" xfId="3560" xr:uid="{00000000-0005-0000-0000-0000300E0000}"/>
    <cellStyle name="Comma 2 3 2 3 2 2 2 4" xfId="3561" xr:uid="{00000000-0005-0000-0000-0000310E0000}"/>
    <cellStyle name="Comma 2 3 2 3 2 2 2 5" xfId="3562" xr:uid="{00000000-0005-0000-0000-0000320E0000}"/>
    <cellStyle name="Comma 2 3 2 3 2 2 3" xfId="3563" xr:uid="{00000000-0005-0000-0000-0000330E0000}"/>
    <cellStyle name="Comma 2 3 2 3 2 2 3 2" xfId="3564" xr:uid="{00000000-0005-0000-0000-0000340E0000}"/>
    <cellStyle name="Comma 2 3 2 3 2 2 3 3" xfId="3565" xr:uid="{00000000-0005-0000-0000-0000350E0000}"/>
    <cellStyle name="Comma 2 3 2 3 2 2 3 4" xfId="3566" xr:uid="{00000000-0005-0000-0000-0000360E0000}"/>
    <cellStyle name="Comma 2 3 2 3 2 2 4" xfId="3567" xr:uid="{00000000-0005-0000-0000-0000370E0000}"/>
    <cellStyle name="Comma 2 3 2 3 2 2 5" xfId="3568" xr:uid="{00000000-0005-0000-0000-0000380E0000}"/>
    <cellStyle name="Comma 2 3 2 3 2 2 6" xfId="3569" xr:uid="{00000000-0005-0000-0000-0000390E0000}"/>
    <cellStyle name="Comma 2 3 2 3 2 3" xfId="3570" xr:uid="{00000000-0005-0000-0000-00003A0E0000}"/>
    <cellStyle name="Comma 2 3 2 3 2 3 2" xfId="3571" xr:uid="{00000000-0005-0000-0000-00003B0E0000}"/>
    <cellStyle name="Comma 2 3 2 3 2 3 2 2" xfId="3572" xr:uid="{00000000-0005-0000-0000-00003C0E0000}"/>
    <cellStyle name="Comma 2 3 2 3 2 3 2 2 2" xfId="3573" xr:uid="{00000000-0005-0000-0000-00003D0E0000}"/>
    <cellStyle name="Comma 2 3 2 3 2 3 2 2 3" xfId="3574" xr:uid="{00000000-0005-0000-0000-00003E0E0000}"/>
    <cellStyle name="Comma 2 3 2 3 2 3 2 2 4" xfId="3575" xr:uid="{00000000-0005-0000-0000-00003F0E0000}"/>
    <cellStyle name="Comma 2 3 2 3 2 3 2 3" xfId="3576" xr:uid="{00000000-0005-0000-0000-0000400E0000}"/>
    <cellStyle name="Comma 2 3 2 3 2 3 2 4" xfId="3577" xr:uid="{00000000-0005-0000-0000-0000410E0000}"/>
    <cellStyle name="Comma 2 3 2 3 2 3 2 5" xfId="3578" xr:uid="{00000000-0005-0000-0000-0000420E0000}"/>
    <cellStyle name="Comma 2 3 2 3 2 3 3" xfId="3579" xr:uid="{00000000-0005-0000-0000-0000430E0000}"/>
    <cellStyle name="Comma 2 3 2 3 2 3 3 2" xfId="3580" xr:uid="{00000000-0005-0000-0000-0000440E0000}"/>
    <cellStyle name="Comma 2 3 2 3 2 3 3 3" xfId="3581" xr:uid="{00000000-0005-0000-0000-0000450E0000}"/>
    <cellStyle name="Comma 2 3 2 3 2 3 3 4" xfId="3582" xr:uid="{00000000-0005-0000-0000-0000460E0000}"/>
    <cellStyle name="Comma 2 3 2 3 2 3 4" xfId="3583" xr:uid="{00000000-0005-0000-0000-0000470E0000}"/>
    <cellStyle name="Comma 2 3 2 3 2 3 5" xfId="3584" xr:uid="{00000000-0005-0000-0000-0000480E0000}"/>
    <cellStyle name="Comma 2 3 2 3 2 3 6" xfId="3585" xr:uid="{00000000-0005-0000-0000-0000490E0000}"/>
    <cellStyle name="Comma 2 3 2 3 2 4" xfId="3586" xr:uid="{00000000-0005-0000-0000-00004A0E0000}"/>
    <cellStyle name="Comma 2 3 2 3 2 4 2" xfId="3587" xr:uid="{00000000-0005-0000-0000-00004B0E0000}"/>
    <cellStyle name="Comma 2 3 2 3 2 4 2 2" xfId="3588" xr:uid="{00000000-0005-0000-0000-00004C0E0000}"/>
    <cellStyle name="Comma 2 3 2 3 2 4 2 3" xfId="3589" xr:uid="{00000000-0005-0000-0000-00004D0E0000}"/>
    <cellStyle name="Comma 2 3 2 3 2 4 2 4" xfId="3590" xr:uid="{00000000-0005-0000-0000-00004E0E0000}"/>
    <cellStyle name="Comma 2 3 2 3 2 4 3" xfId="3591" xr:uid="{00000000-0005-0000-0000-00004F0E0000}"/>
    <cellStyle name="Comma 2 3 2 3 2 4 4" xfId="3592" xr:uid="{00000000-0005-0000-0000-0000500E0000}"/>
    <cellStyle name="Comma 2 3 2 3 2 4 5" xfId="3593" xr:uid="{00000000-0005-0000-0000-0000510E0000}"/>
    <cellStyle name="Comma 2 3 2 3 2 5" xfId="3594" xr:uid="{00000000-0005-0000-0000-0000520E0000}"/>
    <cellStyle name="Comma 2 3 2 3 2 5 2" xfId="3595" xr:uid="{00000000-0005-0000-0000-0000530E0000}"/>
    <cellStyle name="Comma 2 3 2 3 2 5 3" xfId="3596" xr:uid="{00000000-0005-0000-0000-0000540E0000}"/>
    <cellStyle name="Comma 2 3 2 3 2 5 4" xfId="3597" xr:uid="{00000000-0005-0000-0000-0000550E0000}"/>
    <cellStyle name="Comma 2 3 2 3 2 6" xfId="3598" xr:uid="{00000000-0005-0000-0000-0000560E0000}"/>
    <cellStyle name="Comma 2 3 2 3 2 7" xfId="3599" xr:uid="{00000000-0005-0000-0000-0000570E0000}"/>
    <cellStyle name="Comma 2 3 2 3 2 8" xfId="3600" xr:uid="{00000000-0005-0000-0000-0000580E0000}"/>
    <cellStyle name="Comma 2 3 2 3 3" xfId="3601" xr:uid="{00000000-0005-0000-0000-0000590E0000}"/>
    <cellStyle name="Comma 2 3 2 3 3 2" xfId="3602" xr:uid="{00000000-0005-0000-0000-00005A0E0000}"/>
    <cellStyle name="Comma 2 3 2 3 3 2 2" xfId="3603" xr:uid="{00000000-0005-0000-0000-00005B0E0000}"/>
    <cellStyle name="Comma 2 3 2 3 3 2 2 2" xfId="3604" xr:uid="{00000000-0005-0000-0000-00005C0E0000}"/>
    <cellStyle name="Comma 2 3 2 3 3 2 2 3" xfId="3605" xr:uid="{00000000-0005-0000-0000-00005D0E0000}"/>
    <cellStyle name="Comma 2 3 2 3 3 2 2 4" xfId="3606" xr:uid="{00000000-0005-0000-0000-00005E0E0000}"/>
    <cellStyle name="Comma 2 3 2 3 3 2 3" xfId="3607" xr:uid="{00000000-0005-0000-0000-00005F0E0000}"/>
    <cellStyle name="Comma 2 3 2 3 3 2 4" xfId="3608" xr:uid="{00000000-0005-0000-0000-0000600E0000}"/>
    <cellStyle name="Comma 2 3 2 3 3 2 5" xfId="3609" xr:uid="{00000000-0005-0000-0000-0000610E0000}"/>
    <cellStyle name="Comma 2 3 2 3 3 3" xfId="3610" xr:uid="{00000000-0005-0000-0000-0000620E0000}"/>
    <cellStyle name="Comma 2 3 2 3 3 3 2" xfId="3611" xr:uid="{00000000-0005-0000-0000-0000630E0000}"/>
    <cellStyle name="Comma 2 3 2 3 3 3 3" xfId="3612" xr:uid="{00000000-0005-0000-0000-0000640E0000}"/>
    <cellStyle name="Comma 2 3 2 3 3 3 4" xfId="3613" xr:uid="{00000000-0005-0000-0000-0000650E0000}"/>
    <cellStyle name="Comma 2 3 2 3 3 4" xfId="3614" xr:uid="{00000000-0005-0000-0000-0000660E0000}"/>
    <cellStyle name="Comma 2 3 2 3 3 5" xfId="3615" xr:uid="{00000000-0005-0000-0000-0000670E0000}"/>
    <cellStyle name="Comma 2 3 2 3 3 6" xfId="3616" xr:uid="{00000000-0005-0000-0000-0000680E0000}"/>
    <cellStyle name="Comma 2 3 2 3 4" xfId="3617" xr:uid="{00000000-0005-0000-0000-0000690E0000}"/>
    <cellStyle name="Comma 2 3 2 3 4 2" xfId="3618" xr:uid="{00000000-0005-0000-0000-00006A0E0000}"/>
    <cellStyle name="Comma 2 3 2 3 4 2 2" xfId="3619" xr:uid="{00000000-0005-0000-0000-00006B0E0000}"/>
    <cellStyle name="Comma 2 3 2 3 4 2 2 2" xfId="3620" xr:uid="{00000000-0005-0000-0000-00006C0E0000}"/>
    <cellStyle name="Comma 2 3 2 3 4 2 2 3" xfId="3621" xr:uid="{00000000-0005-0000-0000-00006D0E0000}"/>
    <cellStyle name="Comma 2 3 2 3 4 2 2 4" xfId="3622" xr:uid="{00000000-0005-0000-0000-00006E0E0000}"/>
    <cellStyle name="Comma 2 3 2 3 4 2 3" xfId="3623" xr:uid="{00000000-0005-0000-0000-00006F0E0000}"/>
    <cellStyle name="Comma 2 3 2 3 4 2 4" xfId="3624" xr:uid="{00000000-0005-0000-0000-0000700E0000}"/>
    <cellStyle name="Comma 2 3 2 3 4 2 5" xfId="3625" xr:uid="{00000000-0005-0000-0000-0000710E0000}"/>
    <cellStyle name="Comma 2 3 2 3 4 3" xfId="3626" xr:uid="{00000000-0005-0000-0000-0000720E0000}"/>
    <cellStyle name="Comma 2 3 2 3 4 3 2" xfId="3627" xr:uid="{00000000-0005-0000-0000-0000730E0000}"/>
    <cellStyle name="Comma 2 3 2 3 4 3 3" xfId="3628" xr:uid="{00000000-0005-0000-0000-0000740E0000}"/>
    <cellStyle name="Comma 2 3 2 3 4 3 4" xfId="3629" xr:uid="{00000000-0005-0000-0000-0000750E0000}"/>
    <cellStyle name="Comma 2 3 2 3 4 4" xfId="3630" xr:uid="{00000000-0005-0000-0000-0000760E0000}"/>
    <cellStyle name="Comma 2 3 2 3 4 5" xfId="3631" xr:uid="{00000000-0005-0000-0000-0000770E0000}"/>
    <cellStyle name="Comma 2 3 2 3 4 6" xfId="3632" xr:uid="{00000000-0005-0000-0000-0000780E0000}"/>
    <cellStyle name="Comma 2 3 2 3 5" xfId="3633" xr:uid="{00000000-0005-0000-0000-0000790E0000}"/>
    <cellStyle name="Comma 2 3 2 3 5 2" xfId="3634" xr:uid="{00000000-0005-0000-0000-00007A0E0000}"/>
    <cellStyle name="Comma 2 3 2 3 5 2 2" xfId="3635" xr:uid="{00000000-0005-0000-0000-00007B0E0000}"/>
    <cellStyle name="Comma 2 3 2 3 5 2 3" xfId="3636" xr:uid="{00000000-0005-0000-0000-00007C0E0000}"/>
    <cellStyle name="Comma 2 3 2 3 5 2 4" xfId="3637" xr:uid="{00000000-0005-0000-0000-00007D0E0000}"/>
    <cellStyle name="Comma 2 3 2 3 5 3" xfId="3638" xr:uid="{00000000-0005-0000-0000-00007E0E0000}"/>
    <cellStyle name="Comma 2 3 2 3 5 4" xfId="3639" xr:uid="{00000000-0005-0000-0000-00007F0E0000}"/>
    <cellStyle name="Comma 2 3 2 3 5 5" xfId="3640" xr:uid="{00000000-0005-0000-0000-0000800E0000}"/>
    <cellStyle name="Comma 2 3 2 3 6" xfId="3641" xr:uid="{00000000-0005-0000-0000-0000810E0000}"/>
    <cellStyle name="Comma 2 3 2 3 6 2" xfId="3642" xr:uid="{00000000-0005-0000-0000-0000820E0000}"/>
    <cellStyle name="Comma 2 3 2 3 6 3" xfId="3643" xr:uid="{00000000-0005-0000-0000-0000830E0000}"/>
    <cellStyle name="Comma 2 3 2 3 6 4" xfId="3644" xr:uid="{00000000-0005-0000-0000-0000840E0000}"/>
    <cellStyle name="Comma 2 3 2 3 7" xfId="3645" xr:uid="{00000000-0005-0000-0000-0000850E0000}"/>
    <cellStyle name="Comma 2 3 2 3 8" xfId="3646" xr:uid="{00000000-0005-0000-0000-0000860E0000}"/>
    <cellStyle name="Comma 2 3 2 3 9" xfId="3647" xr:uid="{00000000-0005-0000-0000-0000870E0000}"/>
    <cellStyle name="Comma 2 3 2 4" xfId="3648" xr:uid="{00000000-0005-0000-0000-0000880E0000}"/>
    <cellStyle name="Comma 2 3 2 4 2" xfId="3649" xr:uid="{00000000-0005-0000-0000-0000890E0000}"/>
    <cellStyle name="Comma 2 3 2 4 2 2" xfId="3650" xr:uid="{00000000-0005-0000-0000-00008A0E0000}"/>
    <cellStyle name="Comma 2 3 2 4 2 2 2" xfId="3651" xr:uid="{00000000-0005-0000-0000-00008B0E0000}"/>
    <cellStyle name="Comma 2 3 2 4 2 2 2 2" xfId="3652" xr:uid="{00000000-0005-0000-0000-00008C0E0000}"/>
    <cellStyle name="Comma 2 3 2 4 2 2 2 2 2" xfId="3653" xr:uid="{00000000-0005-0000-0000-00008D0E0000}"/>
    <cellStyle name="Comma 2 3 2 4 2 2 2 2 3" xfId="3654" xr:uid="{00000000-0005-0000-0000-00008E0E0000}"/>
    <cellStyle name="Comma 2 3 2 4 2 2 2 2 4" xfId="3655" xr:uid="{00000000-0005-0000-0000-00008F0E0000}"/>
    <cellStyle name="Comma 2 3 2 4 2 2 2 3" xfId="3656" xr:uid="{00000000-0005-0000-0000-0000900E0000}"/>
    <cellStyle name="Comma 2 3 2 4 2 2 2 4" xfId="3657" xr:uid="{00000000-0005-0000-0000-0000910E0000}"/>
    <cellStyle name="Comma 2 3 2 4 2 2 2 5" xfId="3658" xr:uid="{00000000-0005-0000-0000-0000920E0000}"/>
    <cellStyle name="Comma 2 3 2 4 2 2 3" xfId="3659" xr:uid="{00000000-0005-0000-0000-0000930E0000}"/>
    <cellStyle name="Comma 2 3 2 4 2 2 3 2" xfId="3660" xr:uid="{00000000-0005-0000-0000-0000940E0000}"/>
    <cellStyle name="Comma 2 3 2 4 2 2 3 3" xfId="3661" xr:uid="{00000000-0005-0000-0000-0000950E0000}"/>
    <cellStyle name="Comma 2 3 2 4 2 2 3 4" xfId="3662" xr:uid="{00000000-0005-0000-0000-0000960E0000}"/>
    <cellStyle name="Comma 2 3 2 4 2 2 4" xfId="3663" xr:uid="{00000000-0005-0000-0000-0000970E0000}"/>
    <cellStyle name="Comma 2 3 2 4 2 2 5" xfId="3664" xr:uid="{00000000-0005-0000-0000-0000980E0000}"/>
    <cellStyle name="Comma 2 3 2 4 2 2 6" xfId="3665" xr:uid="{00000000-0005-0000-0000-0000990E0000}"/>
    <cellStyle name="Comma 2 3 2 4 2 3" xfId="3666" xr:uid="{00000000-0005-0000-0000-00009A0E0000}"/>
    <cellStyle name="Comma 2 3 2 4 2 3 2" xfId="3667" xr:uid="{00000000-0005-0000-0000-00009B0E0000}"/>
    <cellStyle name="Comma 2 3 2 4 2 3 2 2" xfId="3668" xr:uid="{00000000-0005-0000-0000-00009C0E0000}"/>
    <cellStyle name="Comma 2 3 2 4 2 3 2 2 2" xfId="3669" xr:uid="{00000000-0005-0000-0000-00009D0E0000}"/>
    <cellStyle name="Comma 2 3 2 4 2 3 2 2 3" xfId="3670" xr:uid="{00000000-0005-0000-0000-00009E0E0000}"/>
    <cellStyle name="Comma 2 3 2 4 2 3 2 2 4" xfId="3671" xr:uid="{00000000-0005-0000-0000-00009F0E0000}"/>
    <cellStyle name="Comma 2 3 2 4 2 3 2 3" xfId="3672" xr:uid="{00000000-0005-0000-0000-0000A00E0000}"/>
    <cellStyle name="Comma 2 3 2 4 2 3 2 4" xfId="3673" xr:uid="{00000000-0005-0000-0000-0000A10E0000}"/>
    <cellStyle name="Comma 2 3 2 4 2 3 2 5" xfId="3674" xr:uid="{00000000-0005-0000-0000-0000A20E0000}"/>
    <cellStyle name="Comma 2 3 2 4 2 3 3" xfId="3675" xr:uid="{00000000-0005-0000-0000-0000A30E0000}"/>
    <cellStyle name="Comma 2 3 2 4 2 3 3 2" xfId="3676" xr:uid="{00000000-0005-0000-0000-0000A40E0000}"/>
    <cellStyle name="Comma 2 3 2 4 2 3 3 3" xfId="3677" xr:uid="{00000000-0005-0000-0000-0000A50E0000}"/>
    <cellStyle name="Comma 2 3 2 4 2 3 3 4" xfId="3678" xr:uid="{00000000-0005-0000-0000-0000A60E0000}"/>
    <cellStyle name="Comma 2 3 2 4 2 3 4" xfId="3679" xr:uid="{00000000-0005-0000-0000-0000A70E0000}"/>
    <cellStyle name="Comma 2 3 2 4 2 3 5" xfId="3680" xr:uid="{00000000-0005-0000-0000-0000A80E0000}"/>
    <cellStyle name="Comma 2 3 2 4 2 3 6" xfId="3681" xr:uid="{00000000-0005-0000-0000-0000A90E0000}"/>
    <cellStyle name="Comma 2 3 2 4 2 4" xfId="3682" xr:uid="{00000000-0005-0000-0000-0000AA0E0000}"/>
    <cellStyle name="Comma 2 3 2 4 2 4 2" xfId="3683" xr:uid="{00000000-0005-0000-0000-0000AB0E0000}"/>
    <cellStyle name="Comma 2 3 2 4 2 4 2 2" xfId="3684" xr:uid="{00000000-0005-0000-0000-0000AC0E0000}"/>
    <cellStyle name="Comma 2 3 2 4 2 4 2 3" xfId="3685" xr:uid="{00000000-0005-0000-0000-0000AD0E0000}"/>
    <cellStyle name="Comma 2 3 2 4 2 4 2 4" xfId="3686" xr:uid="{00000000-0005-0000-0000-0000AE0E0000}"/>
    <cellStyle name="Comma 2 3 2 4 2 4 3" xfId="3687" xr:uid="{00000000-0005-0000-0000-0000AF0E0000}"/>
    <cellStyle name="Comma 2 3 2 4 2 4 4" xfId="3688" xr:uid="{00000000-0005-0000-0000-0000B00E0000}"/>
    <cellStyle name="Comma 2 3 2 4 2 4 5" xfId="3689" xr:uid="{00000000-0005-0000-0000-0000B10E0000}"/>
    <cellStyle name="Comma 2 3 2 4 2 5" xfId="3690" xr:uid="{00000000-0005-0000-0000-0000B20E0000}"/>
    <cellStyle name="Comma 2 3 2 4 2 5 2" xfId="3691" xr:uid="{00000000-0005-0000-0000-0000B30E0000}"/>
    <cellStyle name="Comma 2 3 2 4 2 5 3" xfId="3692" xr:uid="{00000000-0005-0000-0000-0000B40E0000}"/>
    <cellStyle name="Comma 2 3 2 4 2 5 4" xfId="3693" xr:uid="{00000000-0005-0000-0000-0000B50E0000}"/>
    <cellStyle name="Comma 2 3 2 4 2 6" xfId="3694" xr:uid="{00000000-0005-0000-0000-0000B60E0000}"/>
    <cellStyle name="Comma 2 3 2 4 2 7" xfId="3695" xr:uid="{00000000-0005-0000-0000-0000B70E0000}"/>
    <cellStyle name="Comma 2 3 2 4 2 8" xfId="3696" xr:uid="{00000000-0005-0000-0000-0000B80E0000}"/>
    <cellStyle name="Comma 2 3 2 4 3" xfId="3697" xr:uid="{00000000-0005-0000-0000-0000B90E0000}"/>
    <cellStyle name="Comma 2 3 2 4 3 2" xfId="3698" xr:uid="{00000000-0005-0000-0000-0000BA0E0000}"/>
    <cellStyle name="Comma 2 3 2 4 3 2 2" xfId="3699" xr:uid="{00000000-0005-0000-0000-0000BB0E0000}"/>
    <cellStyle name="Comma 2 3 2 4 3 2 2 2" xfId="3700" xr:uid="{00000000-0005-0000-0000-0000BC0E0000}"/>
    <cellStyle name="Comma 2 3 2 4 3 2 2 3" xfId="3701" xr:uid="{00000000-0005-0000-0000-0000BD0E0000}"/>
    <cellStyle name="Comma 2 3 2 4 3 2 2 4" xfId="3702" xr:uid="{00000000-0005-0000-0000-0000BE0E0000}"/>
    <cellStyle name="Comma 2 3 2 4 3 2 3" xfId="3703" xr:uid="{00000000-0005-0000-0000-0000BF0E0000}"/>
    <cellStyle name="Comma 2 3 2 4 3 2 4" xfId="3704" xr:uid="{00000000-0005-0000-0000-0000C00E0000}"/>
    <cellStyle name="Comma 2 3 2 4 3 2 5" xfId="3705" xr:uid="{00000000-0005-0000-0000-0000C10E0000}"/>
    <cellStyle name="Comma 2 3 2 4 3 3" xfId="3706" xr:uid="{00000000-0005-0000-0000-0000C20E0000}"/>
    <cellStyle name="Comma 2 3 2 4 3 3 2" xfId="3707" xr:uid="{00000000-0005-0000-0000-0000C30E0000}"/>
    <cellStyle name="Comma 2 3 2 4 3 3 3" xfId="3708" xr:uid="{00000000-0005-0000-0000-0000C40E0000}"/>
    <cellStyle name="Comma 2 3 2 4 3 3 4" xfId="3709" xr:uid="{00000000-0005-0000-0000-0000C50E0000}"/>
    <cellStyle name="Comma 2 3 2 4 3 4" xfId="3710" xr:uid="{00000000-0005-0000-0000-0000C60E0000}"/>
    <cellStyle name="Comma 2 3 2 4 3 5" xfId="3711" xr:uid="{00000000-0005-0000-0000-0000C70E0000}"/>
    <cellStyle name="Comma 2 3 2 4 3 6" xfId="3712" xr:uid="{00000000-0005-0000-0000-0000C80E0000}"/>
    <cellStyle name="Comma 2 3 2 4 4" xfId="3713" xr:uid="{00000000-0005-0000-0000-0000C90E0000}"/>
    <cellStyle name="Comma 2 3 2 4 4 2" xfId="3714" xr:uid="{00000000-0005-0000-0000-0000CA0E0000}"/>
    <cellStyle name="Comma 2 3 2 4 4 2 2" xfId="3715" xr:uid="{00000000-0005-0000-0000-0000CB0E0000}"/>
    <cellStyle name="Comma 2 3 2 4 4 2 2 2" xfId="3716" xr:uid="{00000000-0005-0000-0000-0000CC0E0000}"/>
    <cellStyle name="Comma 2 3 2 4 4 2 2 3" xfId="3717" xr:uid="{00000000-0005-0000-0000-0000CD0E0000}"/>
    <cellStyle name="Comma 2 3 2 4 4 2 2 4" xfId="3718" xr:uid="{00000000-0005-0000-0000-0000CE0E0000}"/>
    <cellStyle name="Comma 2 3 2 4 4 2 3" xfId="3719" xr:uid="{00000000-0005-0000-0000-0000CF0E0000}"/>
    <cellStyle name="Comma 2 3 2 4 4 2 4" xfId="3720" xr:uid="{00000000-0005-0000-0000-0000D00E0000}"/>
    <cellStyle name="Comma 2 3 2 4 4 2 5" xfId="3721" xr:uid="{00000000-0005-0000-0000-0000D10E0000}"/>
    <cellStyle name="Comma 2 3 2 4 4 3" xfId="3722" xr:uid="{00000000-0005-0000-0000-0000D20E0000}"/>
    <cellStyle name="Comma 2 3 2 4 4 3 2" xfId="3723" xr:uid="{00000000-0005-0000-0000-0000D30E0000}"/>
    <cellStyle name="Comma 2 3 2 4 4 3 3" xfId="3724" xr:uid="{00000000-0005-0000-0000-0000D40E0000}"/>
    <cellStyle name="Comma 2 3 2 4 4 3 4" xfId="3725" xr:uid="{00000000-0005-0000-0000-0000D50E0000}"/>
    <cellStyle name="Comma 2 3 2 4 4 4" xfId="3726" xr:uid="{00000000-0005-0000-0000-0000D60E0000}"/>
    <cellStyle name="Comma 2 3 2 4 4 5" xfId="3727" xr:uid="{00000000-0005-0000-0000-0000D70E0000}"/>
    <cellStyle name="Comma 2 3 2 4 4 6" xfId="3728" xr:uid="{00000000-0005-0000-0000-0000D80E0000}"/>
    <cellStyle name="Comma 2 3 2 4 5" xfId="3729" xr:uid="{00000000-0005-0000-0000-0000D90E0000}"/>
    <cellStyle name="Comma 2 3 2 4 5 2" xfId="3730" xr:uid="{00000000-0005-0000-0000-0000DA0E0000}"/>
    <cellStyle name="Comma 2 3 2 4 5 2 2" xfId="3731" xr:uid="{00000000-0005-0000-0000-0000DB0E0000}"/>
    <cellStyle name="Comma 2 3 2 4 5 2 3" xfId="3732" xr:uid="{00000000-0005-0000-0000-0000DC0E0000}"/>
    <cellStyle name="Comma 2 3 2 4 5 2 4" xfId="3733" xr:uid="{00000000-0005-0000-0000-0000DD0E0000}"/>
    <cellStyle name="Comma 2 3 2 4 5 3" xfId="3734" xr:uid="{00000000-0005-0000-0000-0000DE0E0000}"/>
    <cellStyle name="Comma 2 3 2 4 5 4" xfId="3735" xr:uid="{00000000-0005-0000-0000-0000DF0E0000}"/>
    <cellStyle name="Comma 2 3 2 4 5 5" xfId="3736" xr:uid="{00000000-0005-0000-0000-0000E00E0000}"/>
    <cellStyle name="Comma 2 3 2 4 6" xfId="3737" xr:uid="{00000000-0005-0000-0000-0000E10E0000}"/>
    <cellStyle name="Comma 2 3 2 4 6 2" xfId="3738" xr:uid="{00000000-0005-0000-0000-0000E20E0000}"/>
    <cellStyle name="Comma 2 3 2 4 6 3" xfId="3739" xr:uid="{00000000-0005-0000-0000-0000E30E0000}"/>
    <cellStyle name="Comma 2 3 2 4 6 4" xfId="3740" xr:uid="{00000000-0005-0000-0000-0000E40E0000}"/>
    <cellStyle name="Comma 2 3 2 4 7" xfId="3741" xr:uid="{00000000-0005-0000-0000-0000E50E0000}"/>
    <cellStyle name="Comma 2 3 2 4 8" xfId="3742" xr:uid="{00000000-0005-0000-0000-0000E60E0000}"/>
    <cellStyle name="Comma 2 3 2 4 9" xfId="3743" xr:uid="{00000000-0005-0000-0000-0000E70E0000}"/>
    <cellStyle name="Comma 2 3 2 5" xfId="3744" xr:uid="{00000000-0005-0000-0000-0000E80E0000}"/>
    <cellStyle name="Comma 2 3 2 5 2" xfId="3745" xr:uid="{00000000-0005-0000-0000-0000E90E0000}"/>
    <cellStyle name="Comma 2 3 2 5 2 2" xfId="3746" xr:uid="{00000000-0005-0000-0000-0000EA0E0000}"/>
    <cellStyle name="Comma 2 3 2 5 2 2 2" xfId="3747" xr:uid="{00000000-0005-0000-0000-0000EB0E0000}"/>
    <cellStyle name="Comma 2 3 2 5 2 2 2 2" xfId="3748" xr:uid="{00000000-0005-0000-0000-0000EC0E0000}"/>
    <cellStyle name="Comma 2 3 2 5 2 2 2 3" xfId="3749" xr:uid="{00000000-0005-0000-0000-0000ED0E0000}"/>
    <cellStyle name="Comma 2 3 2 5 2 2 2 4" xfId="3750" xr:uid="{00000000-0005-0000-0000-0000EE0E0000}"/>
    <cellStyle name="Comma 2 3 2 5 2 2 3" xfId="3751" xr:uid="{00000000-0005-0000-0000-0000EF0E0000}"/>
    <cellStyle name="Comma 2 3 2 5 2 2 4" xfId="3752" xr:uid="{00000000-0005-0000-0000-0000F00E0000}"/>
    <cellStyle name="Comma 2 3 2 5 2 2 5" xfId="3753" xr:uid="{00000000-0005-0000-0000-0000F10E0000}"/>
    <cellStyle name="Comma 2 3 2 5 2 3" xfId="3754" xr:uid="{00000000-0005-0000-0000-0000F20E0000}"/>
    <cellStyle name="Comma 2 3 2 5 2 3 2" xfId="3755" xr:uid="{00000000-0005-0000-0000-0000F30E0000}"/>
    <cellStyle name="Comma 2 3 2 5 2 3 3" xfId="3756" xr:uid="{00000000-0005-0000-0000-0000F40E0000}"/>
    <cellStyle name="Comma 2 3 2 5 2 3 4" xfId="3757" xr:uid="{00000000-0005-0000-0000-0000F50E0000}"/>
    <cellStyle name="Comma 2 3 2 5 2 4" xfId="3758" xr:uid="{00000000-0005-0000-0000-0000F60E0000}"/>
    <cellStyle name="Comma 2 3 2 5 2 5" xfId="3759" xr:uid="{00000000-0005-0000-0000-0000F70E0000}"/>
    <cellStyle name="Comma 2 3 2 5 2 6" xfId="3760" xr:uid="{00000000-0005-0000-0000-0000F80E0000}"/>
    <cellStyle name="Comma 2 3 2 5 3" xfId="3761" xr:uid="{00000000-0005-0000-0000-0000F90E0000}"/>
    <cellStyle name="Comma 2 3 2 5 3 2" xfId="3762" xr:uid="{00000000-0005-0000-0000-0000FA0E0000}"/>
    <cellStyle name="Comma 2 3 2 5 3 2 2" xfId="3763" xr:uid="{00000000-0005-0000-0000-0000FB0E0000}"/>
    <cellStyle name="Comma 2 3 2 5 3 2 2 2" xfId="3764" xr:uid="{00000000-0005-0000-0000-0000FC0E0000}"/>
    <cellStyle name="Comma 2 3 2 5 3 2 2 3" xfId="3765" xr:uid="{00000000-0005-0000-0000-0000FD0E0000}"/>
    <cellStyle name="Comma 2 3 2 5 3 2 2 4" xfId="3766" xr:uid="{00000000-0005-0000-0000-0000FE0E0000}"/>
    <cellStyle name="Comma 2 3 2 5 3 2 3" xfId="3767" xr:uid="{00000000-0005-0000-0000-0000FF0E0000}"/>
    <cellStyle name="Comma 2 3 2 5 3 2 4" xfId="3768" xr:uid="{00000000-0005-0000-0000-0000000F0000}"/>
    <cellStyle name="Comma 2 3 2 5 3 2 5" xfId="3769" xr:uid="{00000000-0005-0000-0000-0000010F0000}"/>
    <cellStyle name="Comma 2 3 2 5 3 3" xfId="3770" xr:uid="{00000000-0005-0000-0000-0000020F0000}"/>
    <cellStyle name="Comma 2 3 2 5 3 3 2" xfId="3771" xr:uid="{00000000-0005-0000-0000-0000030F0000}"/>
    <cellStyle name="Comma 2 3 2 5 3 3 3" xfId="3772" xr:uid="{00000000-0005-0000-0000-0000040F0000}"/>
    <cellStyle name="Comma 2 3 2 5 3 3 4" xfId="3773" xr:uid="{00000000-0005-0000-0000-0000050F0000}"/>
    <cellStyle name="Comma 2 3 2 5 3 4" xfId="3774" xr:uid="{00000000-0005-0000-0000-0000060F0000}"/>
    <cellStyle name="Comma 2 3 2 5 3 5" xfId="3775" xr:uid="{00000000-0005-0000-0000-0000070F0000}"/>
    <cellStyle name="Comma 2 3 2 5 3 6" xfId="3776" xr:uid="{00000000-0005-0000-0000-0000080F0000}"/>
    <cellStyle name="Comma 2 3 2 5 4" xfId="3777" xr:uid="{00000000-0005-0000-0000-0000090F0000}"/>
    <cellStyle name="Comma 2 3 2 5 4 2" xfId="3778" xr:uid="{00000000-0005-0000-0000-00000A0F0000}"/>
    <cellStyle name="Comma 2 3 2 5 4 2 2" xfId="3779" xr:uid="{00000000-0005-0000-0000-00000B0F0000}"/>
    <cellStyle name="Comma 2 3 2 5 4 2 3" xfId="3780" xr:uid="{00000000-0005-0000-0000-00000C0F0000}"/>
    <cellStyle name="Comma 2 3 2 5 4 2 4" xfId="3781" xr:uid="{00000000-0005-0000-0000-00000D0F0000}"/>
    <cellStyle name="Comma 2 3 2 5 4 3" xfId="3782" xr:uid="{00000000-0005-0000-0000-00000E0F0000}"/>
    <cellStyle name="Comma 2 3 2 5 4 4" xfId="3783" xr:uid="{00000000-0005-0000-0000-00000F0F0000}"/>
    <cellStyle name="Comma 2 3 2 5 4 5" xfId="3784" xr:uid="{00000000-0005-0000-0000-0000100F0000}"/>
    <cellStyle name="Comma 2 3 2 5 5" xfId="3785" xr:uid="{00000000-0005-0000-0000-0000110F0000}"/>
    <cellStyle name="Comma 2 3 2 5 5 2" xfId="3786" xr:uid="{00000000-0005-0000-0000-0000120F0000}"/>
    <cellStyle name="Comma 2 3 2 5 5 3" xfId="3787" xr:uid="{00000000-0005-0000-0000-0000130F0000}"/>
    <cellStyle name="Comma 2 3 2 5 5 4" xfId="3788" xr:uid="{00000000-0005-0000-0000-0000140F0000}"/>
    <cellStyle name="Comma 2 3 2 5 6" xfId="3789" xr:uid="{00000000-0005-0000-0000-0000150F0000}"/>
    <cellStyle name="Comma 2 3 2 5 7" xfId="3790" xr:uid="{00000000-0005-0000-0000-0000160F0000}"/>
    <cellStyle name="Comma 2 3 2 5 8" xfId="3791" xr:uid="{00000000-0005-0000-0000-0000170F0000}"/>
    <cellStyle name="Comma 2 3 2 6" xfId="3792" xr:uid="{00000000-0005-0000-0000-0000180F0000}"/>
    <cellStyle name="Comma 2 3 2 6 2" xfId="3793" xr:uid="{00000000-0005-0000-0000-0000190F0000}"/>
    <cellStyle name="Comma 2 3 2 6 2 2" xfId="3794" xr:uid="{00000000-0005-0000-0000-00001A0F0000}"/>
    <cellStyle name="Comma 2 3 2 6 2 2 2" xfId="3795" xr:uid="{00000000-0005-0000-0000-00001B0F0000}"/>
    <cellStyle name="Comma 2 3 2 6 2 2 2 2" xfId="3796" xr:uid="{00000000-0005-0000-0000-00001C0F0000}"/>
    <cellStyle name="Comma 2 3 2 6 2 2 2 3" xfId="3797" xr:uid="{00000000-0005-0000-0000-00001D0F0000}"/>
    <cellStyle name="Comma 2 3 2 6 2 2 2 4" xfId="3798" xr:uid="{00000000-0005-0000-0000-00001E0F0000}"/>
    <cellStyle name="Comma 2 3 2 6 2 2 3" xfId="3799" xr:uid="{00000000-0005-0000-0000-00001F0F0000}"/>
    <cellStyle name="Comma 2 3 2 6 2 2 4" xfId="3800" xr:uid="{00000000-0005-0000-0000-0000200F0000}"/>
    <cellStyle name="Comma 2 3 2 6 2 2 5" xfId="3801" xr:uid="{00000000-0005-0000-0000-0000210F0000}"/>
    <cellStyle name="Comma 2 3 2 6 2 3" xfId="3802" xr:uid="{00000000-0005-0000-0000-0000220F0000}"/>
    <cellStyle name="Comma 2 3 2 6 2 3 2" xfId="3803" xr:uid="{00000000-0005-0000-0000-0000230F0000}"/>
    <cellStyle name="Comma 2 3 2 6 2 3 3" xfId="3804" xr:uid="{00000000-0005-0000-0000-0000240F0000}"/>
    <cellStyle name="Comma 2 3 2 6 2 3 4" xfId="3805" xr:uid="{00000000-0005-0000-0000-0000250F0000}"/>
    <cellStyle name="Comma 2 3 2 6 2 4" xfId="3806" xr:uid="{00000000-0005-0000-0000-0000260F0000}"/>
    <cellStyle name="Comma 2 3 2 6 2 5" xfId="3807" xr:uid="{00000000-0005-0000-0000-0000270F0000}"/>
    <cellStyle name="Comma 2 3 2 6 2 6" xfId="3808" xr:uid="{00000000-0005-0000-0000-0000280F0000}"/>
    <cellStyle name="Comma 2 3 2 6 3" xfId="3809" xr:uid="{00000000-0005-0000-0000-0000290F0000}"/>
    <cellStyle name="Comma 2 3 2 6 3 2" xfId="3810" xr:uid="{00000000-0005-0000-0000-00002A0F0000}"/>
    <cellStyle name="Comma 2 3 2 6 3 2 2" xfId="3811" xr:uid="{00000000-0005-0000-0000-00002B0F0000}"/>
    <cellStyle name="Comma 2 3 2 6 3 2 2 2" xfId="3812" xr:uid="{00000000-0005-0000-0000-00002C0F0000}"/>
    <cellStyle name="Comma 2 3 2 6 3 2 2 3" xfId="3813" xr:uid="{00000000-0005-0000-0000-00002D0F0000}"/>
    <cellStyle name="Comma 2 3 2 6 3 2 2 4" xfId="3814" xr:uid="{00000000-0005-0000-0000-00002E0F0000}"/>
    <cellStyle name="Comma 2 3 2 6 3 2 3" xfId="3815" xr:uid="{00000000-0005-0000-0000-00002F0F0000}"/>
    <cellStyle name="Comma 2 3 2 6 3 2 4" xfId="3816" xr:uid="{00000000-0005-0000-0000-0000300F0000}"/>
    <cellStyle name="Comma 2 3 2 6 3 2 5" xfId="3817" xr:uid="{00000000-0005-0000-0000-0000310F0000}"/>
    <cellStyle name="Comma 2 3 2 6 3 3" xfId="3818" xr:uid="{00000000-0005-0000-0000-0000320F0000}"/>
    <cellStyle name="Comma 2 3 2 6 3 3 2" xfId="3819" xr:uid="{00000000-0005-0000-0000-0000330F0000}"/>
    <cellStyle name="Comma 2 3 2 6 3 3 3" xfId="3820" xr:uid="{00000000-0005-0000-0000-0000340F0000}"/>
    <cellStyle name="Comma 2 3 2 6 3 3 4" xfId="3821" xr:uid="{00000000-0005-0000-0000-0000350F0000}"/>
    <cellStyle name="Comma 2 3 2 6 3 4" xfId="3822" xr:uid="{00000000-0005-0000-0000-0000360F0000}"/>
    <cellStyle name="Comma 2 3 2 6 3 5" xfId="3823" xr:uid="{00000000-0005-0000-0000-0000370F0000}"/>
    <cellStyle name="Comma 2 3 2 6 3 6" xfId="3824" xr:uid="{00000000-0005-0000-0000-0000380F0000}"/>
    <cellStyle name="Comma 2 3 2 6 4" xfId="3825" xr:uid="{00000000-0005-0000-0000-0000390F0000}"/>
    <cellStyle name="Comma 2 3 2 6 4 2" xfId="3826" xr:uid="{00000000-0005-0000-0000-00003A0F0000}"/>
    <cellStyle name="Comma 2 3 2 6 4 2 2" xfId="3827" xr:uid="{00000000-0005-0000-0000-00003B0F0000}"/>
    <cellStyle name="Comma 2 3 2 6 4 2 3" xfId="3828" xr:uid="{00000000-0005-0000-0000-00003C0F0000}"/>
    <cellStyle name="Comma 2 3 2 6 4 2 4" xfId="3829" xr:uid="{00000000-0005-0000-0000-00003D0F0000}"/>
    <cellStyle name="Comma 2 3 2 6 4 3" xfId="3830" xr:uid="{00000000-0005-0000-0000-00003E0F0000}"/>
    <cellStyle name="Comma 2 3 2 6 4 4" xfId="3831" xr:uid="{00000000-0005-0000-0000-00003F0F0000}"/>
    <cellStyle name="Comma 2 3 2 6 4 5" xfId="3832" xr:uid="{00000000-0005-0000-0000-0000400F0000}"/>
    <cellStyle name="Comma 2 3 2 6 5" xfId="3833" xr:uid="{00000000-0005-0000-0000-0000410F0000}"/>
    <cellStyle name="Comma 2 3 2 6 5 2" xfId="3834" xr:uid="{00000000-0005-0000-0000-0000420F0000}"/>
    <cellStyle name="Comma 2 3 2 6 5 3" xfId="3835" xr:uid="{00000000-0005-0000-0000-0000430F0000}"/>
    <cellStyle name="Comma 2 3 2 6 5 4" xfId="3836" xr:uid="{00000000-0005-0000-0000-0000440F0000}"/>
    <cellStyle name="Comma 2 3 2 6 6" xfId="3837" xr:uid="{00000000-0005-0000-0000-0000450F0000}"/>
    <cellStyle name="Comma 2 3 2 6 7" xfId="3838" xr:uid="{00000000-0005-0000-0000-0000460F0000}"/>
    <cellStyle name="Comma 2 3 2 6 8" xfId="3839" xr:uid="{00000000-0005-0000-0000-0000470F0000}"/>
    <cellStyle name="Comma 2 3 2 7" xfId="3840" xr:uid="{00000000-0005-0000-0000-0000480F0000}"/>
    <cellStyle name="Comma 2 3 2 7 2" xfId="3841" xr:uid="{00000000-0005-0000-0000-0000490F0000}"/>
    <cellStyle name="Comma 2 3 2 7 2 2" xfId="3842" xr:uid="{00000000-0005-0000-0000-00004A0F0000}"/>
    <cellStyle name="Comma 2 3 2 7 2 2 2" xfId="3843" xr:uid="{00000000-0005-0000-0000-00004B0F0000}"/>
    <cellStyle name="Comma 2 3 2 7 2 2 3" xfId="3844" xr:uid="{00000000-0005-0000-0000-00004C0F0000}"/>
    <cellStyle name="Comma 2 3 2 7 2 2 4" xfId="3845" xr:uid="{00000000-0005-0000-0000-00004D0F0000}"/>
    <cellStyle name="Comma 2 3 2 7 2 3" xfId="3846" xr:uid="{00000000-0005-0000-0000-00004E0F0000}"/>
    <cellStyle name="Comma 2 3 2 7 2 4" xfId="3847" xr:uid="{00000000-0005-0000-0000-00004F0F0000}"/>
    <cellStyle name="Comma 2 3 2 7 2 5" xfId="3848" xr:uid="{00000000-0005-0000-0000-0000500F0000}"/>
    <cellStyle name="Comma 2 3 2 7 3" xfId="3849" xr:uid="{00000000-0005-0000-0000-0000510F0000}"/>
    <cellStyle name="Comma 2 3 2 7 3 2" xfId="3850" xr:uid="{00000000-0005-0000-0000-0000520F0000}"/>
    <cellStyle name="Comma 2 3 2 7 3 3" xfId="3851" xr:uid="{00000000-0005-0000-0000-0000530F0000}"/>
    <cellStyle name="Comma 2 3 2 7 3 4" xfId="3852" xr:uid="{00000000-0005-0000-0000-0000540F0000}"/>
    <cellStyle name="Comma 2 3 2 7 4" xfId="3853" xr:uid="{00000000-0005-0000-0000-0000550F0000}"/>
    <cellStyle name="Comma 2 3 2 7 5" xfId="3854" xr:uid="{00000000-0005-0000-0000-0000560F0000}"/>
    <cellStyle name="Comma 2 3 2 7 6" xfId="3855" xr:uid="{00000000-0005-0000-0000-0000570F0000}"/>
    <cellStyle name="Comma 2 3 2 8" xfId="3856" xr:uid="{00000000-0005-0000-0000-0000580F0000}"/>
    <cellStyle name="Comma 2 3 2 8 2" xfId="3857" xr:uid="{00000000-0005-0000-0000-0000590F0000}"/>
    <cellStyle name="Comma 2 3 2 8 2 2" xfId="3858" xr:uid="{00000000-0005-0000-0000-00005A0F0000}"/>
    <cellStyle name="Comma 2 3 2 8 2 2 2" xfId="3859" xr:uid="{00000000-0005-0000-0000-00005B0F0000}"/>
    <cellStyle name="Comma 2 3 2 8 2 2 3" xfId="3860" xr:uid="{00000000-0005-0000-0000-00005C0F0000}"/>
    <cellStyle name="Comma 2 3 2 8 2 2 4" xfId="3861" xr:uid="{00000000-0005-0000-0000-00005D0F0000}"/>
    <cellStyle name="Comma 2 3 2 8 2 3" xfId="3862" xr:uid="{00000000-0005-0000-0000-00005E0F0000}"/>
    <cellStyle name="Comma 2 3 2 8 2 4" xfId="3863" xr:uid="{00000000-0005-0000-0000-00005F0F0000}"/>
    <cellStyle name="Comma 2 3 2 8 2 5" xfId="3864" xr:uid="{00000000-0005-0000-0000-0000600F0000}"/>
    <cellStyle name="Comma 2 3 2 8 3" xfId="3865" xr:uid="{00000000-0005-0000-0000-0000610F0000}"/>
    <cellStyle name="Comma 2 3 2 8 3 2" xfId="3866" xr:uid="{00000000-0005-0000-0000-0000620F0000}"/>
    <cellStyle name="Comma 2 3 2 8 3 3" xfId="3867" xr:uid="{00000000-0005-0000-0000-0000630F0000}"/>
    <cellStyle name="Comma 2 3 2 8 3 4" xfId="3868" xr:uid="{00000000-0005-0000-0000-0000640F0000}"/>
    <cellStyle name="Comma 2 3 2 8 4" xfId="3869" xr:uid="{00000000-0005-0000-0000-0000650F0000}"/>
    <cellStyle name="Comma 2 3 2 8 5" xfId="3870" xr:uid="{00000000-0005-0000-0000-0000660F0000}"/>
    <cellStyle name="Comma 2 3 2 8 6" xfId="3871" xr:uid="{00000000-0005-0000-0000-0000670F0000}"/>
    <cellStyle name="Comma 2 3 2 9" xfId="3872" xr:uid="{00000000-0005-0000-0000-0000680F0000}"/>
    <cellStyle name="Comma 2 3 3" xfId="3873" xr:uid="{00000000-0005-0000-0000-0000690F0000}"/>
    <cellStyle name="Comma 2 3 3 10" xfId="3874" xr:uid="{00000000-0005-0000-0000-00006A0F0000}"/>
    <cellStyle name="Comma 2 3 3 11" xfId="28665" xr:uid="{7DAEBE4C-54B3-415A-BAE5-70948E1E4DEC}"/>
    <cellStyle name="Comma 2 3 3 2" xfId="3875" xr:uid="{00000000-0005-0000-0000-00006B0F0000}"/>
    <cellStyle name="Comma 2 3 3 2 2" xfId="3876" xr:uid="{00000000-0005-0000-0000-00006C0F0000}"/>
    <cellStyle name="Comma 2 3 3 2 2 2" xfId="3877" xr:uid="{00000000-0005-0000-0000-00006D0F0000}"/>
    <cellStyle name="Comma 2 3 3 2 2 2 2" xfId="3878" xr:uid="{00000000-0005-0000-0000-00006E0F0000}"/>
    <cellStyle name="Comma 2 3 3 2 2 2 2 2" xfId="3879" xr:uid="{00000000-0005-0000-0000-00006F0F0000}"/>
    <cellStyle name="Comma 2 3 3 2 2 2 2 3" xfId="3880" xr:uid="{00000000-0005-0000-0000-0000700F0000}"/>
    <cellStyle name="Comma 2 3 3 2 2 2 2 4" xfId="3881" xr:uid="{00000000-0005-0000-0000-0000710F0000}"/>
    <cellStyle name="Comma 2 3 3 2 2 2 3" xfId="3882" xr:uid="{00000000-0005-0000-0000-0000720F0000}"/>
    <cellStyle name="Comma 2 3 3 2 2 2 4" xfId="3883" xr:uid="{00000000-0005-0000-0000-0000730F0000}"/>
    <cellStyle name="Comma 2 3 3 2 2 2 5" xfId="3884" xr:uid="{00000000-0005-0000-0000-0000740F0000}"/>
    <cellStyle name="Comma 2 3 3 2 2 3" xfId="3885" xr:uid="{00000000-0005-0000-0000-0000750F0000}"/>
    <cellStyle name="Comma 2 3 3 2 2 3 2" xfId="3886" xr:uid="{00000000-0005-0000-0000-0000760F0000}"/>
    <cellStyle name="Comma 2 3 3 2 2 3 3" xfId="3887" xr:uid="{00000000-0005-0000-0000-0000770F0000}"/>
    <cellStyle name="Comma 2 3 3 2 2 3 4" xfId="3888" xr:uid="{00000000-0005-0000-0000-0000780F0000}"/>
    <cellStyle name="Comma 2 3 3 2 2 4" xfId="3889" xr:uid="{00000000-0005-0000-0000-0000790F0000}"/>
    <cellStyle name="Comma 2 3 3 2 2 5" xfId="3890" xr:uid="{00000000-0005-0000-0000-00007A0F0000}"/>
    <cellStyle name="Comma 2 3 3 2 2 6" xfId="3891" xr:uid="{00000000-0005-0000-0000-00007B0F0000}"/>
    <cellStyle name="Comma 2 3 3 2 3" xfId="3892" xr:uid="{00000000-0005-0000-0000-00007C0F0000}"/>
    <cellStyle name="Comma 2 3 3 2 3 2" xfId="3893" xr:uid="{00000000-0005-0000-0000-00007D0F0000}"/>
    <cellStyle name="Comma 2 3 3 2 3 2 2" xfId="3894" xr:uid="{00000000-0005-0000-0000-00007E0F0000}"/>
    <cellStyle name="Comma 2 3 3 2 3 2 2 2" xfId="3895" xr:uid="{00000000-0005-0000-0000-00007F0F0000}"/>
    <cellStyle name="Comma 2 3 3 2 3 2 2 3" xfId="3896" xr:uid="{00000000-0005-0000-0000-0000800F0000}"/>
    <cellStyle name="Comma 2 3 3 2 3 2 2 4" xfId="3897" xr:uid="{00000000-0005-0000-0000-0000810F0000}"/>
    <cellStyle name="Comma 2 3 3 2 3 2 3" xfId="3898" xr:uid="{00000000-0005-0000-0000-0000820F0000}"/>
    <cellStyle name="Comma 2 3 3 2 3 2 4" xfId="3899" xr:uid="{00000000-0005-0000-0000-0000830F0000}"/>
    <cellStyle name="Comma 2 3 3 2 3 2 5" xfId="3900" xr:uid="{00000000-0005-0000-0000-0000840F0000}"/>
    <cellStyle name="Comma 2 3 3 2 3 3" xfId="3901" xr:uid="{00000000-0005-0000-0000-0000850F0000}"/>
    <cellStyle name="Comma 2 3 3 2 3 3 2" xfId="3902" xr:uid="{00000000-0005-0000-0000-0000860F0000}"/>
    <cellStyle name="Comma 2 3 3 2 3 3 3" xfId="3903" xr:uid="{00000000-0005-0000-0000-0000870F0000}"/>
    <cellStyle name="Comma 2 3 3 2 3 3 4" xfId="3904" xr:uid="{00000000-0005-0000-0000-0000880F0000}"/>
    <cellStyle name="Comma 2 3 3 2 3 4" xfId="3905" xr:uid="{00000000-0005-0000-0000-0000890F0000}"/>
    <cellStyle name="Comma 2 3 3 2 3 5" xfId="3906" xr:uid="{00000000-0005-0000-0000-00008A0F0000}"/>
    <cellStyle name="Comma 2 3 3 2 3 6" xfId="3907" xr:uid="{00000000-0005-0000-0000-00008B0F0000}"/>
    <cellStyle name="Comma 2 3 3 2 4" xfId="3908" xr:uid="{00000000-0005-0000-0000-00008C0F0000}"/>
    <cellStyle name="Comma 2 3 3 2 4 2" xfId="3909" xr:uid="{00000000-0005-0000-0000-00008D0F0000}"/>
    <cellStyle name="Comma 2 3 3 2 4 2 2" xfId="3910" xr:uid="{00000000-0005-0000-0000-00008E0F0000}"/>
    <cellStyle name="Comma 2 3 3 2 4 2 3" xfId="3911" xr:uid="{00000000-0005-0000-0000-00008F0F0000}"/>
    <cellStyle name="Comma 2 3 3 2 4 2 4" xfId="3912" xr:uid="{00000000-0005-0000-0000-0000900F0000}"/>
    <cellStyle name="Comma 2 3 3 2 4 3" xfId="3913" xr:uid="{00000000-0005-0000-0000-0000910F0000}"/>
    <cellStyle name="Comma 2 3 3 2 4 4" xfId="3914" xr:uid="{00000000-0005-0000-0000-0000920F0000}"/>
    <cellStyle name="Comma 2 3 3 2 4 5" xfId="3915" xr:uid="{00000000-0005-0000-0000-0000930F0000}"/>
    <cellStyle name="Comma 2 3 3 2 5" xfId="3916" xr:uid="{00000000-0005-0000-0000-0000940F0000}"/>
    <cellStyle name="Comma 2 3 3 2 5 2" xfId="3917" xr:uid="{00000000-0005-0000-0000-0000950F0000}"/>
    <cellStyle name="Comma 2 3 3 2 5 3" xfId="3918" xr:uid="{00000000-0005-0000-0000-0000960F0000}"/>
    <cellStyle name="Comma 2 3 3 2 5 4" xfId="3919" xr:uid="{00000000-0005-0000-0000-0000970F0000}"/>
    <cellStyle name="Comma 2 3 3 2 6" xfId="3920" xr:uid="{00000000-0005-0000-0000-0000980F0000}"/>
    <cellStyle name="Comma 2 3 3 2 7" xfId="3921" xr:uid="{00000000-0005-0000-0000-0000990F0000}"/>
    <cellStyle name="Comma 2 3 3 2 8" xfId="3922" xr:uid="{00000000-0005-0000-0000-00009A0F0000}"/>
    <cellStyle name="Comma 2 3 3 3" xfId="3923" xr:uid="{00000000-0005-0000-0000-00009B0F0000}"/>
    <cellStyle name="Comma 2 3 3 3 2" xfId="3924" xr:uid="{00000000-0005-0000-0000-00009C0F0000}"/>
    <cellStyle name="Comma 2 3 3 3 2 2" xfId="3925" xr:uid="{00000000-0005-0000-0000-00009D0F0000}"/>
    <cellStyle name="Comma 2 3 3 3 2 2 2" xfId="3926" xr:uid="{00000000-0005-0000-0000-00009E0F0000}"/>
    <cellStyle name="Comma 2 3 3 3 2 2 3" xfId="3927" xr:uid="{00000000-0005-0000-0000-00009F0F0000}"/>
    <cellStyle name="Comma 2 3 3 3 2 2 4" xfId="3928" xr:uid="{00000000-0005-0000-0000-0000A00F0000}"/>
    <cellStyle name="Comma 2 3 3 3 2 3" xfId="3929" xr:uid="{00000000-0005-0000-0000-0000A10F0000}"/>
    <cellStyle name="Comma 2 3 3 3 2 4" xfId="3930" xr:uid="{00000000-0005-0000-0000-0000A20F0000}"/>
    <cellStyle name="Comma 2 3 3 3 2 5" xfId="3931" xr:uid="{00000000-0005-0000-0000-0000A30F0000}"/>
    <cellStyle name="Comma 2 3 3 3 3" xfId="3932" xr:uid="{00000000-0005-0000-0000-0000A40F0000}"/>
    <cellStyle name="Comma 2 3 3 3 3 2" xfId="3933" xr:uid="{00000000-0005-0000-0000-0000A50F0000}"/>
    <cellStyle name="Comma 2 3 3 3 3 3" xfId="3934" xr:uid="{00000000-0005-0000-0000-0000A60F0000}"/>
    <cellStyle name="Comma 2 3 3 3 3 4" xfId="3935" xr:uid="{00000000-0005-0000-0000-0000A70F0000}"/>
    <cellStyle name="Comma 2 3 3 3 4" xfId="3936" xr:uid="{00000000-0005-0000-0000-0000A80F0000}"/>
    <cellStyle name="Comma 2 3 3 3 5" xfId="3937" xr:uid="{00000000-0005-0000-0000-0000A90F0000}"/>
    <cellStyle name="Comma 2 3 3 3 6" xfId="3938" xr:uid="{00000000-0005-0000-0000-0000AA0F0000}"/>
    <cellStyle name="Comma 2 3 3 4" xfId="3939" xr:uid="{00000000-0005-0000-0000-0000AB0F0000}"/>
    <cellStyle name="Comma 2 3 3 4 2" xfId="3940" xr:uid="{00000000-0005-0000-0000-0000AC0F0000}"/>
    <cellStyle name="Comma 2 3 3 4 2 2" xfId="3941" xr:uid="{00000000-0005-0000-0000-0000AD0F0000}"/>
    <cellStyle name="Comma 2 3 3 4 2 2 2" xfId="3942" xr:uid="{00000000-0005-0000-0000-0000AE0F0000}"/>
    <cellStyle name="Comma 2 3 3 4 2 2 3" xfId="3943" xr:uid="{00000000-0005-0000-0000-0000AF0F0000}"/>
    <cellStyle name="Comma 2 3 3 4 2 2 4" xfId="3944" xr:uid="{00000000-0005-0000-0000-0000B00F0000}"/>
    <cellStyle name="Comma 2 3 3 4 2 3" xfId="3945" xr:uid="{00000000-0005-0000-0000-0000B10F0000}"/>
    <cellStyle name="Comma 2 3 3 4 2 4" xfId="3946" xr:uid="{00000000-0005-0000-0000-0000B20F0000}"/>
    <cellStyle name="Comma 2 3 3 4 2 5" xfId="3947" xr:uid="{00000000-0005-0000-0000-0000B30F0000}"/>
    <cellStyle name="Comma 2 3 3 4 3" xfId="3948" xr:uid="{00000000-0005-0000-0000-0000B40F0000}"/>
    <cellStyle name="Comma 2 3 3 4 3 2" xfId="3949" xr:uid="{00000000-0005-0000-0000-0000B50F0000}"/>
    <cellStyle name="Comma 2 3 3 4 3 3" xfId="3950" xr:uid="{00000000-0005-0000-0000-0000B60F0000}"/>
    <cellStyle name="Comma 2 3 3 4 3 4" xfId="3951" xr:uid="{00000000-0005-0000-0000-0000B70F0000}"/>
    <cellStyle name="Comma 2 3 3 4 4" xfId="3952" xr:uid="{00000000-0005-0000-0000-0000B80F0000}"/>
    <cellStyle name="Comma 2 3 3 4 5" xfId="3953" xr:uid="{00000000-0005-0000-0000-0000B90F0000}"/>
    <cellStyle name="Comma 2 3 3 4 6" xfId="3954" xr:uid="{00000000-0005-0000-0000-0000BA0F0000}"/>
    <cellStyle name="Comma 2 3 3 5" xfId="3955" xr:uid="{00000000-0005-0000-0000-0000BB0F0000}"/>
    <cellStyle name="Comma 2 3 3 5 2" xfId="3956" xr:uid="{00000000-0005-0000-0000-0000BC0F0000}"/>
    <cellStyle name="Comma 2 3 3 5 2 2" xfId="3957" xr:uid="{00000000-0005-0000-0000-0000BD0F0000}"/>
    <cellStyle name="Comma 2 3 3 5 2 3" xfId="3958" xr:uid="{00000000-0005-0000-0000-0000BE0F0000}"/>
    <cellStyle name="Comma 2 3 3 5 2 4" xfId="3959" xr:uid="{00000000-0005-0000-0000-0000BF0F0000}"/>
    <cellStyle name="Comma 2 3 3 5 3" xfId="3960" xr:uid="{00000000-0005-0000-0000-0000C00F0000}"/>
    <cellStyle name="Comma 2 3 3 5 4" xfId="3961" xr:uid="{00000000-0005-0000-0000-0000C10F0000}"/>
    <cellStyle name="Comma 2 3 3 5 5" xfId="3962" xr:uid="{00000000-0005-0000-0000-0000C20F0000}"/>
    <cellStyle name="Comma 2 3 3 6" xfId="3963" xr:uid="{00000000-0005-0000-0000-0000C30F0000}"/>
    <cellStyle name="Comma 2 3 3 7" xfId="3964" xr:uid="{00000000-0005-0000-0000-0000C40F0000}"/>
    <cellStyle name="Comma 2 3 3 7 2" xfId="3965" xr:uid="{00000000-0005-0000-0000-0000C50F0000}"/>
    <cellStyle name="Comma 2 3 3 7 3" xfId="3966" xr:uid="{00000000-0005-0000-0000-0000C60F0000}"/>
    <cellStyle name="Comma 2 3 3 7 4" xfId="3967" xr:uid="{00000000-0005-0000-0000-0000C70F0000}"/>
    <cellStyle name="Comma 2 3 3 8" xfId="3968" xr:uid="{00000000-0005-0000-0000-0000C80F0000}"/>
    <cellStyle name="Comma 2 3 3 9" xfId="3969" xr:uid="{00000000-0005-0000-0000-0000C90F0000}"/>
    <cellStyle name="Comma 2 3 4" xfId="3970" xr:uid="{00000000-0005-0000-0000-0000CA0F0000}"/>
    <cellStyle name="Comma 2 3 4 2" xfId="3971" xr:uid="{00000000-0005-0000-0000-0000CB0F0000}"/>
    <cellStyle name="Comma 2 3 4 2 2" xfId="3972" xr:uid="{00000000-0005-0000-0000-0000CC0F0000}"/>
    <cellStyle name="Comma 2 3 4 2 2 2" xfId="3973" xr:uid="{00000000-0005-0000-0000-0000CD0F0000}"/>
    <cellStyle name="Comma 2 3 4 2 2 2 2" xfId="3974" xr:uid="{00000000-0005-0000-0000-0000CE0F0000}"/>
    <cellStyle name="Comma 2 3 4 2 2 2 2 2" xfId="3975" xr:uid="{00000000-0005-0000-0000-0000CF0F0000}"/>
    <cellStyle name="Comma 2 3 4 2 2 2 2 3" xfId="3976" xr:uid="{00000000-0005-0000-0000-0000D00F0000}"/>
    <cellStyle name="Comma 2 3 4 2 2 2 2 4" xfId="3977" xr:uid="{00000000-0005-0000-0000-0000D10F0000}"/>
    <cellStyle name="Comma 2 3 4 2 2 2 3" xfId="3978" xr:uid="{00000000-0005-0000-0000-0000D20F0000}"/>
    <cellStyle name="Comma 2 3 4 2 2 2 4" xfId="3979" xr:uid="{00000000-0005-0000-0000-0000D30F0000}"/>
    <cellStyle name="Comma 2 3 4 2 2 2 5" xfId="3980" xr:uid="{00000000-0005-0000-0000-0000D40F0000}"/>
    <cellStyle name="Comma 2 3 4 2 2 3" xfId="3981" xr:uid="{00000000-0005-0000-0000-0000D50F0000}"/>
    <cellStyle name="Comma 2 3 4 2 2 3 2" xfId="3982" xr:uid="{00000000-0005-0000-0000-0000D60F0000}"/>
    <cellStyle name="Comma 2 3 4 2 2 3 3" xfId="3983" xr:uid="{00000000-0005-0000-0000-0000D70F0000}"/>
    <cellStyle name="Comma 2 3 4 2 2 3 4" xfId="3984" xr:uid="{00000000-0005-0000-0000-0000D80F0000}"/>
    <cellStyle name="Comma 2 3 4 2 2 4" xfId="3985" xr:uid="{00000000-0005-0000-0000-0000D90F0000}"/>
    <cellStyle name="Comma 2 3 4 2 2 5" xfId="3986" xr:uid="{00000000-0005-0000-0000-0000DA0F0000}"/>
    <cellStyle name="Comma 2 3 4 2 2 6" xfId="3987" xr:uid="{00000000-0005-0000-0000-0000DB0F0000}"/>
    <cellStyle name="Comma 2 3 4 2 3" xfId="3988" xr:uid="{00000000-0005-0000-0000-0000DC0F0000}"/>
    <cellStyle name="Comma 2 3 4 2 3 2" xfId="3989" xr:uid="{00000000-0005-0000-0000-0000DD0F0000}"/>
    <cellStyle name="Comma 2 3 4 2 3 2 2" xfId="3990" xr:uid="{00000000-0005-0000-0000-0000DE0F0000}"/>
    <cellStyle name="Comma 2 3 4 2 3 2 2 2" xfId="3991" xr:uid="{00000000-0005-0000-0000-0000DF0F0000}"/>
    <cellStyle name="Comma 2 3 4 2 3 2 2 3" xfId="3992" xr:uid="{00000000-0005-0000-0000-0000E00F0000}"/>
    <cellStyle name="Comma 2 3 4 2 3 2 2 4" xfId="3993" xr:uid="{00000000-0005-0000-0000-0000E10F0000}"/>
    <cellStyle name="Comma 2 3 4 2 3 2 3" xfId="3994" xr:uid="{00000000-0005-0000-0000-0000E20F0000}"/>
    <cellStyle name="Comma 2 3 4 2 3 2 4" xfId="3995" xr:uid="{00000000-0005-0000-0000-0000E30F0000}"/>
    <cellStyle name="Comma 2 3 4 2 3 2 5" xfId="3996" xr:uid="{00000000-0005-0000-0000-0000E40F0000}"/>
    <cellStyle name="Comma 2 3 4 2 3 3" xfId="3997" xr:uid="{00000000-0005-0000-0000-0000E50F0000}"/>
    <cellStyle name="Comma 2 3 4 2 3 3 2" xfId="3998" xr:uid="{00000000-0005-0000-0000-0000E60F0000}"/>
    <cellStyle name="Comma 2 3 4 2 3 3 3" xfId="3999" xr:uid="{00000000-0005-0000-0000-0000E70F0000}"/>
    <cellStyle name="Comma 2 3 4 2 3 3 4" xfId="4000" xr:uid="{00000000-0005-0000-0000-0000E80F0000}"/>
    <cellStyle name="Comma 2 3 4 2 3 4" xfId="4001" xr:uid="{00000000-0005-0000-0000-0000E90F0000}"/>
    <cellStyle name="Comma 2 3 4 2 3 5" xfId="4002" xr:uid="{00000000-0005-0000-0000-0000EA0F0000}"/>
    <cellStyle name="Comma 2 3 4 2 3 6" xfId="4003" xr:uid="{00000000-0005-0000-0000-0000EB0F0000}"/>
    <cellStyle name="Comma 2 3 4 2 4" xfId="4004" xr:uid="{00000000-0005-0000-0000-0000EC0F0000}"/>
    <cellStyle name="Comma 2 3 4 2 4 2" xfId="4005" xr:uid="{00000000-0005-0000-0000-0000ED0F0000}"/>
    <cellStyle name="Comma 2 3 4 2 4 2 2" xfId="4006" xr:uid="{00000000-0005-0000-0000-0000EE0F0000}"/>
    <cellStyle name="Comma 2 3 4 2 4 2 3" xfId="4007" xr:uid="{00000000-0005-0000-0000-0000EF0F0000}"/>
    <cellStyle name="Comma 2 3 4 2 4 2 4" xfId="4008" xr:uid="{00000000-0005-0000-0000-0000F00F0000}"/>
    <cellStyle name="Comma 2 3 4 2 4 3" xfId="4009" xr:uid="{00000000-0005-0000-0000-0000F10F0000}"/>
    <cellStyle name="Comma 2 3 4 2 4 4" xfId="4010" xr:uid="{00000000-0005-0000-0000-0000F20F0000}"/>
    <cellStyle name="Comma 2 3 4 2 4 5" xfId="4011" xr:uid="{00000000-0005-0000-0000-0000F30F0000}"/>
    <cellStyle name="Comma 2 3 4 2 5" xfId="4012" xr:uid="{00000000-0005-0000-0000-0000F40F0000}"/>
    <cellStyle name="Comma 2 3 4 2 5 2" xfId="4013" xr:uid="{00000000-0005-0000-0000-0000F50F0000}"/>
    <cellStyle name="Comma 2 3 4 2 5 3" xfId="4014" xr:uid="{00000000-0005-0000-0000-0000F60F0000}"/>
    <cellStyle name="Comma 2 3 4 2 5 4" xfId="4015" xr:uid="{00000000-0005-0000-0000-0000F70F0000}"/>
    <cellStyle name="Comma 2 3 4 2 6" xfId="4016" xr:uid="{00000000-0005-0000-0000-0000F80F0000}"/>
    <cellStyle name="Comma 2 3 4 2 7" xfId="4017" xr:uid="{00000000-0005-0000-0000-0000F90F0000}"/>
    <cellStyle name="Comma 2 3 4 2 8" xfId="4018" xr:uid="{00000000-0005-0000-0000-0000FA0F0000}"/>
    <cellStyle name="Comma 2 3 4 3" xfId="4019" xr:uid="{00000000-0005-0000-0000-0000FB0F0000}"/>
    <cellStyle name="Comma 2 3 4 3 2" xfId="4020" xr:uid="{00000000-0005-0000-0000-0000FC0F0000}"/>
    <cellStyle name="Comma 2 3 4 3 2 2" xfId="4021" xr:uid="{00000000-0005-0000-0000-0000FD0F0000}"/>
    <cellStyle name="Comma 2 3 4 3 2 2 2" xfId="4022" xr:uid="{00000000-0005-0000-0000-0000FE0F0000}"/>
    <cellStyle name="Comma 2 3 4 3 2 2 3" xfId="4023" xr:uid="{00000000-0005-0000-0000-0000FF0F0000}"/>
    <cellStyle name="Comma 2 3 4 3 2 2 4" xfId="4024" xr:uid="{00000000-0005-0000-0000-000000100000}"/>
    <cellStyle name="Comma 2 3 4 3 2 3" xfId="4025" xr:uid="{00000000-0005-0000-0000-000001100000}"/>
    <cellStyle name="Comma 2 3 4 3 2 4" xfId="4026" xr:uid="{00000000-0005-0000-0000-000002100000}"/>
    <cellStyle name="Comma 2 3 4 3 2 5" xfId="4027" xr:uid="{00000000-0005-0000-0000-000003100000}"/>
    <cellStyle name="Comma 2 3 4 3 3" xfId="4028" xr:uid="{00000000-0005-0000-0000-000004100000}"/>
    <cellStyle name="Comma 2 3 4 3 3 2" xfId="4029" xr:uid="{00000000-0005-0000-0000-000005100000}"/>
    <cellStyle name="Comma 2 3 4 3 3 3" xfId="4030" xr:uid="{00000000-0005-0000-0000-000006100000}"/>
    <cellStyle name="Comma 2 3 4 3 3 4" xfId="4031" xr:uid="{00000000-0005-0000-0000-000007100000}"/>
    <cellStyle name="Comma 2 3 4 3 4" xfId="4032" xr:uid="{00000000-0005-0000-0000-000008100000}"/>
    <cellStyle name="Comma 2 3 4 3 5" xfId="4033" xr:uid="{00000000-0005-0000-0000-000009100000}"/>
    <cellStyle name="Comma 2 3 4 3 6" xfId="4034" xr:uid="{00000000-0005-0000-0000-00000A100000}"/>
    <cellStyle name="Comma 2 3 4 4" xfId="4035" xr:uid="{00000000-0005-0000-0000-00000B100000}"/>
    <cellStyle name="Comma 2 3 4 4 2" xfId="4036" xr:uid="{00000000-0005-0000-0000-00000C100000}"/>
    <cellStyle name="Comma 2 3 4 4 2 2" xfId="4037" xr:uid="{00000000-0005-0000-0000-00000D100000}"/>
    <cellStyle name="Comma 2 3 4 4 2 2 2" xfId="4038" xr:uid="{00000000-0005-0000-0000-00000E100000}"/>
    <cellStyle name="Comma 2 3 4 4 2 2 3" xfId="4039" xr:uid="{00000000-0005-0000-0000-00000F100000}"/>
    <cellStyle name="Comma 2 3 4 4 2 2 4" xfId="4040" xr:uid="{00000000-0005-0000-0000-000010100000}"/>
    <cellStyle name="Comma 2 3 4 4 2 3" xfId="4041" xr:uid="{00000000-0005-0000-0000-000011100000}"/>
    <cellStyle name="Comma 2 3 4 4 2 4" xfId="4042" xr:uid="{00000000-0005-0000-0000-000012100000}"/>
    <cellStyle name="Comma 2 3 4 4 2 5" xfId="4043" xr:uid="{00000000-0005-0000-0000-000013100000}"/>
    <cellStyle name="Comma 2 3 4 4 3" xfId="4044" xr:uid="{00000000-0005-0000-0000-000014100000}"/>
    <cellStyle name="Comma 2 3 4 4 3 2" xfId="4045" xr:uid="{00000000-0005-0000-0000-000015100000}"/>
    <cellStyle name="Comma 2 3 4 4 3 3" xfId="4046" xr:uid="{00000000-0005-0000-0000-000016100000}"/>
    <cellStyle name="Comma 2 3 4 4 3 4" xfId="4047" xr:uid="{00000000-0005-0000-0000-000017100000}"/>
    <cellStyle name="Comma 2 3 4 4 4" xfId="4048" xr:uid="{00000000-0005-0000-0000-000018100000}"/>
    <cellStyle name="Comma 2 3 4 4 5" xfId="4049" xr:uid="{00000000-0005-0000-0000-000019100000}"/>
    <cellStyle name="Comma 2 3 4 4 6" xfId="4050" xr:uid="{00000000-0005-0000-0000-00001A100000}"/>
    <cellStyle name="Comma 2 3 4 5" xfId="4051" xr:uid="{00000000-0005-0000-0000-00001B100000}"/>
    <cellStyle name="Comma 2 3 4 5 2" xfId="4052" xr:uid="{00000000-0005-0000-0000-00001C100000}"/>
    <cellStyle name="Comma 2 3 4 5 2 2" xfId="4053" xr:uid="{00000000-0005-0000-0000-00001D100000}"/>
    <cellStyle name="Comma 2 3 4 5 2 3" xfId="4054" xr:uid="{00000000-0005-0000-0000-00001E100000}"/>
    <cellStyle name="Comma 2 3 4 5 2 4" xfId="4055" xr:uid="{00000000-0005-0000-0000-00001F100000}"/>
    <cellStyle name="Comma 2 3 4 5 3" xfId="4056" xr:uid="{00000000-0005-0000-0000-000020100000}"/>
    <cellStyle name="Comma 2 3 4 5 4" xfId="4057" xr:uid="{00000000-0005-0000-0000-000021100000}"/>
    <cellStyle name="Comma 2 3 4 5 5" xfId="4058" xr:uid="{00000000-0005-0000-0000-000022100000}"/>
    <cellStyle name="Comma 2 3 4 6" xfId="4059" xr:uid="{00000000-0005-0000-0000-000023100000}"/>
    <cellStyle name="Comma 2 3 4 6 2" xfId="4060" xr:uid="{00000000-0005-0000-0000-000024100000}"/>
    <cellStyle name="Comma 2 3 4 6 3" xfId="4061" xr:uid="{00000000-0005-0000-0000-000025100000}"/>
    <cellStyle name="Comma 2 3 4 6 4" xfId="4062" xr:uid="{00000000-0005-0000-0000-000026100000}"/>
    <cellStyle name="Comma 2 3 4 7" xfId="4063" xr:uid="{00000000-0005-0000-0000-000027100000}"/>
    <cellStyle name="Comma 2 3 4 8" xfId="4064" xr:uid="{00000000-0005-0000-0000-000028100000}"/>
    <cellStyle name="Comma 2 3 4 9" xfId="4065" xr:uid="{00000000-0005-0000-0000-000029100000}"/>
    <cellStyle name="Comma 2 3 5" xfId="4066" xr:uid="{00000000-0005-0000-0000-00002A100000}"/>
    <cellStyle name="Comma 2 3 6" xfId="4067" xr:uid="{00000000-0005-0000-0000-00002B100000}"/>
    <cellStyle name="Comma 2 3 6 2" xfId="4068" xr:uid="{00000000-0005-0000-0000-00002C100000}"/>
    <cellStyle name="Comma 2 3 6 2 2" xfId="4069" xr:uid="{00000000-0005-0000-0000-00002D100000}"/>
    <cellStyle name="Comma 2 3 6 2 2 2" xfId="4070" xr:uid="{00000000-0005-0000-0000-00002E100000}"/>
    <cellStyle name="Comma 2 3 6 2 2 2 2" xfId="4071" xr:uid="{00000000-0005-0000-0000-00002F100000}"/>
    <cellStyle name="Comma 2 3 6 2 2 2 2 2" xfId="4072" xr:uid="{00000000-0005-0000-0000-000030100000}"/>
    <cellStyle name="Comma 2 3 6 2 2 2 2 3" xfId="4073" xr:uid="{00000000-0005-0000-0000-000031100000}"/>
    <cellStyle name="Comma 2 3 6 2 2 2 2 4" xfId="4074" xr:uid="{00000000-0005-0000-0000-000032100000}"/>
    <cellStyle name="Comma 2 3 6 2 2 2 3" xfId="4075" xr:uid="{00000000-0005-0000-0000-000033100000}"/>
    <cellStyle name="Comma 2 3 6 2 2 2 4" xfId="4076" xr:uid="{00000000-0005-0000-0000-000034100000}"/>
    <cellStyle name="Comma 2 3 6 2 2 2 5" xfId="4077" xr:uid="{00000000-0005-0000-0000-000035100000}"/>
    <cellStyle name="Comma 2 3 6 2 2 3" xfId="4078" xr:uid="{00000000-0005-0000-0000-000036100000}"/>
    <cellStyle name="Comma 2 3 6 2 2 3 2" xfId="4079" xr:uid="{00000000-0005-0000-0000-000037100000}"/>
    <cellStyle name="Comma 2 3 6 2 2 3 3" xfId="4080" xr:uid="{00000000-0005-0000-0000-000038100000}"/>
    <cellStyle name="Comma 2 3 6 2 2 3 4" xfId="4081" xr:uid="{00000000-0005-0000-0000-000039100000}"/>
    <cellStyle name="Comma 2 3 6 2 2 4" xfId="4082" xr:uid="{00000000-0005-0000-0000-00003A100000}"/>
    <cellStyle name="Comma 2 3 6 2 2 5" xfId="4083" xr:uid="{00000000-0005-0000-0000-00003B100000}"/>
    <cellStyle name="Comma 2 3 6 2 2 6" xfId="4084" xr:uid="{00000000-0005-0000-0000-00003C100000}"/>
    <cellStyle name="Comma 2 3 6 2 3" xfId="4085" xr:uid="{00000000-0005-0000-0000-00003D100000}"/>
    <cellStyle name="Comma 2 3 6 2 3 2" xfId="4086" xr:uid="{00000000-0005-0000-0000-00003E100000}"/>
    <cellStyle name="Comma 2 3 6 2 3 2 2" xfId="4087" xr:uid="{00000000-0005-0000-0000-00003F100000}"/>
    <cellStyle name="Comma 2 3 6 2 3 2 2 2" xfId="4088" xr:uid="{00000000-0005-0000-0000-000040100000}"/>
    <cellStyle name="Comma 2 3 6 2 3 2 2 3" xfId="4089" xr:uid="{00000000-0005-0000-0000-000041100000}"/>
    <cellStyle name="Comma 2 3 6 2 3 2 2 4" xfId="4090" xr:uid="{00000000-0005-0000-0000-000042100000}"/>
    <cellStyle name="Comma 2 3 6 2 3 2 3" xfId="4091" xr:uid="{00000000-0005-0000-0000-000043100000}"/>
    <cellStyle name="Comma 2 3 6 2 3 2 4" xfId="4092" xr:uid="{00000000-0005-0000-0000-000044100000}"/>
    <cellStyle name="Comma 2 3 6 2 3 2 5" xfId="4093" xr:uid="{00000000-0005-0000-0000-000045100000}"/>
    <cellStyle name="Comma 2 3 6 2 3 3" xfId="4094" xr:uid="{00000000-0005-0000-0000-000046100000}"/>
    <cellStyle name="Comma 2 3 6 2 3 3 2" xfId="4095" xr:uid="{00000000-0005-0000-0000-000047100000}"/>
    <cellStyle name="Comma 2 3 6 2 3 3 3" xfId="4096" xr:uid="{00000000-0005-0000-0000-000048100000}"/>
    <cellStyle name="Comma 2 3 6 2 3 3 4" xfId="4097" xr:uid="{00000000-0005-0000-0000-000049100000}"/>
    <cellStyle name="Comma 2 3 6 2 3 4" xfId="4098" xr:uid="{00000000-0005-0000-0000-00004A100000}"/>
    <cellStyle name="Comma 2 3 6 2 3 5" xfId="4099" xr:uid="{00000000-0005-0000-0000-00004B100000}"/>
    <cellStyle name="Comma 2 3 6 2 3 6" xfId="4100" xr:uid="{00000000-0005-0000-0000-00004C100000}"/>
    <cellStyle name="Comma 2 3 6 2 4" xfId="4101" xr:uid="{00000000-0005-0000-0000-00004D100000}"/>
    <cellStyle name="Comma 2 3 6 2 4 2" xfId="4102" xr:uid="{00000000-0005-0000-0000-00004E100000}"/>
    <cellStyle name="Comma 2 3 6 2 4 2 2" xfId="4103" xr:uid="{00000000-0005-0000-0000-00004F100000}"/>
    <cellStyle name="Comma 2 3 6 2 4 2 3" xfId="4104" xr:uid="{00000000-0005-0000-0000-000050100000}"/>
    <cellStyle name="Comma 2 3 6 2 4 2 4" xfId="4105" xr:uid="{00000000-0005-0000-0000-000051100000}"/>
    <cellStyle name="Comma 2 3 6 2 4 3" xfId="4106" xr:uid="{00000000-0005-0000-0000-000052100000}"/>
    <cellStyle name="Comma 2 3 6 2 4 4" xfId="4107" xr:uid="{00000000-0005-0000-0000-000053100000}"/>
    <cellStyle name="Comma 2 3 6 2 4 5" xfId="4108" xr:uid="{00000000-0005-0000-0000-000054100000}"/>
    <cellStyle name="Comma 2 3 6 2 5" xfId="4109" xr:uid="{00000000-0005-0000-0000-000055100000}"/>
    <cellStyle name="Comma 2 3 6 2 5 2" xfId="4110" xr:uid="{00000000-0005-0000-0000-000056100000}"/>
    <cellStyle name="Comma 2 3 6 2 5 3" xfId="4111" xr:uid="{00000000-0005-0000-0000-000057100000}"/>
    <cellStyle name="Comma 2 3 6 2 5 4" xfId="4112" xr:uid="{00000000-0005-0000-0000-000058100000}"/>
    <cellStyle name="Comma 2 3 6 2 6" xfId="4113" xr:uid="{00000000-0005-0000-0000-000059100000}"/>
    <cellStyle name="Comma 2 3 6 2 7" xfId="4114" xr:uid="{00000000-0005-0000-0000-00005A100000}"/>
    <cellStyle name="Comma 2 3 6 2 8" xfId="4115" xr:uid="{00000000-0005-0000-0000-00005B100000}"/>
    <cellStyle name="Comma 2 3 6 3" xfId="4116" xr:uid="{00000000-0005-0000-0000-00005C100000}"/>
    <cellStyle name="Comma 2 3 6 3 2" xfId="4117" xr:uid="{00000000-0005-0000-0000-00005D100000}"/>
    <cellStyle name="Comma 2 3 6 3 2 2" xfId="4118" xr:uid="{00000000-0005-0000-0000-00005E100000}"/>
    <cellStyle name="Comma 2 3 6 3 2 2 2" xfId="4119" xr:uid="{00000000-0005-0000-0000-00005F100000}"/>
    <cellStyle name="Comma 2 3 6 3 2 2 3" xfId="4120" xr:uid="{00000000-0005-0000-0000-000060100000}"/>
    <cellStyle name="Comma 2 3 6 3 2 2 4" xfId="4121" xr:uid="{00000000-0005-0000-0000-000061100000}"/>
    <cellStyle name="Comma 2 3 6 3 2 3" xfId="4122" xr:uid="{00000000-0005-0000-0000-000062100000}"/>
    <cellStyle name="Comma 2 3 6 3 2 4" xfId="4123" xr:uid="{00000000-0005-0000-0000-000063100000}"/>
    <cellStyle name="Comma 2 3 6 3 2 5" xfId="4124" xr:uid="{00000000-0005-0000-0000-000064100000}"/>
    <cellStyle name="Comma 2 3 6 3 3" xfId="4125" xr:uid="{00000000-0005-0000-0000-000065100000}"/>
    <cellStyle name="Comma 2 3 6 3 3 2" xfId="4126" xr:uid="{00000000-0005-0000-0000-000066100000}"/>
    <cellStyle name="Comma 2 3 6 3 3 3" xfId="4127" xr:uid="{00000000-0005-0000-0000-000067100000}"/>
    <cellStyle name="Comma 2 3 6 3 3 4" xfId="4128" xr:uid="{00000000-0005-0000-0000-000068100000}"/>
    <cellStyle name="Comma 2 3 6 3 4" xfId="4129" xr:uid="{00000000-0005-0000-0000-000069100000}"/>
    <cellStyle name="Comma 2 3 6 3 5" xfId="4130" xr:uid="{00000000-0005-0000-0000-00006A100000}"/>
    <cellStyle name="Comma 2 3 6 3 6" xfId="4131" xr:uid="{00000000-0005-0000-0000-00006B100000}"/>
    <cellStyle name="Comma 2 3 6 4" xfId="4132" xr:uid="{00000000-0005-0000-0000-00006C100000}"/>
    <cellStyle name="Comma 2 3 6 4 2" xfId="4133" xr:uid="{00000000-0005-0000-0000-00006D100000}"/>
    <cellStyle name="Comma 2 3 6 4 2 2" xfId="4134" xr:uid="{00000000-0005-0000-0000-00006E100000}"/>
    <cellStyle name="Comma 2 3 6 4 2 2 2" xfId="4135" xr:uid="{00000000-0005-0000-0000-00006F100000}"/>
    <cellStyle name="Comma 2 3 6 4 2 2 3" xfId="4136" xr:uid="{00000000-0005-0000-0000-000070100000}"/>
    <cellStyle name="Comma 2 3 6 4 2 2 4" xfId="4137" xr:uid="{00000000-0005-0000-0000-000071100000}"/>
    <cellStyle name="Comma 2 3 6 4 2 3" xfId="4138" xr:uid="{00000000-0005-0000-0000-000072100000}"/>
    <cellStyle name="Comma 2 3 6 4 2 4" xfId="4139" xr:uid="{00000000-0005-0000-0000-000073100000}"/>
    <cellStyle name="Comma 2 3 6 4 2 5" xfId="4140" xr:uid="{00000000-0005-0000-0000-000074100000}"/>
    <cellStyle name="Comma 2 3 6 4 3" xfId="4141" xr:uid="{00000000-0005-0000-0000-000075100000}"/>
    <cellStyle name="Comma 2 3 6 4 3 2" xfId="4142" xr:uid="{00000000-0005-0000-0000-000076100000}"/>
    <cellStyle name="Comma 2 3 6 4 3 3" xfId="4143" xr:uid="{00000000-0005-0000-0000-000077100000}"/>
    <cellStyle name="Comma 2 3 6 4 3 4" xfId="4144" xr:uid="{00000000-0005-0000-0000-000078100000}"/>
    <cellStyle name="Comma 2 3 6 4 4" xfId="4145" xr:uid="{00000000-0005-0000-0000-000079100000}"/>
    <cellStyle name="Comma 2 3 6 4 5" xfId="4146" xr:uid="{00000000-0005-0000-0000-00007A100000}"/>
    <cellStyle name="Comma 2 3 6 4 6" xfId="4147" xr:uid="{00000000-0005-0000-0000-00007B100000}"/>
    <cellStyle name="Comma 2 3 6 5" xfId="4148" xr:uid="{00000000-0005-0000-0000-00007C100000}"/>
    <cellStyle name="Comma 2 3 6 5 2" xfId="4149" xr:uid="{00000000-0005-0000-0000-00007D100000}"/>
    <cellStyle name="Comma 2 3 6 5 2 2" xfId="4150" xr:uid="{00000000-0005-0000-0000-00007E100000}"/>
    <cellStyle name="Comma 2 3 6 5 2 3" xfId="4151" xr:uid="{00000000-0005-0000-0000-00007F100000}"/>
    <cellStyle name="Comma 2 3 6 5 2 4" xfId="4152" xr:uid="{00000000-0005-0000-0000-000080100000}"/>
    <cellStyle name="Comma 2 3 6 5 3" xfId="4153" xr:uid="{00000000-0005-0000-0000-000081100000}"/>
    <cellStyle name="Comma 2 3 6 5 4" xfId="4154" xr:uid="{00000000-0005-0000-0000-000082100000}"/>
    <cellStyle name="Comma 2 3 6 5 5" xfId="4155" xr:uid="{00000000-0005-0000-0000-000083100000}"/>
    <cellStyle name="Comma 2 3 6 6" xfId="4156" xr:uid="{00000000-0005-0000-0000-000084100000}"/>
    <cellStyle name="Comma 2 3 6 6 2" xfId="4157" xr:uid="{00000000-0005-0000-0000-000085100000}"/>
    <cellStyle name="Comma 2 3 6 6 3" xfId="4158" xr:uid="{00000000-0005-0000-0000-000086100000}"/>
    <cellStyle name="Comma 2 3 6 6 4" xfId="4159" xr:uid="{00000000-0005-0000-0000-000087100000}"/>
    <cellStyle name="Comma 2 3 6 7" xfId="4160" xr:uid="{00000000-0005-0000-0000-000088100000}"/>
    <cellStyle name="Comma 2 3 6 8" xfId="4161" xr:uid="{00000000-0005-0000-0000-000089100000}"/>
    <cellStyle name="Comma 2 3 6 9" xfId="4162" xr:uid="{00000000-0005-0000-0000-00008A100000}"/>
    <cellStyle name="Comma 2 3 7" xfId="4163" xr:uid="{00000000-0005-0000-0000-00008B100000}"/>
    <cellStyle name="Comma 2 3 7 2" xfId="4164" xr:uid="{00000000-0005-0000-0000-00008C100000}"/>
    <cellStyle name="Comma 2 3 7 2 2" xfId="4165" xr:uid="{00000000-0005-0000-0000-00008D100000}"/>
    <cellStyle name="Comma 2 3 7 2 2 2" xfId="4166" xr:uid="{00000000-0005-0000-0000-00008E100000}"/>
    <cellStyle name="Comma 2 3 7 2 2 2 2" xfId="4167" xr:uid="{00000000-0005-0000-0000-00008F100000}"/>
    <cellStyle name="Comma 2 3 7 2 2 2 3" xfId="4168" xr:uid="{00000000-0005-0000-0000-000090100000}"/>
    <cellStyle name="Comma 2 3 7 2 2 2 4" xfId="4169" xr:uid="{00000000-0005-0000-0000-000091100000}"/>
    <cellStyle name="Comma 2 3 7 2 2 3" xfId="4170" xr:uid="{00000000-0005-0000-0000-000092100000}"/>
    <cellStyle name="Comma 2 3 7 2 2 4" xfId="4171" xr:uid="{00000000-0005-0000-0000-000093100000}"/>
    <cellStyle name="Comma 2 3 7 2 2 5" xfId="4172" xr:uid="{00000000-0005-0000-0000-000094100000}"/>
    <cellStyle name="Comma 2 3 7 2 3" xfId="4173" xr:uid="{00000000-0005-0000-0000-000095100000}"/>
    <cellStyle name="Comma 2 3 7 2 3 2" xfId="4174" xr:uid="{00000000-0005-0000-0000-000096100000}"/>
    <cellStyle name="Comma 2 3 7 2 3 3" xfId="4175" xr:uid="{00000000-0005-0000-0000-000097100000}"/>
    <cellStyle name="Comma 2 3 7 2 3 4" xfId="4176" xr:uid="{00000000-0005-0000-0000-000098100000}"/>
    <cellStyle name="Comma 2 3 7 2 4" xfId="4177" xr:uid="{00000000-0005-0000-0000-000099100000}"/>
    <cellStyle name="Comma 2 3 7 2 5" xfId="4178" xr:uid="{00000000-0005-0000-0000-00009A100000}"/>
    <cellStyle name="Comma 2 3 7 2 6" xfId="4179" xr:uid="{00000000-0005-0000-0000-00009B100000}"/>
    <cellStyle name="Comma 2 3 7 3" xfId="4180" xr:uid="{00000000-0005-0000-0000-00009C100000}"/>
    <cellStyle name="Comma 2 3 7 3 2" xfId="4181" xr:uid="{00000000-0005-0000-0000-00009D100000}"/>
    <cellStyle name="Comma 2 3 7 3 2 2" xfId="4182" xr:uid="{00000000-0005-0000-0000-00009E100000}"/>
    <cellStyle name="Comma 2 3 7 3 2 2 2" xfId="4183" xr:uid="{00000000-0005-0000-0000-00009F100000}"/>
    <cellStyle name="Comma 2 3 7 3 2 2 3" xfId="4184" xr:uid="{00000000-0005-0000-0000-0000A0100000}"/>
    <cellStyle name="Comma 2 3 7 3 2 2 4" xfId="4185" xr:uid="{00000000-0005-0000-0000-0000A1100000}"/>
    <cellStyle name="Comma 2 3 7 3 2 3" xfId="4186" xr:uid="{00000000-0005-0000-0000-0000A2100000}"/>
    <cellStyle name="Comma 2 3 7 3 2 4" xfId="4187" xr:uid="{00000000-0005-0000-0000-0000A3100000}"/>
    <cellStyle name="Comma 2 3 7 3 2 5" xfId="4188" xr:uid="{00000000-0005-0000-0000-0000A4100000}"/>
    <cellStyle name="Comma 2 3 7 3 3" xfId="4189" xr:uid="{00000000-0005-0000-0000-0000A5100000}"/>
    <cellStyle name="Comma 2 3 7 3 3 2" xfId="4190" xr:uid="{00000000-0005-0000-0000-0000A6100000}"/>
    <cellStyle name="Comma 2 3 7 3 3 3" xfId="4191" xr:uid="{00000000-0005-0000-0000-0000A7100000}"/>
    <cellStyle name="Comma 2 3 7 3 3 4" xfId="4192" xr:uid="{00000000-0005-0000-0000-0000A8100000}"/>
    <cellStyle name="Comma 2 3 7 3 4" xfId="4193" xr:uid="{00000000-0005-0000-0000-0000A9100000}"/>
    <cellStyle name="Comma 2 3 7 3 5" xfId="4194" xr:uid="{00000000-0005-0000-0000-0000AA100000}"/>
    <cellStyle name="Comma 2 3 7 3 6" xfId="4195" xr:uid="{00000000-0005-0000-0000-0000AB100000}"/>
    <cellStyle name="Comma 2 3 7 4" xfId="4196" xr:uid="{00000000-0005-0000-0000-0000AC100000}"/>
    <cellStyle name="Comma 2 3 7 4 2" xfId="4197" xr:uid="{00000000-0005-0000-0000-0000AD100000}"/>
    <cellStyle name="Comma 2 3 7 4 2 2" xfId="4198" xr:uid="{00000000-0005-0000-0000-0000AE100000}"/>
    <cellStyle name="Comma 2 3 7 4 2 3" xfId="4199" xr:uid="{00000000-0005-0000-0000-0000AF100000}"/>
    <cellStyle name="Comma 2 3 7 4 2 4" xfId="4200" xr:uid="{00000000-0005-0000-0000-0000B0100000}"/>
    <cellStyle name="Comma 2 3 7 4 3" xfId="4201" xr:uid="{00000000-0005-0000-0000-0000B1100000}"/>
    <cellStyle name="Comma 2 3 7 4 4" xfId="4202" xr:uid="{00000000-0005-0000-0000-0000B2100000}"/>
    <cellStyle name="Comma 2 3 7 4 5" xfId="4203" xr:uid="{00000000-0005-0000-0000-0000B3100000}"/>
    <cellStyle name="Comma 2 3 7 5" xfId="4204" xr:uid="{00000000-0005-0000-0000-0000B4100000}"/>
    <cellStyle name="Comma 2 3 7 5 2" xfId="4205" xr:uid="{00000000-0005-0000-0000-0000B5100000}"/>
    <cellStyle name="Comma 2 3 7 5 3" xfId="4206" xr:uid="{00000000-0005-0000-0000-0000B6100000}"/>
    <cellStyle name="Comma 2 3 7 5 4" xfId="4207" xr:uid="{00000000-0005-0000-0000-0000B7100000}"/>
    <cellStyle name="Comma 2 3 7 6" xfId="4208" xr:uid="{00000000-0005-0000-0000-0000B8100000}"/>
    <cellStyle name="Comma 2 3 7 7" xfId="4209" xr:uid="{00000000-0005-0000-0000-0000B9100000}"/>
    <cellStyle name="Comma 2 3 7 8" xfId="4210" xr:uid="{00000000-0005-0000-0000-0000BA100000}"/>
    <cellStyle name="Comma 2 3 8" xfId="4211" xr:uid="{00000000-0005-0000-0000-0000BB100000}"/>
    <cellStyle name="Comma 2 3 8 2" xfId="4212" xr:uid="{00000000-0005-0000-0000-0000BC100000}"/>
    <cellStyle name="Comma 2 3 8 2 2" xfId="4213" xr:uid="{00000000-0005-0000-0000-0000BD100000}"/>
    <cellStyle name="Comma 2 3 8 2 2 2" xfId="4214" xr:uid="{00000000-0005-0000-0000-0000BE100000}"/>
    <cellStyle name="Comma 2 3 8 2 2 2 2" xfId="4215" xr:uid="{00000000-0005-0000-0000-0000BF100000}"/>
    <cellStyle name="Comma 2 3 8 2 2 2 3" xfId="4216" xr:uid="{00000000-0005-0000-0000-0000C0100000}"/>
    <cellStyle name="Comma 2 3 8 2 2 2 4" xfId="4217" xr:uid="{00000000-0005-0000-0000-0000C1100000}"/>
    <cellStyle name="Comma 2 3 8 2 2 3" xfId="4218" xr:uid="{00000000-0005-0000-0000-0000C2100000}"/>
    <cellStyle name="Comma 2 3 8 2 2 4" xfId="4219" xr:uid="{00000000-0005-0000-0000-0000C3100000}"/>
    <cellStyle name="Comma 2 3 8 2 2 5" xfId="4220" xr:uid="{00000000-0005-0000-0000-0000C4100000}"/>
    <cellStyle name="Comma 2 3 8 2 3" xfId="4221" xr:uid="{00000000-0005-0000-0000-0000C5100000}"/>
    <cellStyle name="Comma 2 3 8 2 3 2" xfId="4222" xr:uid="{00000000-0005-0000-0000-0000C6100000}"/>
    <cellStyle name="Comma 2 3 8 2 3 3" xfId="4223" xr:uid="{00000000-0005-0000-0000-0000C7100000}"/>
    <cellStyle name="Comma 2 3 8 2 3 4" xfId="4224" xr:uid="{00000000-0005-0000-0000-0000C8100000}"/>
    <cellStyle name="Comma 2 3 8 2 4" xfId="4225" xr:uid="{00000000-0005-0000-0000-0000C9100000}"/>
    <cellStyle name="Comma 2 3 8 2 5" xfId="4226" xr:uid="{00000000-0005-0000-0000-0000CA100000}"/>
    <cellStyle name="Comma 2 3 8 2 6" xfId="4227" xr:uid="{00000000-0005-0000-0000-0000CB100000}"/>
    <cellStyle name="Comma 2 3 8 3" xfId="4228" xr:uid="{00000000-0005-0000-0000-0000CC100000}"/>
    <cellStyle name="Comma 2 3 8 3 2" xfId="4229" xr:uid="{00000000-0005-0000-0000-0000CD100000}"/>
    <cellStyle name="Comma 2 3 8 3 2 2" xfId="4230" xr:uid="{00000000-0005-0000-0000-0000CE100000}"/>
    <cellStyle name="Comma 2 3 8 3 2 2 2" xfId="4231" xr:uid="{00000000-0005-0000-0000-0000CF100000}"/>
    <cellStyle name="Comma 2 3 8 3 2 2 3" xfId="4232" xr:uid="{00000000-0005-0000-0000-0000D0100000}"/>
    <cellStyle name="Comma 2 3 8 3 2 2 4" xfId="4233" xr:uid="{00000000-0005-0000-0000-0000D1100000}"/>
    <cellStyle name="Comma 2 3 8 3 2 3" xfId="4234" xr:uid="{00000000-0005-0000-0000-0000D2100000}"/>
    <cellStyle name="Comma 2 3 8 3 2 4" xfId="4235" xr:uid="{00000000-0005-0000-0000-0000D3100000}"/>
    <cellStyle name="Comma 2 3 8 3 2 5" xfId="4236" xr:uid="{00000000-0005-0000-0000-0000D4100000}"/>
    <cellStyle name="Comma 2 3 8 3 3" xfId="4237" xr:uid="{00000000-0005-0000-0000-0000D5100000}"/>
    <cellStyle name="Comma 2 3 8 3 3 2" xfId="4238" xr:uid="{00000000-0005-0000-0000-0000D6100000}"/>
    <cellStyle name="Comma 2 3 8 3 3 3" xfId="4239" xr:uid="{00000000-0005-0000-0000-0000D7100000}"/>
    <cellStyle name="Comma 2 3 8 3 3 4" xfId="4240" xr:uid="{00000000-0005-0000-0000-0000D8100000}"/>
    <cellStyle name="Comma 2 3 8 3 4" xfId="4241" xr:uid="{00000000-0005-0000-0000-0000D9100000}"/>
    <cellStyle name="Comma 2 3 8 3 5" xfId="4242" xr:uid="{00000000-0005-0000-0000-0000DA100000}"/>
    <cellStyle name="Comma 2 3 8 3 6" xfId="4243" xr:uid="{00000000-0005-0000-0000-0000DB100000}"/>
    <cellStyle name="Comma 2 3 8 4" xfId="4244" xr:uid="{00000000-0005-0000-0000-0000DC100000}"/>
    <cellStyle name="Comma 2 3 8 4 2" xfId="4245" xr:uid="{00000000-0005-0000-0000-0000DD100000}"/>
    <cellStyle name="Comma 2 3 8 4 2 2" xfId="4246" xr:uid="{00000000-0005-0000-0000-0000DE100000}"/>
    <cellStyle name="Comma 2 3 8 4 2 3" xfId="4247" xr:uid="{00000000-0005-0000-0000-0000DF100000}"/>
    <cellStyle name="Comma 2 3 8 4 2 4" xfId="4248" xr:uid="{00000000-0005-0000-0000-0000E0100000}"/>
    <cellStyle name="Comma 2 3 8 4 3" xfId="4249" xr:uid="{00000000-0005-0000-0000-0000E1100000}"/>
    <cellStyle name="Comma 2 3 8 4 4" xfId="4250" xr:uid="{00000000-0005-0000-0000-0000E2100000}"/>
    <cellStyle name="Comma 2 3 8 4 5" xfId="4251" xr:uid="{00000000-0005-0000-0000-0000E3100000}"/>
    <cellStyle name="Comma 2 3 8 5" xfId="4252" xr:uid="{00000000-0005-0000-0000-0000E4100000}"/>
    <cellStyle name="Comma 2 3 8 5 2" xfId="4253" xr:uid="{00000000-0005-0000-0000-0000E5100000}"/>
    <cellStyle name="Comma 2 3 8 5 3" xfId="4254" xr:uid="{00000000-0005-0000-0000-0000E6100000}"/>
    <cellStyle name="Comma 2 3 8 5 4" xfId="4255" xr:uid="{00000000-0005-0000-0000-0000E7100000}"/>
    <cellStyle name="Comma 2 3 8 6" xfId="4256" xr:uid="{00000000-0005-0000-0000-0000E8100000}"/>
    <cellStyle name="Comma 2 3 8 7" xfId="4257" xr:uid="{00000000-0005-0000-0000-0000E9100000}"/>
    <cellStyle name="Comma 2 3 8 8" xfId="4258" xr:uid="{00000000-0005-0000-0000-0000EA100000}"/>
    <cellStyle name="Comma 2 3 9" xfId="4259" xr:uid="{00000000-0005-0000-0000-0000EB100000}"/>
    <cellStyle name="Comma 2 3 9 2" xfId="4260" xr:uid="{00000000-0005-0000-0000-0000EC100000}"/>
    <cellStyle name="Comma 2 3 9 2 2" xfId="4261" xr:uid="{00000000-0005-0000-0000-0000ED100000}"/>
    <cellStyle name="Comma 2 3 9 2 2 2" xfId="4262" xr:uid="{00000000-0005-0000-0000-0000EE100000}"/>
    <cellStyle name="Comma 2 3 9 2 2 3" xfId="4263" xr:uid="{00000000-0005-0000-0000-0000EF100000}"/>
    <cellStyle name="Comma 2 3 9 2 2 4" xfId="4264" xr:uid="{00000000-0005-0000-0000-0000F0100000}"/>
    <cellStyle name="Comma 2 3 9 2 3" xfId="4265" xr:uid="{00000000-0005-0000-0000-0000F1100000}"/>
    <cellStyle name="Comma 2 3 9 2 4" xfId="4266" xr:uid="{00000000-0005-0000-0000-0000F2100000}"/>
    <cellStyle name="Comma 2 3 9 2 5" xfId="4267" xr:uid="{00000000-0005-0000-0000-0000F3100000}"/>
    <cellStyle name="Comma 2 3 9 3" xfId="4268" xr:uid="{00000000-0005-0000-0000-0000F4100000}"/>
    <cellStyle name="Comma 2 3 9 3 2" xfId="4269" xr:uid="{00000000-0005-0000-0000-0000F5100000}"/>
    <cellStyle name="Comma 2 3 9 3 3" xfId="4270" xr:uid="{00000000-0005-0000-0000-0000F6100000}"/>
    <cellStyle name="Comma 2 3 9 3 4" xfId="4271" xr:uid="{00000000-0005-0000-0000-0000F7100000}"/>
    <cellStyle name="Comma 2 3 9 4" xfId="4272" xr:uid="{00000000-0005-0000-0000-0000F8100000}"/>
    <cellStyle name="Comma 2 3 9 5" xfId="4273" xr:uid="{00000000-0005-0000-0000-0000F9100000}"/>
    <cellStyle name="Comma 2 3 9 6" xfId="4274" xr:uid="{00000000-0005-0000-0000-0000FA100000}"/>
    <cellStyle name="Comma 2 3_Degas HFTO" xfId="28666" xr:uid="{B19D8C98-B4E9-4AA4-9BA0-3EC11E4408A2}"/>
    <cellStyle name="Comma 2 30" xfId="4275" xr:uid="{00000000-0005-0000-0000-0000FB100000}"/>
    <cellStyle name="Comma 2 31" xfId="4276" xr:uid="{00000000-0005-0000-0000-0000FC100000}"/>
    <cellStyle name="Comma 2 32" xfId="4277" xr:uid="{00000000-0005-0000-0000-0000FD100000}"/>
    <cellStyle name="Comma 2 33" xfId="4278" xr:uid="{00000000-0005-0000-0000-0000FE100000}"/>
    <cellStyle name="Comma 2 34" xfId="4279" xr:uid="{00000000-0005-0000-0000-0000FF100000}"/>
    <cellStyle name="Comma 2 35" xfId="4280" xr:uid="{00000000-0005-0000-0000-000000110000}"/>
    <cellStyle name="Comma 2 36" xfId="4281" xr:uid="{00000000-0005-0000-0000-000001110000}"/>
    <cellStyle name="Comma 2 37" xfId="4282" xr:uid="{00000000-0005-0000-0000-000002110000}"/>
    <cellStyle name="Comma 2 38" xfId="4283" xr:uid="{00000000-0005-0000-0000-000003110000}"/>
    <cellStyle name="Comma 2 39" xfId="4284" xr:uid="{00000000-0005-0000-0000-000004110000}"/>
    <cellStyle name="Comma 2 4" xfId="4285" xr:uid="{00000000-0005-0000-0000-000005110000}"/>
    <cellStyle name="Comma 2 4 10" xfId="4286" xr:uid="{00000000-0005-0000-0000-000006110000}"/>
    <cellStyle name="Comma 2 4 11" xfId="4287" xr:uid="{00000000-0005-0000-0000-000007110000}"/>
    <cellStyle name="Comma 2 4 11 2" xfId="4288" xr:uid="{00000000-0005-0000-0000-000008110000}"/>
    <cellStyle name="Comma 2 4 11 2 2" xfId="4289" xr:uid="{00000000-0005-0000-0000-000009110000}"/>
    <cellStyle name="Comma 2 4 11 2 3" xfId="4290" xr:uid="{00000000-0005-0000-0000-00000A110000}"/>
    <cellStyle name="Comma 2 4 11 2 4" xfId="4291" xr:uid="{00000000-0005-0000-0000-00000B110000}"/>
    <cellStyle name="Comma 2 4 11 3" xfId="4292" xr:uid="{00000000-0005-0000-0000-00000C110000}"/>
    <cellStyle name="Comma 2 4 11 4" xfId="4293" xr:uid="{00000000-0005-0000-0000-00000D110000}"/>
    <cellStyle name="Comma 2 4 11 5" xfId="4294" xr:uid="{00000000-0005-0000-0000-00000E110000}"/>
    <cellStyle name="Comma 2 4 12" xfId="4295" xr:uid="{00000000-0005-0000-0000-00000F110000}"/>
    <cellStyle name="Comma 2 4 12 2" xfId="4296" xr:uid="{00000000-0005-0000-0000-000010110000}"/>
    <cellStyle name="Comma 2 4 12 3" xfId="4297" xr:uid="{00000000-0005-0000-0000-000011110000}"/>
    <cellStyle name="Comma 2 4 12 4" xfId="4298" xr:uid="{00000000-0005-0000-0000-000012110000}"/>
    <cellStyle name="Comma 2 4 13" xfId="4299" xr:uid="{00000000-0005-0000-0000-000013110000}"/>
    <cellStyle name="Comma 2 4 14" xfId="4300" xr:uid="{00000000-0005-0000-0000-000014110000}"/>
    <cellStyle name="Comma 2 4 15" xfId="4301" xr:uid="{00000000-0005-0000-0000-000015110000}"/>
    <cellStyle name="Comma 2 4 16" xfId="28667" xr:uid="{FD0DA268-EAF6-4217-A26F-48B9DC47CBBE}"/>
    <cellStyle name="Comma 2 4 2" xfId="4302" xr:uid="{00000000-0005-0000-0000-000016110000}"/>
    <cellStyle name="Comma 2 4 2 10" xfId="4303" xr:uid="{00000000-0005-0000-0000-000017110000}"/>
    <cellStyle name="Comma 2 4 2 11" xfId="28668" xr:uid="{F905120C-5D11-498B-B610-09F4F0C4273F}"/>
    <cellStyle name="Comma 2 4 2 2" xfId="4304" xr:uid="{00000000-0005-0000-0000-000018110000}"/>
    <cellStyle name="Comma 2 4 2 2 2" xfId="4305" xr:uid="{00000000-0005-0000-0000-000019110000}"/>
    <cellStyle name="Comma 2 4 2 2 2 2" xfId="4306" xr:uid="{00000000-0005-0000-0000-00001A110000}"/>
    <cellStyle name="Comma 2 4 2 2 2 2 2" xfId="4307" xr:uid="{00000000-0005-0000-0000-00001B110000}"/>
    <cellStyle name="Comma 2 4 2 2 2 2 2 2" xfId="4308" xr:uid="{00000000-0005-0000-0000-00001C110000}"/>
    <cellStyle name="Comma 2 4 2 2 2 2 2 3" xfId="4309" xr:uid="{00000000-0005-0000-0000-00001D110000}"/>
    <cellStyle name="Comma 2 4 2 2 2 2 2 4" xfId="4310" xr:uid="{00000000-0005-0000-0000-00001E110000}"/>
    <cellStyle name="Comma 2 4 2 2 2 2 3" xfId="4311" xr:uid="{00000000-0005-0000-0000-00001F110000}"/>
    <cellStyle name="Comma 2 4 2 2 2 2 4" xfId="4312" xr:uid="{00000000-0005-0000-0000-000020110000}"/>
    <cellStyle name="Comma 2 4 2 2 2 2 5" xfId="4313" xr:uid="{00000000-0005-0000-0000-000021110000}"/>
    <cellStyle name="Comma 2 4 2 2 2 3" xfId="4314" xr:uid="{00000000-0005-0000-0000-000022110000}"/>
    <cellStyle name="Comma 2 4 2 2 2 3 2" xfId="4315" xr:uid="{00000000-0005-0000-0000-000023110000}"/>
    <cellStyle name="Comma 2 4 2 2 2 3 3" xfId="4316" xr:uid="{00000000-0005-0000-0000-000024110000}"/>
    <cellStyle name="Comma 2 4 2 2 2 3 4" xfId="4317" xr:uid="{00000000-0005-0000-0000-000025110000}"/>
    <cellStyle name="Comma 2 4 2 2 2 4" xfId="4318" xr:uid="{00000000-0005-0000-0000-000026110000}"/>
    <cellStyle name="Comma 2 4 2 2 2 5" xfId="4319" xr:uid="{00000000-0005-0000-0000-000027110000}"/>
    <cellStyle name="Comma 2 4 2 2 2 6" xfId="4320" xr:uid="{00000000-0005-0000-0000-000028110000}"/>
    <cellStyle name="Comma 2 4 2 2 3" xfId="4321" xr:uid="{00000000-0005-0000-0000-000029110000}"/>
    <cellStyle name="Comma 2 4 2 2 3 2" xfId="4322" xr:uid="{00000000-0005-0000-0000-00002A110000}"/>
    <cellStyle name="Comma 2 4 2 2 3 2 2" xfId="4323" xr:uid="{00000000-0005-0000-0000-00002B110000}"/>
    <cellStyle name="Comma 2 4 2 2 3 2 2 2" xfId="4324" xr:uid="{00000000-0005-0000-0000-00002C110000}"/>
    <cellStyle name="Comma 2 4 2 2 3 2 2 3" xfId="4325" xr:uid="{00000000-0005-0000-0000-00002D110000}"/>
    <cellStyle name="Comma 2 4 2 2 3 2 2 4" xfId="4326" xr:uid="{00000000-0005-0000-0000-00002E110000}"/>
    <cellStyle name="Comma 2 4 2 2 3 2 3" xfId="4327" xr:uid="{00000000-0005-0000-0000-00002F110000}"/>
    <cellStyle name="Comma 2 4 2 2 3 2 4" xfId="4328" xr:uid="{00000000-0005-0000-0000-000030110000}"/>
    <cellStyle name="Comma 2 4 2 2 3 2 5" xfId="4329" xr:uid="{00000000-0005-0000-0000-000031110000}"/>
    <cellStyle name="Comma 2 4 2 2 3 3" xfId="4330" xr:uid="{00000000-0005-0000-0000-000032110000}"/>
    <cellStyle name="Comma 2 4 2 2 3 3 2" xfId="4331" xr:uid="{00000000-0005-0000-0000-000033110000}"/>
    <cellStyle name="Comma 2 4 2 2 3 3 3" xfId="4332" xr:uid="{00000000-0005-0000-0000-000034110000}"/>
    <cellStyle name="Comma 2 4 2 2 3 3 4" xfId="4333" xr:uid="{00000000-0005-0000-0000-000035110000}"/>
    <cellStyle name="Comma 2 4 2 2 3 4" xfId="4334" xr:uid="{00000000-0005-0000-0000-000036110000}"/>
    <cellStyle name="Comma 2 4 2 2 3 5" xfId="4335" xr:uid="{00000000-0005-0000-0000-000037110000}"/>
    <cellStyle name="Comma 2 4 2 2 3 6" xfId="4336" xr:uid="{00000000-0005-0000-0000-000038110000}"/>
    <cellStyle name="Comma 2 4 2 2 4" xfId="4337" xr:uid="{00000000-0005-0000-0000-000039110000}"/>
    <cellStyle name="Comma 2 4 2 2 5" xfId="4338" xr:uid="{00000000-0005-0000-0000-00003A110000}"/>
    <cellStyle name="Comma 2 4 2 2 5 2" xfId="4339" xr:uid="{00000000-0005-0000-0000-00003B110000}"/>
    <cellStyle name="Comma 2 4 2 2 5 2 2" xfId="4340" xr:uid="{00000000-0005-0000-0000-00003C110000}"/>
    <cellStyle name="Comma 2 4 2 2 5 2 3" xfId="4341" xr:uid="{00000000-0005-0000-0000-00003D110000}"/>
    <cellStyle name="Comma 2 4 2 2 5 2 4" xfId="4342" xr:uid="{00000000-0005-0000-0000-00003E110000}"/>
    <cellStyle name="Comma 2 4 2 2 5 3" xfId="4343" xr:uid="{00000000-0005-0000-0000-00003F110000}"/>
    <cellStyle name="Comma 2 4 2 2 5 4" xfId="4344" xr:uid="{00000000-0005-0000-0000-000040110000}"/>
    <cellStyle name="Comma 2 4 2 2 5 5" xfId="4345" xr:uid="{00000000-0005-0000-0000-000041110000}"/>
    <cellStyle name="Comma 2 4 2 2 6" xfId="4346" xr:uid="{00000000-0005-0000-0000-000042110000}"/>
    <cellStyle name="Comma 2 4 2 2 6 2" xfId="4347" xr:uid="{00000000-0005-0000-0000-000043110000}"/>
    <cellStyle name="Comma 2 4 2 2 6 3" xfId="4348" xr:uid="{00000000-0005-0000-0000-000044110000}"/>
    <cellStyle name="Comma 2 4 2 2 6 4" xfId="4349" xr:uid="{00000000-0005-0000-0000-000045110000}"/>
    <cellStyle name="Comma 2 4 2 2 7" xfId="4350" xr:uid="{00000000-0005-0000-0000-000046110000}"/>
    <cellStyle name="Comma 2 4 2 2 8" xfId="4351" xr:uid="{00000000-0005-0000-0000-000047110000}"/>
    <cellStyle name="Comma 2 4 2 2 9" xfId="4352" xr:uid="{00000000-0005-0000-0000-000048110000}"/>
    <cellStyle name="Comma 2 4 2 3" xfId="4353" xr:uid="{00000000-0005-0000-0000-000049110000}"/>
    <cellStyle name="Comma 2 4 2 3 2" xfId="4354" xr:uid="{00000000-0005-0000-0000-00004A110000}"/>
    <cellStyle name="Comma 2 4 2 3 2 2" xfId="4355" xr:uid="{00000000-0005-0000-0000-00004B110000}"/>
    <cellStyle name="Comma 2 4 2 3 2 2 2" xfId="4356" xr:uid="{00000000-0005-0000-0000-00004C110000}"/>
    <cellStyle name="Comma 2 4 2 3 2 2 3" xfId="4357" xr:uid="{00000000-0005-0000-0000-00004D110000}"/>
    <cellStyle name="Comma 2 4 2 3 2 2 4" xfId="4358" xr:uid="{00000000-0005-0000-0000-00004E110000}"/>
    <cellStyle name="Comma 2 4 2 3 2 3" xfId="4359" xr:uid="{00000000-0005-0000-0000-00004F110000}"/>
    <cellStyle name="Comma 2 4 2 3 2 4" xfId="4360" xr:uid="{00000000-0005-0000-0000-000050110000}"/>
    <cellStyle name="Comma 2 4 2 3 2 5" xfId="4361" xr:uid="{00000000-0005-0000-0000-000051110000}"/>
    <cellStyle name="Comma 2 4 2 3 3" xfId="4362" xr:uid="{00000000-0005-0000-0000-000052110000}"/>
    <cellStyle name="Comma 2 4 2 3 3 2" xfId="4363" xr:uid="{00000000-0005-0000-0000-000053110000}"/>
    <cellStyle name="Comma 2 4 2 3 3 3" xfId="4364" xr:uid="{00000000-0005-0000-0000-000054110000}"/>
    <cellStyle name="Comma 2 4 2 3 3 4" xfId="4365" xr:uid="{00000000-0005-0000-0000-000055110000}"/>
    <cellStyle name="Comma 2 4 2 3 4" xfId="4366" xr:uid="{00000000-0005-0000-0000-000056110000}"/>
    <cellStyle name="Comma 2 4 2 3 5" xfId="4367" xr:uid="{00000000-0005-0000-0000-000057110000}"/>
    <cellStyle name="Comma 2 4 2 3 6" xfId="4368" xr:uid="{00000000-0005-0000-0000-000058110000}"/>
    <cellStyle name="Comma 2 4 2 4" xfId="4369" xr:uid="{00000000-0005-0000-0000-000059110000}"/>
    <cellStyle name="Comma 2 4 2 4 2" xfId="4370" xr:uid="{00000000-0005-0000-0000-00005A110000}"/>
    <cellStyle name="Comma 2 4 2 4 2 2" xfId="4371" xr:uid="{00000000-0005-0000-0000-00005B110000}"/>
    <cellStyle name="Comma 2 4 2 4 2 2 2" xfId="4372" xr:uid="{00000000-0005-0000-0000-00005C110000}"/>
    <cellStyle name="Comma 2 4 2 4 2 2 3" xfId="4373" xr:uid="{00000000-0005-0000-0000-00005D110000}"/>
    <cellStyle name="Comma 2 4 2 4 2 2 4" xfId="4374" xr:uid="{00000000-0005-0000-0000-00005E110000}"/>
    <cellStyle name="Comma 2 4 2 4 2 3" xfId="4375" xr:uid="{00000000-0005-0000-0000-00005F110000}"/>
    <cellStyle name="Comma 2 4 2 4 2 4" xfId="4376" xr:uid="{00000000-0005-0000-0000-000060110000}"/>
    <cellStyle name="Comma 2 4 2 4 2 5" xfId="4377" xr:uid="{00000000-0005-0000-0000-000061110000}"/>
    <cellStyle name="Comma 2 4 2 4 3" xfId="4378" xr:uid="{00000000-0005-0000-0000-000062110000}"/>
    <cellStyle name="Comma 2 4 2 4 3 2" xfId="4379" xr:uid="{00000000-0005-0000-0000-000063110000}"/>
    <cellStyle name="Comma 2 4 2 4 3 3" xfId="4380" xr:uid="{00000000-0005-0000-0000-000064110000}"/>
    <cellStyle name="Comma 2 4 2 4 3 4" xfId="4381" xr:uid="{00000000-0005-0000-0000-000065110000}"/>
    <cellStyle name="Comma 2 4 2 4 4" xfId="4382" xr:uid="{00000000-0005-0000-0000-000066110000}"/>
    <cellStyle name="Comma 2 4 2 4 5" xfId="4383" xr:uid="{00000000-0005-0000-0000-000067110000}"/>
    <cellStyle name="Comma 2 4 2 4 6" xfId="4384" xr:uid="{00000000-0005-0000-0000-000068110000}"/>
    <cellStyle name="Comma 2 4 2 5" xfId="4385" xr:uid="{00000000-0005-0000-0000-000069110000}"/>
    <cellStyle name="Comma 2 4 2 6" xfId="4386" xr:uid="{00000000-0005-0000-0000-00006A110000}"/>
    <cellStyle name="Comma 2 4 2 6 2" xfId="4387" xr:uid="{00000000-0005-0000-0000-00006B110000}"/>
    <cellStyle name="Comma 2 4 2 6 2 2" xfId="4388" xr:uid="{00000000-0005-0000-0000-00006C110000}"/>
    <cellStyle name="Comma 2 4 2 6 2 3" xfId="4389" xr:uid="{00000000-0005-0000-0000-00006D110000}"/>
    <cellStyle name="Comma 2 4 2 6 2 4" xfId="4390" xr:uid="{00000000-0005-0000-0000-00006E110000}"/>
    <cellStyle name="Comma 2 4 2 6 3" xfId="4391" xr:uid="{00000000-0005-0000-0000-00006F110000}"/>
    <cellStyle name="Comma 2 4 2 6 4" xfId="4392" xr:uid="{00000000-0005-0000-0000-000070110000}"/>
    <cellStyle name="Comma 2 4 2 6 5" xfId="4393" xr:uid="{00000000-0005-0000-0000-000071110000}"/>
    <cellStyle name="Comma 2 4 2 7" xfId="4394" xr:uid="{00000000-0005-0000-0000-000072110000}"/>
    <cellStyle name="Comma 2 4 2 7 2" xfId="4395" xr:uid="{00000000-0005-0000-0000-000073110000}"/>
    <cellStyle name="Comma 2 4 2 7 3" xfId="4396" xr:uid="{00000000-0005-0000-0000-000074110000}"/>
    <cellStyle name="Comma 2 4 2 7 4" xfId="4397" xr:uid="{00000000-0005-0000-0000-000075110000}"/>
    <cellStyle name="Comma 2 4 2 8" xfId="4398" xr:uid="{00000000-0005-0000-0000-000076110000}"/>
    <cellStyle name="Comma 2 4 2 9" xfId="4399" xr:uid="{00000000-0005-0000-0000-000077110000}"/>
    <cellStyle name="Comma 2 4 3" xfId="4400" xr:uid="{00000000-0005-0000-0000-000078110000}"/>
    <cellStyle name="Comma 2 4 3 10" xfId="28669" xr:uid="{2D96C152-6AFC-475B-92EA-6AF7DC9C3546}"/>
    <cellStyle name="Comma 2 4 3 2" xfId="4401" xr:uid="{00000000-0005-0000-0000-000079110000}"/>
    <cellStyle name="Comma 2 4 3 2 2" xfId="4402" xr:uid="{00000000-0005-0000-0000-00007A110000}"/>
    <cellStyle name="Comma 2 4 3 2 2 2" xfId="4403" xr:uid="{00000000-0005-0000-0000-00007B110000}"/>
    <cellStyle name="Comma 2 4 3 2 2 2 2" xfId="4404" xr:uid="{00000000-0005-0000-0000-00007C110000}"/>
    <cellStyle name="Comma 2 4 3 2 2 2 2 2" xfId="4405" xr:uid="{00000000-0005-0000-0000-00007D110000}"/>
    <cellStyle name="Comma 2 4 3 2 2 2 2 3" xfId="4406" xr:uid="{00000000-0005-0000-0000-00007E110000}"/>
    <cellStyle name="Comma 2 4 3 2 2 2 2 4" xfId="4407" xr:uid="{00000000-0005-0000-0000-00007F110000}"/>
    <cellStyle name="Comma 2 4 3 2 2 2 3" xfId="4408" xr:uid="{00000000-0005-0000-0000-000080110000}"/>
    <cellStyle name="Comma 2 4 3 2 2 2 4" xfId="4409" xr:uid="{00000000-0005-0000-0000-000081110000}"/>
    <cellStyle name="Comma 2 4 3 2 2 2 5" xfId="4410" xr:uid="{00000000-0005-0000-0000-000082110000}"/>
    <cellStyle name="Comma 2 4 3 2 2 3" xfId="4411" xr:uid="{00000000-0005-0000-0000-000083110000}"/>
    <cellStyle name="Comma 2 4 3 2 2 3 2" xfId="4412" xr:uid="{00000000-0005-0000-0000-000084110000}"/>
    <cellStyle name="Comma 2 4 3 2 2 3 3" xfId="4413" xr:uid="{00000000-0005-0000-0000-000085110000}"/>
    <cellStyle name="Comma 2 4 3 2 2 3 4" xfId="4414" xr:uid="{00000000-0005-0000-0000-000086110000}"/>
    <cellStyle name="Comma 2 4 3 2 2 4" xfId="4415" xr:uid="{00000000-0005-0000-0000-000087110000}"/>
    <cellStyle name="Comma 2 4 3 2 2 5" xfId="4416" xr:uid="{00000000-0005-0000-0000-000088110000}"/>
    <cellStyle name="Comma 2 4 3 2 2 6" xfId="4417" xr:uid="{00000000-0005-0000-0000-000089110000}"/>
    <cellStyle name="Comma 2 4 3 2 3" xfId="4418" xr:uid="{00000000-0005-0000-0000-00008A110000}"/>
    <cellStyle name="Comma 2 4 3 2 3 2" xfId="4419" xr:uid="{00000000-0005-0000-0000-00008B110000}"/>
    <cellStyle name="Comma 2 4 3 2 3 2 2" xfId="4420" xr:uid="{00000000-0005-0000-0000-00008C110000}"/>
    <cellStyle name="Comma 2 4 3 2 3 2 2 2" xfId="4421" xr:uid="{00000000-0005-0000-0000-00008D110000}"/>
    <cellStyle name="Comma 2 4 3 2 3 2 2 3" xfId="4422" xr:uid="{00000000-0005-0000-0000-00008E110000}"/>
    <cellStyle name="Comma 2 4 3 2 3 2 2 4" xfId="4423" xr:uid="{00000000-0005-0000-0000-00008F110000}"/>
    <cellStyle name="Comma 2 4 3 2 3 2 3" xfId="4424" xr:uid="{00000000-0005-0000-0000-000090110000}"/>
    <cellStyle name="Comma 2 4 3 2 3 2 4" xfId="4425" xr:uid="{00000000-0005-0000-0000-000091110000}"/>
    <cellStyle name="Comma 2 4 3 2 3 2 5" xfId="4426" xr:uid="{00000000-0005-0000-0000-000092110000}"/>
    <cellStyle name="Comma 2 4 3 2 3 3" xfId="4427" xr:uid="{00000000-0005-0000-0000-000093110000}"/>
    <cellStyle name="Comma 2 4 3 2 3 3 2" xfId="4428" xr:uid="{00000000-0005-0000-0000-000094110000}"/>
    <cellStyle name="Comma 2 4 3 2 3 3 3" xfId="4429" xr:uid="{00000000-0005-0000-0000-000095110000}"/>
    <cellStyle name="Comma 2 4 3 2 3 3 4" xfId="4430" xr:uid="{00000000-0005-0000-0000-000096110000}"/>
    <cellStyle name="Comma 2 4 3 2 3 4" xfId="4431" xr:uid="{00000000-0005-0000-0000-000097110000}"/>
    <cellStyle name="Comma 2 4 3 2 3 5" xfId="4432" xr:uid="{00000000-0005-0000-0000-000098110000}"/>
    <cellStyle name="Comma 2 4 3 2 3 6" xfId="4433" xr:uid="{00000000-0005-0000-0000-000099110000}"/>
    <cellStyle name="Comma 2 4 3 2 4" xfId="4434" xr:uid="{00000000-0005-0000-0000-00009A110000}"/>
    <cellStyle name="Comma 2 4 3 2 4 2" xfId="4435" xr:uid="{00000000-0005-0000-0000-00009B110000}"/>
    <cellStyle name="Comma 2 4 3 2 4 2 2" xfId="4436" xr:uid="{00000000-0005-0000-0000-00009C110000}"/>
    <cellStyle name="Comma 2 4 3 2 4 2 3" xfId="4437" xr:uid="{00000000-0005-0000-0000-00009D110000}"/>
    <cellStyle name="Comma 2 4 3 2 4 2 4" xfId="4438" xr:uid="{00000000-0005-0000-0000-00009E110000}"/>
    <cellStyle name="Comma 2 4 3 2 4 3" xfId="4439" xr:uid="{00000000-0005-0000-0000-00009F110000}"/>
    <cellStyle name="Comma 2 4 3 2 4 4" xfId="4440" xr:uid="{00000000-0005-0000-0000-0000A0110000}"/>
    <cellStyle name="Comma 2 4 3 2 4 5" xfId="4441" xr:uid="{00000000-0005-0000-0000-0000A1110000}"/>
    <cellStyle name="Comma 2 4 3 2 5" xfId="4442" xr:uid="{00000000-0005-0000-0000-0000A2110000}"/>
    <cellStyle name="Comma 2 4 3 2 5 2" xfId="4443" xr:uid="{00000000-0005-0000-0000-0000A3110000}"/>
    <cellStyle name="Comma 2 4 3 2 5 3" xfId="4444" xr:uid="{00000000-0005-0000-0000-0000A4110000}"/>
    <cellStyle name="Comma 2 4 3 2 5 4" xfId="4445" xr:uid="{00000000-0005-0000-0000-0000A5110000}"/>
    <cellStyle name="Comma 2 4 3 2 6" xfId="4446" xr:uid="{00000000-0005-0000-0000-0000A6110000}"/>
    <cellStyle name="Comma 2 4 3 2 7" xfId="4447" xr:uid="{00000000-0005-0000-0000-0000A7110000}"/>
    <cellStyle name="Comma 2 4 3 2 8" xfId="4448" xr:uid="{00000000-0005-0000-0000-0000A8110000}"/>
    <cellStyle name="Comma 2 4 3 3" xfId="4449" xr:uid="{00000000-0005-0000-0000-0000A9110000}"/>
    <cellStyle name="Comma 2 4 3 3 2" xfId="4450" xr:uid="{00000000-0005-0000-0000-0000AA110000}"/>
    <cellStyle name="Comma 2 4 3 3 2 2" xfId="4451" xr:uid="{00000000-0005-0000-0000-0000AB110000}"/>
    <cellStyle name="Comma 2 4 3 3 2 2 2" xfId="4452" xr:uid="{00000000-0005-0000-0000-0000AC110000}"/>
    <cellStyle name="Comma 2 4 3 3 2 2 3" xfId="4453" xr:uid="{00000000-0005-0000-0000-0000AD110000}"/>
    <cellStyle name="Comma 2 4 3 3 2 2 4" xfId="4454" xr:uid="{00000000-0005-0000-0000-0000AE110000}"/>
    <cellStyle name="Comma 2 4 3 3 2 3" xfId="4455" xr:uid="{00000000-0005-0000-0000-0000AF110000}"/>
    <cellStyle name="Comma 2 4 3 3 2 4" xfId="4456" xr:uid="{00000000-0005-0000-0000-0000B0110000}"/>
    <cellStyle name="Comma 2 4 3 3 2 5" xfId="4457" xr:uid="{00000000-0005-0000-0000-0000B1110000}"/>
    <cellStyle name="Comma 2 4 3 3 3" xfId="4458" xr:uid="{00000000-0005-0000-0000-0000B2110000}"/>
    <cellStyle name="Comma 2 4 3 3 3 2" xfId="4459" xr:uid="{00000000-0005-0000-0000-0000B3110000}"/>
    <cellStyle name="Comma 2 4 3 3 3 3" xfId="4460" xr:uid="{00000000-0005-0000-0000-0000B4110000}"/>
    <cellStyle name="Comma 2 4 3 3 3 4" xfId="4461" xr:uid="{00000000-0005-0000-0000-0000B5110000}"/>
    <cellStyle name="Comma 2 4 3 3 4" xfId="4462" xr:uid="{00000000-0005-0000-0000-0000B6110000}"/>
    <cellStyle name="Comma 2 4 3 3 5" xfId="4463" xr:uid="{00000000-0005-0000-0000-0000B7110000}"/>
    <cellStyle name="Comma 2 4 3 3 6" xfId="4464" xr:uid="{00000000-0005-0000-0000-0000B8110000}"/>
    <cellStyle name="Comma 2 4 3 4" xfId="4465" xr:uid="{00000000-0005-0000-0000-0000B9110000}"/>
    <cellStyle name="Comma 2 4 3 4 2" xfId="4466" xr:uid="{00000000-0005-0000-0000-0000BA110000}"/>
    <cellStyle name="Comma 2 4 3 4 2 2" xfId="4467" xr:uid="{00000000-0005-0000-0000-0000BB110000}"/>
    <cellStyle name="Comma 2 4 3 4 2 2 2" xfId="4468" xr:uid="{00000000-0005-0000-0000-0000BC110000}"/>
    <cellStyle name="Comma 2 4 3 4 2 2 3" xfId="4469" xr:uid="{00000000-0005-0000-0000-0000BD110000}"/>
    <cellStyle name="Comma 2 4 3 4 2 2 4" xfId="4470" xr:uid="{00000000-0005-0000-0000-0000BE110000}"/>
    <cellStyle name="Comma 2 4 3 4 2 3" xfId="4471" xr:uid="{00000000-0005-0000-0000-0000BF110000}"/>
    <cellStyle name="Comma 2 4 3 4 2 4" xfId="4472" xr:uid="{00000000-0005-0000-0000-0000C0110000}"/>
    <cellStyle name="Comma 2 4 3 4 2 5" xfId="4473" xr:uid="{00000000-0005-0000-0000-0000C1110000}"/>
    <cellStyle name="Comma 2 4 3 4 3" xfId="4474" xr:uid="{00000000-0005-0000-0000-0000C2110000}"/>
    <cellStyle name="Comma 2 4 3 4 3 2" xfId="4475" xr:uid="{00000000-0005-0000-0000-0000C3110000}"/>
    <cellStyle name="Comma 2 4 3 4 3 3" xfId="4476" xr:uid="{00000000-0005-0000-0000-0000C4110000}"/>
    <cellStyle name="Comma 2 4 3 4 3 4" xfId="4477" xr:uid="{00000000-0005-0000-0000-0000C5110000}"/>
    <cellStyle name="Comma 2 4 3 4 4" xfId="4478" xr:uid="{00000000-0005-0000-0000-0000C6110000}"/>
    <cellStyle name="Comma 2 4 3 4 5" xfId="4479" xr:uid="{00000000-0005-0000-0000-0000C7110000}"/>
    <cellStyle name="Comma 2 4 3 4 6" xfId="4480" xr:uid="{00000000-0005-0000-0000-0000C8110000}"/>
    <cellStyle name="Comma 2 4 3 5" xfId="4481" xr:uid="{00000000-0005-0000-0000-0000C9110000}"/>
    <cellStyle name="Comma 2 4 3 5 2" xfId="4482" xr:uid="{00000000-0005-0000-0000-0000CA110000}"/>
    <cellStyle name="Comma 2 4 3 5 2 2" xfId="4483" xr:uid="{00000000-0005-0000-0000-0000CB110000}"/>
    <cellStyle name="Comma 2 4 3 5 2 3" xfId="4484" xr:uid="{00000000-0005-0000-0000-0000CC110000}"/>
    <cellStyle name="Comma 2 4 3 5 2 4" xfId="4485" xr:uid="{00000000-0005-0000-0000-0000CD110000}"/>
    <cellStyle name="Comma 2 4 3 5 3" xfId="4486" xr:uid="{00000000-0005-0000-0000-0000CE110000}"/>
    <cellStyle name="Comma 2 4 3 5 4" xfId="4487" xr:uid="{00000000-0005-0000-0000-0000CF110000}"/>
    <cellStyle name="Comma 2 4 3 5 5" xfId="4488" xr:uid="{00000000-0005-0000-0000-0000D0110000}"/>
    <cellStyle name="Comma 2 4 3 6" xfId="4489" xr:uid="{00000000-0005-0000-0000-0000D1110000}"/>
    <cellStyle name="Comma 2 4 3 6 2" xfId="4490" xr:uid="{00000000-0005-0000-0000-0000D2110000}"/>
    <cellStyle name="Comma 2 4 3 6 3" xfId="4491" xr:uid="{00000000-0005-0000-0000-0000D3110000}"/>
    <cellStyle name="Comma 2 4 3 6 4" xfId="4492" xr:uid="{00000000-0005-0000-0000-0000D4110000}"/>
    <cellStyle name="Comma 2 4 3 7" xfId="4493" xr:uid="{00000000-0005-0000-0000-0000D5110000}"/>
    <cellStyle name="Comma 2 4 3 8" xfId="4494" xr:uid="{00000000-0005-0000-0000-0000D6110000}"/>
    <cellStyle name="Comma 2 4 3 9" xfId="4495" xr:uid="{00000000-0005-0000-0000-0000D7110000}"/>
    <cellStyle name="Comma 2 4 4" xfId="4496" xr:uid="{00000000-0005-0000-0000-0000D8110000}"/>
    <cellStyle name="Comma 2 4 5" xfId="4497" xr:uid="{00000000-0005-0000-0000-0000D9110000}"/>
    <cellStyle name="Comma 2 4 5 2" xfId="4498" xr:uid="{00000000-0005-0000-0000-0000DA110000}"/>
    <cellStyle name="Comma 2 4 5 2 2" xfId="4499" xr:uid="{00000000-0005-0000-0000-0000DB110000}"/>
    <cellStyle name="Comma 2 4 5 2 2 2" xfId="4500" xr:uid="{00000000-0005-0000-0000-0000DC110000}"/>
    <cellStyle name="Comma 2 4 5 2 2 2 2" xfId="4501" xr:uid="{00000000-0005-0000-0000-0000DD110000}"/>
    <cellStyle name="Comma 2 4 5 2 2 2 2 2" xfId="4502" xr:uid="{00000000-0005-0000-0000-0000DE110000}"/>
    <cellStyle name="Comma 2 4 5 2 2 2 2 3" xfId="4503" xr:uid="{00000000-0005-0000-0000-0000DF110000}"/>
    <cellStyle name="Comma 2 4 5 2 2 2 2 4" xfId="4504" xr:uid="{00000000-0005-0000-0000-0000E0110000}"/>
    <cellStyle name="Comma 2 4 5 2 2 2 3" xfId="4505" xr:uid="{00000000-0005-0000-0000-0000E1110000}"/>
    <cellStyle name="Comma 2 4 5 2 2 2 4" xfId="4506" xr:uid="{00000000-0005-0000-0000-0000E2110000}"/>
    <cellStyle name="Comma 2 4 5 2 2 2 5" xfId="4507" xr:uid="{00000000-0005-0000-0000-0000E3110000}"/>
    <cellStyle name="Comma 2 4 5 2 2 3" xfId="4508" xr:uid="{00000000-0005-0000-0000-0000E4110000}"/>
    <cellStyle name="Comma 2 4 5 2 2 3 2" xfId="4509" xr:uid="{00000000-0005-0000-0000-0000E5110000}"/>
    <cellStyle name="Comma 2 4 5 2 2 3 3" xfId="4510" xr:uid="{00000000-0005-0000-0000-0000E6110000}"/>
    <cellStyle name="Comma 2 4 5 2 2 3 4" xfId="4511" xr:uid="{00000000-0005-0000-0000-0000E7110000}"/>
    <cellStyle name="Comma 2 4 5 2 2 4" xfId="4512" xr:uid="{00000000-0005-0000-0000-0000E8110000}"/>
    <cellStyle name="Comma 2 4 5 2 2 5" xfId="4513" xr:uid="{00000000-0005-0000-0000-0000E9110000}"/>
    <cellStyle name="Comma 2 4 5 2 2 6" xfId="4514" xr:uid="{00000000-0005-0000-0000-0000EA110000}"/>
    <cellStyle name="Comma 2 4 5 2 3" xfId="4515" xr:uid="{00000000-0005-0000-0000-0000EB110000}"/>
    <cellStyle name="Comma 2 4 5 2 3 2" xfId="4516" xr:uid="{00000000-0005-0000-0000-0000EC110000}"/>
    <cellStyle name="Comma 2 4 5 2 3 2 2" xfId="4517" xr:uid="{00000000-0005-0000-0000-0000ED110000}"/>
    <cellStyle name="Comma 2 4 5 2 3 2 2 2" xfId="4518" xr:uid="{00000000-0005-0000-0000-0000EE110000}"/>
    <cellStyle name="Comma 2 4 5 2 3 2 2 3" xfId="4519" xr:uid="{00000000-0005-0000-0000-0000EF110000}"/>
    <cellStyle name="Comma 2 4 5 2 3 2 2 4" xfId="4520" xr:uid="{00000000-0005-0000-0000-0000F0110000}"/>
    <cellStyle name="Comma 2 4 5 2 3 2 3" xfId="4521" xr:uid="{00000000-0005-0000-0000-0000F1110000}"/>
    <cellStyle name="Comma 2 4 5 2 3 2 4" xfId="4522" xr:uid="{00000000-0005-0000-0000-0000F2110000}"/>
    <cellStyle name="Comma 2 4 5 2 3 2 5" xfId="4523" xr:uid="{00000000-0005-0000-0000-0000F3110000}"/>
    <cellStyle name="Comma 2 4 5 2 3 3" xfId="4524" xr:uid="{00000000-0005-0000-0000-0000F4110000}"/>
    <cellStyle name="Comma 2 4 5 2 3 3 2" xfId="4525" xr:uid="{00000000-0005-0000-0000-0000F5110000}"/>
    <cellStyle name="Comma 2 4 5 2 3 3 3" xfId="4526" xr:uid="{00000000-0005-0000-0000-0000F6110000}"/>
    <cellStyle name="Comma 2 4 5 2 3 3 4" xfId="4527" xr:uid="{00000000-0005-0000-0000-0000F7110000}"/>
    <cellStyle name="Comma 2 4 5 2 3 4" xfId="4528" xr:uid="{00000000-0005-0000-0000-0000F8110000}"/>
    <cellStyle name="Comma 2 4 5 2 3 5" xfId="4529" xr:uid="{00000000-0005-0000-0000-0000F9110000}"/>
    <cellStyle name="Comma 2 4 5 2 3 6" xfId="4530" xr:uid="{00000000-0005-0000-0000-0000FA110000}"/>
    <cellStyle name="Comma 2 4 5 2 4" xfId="4531" xr:uid="{00000000-0005-0000-0000-0000FB110000}"/>
    <cellStyle name="Comma 2 4 5 2 4 2" xfId="4532" xr:uid="{00000000-0005-0000-0000-0000FC110000}"/>
    <cellStyle name="Comma 2 4 5 2 4 2 2" xfId="4533" xr:uid="{00000000-0005-0000-0000-0000FD110000}"/>
    <cellStyle name="Comma 2 4 5 2 4 2 3" xfId="4534" xr:uid="{00000000-0005-0000-0000-0000FE110000}"/>
    <cellStyle name="Comma 2 4 5 2 4 2 4" xfId="4535" xr:uid="{00000000-0005-0000-0000-0000FF110000}"/>
    <cellStyle name="Comma 2 4 5 2 4 3" xfId="4536" xr:uid="{00000000-0005-0000-0000-000000120000}"/>
    <cellStyle name="Comma 2 4 5 2 4 4" xfId="4537" xr:uid="{00000000-0005-0000-0000-000001120000}"/>
    <cellStyle name="Comma 2 4 5 2 4 5" xfId="4538" xr:uid="{00000000-0005-0000-0000-000002120000}"/>
    <cellStyle name="Comma 2 4 5 2 5" xfId="4539" xr:uid="{00000000-0005-0000-0000-000003120000}"/>
    <cellStyle name="Comma 2 4 5 2 5 2" xfId="4540" xr:uid="{00000000-0005-0000-0000-000004120000}"/>
    <cellStyle name="Comma 2 4 5 2 5 3" xfId="4541" xr:uid="{00000000-0005-0000-0000-000005120000}"/>
    <cellStyle name="Comma 2 4 5 2 5 4" xfId="4542" xr:uid="{00000000-0005-0000-0000-000006120000}"/>
    <cellStyle name="Comma 2 4 5 2 6" xfId="4543" xr:uid="{00000000-0005-0000-0000-000007120000}"/>
    <cellStyle name="Comma 2 4 5 2 7" xfId="4544" xr:uid="{00000000-0005-0000-0000-000008120000}"/>
    <cellStyle name="Comma 2 4 5 2 8" xfId="4545" xr:uid="{00000000-0005-0000-0000-000009120000}"/>
    <cellStyle name="Comma 2 4 5 3" xfId="4546" xr:uid="{00000000-0005-0000-0000-00000A120000}"/>
    <cellStyle name="Comma 2 4 5 3 2" xfId="4547" xr:uid="{00000000-0005-0000-0000-00000B120000}"/>
    <cellStyle name="Comma 2 4 5 3 2 2" xfId="4548" xr:uid="{00000000-0005-0000-0000-00000C120000}"/>
    <cellStyle name="Comma 2 4 5 3 2 2 2" xfId="4549" xr:uid="{00000000-0005-0000-0000-00000D120000}"/>
    <cellStyle name="Comma 2 4 5 3 2 2 3" xfId="4550" xr:uid="{00000000-0005-0000-0000-00000E120000}"/>
    <cellStyle name="Comma 2 4 5 3 2 2 4" xfId="4551" xr:uid="{00000000-0005-0000-0000-00000F120000}"/>
    <cellStyle name="Comma 2 4 5 3 2 3" xfId="4552" xr:uid="{00000000-0005-0000-0000-000010120000}"/>
    <cellStyle name="Comma 2 4 5 3 2 4" xfId="4553" xr:uid="{00000000-0005-0000-0000-000011120000}"/>
    <cellStyle name="Comma 2 4 5 3 2 5" xfId="4554" xr:uid="{00000000-0005-0000-0000-000012120000}"/>
    <cellStyle name="Comma 2 4 5 3 3" xfId="4555" xr:uid="{00000000-0005-0000-0000-000013120000}"/>
    <cellStyle name="Comma 2 4 5 3 3 2" xfId="4556" xr:uid="{00000000-0005-0000-0000-000014120000}"/>
    <cellStyle name="Comma 2 4 5 3 3 3" xfId="4557" xr:uid="{00000000-0005-0000-0000-000015120000}"/>
    <cellStyle name="Comma 2 4 5 3 3 4" xfId="4558" xr:uid="{00000000-0005-0000-0000-000016120000}"/>
    <cellStyle name="Comma 2 4 5 3 4" xfId="4559" xr:uid="{00000000-0005-0000-0000-000017120000}"/>
    <cellStyle name="Comma 2 4 5 3 5" xfId="4560" xr:uid="{00000000-0005-0000-0000-000018120000}"/>
    <cellStyle name="Comma 2 4 5 3 6" xfId="4561" xr:uid="{00000000-0005-0000-0000-000019120000}"/>
    <cellStyle name="Comma 2 4 5 4" xfId="4562" xr:uid="{00000000-0005-0000-0000-00001A120000}"/>
    <cellStyle name="Comma 2 4 5 4 2" xfId="4563" xr:uid="{00000000-0005-0000-0000-00001B120000}"/>
    <cellStyle name="Comma 2 4 5 4 2 2" xfId="4564" xr:uid="{00000000-0005-0000-0000-00001C120000}"/>
    <cellStyle name="Comma 2 4 5 4 2 2 2" xfId="4565" xr:uid="{00000000-0005-0000-0000-00001D120000}"/>
    <cellStyle name="Comma 2 4 5 4 2 2 3" xfId="4566" xr:uid="{00000000-0005-0000-0000-00001E120000}"/>
    <cellStyle name="Comma 2 4 5 4 2 2 4" xfId="4567" xr:uid="{00000000-0005-0000-0000-00001F120000}"/>
    <cellStyle name="Comma 2 4 5 4 2 3" xfId="4568" xr:uid="{00000000-0005-0000-0000-000020120000}"/>
    <cellStyle name="Comma 2 4 5 4 2 4" xfId="4569" xr:uid="{00000000-0005-0000-0000-000021120000}"/>
    <cellStyle name="Comma 2 4 5 4 2 5" xfId="4570" xr:uid="{00000000-0005-0000-0000-000022120000}"/>
    <cellStyle name="Comma 2 4 5 4 3" xfId="4571" xr:uid="{00000000-0005-0000-0000-000023120000}"/>
    <cellStyle name="Comma 2 4 5 4 3 2" xfId="4572" xr:uid="{00000000-0005-0000-0000-000024120000}"/>
    <cellStyle name="Comma 2 4 5 4 3 3" xfId="4573" xr:uid="{00000000-0005-0000-0000-000025120000}"/>
    <cellStyle name="Comma 2 4 5 4 3 4" xfId="4574" xr:uid="{00000000-0005-0000-0000-000026120000}"/>
    <cellStyle name="Comma 2 4 5 4 4" xfId="4575" xr:uid="{00000000-0005-0000-0000-000027120000}"/>
    <cellStyle name="Comma 2 4 5 4 5" xfId="4576" xr:uid="{00000000-0005-0000-0000-000028120000}"/>
    <cellStyle name="Comma 2 4 5 4 6" xfId="4577" xr:uid="{00000000-0005-0000-0000-000029120000}"/>
    <cellStyle name="Comma 2 4 5 5" xfId="4578" xr:uid="{00000000-0005-0000-0000-00002A120000}"/>
    <cellStyle name="Comma 2 4 5 5 2" xfId="4579" xr:uid="{00000000-0005-0000-0000-00002B120000}"/>
    <cellStyle name="Comma 2 4 5 5 2 2" xfId="4580" xr:uid="{00000000-0005-0000-0000-00002C120000}"/>
    <cellStyle name="Comma 2 4 5 5 2 3" xfId="4581" xr:uid="{00000000-0005-0000-0000-00002D120000}"/>
    <cellStyle name="Comma 2 4 5 5 2 4" xfId="4582" xr:uid="{00000000-0005-0000-0000-00002E120000}"/>
    <cellStyle name="Comma 2 4 5 5 3" xfId="4583" xr:uid="{00000000-0005-0000-0000-00002F120000}"/>
    <cellStyle name="Comma 2 4 5 5 4" xfId="4584" xr:uid="{00000000-0005-0000-0000-000030120000}"/>
    <cellStyle name="Comma 2 4 5 5 5" xfId="4585" xr:uid="{00000000-0005-0000-0000-000031120000}"/>
    <cellStyle name="Comma 2 4 5 6" xfId="4586" xr:uid="{00000000-0005-0000-0000-000032120000}"/>
    <cellStyle name="Comma 2 4 5 6 2" xfId="4587" xr:uid="{00000000-0005-0000-0000-000033120000}"/>
    <cellStyle name="Comma 2 4 5 6 3" xfId="4588" xr:uid="{00000000-0005-0000-0000-000034120000}"/>
    <cellStyle name="Comma 2 4 5 6 4" xfId="4589" xr:uid="{00000000-0005-0000-0000-000035120000}"/>
    <cellStyle name="Comma 2 4 5 7" xfId="4590" xr:uid="{00000000-0005-0000-0000-000036120000}"/>
    <cellStyle name="Comma 2 4 5 8" xfId="4591" xr:uid="{00000000-0005-0000-0000-000037120000}"/>
    <cellStyle name="Comma 2 4 5 9" xfId="4592" xr:uid="{00000000-0005-0000-0000-000038120000}"/>
    <cellStyle name="Comma 2 4 6" xfId="4593" xr:uid="{00000000-0005-0000-0000-000039120000}"/>
    <cellStyle name="Comma 2 4 6 2" xfId="4594" xr:uid="{00000000-0005-0000-0000-00003A120000}"/>
    <cellStyle name="Comma 2 4 6 2 2" xfId="4595" xr:uid="{00000000-0005-0000-0000-00003B120000}"/>
    <cellStyle name="Comma 2 4 6 2 2 2" xfId="4596" xr:uid="{00000000-0005-0000-0000-00003C120000}"/>
    <cellStyle name="Comma 2 4 6 2 2 2 2" xfId="4597" xr:uid="{00000000-0005-0000-0000-00003D120000}"/>
    <cellStyle name="Comma 2 4 6 2 2 2 3" xfId="4598" xr:uid="{00000000-0005-0000-0000-00003E120000}"/>
    <cellStyle name="Comma 2 4 6 2 2 2 4" xfId="4599" xr:uid="{00000000-0005-0000-0000-00003F120000}"/>
    <cellStyle name="Comma 2 4 6 2 2 3" xfId="4600" xr:uid="{00000000-0005-0000-0000-000040120000}"/>
    <cellStyle name="Comma 2 4 6 2 2 4" xfId="4601" xr:uid="{00000000-0005-0000-0000-000041120000}"/>
    <cellStyle name="Comma 2 4 6 2 2 5" xfId="4602" xr:uid="{00000000-0005-0000-0000-000042120000}"/>
    <cellStyle name="Comma 2 4 6 2 3" xfId="4603" xr:uid="{00000000-0005-0000-0000-000043120000}"/>
    <cellStyle name="Comma 2 4 6 2 3 2" xfId="4604" xr:uid="{00000000-0005-0000-0000-000044120000}"/>
    <cellStyle name="Comma 2 4 6 2 3 3" xfId="4605" xr:uid="{00000000-0005-0000-0000-000045120000}"/>
    <cellStyle name="Comma 2 4 6 2 3 4" xfId="4606" xr:uid="{00000000-0005-0000-0000-000046120000}"/>
    <cellStyle name="Comma 2 4 6 2 4" xfId="4607" xr:uid="{00000000-0005-0000-0000-000047120000}"/>
    <cellStyle name="Comma 2 4 6 2 5" xfId="4608" xr:uid="{00000000-0005-0000-0000-000048120000}"/>
    <cellStyle name="Comma 2 4 6 2 6" xfId="4609" xr:uid="{00000000-0005-0000-0000-000049120000}"/>
    <cellStyle name="Comma 2 4 6 3" xfId="4610" xr:uid="{00000000-0005-0000-0000-00004A120000}"/>
    <cellStyle name="Comma 2 4 6 3 2" xfId="4611" xr:uid="{00000000-0005-0000-0000-00004B120000}"/>
    <cellStyle name="Comma 2 4 6 3 2 2" xfId="4612" xr:uid="{00000000-0005-0000-0000-00004C120000}"/>
    <cellStyle name="Comma 2 4 6 3 2 2 2" xfId="4613" xr:uid="{00000000-0005-0000-0000-00004D120000}"/>
    <cellStyle name="Comma 2 4 6 3 2 2 3" xfId="4614" xr:uid="{00000000-0005-0000-0000-00004E120000}"/>
    <cellStyle name="Comma 2 4 6 3 2 2 4" xfId="4615" xr:uid="{00000000-0005-0000-0000-00004F120000}"/>
    <cellStyle name="Comma 2 4 6 3 2 3" xfId="4616" xr:uid="{00000000-0005-0000-0000-000050120000}"/>
    <cellStyle name="Comma 2 4 6 3 2 4" xfId="4617" xr:uid="{00000000-0005-0000-0000-000051120000}"/>
    <cellStyle name="Comma 2 4 6 3 2 5" xfId="4618" xr:uid="{00000000-0005-0000-0000-000052120000}"/>
    <cellStyle name="Comma 2 4 6 3 3" xfId="4619" xr:uid="{00000000-0005-0000-0000-000053120000}"/>
    <cellStyle name="Comma 2 4 6 3 3 2" xfId="4620" xr:uid="{00000000-0005-0000-0000-000054120000}"/>
    <cellStyle name="Comma 2 4 6 3 3 3" xfId="4621" xr:uid="{00000000-0005-0000-0000-000055120000}"/>
    <cellStyle name="Comma 2 4 6 3 3 4" xfId="4622" xr:uid="{00000000-0005-0000-0000-000056120000}"/>
    <cellStyle name="Comma 2 4 6 3 4" xfId="4623" xr:uid="{00000000-0005-0000-0000-000057120000}"/>
    <cellStyle name="Comma 2 4 6 3 5" xfId="4624" xr:uid="{00000000-0005-0000-0000-000058120000}"/>
    <cellStyle name="Comma 2 4 6 3 6" xfId="4625" xr:uid="{00000000-0005-0000-0000-000059120000}"/>
    <cellStyle name="Comma 2 4 6 4" xfId="4626" xr:uid="{00000000-0005-0000-0000-00005A120000}"/>
    <cellStyle name="Comma 2 4 6 4 2" xfId="4627" xr:uid="{00000000-0005-0000-0000-00005B120000}"/>
    <cellStyle name="Comma 2 4 6 4 2 2" xfId="4628" xr:uid="{00000000-0005-0000-0000-00005C120000}"/>
    <cellStyle name="Comma 2 4 6 4 2 3" xfId="4629" xr:uid="{00000000-0005-0000-0000-00005D120000}"/>
    <cellStyle name="Comma 2 4 6 4 2 4" xfId="4630" xr:uid="{00000000-0005-0000-0000-00005E120000}"/>
    <cellStyle name="Comma 2 4 6 4 3" xfId="4631" xr:uid="{00000000-0005-0000-0000-00005F120000}"/>
    <cellStyle name="Comma 2 4 6 4 4" xfId="4632" xr:uid="{00000000-0005-0000-0000-000060120000}"/>
    <cellStyle name="Comma 2 4 6 4 5" xfId="4633" xr:uid="{00000000-0005-0000-0000-000061120000}"/>
    <cellStyle name="Comma 2 4 6 5" xfId="4634" xr:uid="{00000000-0005-0000-0000-000062120000}"/>
    <cellStyle name="Comma 2 4 6 5 2" xfId="4635" xr:uid="{00000000-0005-0000-0000-000063120000}"/>
    <cellStyle name="Comma 2 4 6 5 3" xfId="4636" xr:uid="{00000000-0005-0000-0000-000064120000}"/>
    <cellStyle name="Comma 2 4 6 5 4" xfId="4637" xr:uid="{00000000-0005-0000-0000-000065120000}"/>
    <cellStyle name="Comma 2 4 6 6" xfId="4638" xr:uid="{00000000-0005-0000-0000-000066120000}"/>
    <cellStyle name="Comma 2 4 6 7" xfId="4639" xr:uid="{00000000-0005-0000-0000-000067120000}"/>
    <cellStyle name="Comma 2 4 6 8" xfId="4640" xr:uid="{00000000-0005-0000-0000-000068120000}"/>
    <cellStyle name="Comma 2 4 7" xfId="4641" xr:uid="{00000000-0005-0000-0000-000069120000}"/>
    <cellStyle name="Comma 2 4 7 2" xfId="4642" xr:uid="{00000000-0005-0000-0000-00006A120000}"/>
    <cellStyle name="Comma 2 4 7 2 2" xfId="4643" xr:uid="{00000000-0005-0000-0000-00006B120000}"/>
    <cellStyle name="Comma 2 4 7 2 2 2" xfId="4644" xr:uid="{00000000-0005-0000-0000-00006C120000}"/>
    <cellStyle name="Comma 2 4 7 2 2 2 2" xfId="4645" xr:uid="{00000000-0005-0000-0000-00006D120000}"/>
    <cellStyle name="Comma 2 4 7 2 2 2 3" xfId="4646" xr:uid="{00000000-0005-0000-0000-00006E120000}"/>
    <cellStyle name="Comma 2 4 7 2 2 2 4" xfId="4647" xr:uid="{00000000-0005-0000-0000-00006F120000}"/>
    <cellStyle name="Comma 2 4 7 2 2 3" xfId="4648" xr:uid="{00000000-0005-0000-0000-000070120000}"/>
    <cellStyle name="Comma 2 4 7 2 2 4" xfId="4649" xr:uid="{00000000-0005-0000-0000-000071120000}"/>
    <cellStyle name="Comma 2 4 7 2 2 5" xfId="4650" xr:uid="{00000000-0005-0000-0000-000072120000}"/>
    <cellStyle name="Comma 2 4 7 2 3" xfId="4651" xr:uid="{00000000-0005-0000-0000-000073120000}"/>
    <cellStyle name="Comma 2 4 7 2 3 2" xfId="4652" xr:uid="{00000000-0005-0000-0000-000074120000}"/>
    <cellStyle name="Comma 2 4 7 2 3 3" xfId="4653" xr:uid="{00000000-0005-0000-0000-000075120000}"/>
    <cellStyle name="Comma 2 4 7 2 3 4" xfId="4654" xr:uid="{00000000-0005-0000-0000-000076120000}"/>
    <cellStyle name="Comma 2 4 7 2 4" xfId="4655" xr:uid="{00000000-0005-0000-0000-000077120000}"/>
    <cellStyle name="Comma 2 4 7 2 5" xfId="4656" xr:uid="{00000000-0005-0000-0000-000078120000}"/>
    <cellStyle name="Comma 2 4 7 2 6" xfId="4657" xr:uid="{00000000-0005-0000-0000-000079120000}"/>
    <cellStyle name="Comma 2 4 7 3" xfId="4658" xr:uid="{00000000-0005-0000-0000-00007A120000}"/>
    <cellStyle name="Comma 2 4 7 3 2" xfId="4659" xr:uid="{00000000-0005-0000-0000-00007B120000}"/>
    <cellStyle name="Comma 2 4 7 3 2 2" xfId="4660" xr:uid="{00000000-0005-0000-0000-00007C120000}"/>
    <cellStyle name="Comma 2 4 7 3 2 2 2" xfId="4661" xr:uid="{00000000-0005-0000-0000-00007D120000}"/>
    <cellStyle name="Comma 2 4 7 3 2 2 3" xfId="4662" xr:uid="{00000000-0005-0000-0000-00007E120000}"/>
    <cellStyle name="Comma 2 4 7 3 2 2 4" xfId="4663" xr:uid="{00000000-0005-0000-0000-00007F120000}"/>
    <cellStyle name="Comma 2 4 7 3 2 3" xfId="4664" xr:uid="{00000000-0005-0000-0000-000080120000}"/>
    <cellStyle name="Comma 2 4 7 3 2 4" xfId="4665" xr:uid="{00000000-0005-0000-0000-000081120000}"/>
    <cellStyle name="Comma 2 4 7 3 2 5" xfId="4666" xr:uid="{00000000-0005-0000-0000-000082120000}"/>
    <cellStyle name="Comma 2 4 7 3 3" xfId="4667" xr:uid="{00000000-0005-0000-0000-000083120000}"/>
    <cellStyle name="Comma 2 4 7 3 3 2" xfId="4668" xr:uid="{00000000-0005-0000-0000-000084120000}"/>
    <cellStyle name="Comma 2 4 7 3 3 3" xfId="4669" xr:uid="{00000000-0005-0000-0000-000085120000}"/>
    <cellStyle name="Comma 2 4 7 3 3 4" xfId="4670" xr:uid="{00000000-0005-0000-0000-000086120000}"/>
    <cellStyle name="Comma 2 4 7 3 4" xfId="4671" xr:uid="{00000000-0005-0000-0000-000087120000}"/>
    <cellStyle name="Comma 2 4 7 3 5" xfId="4672" xr:uid="{00000000-0005-0000-0000-000088120000}"/>
    <cellStyle name="Comma 2 4 7 3 6" xfId="4673" xr:uid="{00000000-0005-0000-0000-000089120000}"/>
    <cellStyle name="Comma 2 4 7 4" xfId="4674" xr:uid="{00000000-0005-0000-0000-00008A120000}"/>
    <cellStyle name="Comma 2 4 7 4 2" xfId="4675" xr:uid="{00000000-0005-0000-0000-00008B120000}"/>
    <cellStyle name="Comma 2 4 7 4 2 2" xfId="4676" xr:uid="{00000000-0005-0000-0000-00008C120000}"/>
    <cellStyle name="Comma 2 4 7 4 2 3" xfId="4677" xr:uid="{00000000-0005-0000-0000-00008D120000}"/>
    <cellStyle name="Comma 2 4 7 4 2 4" xfId="4678" xr:uid="{00000000-0005-0000-0000-00008E120000}"/>
    <cellStyle name="Comma 2 4 7 4 3" xfId="4679" xr:uid="{00000000-0005-0000-0000-00008F120000}"/>
    <cellStyle name="Comma 2 4 7 4 4" xfId="4680" xr:uid="{00000000-0005-0000-0000-000090120000}"/>
    <cellStyle name="Comma 2 4 7 4 5" xfId="4681" xr:uid="{00000000-0005-0000-0000-000091120000}"/>
    <cellStyle name="Comma 2 4 7 5" xfId="4682" xr:uid="{00000000-0005-0000-0000-000092120000}"/>
    <cellStyle name="Comma 2 4 7 5 2" xfId="4683" xr:uid="{00000000-0005-0000-0000-000093120000}"/>
    <cellStyle name="Comma 2 4 7 5 3" xfId="4684" xr:uid="{00000000-0005-0000-0000-000094120000}"/>
    <cellStyle name="Comma 2 4 7 5 4" xfId="4685" xr:uid="{00000000-0005-0000-0000-000095120000}"/>
    <cellStyle name="Comma 2 4 7 6" xfId="4686" xr:uid="{00000000-0005-0000-0000-000096120000}"/>
    <cellStyle name="Comma 2 4 7 7" xfId="4687" xr:uid="{00000000-0005-0000-0000-000097120000}"/>
    <cellStyle name="Comma 2 4 7 8" xfId="4688" xr:uid="{00000000-0005-0000-0000-000098120000}"/>
    <cellStyle name="Comma 2 4 8" xfId="4689" xr:uid="{00000000-0005-0000-0000-000099120000}"/>
    <cellStyle name="Comma 2 4 8 2" xfId="4690" xr:uid="{00000000-0005-0000-0000-00009A120000}"/>
    <cellStyle name="Comma 2 4 8 2 2" xfId="4691" xr:uid="{00000000-0005-0000-0000-00009B120000}"/>
    <cellStyle name="Comma 2 4 8 2 2 2" xfId="4692" xr:uid="{00000000-0005-0000-0000-00009C120000}"/>
    <cellStyle name="Comma 2 4 8 2 2 3" xfId="4693" xr:uid="{00000000-0005-0000-0000-00009D120000}"/>
    <cellStyle name="Comma 2 4 8 2 2 4" xfId="4694" xr:uid="{00000000-0005-0000-0000-00009E120000}"/>
    <cellStyle name="Comma 2 4 8 2 3" xfId="4695" xr:uid="{00000000-0005-0000-0000-00009F120000}"/>
    <cellStyle name="Comma 2 4 8 2 4" xfId="4696" xr:uid="{00000000-0005-0000-0000-0000A0120000}"/>
    <cellStyle name="Comma 2 4 8 2 5" xfId="4697" xr:uid="{00000000-0005-0000-0000-0000A1120000}"/>
    <cellStyle name="Comma 2 4 8 3" xfId="4698" xr:uid="{00000000-0005-0000-0000-0000A2120000}"/>
    <cellStyle name="Comma 2 4 8 3 2" xfId="4699" xr:uid="{00000000-0005-0000-0000-0000A3120000}"/>
    <cellStyle name="Comma 2 4 8 3 3" xfId="4700" xr:uid="{00000000-0005-0000-0000-0000A4120000}"/>
    <cellStyle name="Comma 2 4 8 3 4" xfId="4701" xr:uid="{00000000-0005-0000-0000-0000A5120000}"/>
    <cellStyle name="Comma 2 4 8 4" xfId="4702" xr:uid="{00000000-0005-0000-0000-0000A6120000}"/>
    <cellStyle name="Comma 2 4 8 5" xfId="4703" xr:uid="{00000000-0005-0000-0000-0000A7120000}"/>
    <cellStyle name="Comma 2 4 8 6" xfId="4704" xr:uid="{00000000-0005-0000-0000-0000A8120000}"/>
    <cellStyle name="Comma 2 4 9" xfId="4705" xr:uid="{00000000-0005-0000-0000-0000A9120000}"/>
    <cellStyle name="Comma 2 4 9 2" xfId="4706" xr:uid="{00000000-0005-0000-0000-0000AA120000}"/>
    <cellStyle name="Comma 2 4 9 2 2" xfId="4707" xr:uid="{00000000-0005-0000-0000-0000AB120000}"/>
    <cellStyle name="Comma 2 4 9 2 2 2" xfId="4708" xr:uid="{00000000-0005-0000-0000-0000AC120000}"/>
    <cellStyle name="Comma 2 4 9 2 2 3" xfId="4709" xr:uid="{00000000-0005-0000-0000-0000AD120000}"/>
    <cellStyle name="Comma 2 4 9 2 2 4" xfId="4710" xr:uid="{00000000-0005-0000-0000-0000AE120000}"/>
    <cellStyle name="Comma 2 4 9 2 3" xfId="4711" xr:uid="{00000000-0005-0000-0000-0000AF120000}"/>
    <cellStyle name="Comma 2 4 9 2 4" xfId="4712" xr:uid="{00000000-0005-0000-0000-0000B0120000}"/>
    <cellStyle name="Comma 2 4 9 2 5" xfId="4713" xr:uid="{00000000-0005-0000-0000-0000B1120000}"/>
    <cellStyle name="Comma 2 4 9 3" xfId="4714" xr:uid="{00000000-0005-0000-0000-0000B2120000}"/>
    <cellStyle name="Comma 2 4 9 3 2" xfId="4715" xr:uid="{00000000-0005-0000-0000-0000B3120000}"/>
    <cellStyle name="Comma 2 4 9 3 3" xfId="4716" xr:uid="{00000000-0005-0000-0000-0000B4120000}"/>
    <cellStyle name="Comma 2 4 9 3 4" xfId="4717" xr:uid="{00000000-0005-0000-0000-0000B5120000}"/>
    <cellStyle name="Comma 2 4 9 4" xfId="4718" xr:uid="{00000000-0005-0000-0000-0000B6120000}"/>
    <cellStyle name="Comma 2 4 9 5" xfId="4719" xr:uid="{00000000-0005-0000-0000-0000B7120000}"/>
    <cellStyle name="Comma 2 4 9 6" xfId="4720" xr:uid="{00000000-0005-0000-0000-0000B8120000}"/>
    <cellStyle name="Comma 2 4_Degas HFTO" xfId="28670" xr:uid="{C41E2D4D-8ED9-466C-9E7F-02D9F706ABB1}"/>
    <cellStyle name="Comma 2 40" xfId="4721" xr:uid="{00000000-0005-0000-0000-0000B9120000}"/>
    <cellStyle name="Comma 2 41" xfId="4722" xr:uid="{00000000-0005-0000-0000-0000BA120000}"/>
    <cellStyle name="Comma 2 42" xfId="4723" xr:uid="{00000000-0005-0000-0000-0000BB120000}"/>
    <cellStyle name="Comma 2 43" xfId="4724" xr:uid="{00000000-0005-0000-0000-0000BC120000}"/>
    <cellStyle name="Comma 2 44" xfId="4725" xr:uid="{00000000-0005-0000-0000-0000BD120000}"/>
    <cellStyle name="Comma 2 45" xfId="4726" xr:uid="{00000000-0005-0000-0000-0000BE120000}"/>
    <cellStyle name="Comma 2 46" xfId="4727" xr:uid="{00000000-0005-0000-0000-0000BF120000}"/>
    <cellStyle name="Comma 2 47" xfId="4728" xr:uid="{00000000-0005-0000-0000-0000C0120000}"/>
    <cellStyle name="Comma 2 48" xfId="4729" xr:uid="{00000000-0005-0000-0000-0000C1120000}"/>
    <cellStyle name="Comma 2 49" xfId="4730" xr:uid="{00000000-0005-0000-0000-0000C2120000}"/>
    <cellStyle name="Comma 2 5" xfId="4731" xr:uid="{00000000-0005-0000-0000-0000C3120000}"/>
    <cellStyle name="Comma 2 5 10" xfId="4732" xr:uid="{00000000-0005-0000-0000-0000C4120000}"/>
    <cellStyle name="Comma 2 5 11" xfId="4733" xr:uid="{00000000-0005-0000-0000-0000C5120000}"/>
    <cellStyle name="Comma 2 5 12" xfId="28671" xr:uid="{8374C70E-2C69-4568-BC27-440E2C382CB6}"/>
    <cellStyle name="Comma 2 5 2" xfId="4734" xr:uid="{00000000-0005-0000-0000-0000C6120000}"/>
    <cellStyle name="Comma 2 5 2 2" xfId="4735" xr:uid="{00000000-0005-0000-0000-0000C7120000}"/>
    <cellStyle name="Comma 2 5 2 3" xfId="4736" xr:uid="{00000000-0005-0000-0000-0000C8120000}"/>
    <cellStyle name="Comma 2 5 2 4" xfId="28672" xr:uid="{BF913F4A-CECB-41A9-A63C-21B85DBD0087}"/>
    <cellStyle name="Comma 2 5 3" xfId="4737" xr:uid="{00000000-0005-0000-0000-0000C9120000}"/>
    <cellStyle name="Comma 2 5 3 2" xfId="4738" xr:uid="{00000000-0005-0000-0000-0000CA120000}"/>
    <cellStyle name="Comma 2 5 3 2 2" xfId="4739" xr:uid="{00000000-0005-0000-0000-0000CB120000}"/>
    <cellStyle name="Comma 2 5 3 2 2 2" xfId="4740" xr:uid="{00000000-0005-0000-0000-0000CC120000}"/>
    <cellStyle name="Comma 2 5 3 2 2 2 2" xfId="4741" xr:uid="{00000000-0005-0000-0000-0000CD120000}"/>
    <cellStyle name="Comma 2 5 3 2 2 2 3" xfId="4742" xr:uid="{00000000-0005-0000-0000-0000CE120000}"/>
    <cellStyle name="Comma 2 5 3 2 2 2 4" xfId="4743" xr:uid="{00000000-0005-0000-0000-0000CF120000}"/>
    <cellStyle name="Comma 2 5 3 2 2 3" xfId="4744" xr:uid="{00000000-0005-0000-0000-0000D0120000}"/>
    <cellStyle name="Comma 2 5 3 2 2 4" xfId="4745" xr:uid="{00000000-0005-0000-0000-0000D1120000}"/>
    <cellStyle name="Comma 2 5 3 2 2 5" xfId="4746" xr:uid="{00000000-0005-0000-0000-0000D2120000}"/>
    <cellStyle name="Comma 2 5 3 2 3" xfId="4747" xr:uid="{00000000-0005-0000-0000-0000D3120000}"/>
    <cellStyle name="Comma 2 5 3 2 3 2" xfId="4748" xr:uid="{00000000-0005-0000-0000-0000D4120000}"/>
    <cellStyle name="Comma 2 5 3 2 3 3" xfId="4749" xr:uid="{00000000-0005-0000-0000-0000D5120000}"/>
    <cellStyle name="Comma 2 5 3 2 3 4" xfId="4750" xr:uid="{00000000-0005-0000-0000-0000D6120000}"/>
    <cellStyle name="Comma 2 5 3 2 4" xfId="4751" xr:uid="{00000000-0005-0000-0000-0000D7120000}"/>
    <cellStyle name="Comma 2 5 3 2 5" xfId="4752" xr:uid="{00000000-0005-0000-0000-0000D8120000}"/>
    <cellStyle name="Comma 2 5 3 2 6" xfId="4753" xr:uid="{00000000-0005-0000-0000-0000D9120000}"/>
    <cellStyle name="Comma 2 5 3 3" xfId="4754" xr:uid="{00000000-0005-0000-0000-0000DA120000}"/>
    <cellStyle name="Comma 2 5 3 3 2" xfId="4755" xr:uid="{00000000-0005-0000-0000-0000DB120000}"/>
    <cellStyle name="Comma 2 5 3 3 2 2" xfId="4756" xr:uid="{00000000-0005-0000-0000-0000DC120000}"/>
    <cellStyle name="Comma 2 5 3 3 2 2 2" xfId="4757" xr:uid="{00000000-0005-0000-0000-0000DD120000}"/>
    <cellStyle name="Comma 2 5 3 3 2 2 3" xfId="4758" xr:uid="{00000000-0005-0000-0000-0000DE120000}"/>
    <cellStyle name="Comma 2 5 3 3 2 2 4" xfId="4759" xr:uid="{00000000-0005-0000-0000-0000DF120000}"/>
    <cellStyle name="Comma 2 5 3 3 2 3" xfId="4760" xr:uid="{00000000-0005-0000-0000-0000E0120000}"/>
    <cellStyle name="Comma 2 5 3 3 2 4" xfId="4761" xr:uid="{00000000-0005-0000-0000-0000E1120000}"/>
    <cellStyle name="Comma 2 5 3 3 2 5" xfId="4762" xr:uid="{00000000-0005-0000-0000-0000E2120000}"/>
    <cellStyle name="Comma 2 5 3 3 3" xfId="4763" xr:uid="{00000000-0005-0000-0000-0000E3120000}"/>
    <cellStyle name="Comma 2 5 3 3 3 2" xfId="4764" xr:uid="{00000000-0005-0000-0000-0000E4120000}"/>
    <cellStyle name="Comma 2 5 3 3 3 3" xfId="4765" xr:uid="{00000000-0005-0000-0000-0000E5120000}"/>
    <cellStyle name="Comma 2 5 3 3 3 4" xfId="4766" xr:uid="{00000000-0005-0000-0000-0000E6120000}"/>
    <cellStyle name="Comma 2 5 3 3 4" xfId="4767" xr:uid="{00000000-0005-0000-0000-0000E7120000}"/>
    <cellStyle name="Comma 2 5 3 3 5" xfId="4768" xr:uid="{00000000-0005-0000-0000-0000E8120000}"/>
    <cellStyle name="Comma 2 5 3 3 6" xfId="4769" xr:uid="{00000000-0005-0000-0000-0000E9120000}"/>
    <cellStyle name="Comma 2 5 3 4" xfId="4770" xr:uid="{00000000-0005-0000-0000-0000EA120000}"/>
    <cellStyle name="Comma 2 5 3 4 2" xfId="4771" xr:uid="{00000000-0005-0000-0000-0000EB120000}"/>
    <cellStyle name="Comma 2 5 3 4 2 2" xfId="4772" xr:uid="{00000000-0005-0000-0000-0000EC120000}"/>
    <cellStyle name="Comma 2 5 3 4 2 3" xfId="4773" xr:uid="{00000000-0005-0000-0000-0000ED120000}"/>
    <cellStyle name="Comma 2 5 3 4 2 4" xfId="4774" xr:uid="{00000000-0005-0000-0000-0000EE120000}"/>
    <cellStyle name="Comma 2 5 3 4 3" xfId="4775" xr:uid="{00000000-0005-0000-0000-0000EF120000}"/>
    <cellStyle name="Comma 2 5 3 4 4" xfId="4776" xr:uid="{00000000-0005-0000-0000-0000F0120000}"/>
    <cellStyle name="Comma 2 5 3 4 5" xfId="4777" xr:uid="{00000000-0005-0000-0000-0000F1120000}"/>
    <cellStyle name="Comma 2 5 3 5" xfId="4778" xr:uid="{00000000-0005-0000-0000-0000F2120000}"/>
    <cellStyle name="Comma 2 5 3 5 2" xfId="4779" xr:uid="{00000000-0005-0000-0000-0000F3120000}"/>
    <cellStyle name="Comma 2 5 3 5 3" xfId="4780" xr:uid="{00000000-0005-0000-0000-0000F4120000}"/>
    <cellStyle name="Comma 2 5 3 5 4" xfId="4781" xr:uid="{00000000-0005-0000-0000-0000F5120000}"/>
    <cellStyle name="Comma 2 5 3 6" xfId="4782" xr:uid="{00000000-0005-0000-0000-0000F6120000}"/>
    <cellStyle name="Comma 2 5 3 7" xfId="4783" xr:uid="{00000000-0005-0000-0000-0000F7120000}"/>
    <cellStyle name="Comma 2 5 3 8" xfId="4784" xr:uid="{00000000-0005-0000-0000-0000F8120000}"/>
    <cellStyle name="Comma 2 5 3 9" xfId="28673" xr:uid="{EB454719-D58B-4C2A-B3FF-2158F10A7D81}"/>
    <cellStyle name="Comma 2 5 4" xfId="4785" xr:uid="{00000000-0005-0000-0000-0000F9120000}"/>
    <cellStyle name="Comma 2 5 4 2" xfId="4786" xr:uid="{00000000-0005-0000-0000-0000FA120000}"/>
    <cellStyle name="Comma 2 5 4 2 2" xfId="4787" xr:uid="{00000000-0005-0000-0000-0000FB120000}"/>
    <cellStyle name="Comma 2 5 4 2 2 2" xfId="4788" xr:uid="{00000000-0005-0000-0000-0000FC120000}"/>
    <cellStyle name="Comma 2 5 4 2 2 3" xfId="4789" xr:uid="{00000000-0005-0000-0000-0000FD120000}"/>
    <cellStyle name="Comma 2 5 4 2 2 4" xfId="4790" xr:uid="{00000000-0005-0000-0000-0000FE120000}"/>
    <cellStyle name="Comma 2 5 4 2 3" xfId="4791" xr:uid="{00000000-0005-0000-0000-0000FF120000}"/>
    <cellStyle name="Comma 2 5 4 2 4" xfId="4792" xr:uid="{00000000-0005-0000-0000-000000130000}"/>
    <cellStyle name="Comma 2 5 4 2 5" xfId="4793" xr:uid="{00000000-0005-0000-0000-000001130000}"/>
    <cellStyle name="Comma 2 5 4 3" xfId="4794" xr:uid="{00000000-0005-0000-0000-000002130000}"/>
    <cellStyle name="Comma 2 5 4 3 2" xfId="4795" xr:uid="{00000000-0005-0000-0000-000003130000}"/>
    <cellStyle name="Comma 2 5 4 3 3" xfId="4796" xr:uid="{00000000-0005-0000-0000-000004130000}"/>
    <cellStyle name="Comma 2 5 4 3 4" xfId="4797" xr:uid="{00000000-0005-0000-0000-000005130000}"/>
    <cellStyle name="Comma 2 5 4 4" xfId="4798" xr:uid="{00000000-0005-0000-0000-000006130000}"/>
    <cellStyle name="Comma 2 5 4 5" xfId="4799" xr:uid="{00000000-0005-0000-0000-000007130000}"/>
    <cellStyle name="Comma 2 5 4 6" xfId="4800" xr:uid="{00000000-0005-0000-0000-000008130000}"/>
    <cellStyle name="Comma 2 5 4 7" xfId="28674" xr:uid="{8D64231B-4120-4314-A0C8-CB29325343E2}"/>
    <cellStyle name="Comma 2 5 5" xfId="4801" xr:uid="{00000000-0005-0000-0000-000009130000}"/>
    <cellStyle name="Comma 2 5 5 2" xfId="4802" xr:uid="{00000000-0005-0000-0000-00000A130000}"/>
    <cellStyle name="Comma 2 5 5 2 2" xfId="4803" xr:uid="{00000000-0005-0000-0000-00000B130000}"/>
    <cellStyle name="Comma 2 5 5 2 2 2" xfId="4804" xr:uid="{00000000-0005-0000-0000-00000C130000}"/>
    <cellStyle name="Comma 2 5 5 2 2 3" xfId="4805" xr:uid="{00000000-0005-0000-0000-00000D130000}"/>
    <cellStyle name="Comma 2 5 5 2 2 4" xfId="4806" xr:uid="{00000000-0005-0000-0000-00000E130000}"/>
    <cellStyle name="Comma 2 5 5 2 3" xfId="4807" xr:uid="{00000000-0005-0000-0000-00000F130000}"/>
    <cellStyle name="Comma 2 5 5 2 4" xfId="4808" xr:uid="{00000000-0005-0000-0000-000010130000}"/>
    <cellStyle name="Comma 2 5 5 2 5" xfId="4809" xr:uid="{00000000-0005-0000-0000-000011130000}"/>
    <cellStyle name="Comma 2 5 5 3" xfId="4810" xr:uid="{00000000-0005-0000-0000-000012130000}"/>
    <cellStyle name="Comma 2 5 5 3 2" xfId="4811" xr:uid="{00000000-0005-0000-0000-000013130000}"/>
    <cellStyle name="Comma 2 5 5 3 3" xfId="4812" xr:uid="{00000000-0005-0000-0000-000014130000}"/>
    <cellStyle name="Comma 2 5 5 3 4" xfId="4813" xr:uid="{00000000-0005-0000-0000-000015130000}"/>
    <cellStyle name="Comma 2 5 5 4" xfId="4814" xr:uid="{00000000-0005-0000-0000-000016130000}"/>
    <cellStyle name="Comma 2 5 5 5" xfId="4815" xr:uid="{00000000-0005-0000-0000-000017130000}"/>
    <cellStyle name="Comma 2 5 5 6" xfId="4816" xr:uid="{00000000-0005-0000-0000-000018130000}"/>
    <cellStyle name="Comma 2 5 6" xfId="4817" xr:uid="{00000000-0005-0000-0000-000019130000}"/>
    <cellStyle name="Comma 2 5 7" xfId="4818" xr:uid="{00000000-0005-0000-0000-00001A130000}"/>
    <cellStyle name="Comma 2 5 7 2" xfId="4819" xr:uid="{00000000-0005-0000-0000-00001B130000}"/>
    <cellStyle name="Comma 2 5 7 2 2" xfId="4820" xr:uid="{00000000-0005-0000-0000-00001C130000}"/>
    <cellStyle name="Comma 2 5 7 2 3" xfId="4821" xr:uid="{00000000-0005-0000-0000-00001D130000}"/>
    <cellStyle name="Comma 2 5 7 2 4" xfId="4822" xr:uid="{00000000-0005-0000-0000-00001E130000}"/>
    <cellStyle name="Comma 2 5 7 3" xfId="4823" xr:uid="{00000000-0005-0000-0000-00001F130000}"/>
    <cellStyle name="Comma 2 5 7 4" xfId="4824" xr:uid="{00000000-0005-0000-0000-000020130000}"/>
    <cellStyle name="Comma 2 5 7 5" xfId="4825" xr:uid="{00000000-0005-0000-0000-000021130000}"/>
    <cellStyle name="Comma 2 5 8" xfId="4826" xr:uid="{00000000-0005-0000-0000-000022130000}"/>
    <cellStyle name="Comma 2 5 8 2" xfId="4827" xr:uid="{00000000-0005-0000-0000-000023130000}"/>
    <cellStyle name="Comma 2 5 8 3" xfId="4828" xr:uid="{00000000-0005-0000-0000-000024130000}"/>
    <cellStyle name="Comma 2 5 8 4" xfId="4829" xr:uid="{00000000-0005-0000-0000-000025130000}"/>
    <cellStyle name="Comma 2 5 9" xfId="4830" xr:uid="{00000000-0005-0000-0000-000026130000}"/>
    <cellStyle name="Comma 2 5_Degas HFTO" xfId="28675" xr:uid="{C06C38CC-A7BA-4EC0-A735-3504E7C29B16}"/>
    <cellStyle name="Comma 2 50" xfId="4831" xr:uid="{00000000-0005-0000-0000-000027130000}"/>
    <cellStyle name="Comma 2 51" xfId="4832" xr:uid="{00000000-0005-0000-0000-000028130000}"/>
    <cellStyle name="Comma 2 52" xfId="4833" xr:uid="{00000000-0005-0000-0000-000029130000}"/>
    <cellStyle name="Comma 2 53" xfId="4834" xr:uid="{00000000-0005-0000-0000-00002A130000}"/>
    <cellStyle name="Comma 2 54" xfId="4835" xr:uid="{00000000-0005-0000-0000-00002B130000}"/>
    <cellStyle name="Comma 2 55" xfId="4836" xr:uid="{00000000-0005-0000-0000-00002C130000}"/>
    <cellStyle name="Comma 2 56" xfId="4837" xr:uid="{00000000-0005-0000-0000-00002D130000}"/>
    <cellStyle name="Comma 2 57" xfId="4838" xr:uid="{00000000-0005-0000-0000-00002E130000}"/>
    <cellStyle name="Comma 2 58" xfId="4839" xr:uid="{00000000-0005-0000-0000-00002F130000}"/>
    <cellStyle name="Comma 2 59" xfId="4840" xr:uid="{00000000-0005-0000-0000-000030130000}"/>
    <cellStyle name="Comma 2 6" xfId="4841" xr:uid="{00000000-0005-0000-0000-000031130000}"/>
    <cellStyle name="Comma 2 6 10" xfId="4842" xr:uid="{00000000-0005-0000-0000-000032130000}"/>
    <cellStyle name="Comma 2 6 11" xfId="4843" xr:uid="{00000000-0005-0000-0000-000033130000}"/>
    <cellStyle name="Comma 2 6 12" xfId="28676" xr:uid="{225A3AC0-6A83-4A3D-B655-44C9523A054F}"/>
    <cellStyle name="Comma 2 6 2" xfId="4844" xr:uid="{00000000-0005-0000-0000-000034130000}"/>
    <cellStyle name="Comma 2 6 2 2" xfId="4845" xr:uid="{00000000-0005-0000-0000-000035130000}"/>
    <cellStyle name="Comma 2 6 2 3" xfId="4846" xr:uid="{00000000-0005-0000-0000-000036130000}"/>
    <cellStyle name="Comma 2 6 2 4" xfId="28677" xr:uid="{438534EF-96AA-4BC4-B16B-4F0EB65739F1}"/>
    <cellStyle name="Comma 2 6 3" xfId="4847" xr:uid="{00000000-0005-0000-0000-000037130000}"/>
    <cellStyle name="Comma 2 6 3 2" xfId="4848" xr:uid="{00000000-0005-0000-0000-000038130000}"/>
    <cellStyle name="Comma 2 6 3 2 2" xfId="4849" xr:uid="{00000000-0005-0000-0000-000039130000}"/>
    <cellStyle name="Comma 2 6 3 2 2 2" xfId="4850" xr:uid="{00000000-0005-0000-0000-00003A130000}"/>
    <cellStyle name="Comma 2 6 3 2 2 2 2" xfId="4851" xr:uid="{00000000-0005-0000-0000-00003B130000}"/>
    <cellStyle name="Comma 2 6 3 2 2 2 3" xfId="4852" xr:uid="{00000000-0005-0000-0000-00003C130000}"/>
    <cellStyle name="Comma 2 6 3 2 2 2 4" xfId="4853" xr:uid="{00000000-0005-0000-0000-00003D130000}"/>
    <cellStyle name="Comma 2 6 3 2 2 3" xfId="4854" xr:uid="{00000000-0005-0000-0000-00003E130000}"/>
    <cellStyle name="Comma 2 6 3 2 2 4" xfId="4855" xr:uid="{00000000-0005-0000-0000-00003F130000}"/>
    <cellStyle name="Comma 2 6 3 2 2 5" xfId="4856" xr:uid="{00000000-0005-0000-0000-000040130000}"/>
    <cellStyle name="Comma 2 6 3 2 3" xfId="4857" xr:uid="{00000000-0005-0000-0000-000041130000}"/>
    <cellStyle name="Comma 2 6 3 2 3 2" xfId="4858" xr:uid="{00000000-0005-0000-0000-000042130000}"/>
    <cellStyle name="Comma 2 6 3 2 3 3" xfId="4859" xr:uid="{00000000-0005-0000-0000-000043130000}"/>
    <cellStyle name="Comma 2 6 3 2 3 4" xfId="4860" xr:uid="{00000000-0005-0000-0000-000044130000}"/>
    <cellStyle name="Comma 2 6 3 2 4" xfId="4861" xr:uid="{00000000-0005-0000-0000-000045130000}"/>
    <cellStyle name="Comma 2 6 3 2 5" xfId="4862" xr:uid="{00000000-0005-0000-0000-000046130000}"/>
    <cellStyle name="Comma 2 6 3 2 6" xfId="4863" xr:uid="{00000000-0005-0000-0000-000047130000}"/>
    <cellStyle name="Comma 2 6 3 3" xfId="4864" xr:uid="{00000000-0005-0000-0000-000048130000}"/>
    <cellStyle name="Comma 2 6 3 3 2" xfId="4865" xr:uid="{00000000-0005-0000-0000-000049130000}"/>
    <cellStyle name="Comma 2 6 3 3 2 2" xfId="4866" xr:uid="{00000000-0005-0000-0000-00004A130000}"/>
    <cellStyle name="Comma 2 6 3 3 2 2 2" xfId="4867" xr:uid="{00000000-0005-0000-0000-00004B130000}"/>
    <cellStyle name="Comma 2 6 3 3 2 2 3" xfId="4868" xr:uid="{00000000-0005-0000-0000-00004C130000}"/>
    <cellStyle name="Comma 2 6 3 3 2 2 4" xfId="4869" xr:uid="{00000000-0005-0000-0000-00004D130000}"/>
    <cellStyle name="Comma 2 6 3 3 2 3" xfId="4870" xr:uid="{00000000-0005-0000-0000-00004E130000}"/>
    <cellStyle name="Comma 2 6 3 3 2 4" xfId="4871" xr:uid="{00000000-0005-0000-0000-00004F130000}"/>
    <cellStyle name="Comma 2 6 3 3 2 5" xfId="4872" xr:uid="{00000000-0005-0000-0000-000050130000}"/>
    <cellStyle name="Comma 2 6 3 3 3" xfId="4873" xr:uid="{00000000-0005-0000-0000-000051130000}"/>
    <cellStyle name="Comma 2 6 3 3 3 2" xfId="4874" xr:uid="{00000000-0005-0000-0000-000052130000}"/>
    <cellStyle name="Comma 2 6 3 3 3 3" xfId="4875" xr:uid="{00000000-0005-0000-0000-000053130000}"/>
    <cellStyle name="Comma 2 6 3 3 3 4" xfId="4876" xr:uid="{00000000-0005-0000-0000-000054130000}"/>
    <cellStyle name="Comma 2 6 3 3 4" xfId="4877" xr:uid="{00000000-0005-0000-0000-000055130000}"/>
    <cellStyle name="Comma 2 6 3 3 5" xfId="4878" xr:uid="{00000000-0005-0000-0000-000056130000}"/>
    <cellStyle name="Comma 2 6 3 3 6" xfId="4879" xr:uid="{00000000-0005-0000-0000-000057130000}"/>
    <cellStyle name="Comma 2 6 3 4" xfId="4880" xr:uid="{00000000-0005-0000-0000-000058130000}"/>
    <cellStyle name="Comma 2 6 3 4 2" xfId="4881" xr:uid="{00000000-0005-0000-0000-000059130000}"/>
    <cellStyle name="Comma 2 6 3 4 2 2" xfId="4882" xr:uid="{00000000-0005-0000-0000-00005A130000}"/>
    <cellStyle name="Comma 2 6 3 4 2 3" xfId="4883" xr:uid="{00000000-0005-0000-0000-00005B130000}"/>
    <cellStyle name="Comma 2 6 3 4 2 4" xfId="4884" xr:uid="{00000000-0005-0000-0000-00005C130000}"/>
    <cellStyle name="Comma 2 6 3 4 3" xfId="4885" xr:uid="{00000000-0005-0000-0000-00005D130000}"/>
    <cellStyle name="Comma 2 6 3 4 4" xfId="4886" xr:uid="{00000000-0005-0000-0000-00005E130000}"/>
    <cellStyle name="Comma 2 6 3 4 5" xfId="4887" xr:uid="{00000000-0005-0000-0000-00005F130000}"/>
    <cellStyle name="Comma 2 6 3 5" xfId="4888" xr:uid="{00000000-0005-0000-0000-000060130000}"/>
    <cellStyle name="Comma 2 6 3 5 2" xfId="4889" xr:uid="{00000000-0005-0000-0000-000061130000}"/>
    <cellStyle name="Comma 2 6 3 5 3" xfId="4890" xr:uid="{00000000-0005-0000-0000-000062130000}"/>
    <cellStyle name="Comma 2 6 3 5 4" xfId="4891" xr:uid="{00000000-0005-0000-0000-000063130000}"/>
    <cellStyle name="Comma 2 6 3 6" xfId="4892" xr:uid="{00000000-0005-0000-0000-000064130000}"/>
    <cellStyle name="Comma 2 6 3 7" xfId="4893" xr:uid="{00000000-0005-0000-0000-000065130000}"/>
    <cellStyle name="Comma 2 6 3 8" xfId="4894" xr:uid="{00000000-0005-0000-0000-000066130000}"/>
    <cellStyle name="Comma 2 6 3 9" xfId="28678" xr:uid="{FDD77B0C-08FE-466F-BDB3-497A2BB4020E}"/>
    <cellStyle name="Comma 2 6 4" xfId="4895" xr:uid="{00000000-0005-0000-0000-000067130000}"/>
    <cellStyle name="Comma 2 6 4 2" xfId="4896" xr:uid="{00000000-0005-0000-0000-000068130000}"/>
    <cellStyle name="Comma 2 6 4 2 2" xfId="4897" xr:uid="{00000000-0005-0000-0000-000069130000}"/>
    <cellStyle name="Comma 2 6 4 2 2 2" xfId="4898" xr:uid="{00000000-0005-0000-0000-00006A130000}"/>
    <cellStyle name="Comma 2 6 4 2 2 3" xfId="4899" xr:uid="{00000000-0005-0000-0000-00006B130000}"/>
    <cellStyle name="Comma 2 6 4 2 2 4" xfId="4900" xr:uid="{00000000-0005-0000-0000-00006C130000}"/>
    <cellStyle name="Comma 2 6 4 2 3" xfId="4901" xr:uid="{00000000-0005-0000-0000-00006D130000}"/>
    <cellStyle name="Comma 2 6 4 2 4" xfId="4902" xr:uid="{00000000-0005-0000-0000-00006E130000}"/>
    <cellStyle name="Comma 2 6 4 2 5" xfId="4903" xr:uid="{00000000-0005-0000-0000-00006F130000}"/>
    <cellStyle name="Comma 2 6 4 3" xfId="4904" xr:uid="{00000000-0005-0000-0000-000070130000}"/>
    <cellStyle name="Comma 2 6 4 3 2" xfId="4905" xr:uid="{00000000-0005-0000-0000-000071130000}"/>
    <cellStyle name="Comma 2 6 4 3 3" xfId="4906" xr:uid="{00000000-0005-0000-0000-000072130000}"/>
    <cellStyle name="Comma 2 6 4 3 4" xfId="4907" xr:uid="{00000000-0005-0000-0000-000073130000}"/>
    <cellStyle name="Comma 2 6 4 4" xfId="4908" xr:uid="{00000000-0005-0000-0000-000074130000}"/>
    <cellStyle name="Comma 2 6 4 5" xfId="4909" xr:uid="{00000000-0005-0000-0000-000075130000}"/>
    <cellStyle name="Comma 2 6 4 6" xfId="4910" xr:uid="{00000000-0005-0000-0000-000076130000}"/>
    <cellStyle name="Comma 2 6 5" xfId="4911" xr:uid="{00000000-0005-0000-0000-000077130000}"/>
    <cellStyle name="Comma 2 6 5 2" xfId="4912" xr:uid="{00000000-0005-0000-0000-000078130000}"/>
    <cellStyle name="Comma 2 6 5 2 2" xfId="4913" xr:uid="{00000000-0005-0000-0000-000079130000}"/>
    <cellStyle name="Comma 2 6 5 2 2 2" xfId="4914" xr:uid="{00000000-0005-0000-0000-00007A130000}"/>
    <cellStyle name="Comma 2 6 5 2 2 3" xfId="4915" xr:uid="{00000000-0005-0000-0000-00007B130000}"/>
    <cellStyle name="Comma 2 6 5 2 2 4" xfId="4916" xr:uid="{00000000-0005-0000-0000-00007C130000}"/>
    <cellStyle name="Comma 2 6 5 2 3" xfId="4917" xr:uid="{00000000-0005-0000-0000-00007D130000}"/>
    <cellStyle name="Comma 2 6 5 2 4" xfId="4918" xr:uid="{00000000-0005-0000-0000-00007E130000}"/>
    <cellStyle name="Comma 2 6 5 2 5" xfId="4919" xr:uid="{00000000-0005-0000-0000-00007F130000}"/>
    <cellStyle name="Comma 2 6 5 3" xfId="4920" xr:uid="{00000000-0005-0000-0000-000080130000}"/>
    <cellStyle name="Comma 2 6 5 3 2" xfId="4921" xr:uid="{00000000-0005-0000-0000-000081130000}"/>
    <cellStyle name="Comma 2 6 5 3 3" xfId="4922" xr:uid="{00000000-0005-0000-0000-000082130000}"/>
    <cellStyle name="Comma 2 6 5 3 4" xfId="4923" xr:uid="{00000000-0005-0000-0000-000083130000}"/>
    <cellStyle name="Comma 2 6 5 4" xfId="4924" xr:uid="{00000000-0005-0000-0000-000084130000}"/>
    <cellStyle name="Comma 2 6 5 5" xfId="4925" xr:uid="{00000000-0005-0000-0000-000085130000}"/>
    <cellStyle name="Comma 2 6 5 6" xfId="4926" xr:uid="{00000000-0005-0000-0000-000086130000}"/>
    <cellStyle name="Comma 2 6 6" xfId="4927" xr:uid="{00000000-0005-0000-0000-000087130000}"/>
    <cellStyle name="Comma 2 6 7" xfId="4928" xr:uid="{00000000-0005-0000-0000-000088130000}"/>
    <cellStyle name="Comma 2 6 7 2" xfId="4929" xr:uid="{00000000-0005-0000-0000-000089130000}"/>
    <cellStyle name="Comma 2 6 7 2 2" xfId="4930" xr:uid="{00000000-0005-0000-0000-00008A130000}"/>
    <cellStyle name="Comma 2 6 7 2 3" xfId="4931" xr:uid="{00000000-0005-0000-0000-00008B130000}"/>
    <cellStyle name="Comma 2 6 7 2 4" xfId="4932" xr:uid="{00000000-0005-0000-0000-00008C130000}"/>
    <cellStyle name="Comma 2 6 7 3" xfId="4933" xr:uid="{00000000-0005-0000-0000-00008D130000}"/>
    <cellStyle name="Comma 2 6 7 4" xfId="4934" xr:uid="{00000000-0005-0000-0000-00008E130000}"/>
    <cellStyle name="Comma 2 6 7 5" xfId="4935" xr:uid="{00000000-0005-0000-0000-00008F130000}"/>
    <cellStyle name="Comma 2 6 8" xfId="4936" xr:uid="{00000000-0005-0000-0000-000090130000}"/>
    <cellStyle name="Comma 2 6 8 2" xfId="4937" xr:uid="{00000000-0005-0000-0000-000091130000}"/>
    <cellStyle name="Comma 2 6 8 3" xfId="4938" xr:uid="{00000000-0005-0000-0000-000092130000}"/>
    <cellStyle name="Comma 2 6 8 4" xfId="4939" xr:uid="{00000000-0005-0000-0000-000093130000}"/>
    <cellStyle name="Comma 2 6 9" xfId="4940" xr:uid="{00000000-0005-0000-0000-000094130000}"/>
    <cellStyle name="Comma 2 6_Degas HFTO" xfId="28679" xr:uid="{2C45871A-E712-4E9E-A689-D247B7AD0CC4}"/>
    <cellStyle name="Comma 2 60" xfId="4941" xr:uid="{00000000-0005-0000-0000-000095130000}"/>
    <cellStyle name="Comma 2 61" xfId="4942" xr:uid="{00000000-0005-0000-0000-000096130000}"/>
    <cellStyle name="Comma 2 62" xfId="4943" xr:uid="{00000000-0005-0000-0000-000097130000}"/>
    <cellStyle name="Comma 2 63" xfId="4944" xr:uid="{00000000-0005-0000-0000-000098130000}"/>
    <cellStyle name="Comma 2 64" xfId="4945" xr:uid="{00000000-0005-0000-0000-000099130000}"/>
    <cellStyle name="Comma 2 65" xfId="4946" xr:uid="{00000000-0005-0000-0000-00009A130000}"/>
    <cellStyle name="Comma 2 66" xfId="4947" xr:uid="{00000000-0005-0000-0000-00009B130000}"/>
    <cellStyle name="Comma 2 67" xfId="4948" xr:uid="{00000000-0005-0000-0000-00009C130000}"/>
    <cellStyle name="Comma 2 68" xfId="4949" xr:uid="{00000000-0005-0000-0000-00009D130000}"/>
    <cellStyle name="Comma 2 69" xfId="4950" xr:uid="{00000000-0005-0000-0000-00009E130000}"/>
    <cellStyle name="Comma 2 7" xfId="4951" xr:uid="{00000000-0005-0000-0000-00009F130000}"/>
    <cellStyle name="Comma 2 7 2" xfId="4952" xr:uid="{00000000-0005-0000-0000-0000A0130000}"/>
    <cellStyle name="Comma 2 7 2 2" xfId="4953" xr:uid="{00000000-0005-0000-0000-0000A1130000}"/>
    <cellStyle name="Comma 2 7 2 2 2" xfId="4954" xr:uid="{00000000-0005-0000-0000-0000A2130000}"/>
    <cellStyle name="Comma 2 7 2 2 3" xfId="4955" xr:uid="{00000000-0005-0000-0000-0000A3130000}"/>
    <cellStyle name="Comma 2 7 2 2 4" xfId="4956" xr:uid="{00000000-0005-0000-0000-0000A4130000}"/>
    <cellStyle name="Comma 2 7 2 3" xfId="4957" xr:uid="{00000000-0005-0000-0000-0000A5130000}"/>
    <cellStyle name="Comma 2 7 2 3 2" xfId="4958" xr:uid="{00000000-0005-0000-0000-0000A6130000}"/>
    <cellStyle name="Comma 2 7 2 3 3" xfId="4959" xr:uid="{00000000-0005-0000-0000-0000A7130000}"/>
    <cellStyle name="Comma 2 7 2 3 4" xfId="4960" xr:uid="{00000000-0005-0000-0000-0000A8130000}"/>
    <cellStyle name="Comma 2 7 2 4" xfId="4961" xr:uid="{00000000-0005-0000-0000-0000A9130000}"/>
    <cellStyle name="Comma 2 7 2 4 2" xfId="4962" xr:uid="{00000000-0005-0000-0000-0000AA130000}"/>
    <cellStyle name="Comma 2 7 2 4 3" xfId="4963" xr:uid="{00000000-0005-0000-0000-0000AB130000}"/>
    <cellStyle name="Comma 2 7 2 4 4" xfId="4964" xr:uid="{00000000-0005-0000-0000-0000AC130000}"/>
    <cellStyle name="Comma 2 7 2 5" xfId="4965" xr:uid="{00000000-0005-0000-0000-0000AD130000}"/>
    <cellStyle name="Comma 2 7 2 6" xfId="4966" xr:uid="{00000000-0005-0000-0000-0000AE130000}"/>
    <cellStyle name="Comma 2 7 2 7" xfId="28681" xr:uid="{0DD7BD9D-3D1A-4D33-8FF8-C3984399EDF1}"/>
    <cellStyle name="Comma 2 7 3" xfId="4967" xr:uid="{00000000-0005-0000-0000-0000AF130000}"/>
    <cellStyle name="Comma 2 7 4" xfId="4968" xr:uid="{00000000-0005-0000-0000-0000B0130000}"/>
    <cellStyle name="Comma 2 7 5" xfId="4969" xr:uid="{00000000-0005-0000-0000-0000B1130000}"/>
    <cellStyle name="Comma 2 7 6" xfId="4970" xr:uid="{00000000-0005-0000-0000-0000B2130000}"/>
    <cellStyle name="Comma 2 7 7" xfId="4971" xr:uid="{00000000-0005-0000-0000-0000B3130000}"/>
    <cellStyle name="Comma 2 7 7 2" xfId="4972" xr:uid="{00000000-0005-0000-0000-0000B4130000}"/>
    <cellStyle name="Comma 2 7 7 3" xfId="4973" xr:uid="{00000000-0005-0000-0000-0000B5130000}"/>
    <cellStyle name="Comma 2 7 7 4" xfId="4974" xr:uid="{00000000-0005-0000-0000-0000B6130000}"/>
    <cellStyle name="Comma 2 7 8" xfId="28680" xr:uid="{F2CA2C12-E7EE-4EF6-8291-09DFC389D646}"/>
    <cellStyle name="Comma 2 7_Degas HFTO" xfId="28682" xr:uid="{39BC2CEE-1B74-4EAB-A87A-24E85CF67E31}"/>
    <cellStyle name="Comma 2 70" xfId="4975" xr:uid="{00000000-0005-0000-0000-0000B7130000}"/>
    <cellStyle name="Comma 2 71" xfId="4976" xr:uid="{00000000-0005-0000-0000-0000B8130000}"/>
    <cellStyle name="Comma 2 72" xfId="4977" xr:uid="{00000000-0005-0000-0000-0000B9130000}"/>
    <cellStyle name="Comma 2 73" xfId="4978" xr:uid="{00000000-0005-0000-0000-0000BA130000}"/>
    <cellStyle name="Comma 2 74" xfId="4979" xr:uid="{00000000-0005-0000-0000-0000BB130000}"/>
    <cellStyle name="Comma 2 75" xfId="4980" xr:uid="{00000000-0005-0000-0000-0000BC130000}"/>
    <cellStyle name="Comma 2 76" xfId="4981" xr:uid="{00000000-0005-0000-0000-0000BD130000}"/>
    <cellStyle name="Comma 2 77" xfId="4982" xr:uid="{00000000-0005-0000-0000-0000BE130000}"/>
    <cellStyle name="Comma 2 78" xfId="4983" xr:uid="{00000000-0005-0000-0000-0000BF130000}"/>
    <cellStyle name="Comma 2 79" xfId="4984" xr:uid="{00000000-0005-0000-0000-0000C0130000}"/>
    <cellStyle name="Comma 2 8" xfId="4985" xr:uid="{00000000-0005-0000-0000-0000C1130000}"/>
    <cellStyle name="Comma 2 8 2" xfId="4986" xr:uid="{00000000-0005-0000-0000-0000C2130000}"/>
    <cellStyle name="Comma 2 8 2 2" xfId="4987" xr:uid="{00000000-0005-0000-0000-0000C3130000}"/>
    <cellStyle name="Comma 2 8 2 2 2" xfId="28685" xr:uid="{501CF555-77D4-4134-A62C-AD0F6500DD45}"/>
    <cellStyle name="Comma 2 8 2 3" xfId="4988" xr:uid="{00000000-0005-0000-0000-0000C4130000}"/>
    <cellStyle name="Comma 2 8 2 3 2" xfId="28686" xr:uid="{94F5371C-54B0-4BB5-84D7-8B56B41D3BE0}"/>
    <cellStyle name="Comma 2 8 2 4" xfId="28684" xr:uid="{C5CE9938-9CEC-4C5B-9AFE-FE3E28AC7D2A}"/>
    <cellStyle name="Comma 2 8 3" xfId="4989" xr:uid="{00000000-0005-0000-0000-0000C5130000}"/>
    <cellStyle name="Comma 2 8 3 2" xfId="4990" xr:uid="{00000000-0005-0000-0000-0000C6130000}"/>
    <cellStyle name="Comma 2 8 3 2 2" xfId="28688" xr:uid="{435685EB-19C8-4A02-BE63-903D954DB250}"/>
    <cellStyle name="Comma 2 8 3 3" xfId="28687" xr:uid="{0C414771-FB23-4740-9958-6474A9F486E8}"/>
    <cellStyle name="Comma 2 8 3_CONFIGURATION" xfId="28689" xr:uid="{B5EDEBDD-A054-4460-A5C4-CACCAD8DA798}"/>
    <cellStyle name="Comma 2 8 4" xfId="4991" xr:uid="{00000000-0005-0000-0000-0000C7130000}"/>
    <cellStyle name="Comma 2 8 4 2" xfId="28691" xr:uid="{7869D577-D897-410D-B73C-18D084918E9D}"/>
    <cellStyle name="Comma 2 8 4 3" xfId="28690" xr:uid="{702D38CF-6957-42F6-8646-C95D2032D5C7}"/>
    <cellStyle name="Comma 2 8 4_CONFIGURATION" xfId="28692" xr:uid="{BBDF6529-FFF7-448A-BE62-914EAB33B566}"/>
    <cellStyle name="Comma 2 8 5" xfId="4992" xr:uid="{00000000-0005-0000-0000-0000C8130000}"/>
    <cellStyle name="Comma 2 8 5 2" xfId="28693" xr:uid="{595A6D5E-81EC-4E96-9CA5-F0FC382D36B1}"/>
    <cellStyle name="Comma 2 8 6" xfId="4993" xr:uid="{00000000-0005-0000-0000-0000C9130000}"/>
    <cellStyle name="Comma 2 8 6 2" xfId="4994" xr:uid="{00000000-0005-0000-0000-0000CA130000}"/>
    <cellStyle name="Comma 2 8 6 3" xfId="4995" xr:uid="{00000000-0005-0000-0000-0000CB130000}"/>
    <cellStyle name="Comma 2 8 6 4" xfId="4996" xr:uid="{00000000-0005-0000-0000-0000CC130000}"/>
    <cellStyle name="Comma 2 8 7" xfId="28683" xr:uid="{91E96117-F5B6-4D50-918B-1882B7E368B9}"/>
    <cellStyle name="Comma 2 8_Cadrage conso" xfId="28694" xr:uid="{E9FB06D1-C588-4C9A-87F3-B43C7935E3C7}"/>
    <cellStyle name="Comma 2 80" xfId="4997" xr:uid="{00000000-0005-0000-0000-0000CD130000}"/>
    <cellStyle name="Comma 2 81" xfId="4998" xr:uid="{00000000-0005-0000-0000-0000CE130000}"/>
    <cellStyle name="Comma 2 82" xfId="4999" xr:uid="{00000000-0005-0000-0000-0000CF130000}"/>
    <cellStyle name="Comma 2 83" xfId="5000" xr:uid="{00000000-0005-0000-0000-0000D0130000}"/>
    <cellStyle name="Comma 2 84" xfId="5001" xr:uid="{00000000-0005-0000-0000-0000D1130000}"/>
    <cellStyle name="Comma 2 85" xfId="5002" xr:uid="{00000000-0005-0000-0000-0000D2130000}"/>
    <cellStyle name="Comma 2 86" xfId="5003" xr:uid="{00000000-0005-0000-0000-0000D3130000}"/>
    <cellStyle name="Comma 2 87" xfId="5004" xr:uid="{00000000-0005-0000-0000-0000D4130000}"/>
    <cellStyle name="Comma 2 88" xfId="5005" xr:uid="{00000000-0005-0000-0000-0000D5130000}"/>
    <cellStyle name="Comma 2 89" xfId="5006" xr:uid="{00000000-0005-0000-0000-0000D6130000}"/>
    <cellStyle name="Comma 2 9" xfId="5007" xr:uid="{00000000-0005-0000-0000-0000D7130000}"/>
    <cellStyle name="Comma 2 9 2" xfId="5008" xr:uid="{00000000-0005-0000-0000-0000D8130000}"/>
    <cellStyle name="Comma 2 9 2 2" xfId="5009" xr:uid="{00000000-0005-0000-0000-0000D9130000}"/>
    <cellStyle name="Comma 2 9 2 2 2" xfId="28697" xr:uid="{6EA961FC-177E-41A0-93F1-82DCC24CF297}"/>
    <cellStyle name="Comma 2 9 2 3" xfId="28696" xr:uid="{AC137325-2A7D-4851-BE2B-351576D0DC38}"/>
    <cellStyle name="Comma 2 9 3" xfId="5010" xr:uid="{00000000-0005-0000-0000-0000DA130000}"/>
    <cellStyle name="Comma 2 9 3 2" xfId="28698" xr:uid="{5F9B91F0-7600-4462-88BF-0B104C0E9BCD}"/>
    <cellStyle name="Comma 2 9 4" xfId="5011" xr:uid="{00000000-0005-0000-0000-0000DB130000}"/>
    <cellStyle name="Comma 2 9 4 2" xfId="28699" xr:uid="{EAE66FAB-AAE9-4695-A9A3-12BEC135C99B}"/>
    <cellStyle name="Comma 2 9 5" xfId="5012" xr:uid="{00000000-0005-0000-0000-0000DC130000}"/>
    <cellStyle name="Comma 2 9 5 2" xfId="5013" xr:uid="{00000000-0005-0000-0000-0000DD130000}"/>
    <cellStyle name="Comma 2 9 5 3" xfId="5014" xr:uid="{00000000-0005-0000-0000-0000DE130000}"/>
    <cellStyle name="Comma 2 9 5 4" xfId="5015" xr:uid="{00000000-0005-0000-0000-0000DF130000}"/>
    <cellStyle name="Comma 2 9 5 5" xfId="28700" xr:uid="{7E26E7FE-802A-47B9-887A-BA2EC3643EFC}"/>
    <cellStyle name="Comma 2 9 6" xfId="28695" xr:uid="{C7A70A5E-AB36-4710-B3E3-CA60C92CB7C4}"/>
    <cellStyle name="Comma 2 9_CONFIGURATION" xfId="28701" xr:uid="{CAEAF3EE-F978-4D32-9E4D-DE44DC9EA48E}"/>
    <cellStyle name="Comma 2 90" xfId="5016" xr:uid="{00000000-0005-0000-0000-0000E0130000}"/>
    <cellStyle name="Comma 2 91" xfId="5017" xr:uid="{00000000-0005-0000-0000-0000E1130000}"/>
    <cellStyle name="Comma 2 92" xfId="5018" xr:uid="{00000000-0005-0000-0000-0000E2130000}"/>
    <cellStyle name="Comma 2 93" xfId="5019" xr:uid="{00000000-0005-0000-0000-0000E3130000}"/>
    <cellStyle name="Comma 2 94" xfId="5020" xr:uid="{00000000-0005-0000-0000-0000E4130000}"/>
    <cellStyle name="Comma 2 95" xfId="5021" xr:uid="{00000000-0005-0000-0000-0000E5130000}"/>
    <cellStyle name="Comma 2 96" xfId="5022" xr:uid="{00000000-0005-0000-0000-0000E6130000}"/>
    <cellStyle name="Comma 2 97" xfId="5023" xr:uid="{00000000-0005-0000-0000-0000E7130000}"/>
    <cellStyle name="Comma 2 98" xfId="5024" xr:uid="{00000000-0005-0000-0000-0000E8130000}"/>
    <cellStyle name="Comma 2 99" xfId="5025" xr:uid="{00000000-0005-0000-0000-0000E9130000}"/>
    <cellStyle name="Comma 2_45647 - Annexe 6a au 31 03 2011 v2" xfId="28702" xr:uid="{8ED3B95B-3AE1-4F83-B2C5-A669DAA898DF}"/>
    <cellStyle name="Comma 20" xfId="5026" xr:uid="{00000000-0005-0000-0000-0000EA130000}"/>
    <cellStyle name="Comma 20 10" xfId="5027" xr:uid="{00000000-0005-0000-0000-0000EB130000}"/>
    <cellStyle name="Comma 20 11" xfId="5028" xr:uid="{00000000-0005-0000-0000-0000EC130000}"/>
    <cellStyle name="Comma 20 12" xfId="5029" xr:uid="{00000000-0005-0000-0000-0000ED130000}"/>
    <cellStyle name="Comma 20 13" xfId="28703" xr:uid="{0C1A64FB-2EEA-4281-8905-A089C2301E85}"/>
    <cellStyle name="Comma 20 2" xfId="5030" xr:uid="{00000000-0005-0000-0000-0000EE130000}"/>
    <cellStyle name="Comma 20 2 2" xfId="5031" xr:uid="{00000000-0005-0000-0000-0000EF130000}"/>
    <cellStyle name="Comma 20 2 2 2" xfId="28705" xr:uid="{AE360ED3-FC25-4C85-AAB4-E33A644DE437}"/>
    <cellStyle name="Comma 20 2 3" xfId="5032" xr:uid="{00000000-0005-0000-0000-0000F0130000}"/>
    <cellStyle name="Comma 20 2 3 2" xfId="28707" xr:uid="{214701DB-7266-425A-8B4A-DFCE9EBF7122}"/>
    <cellStyle name="Comma 20 2 3 2 2" xfId="28708" xr:uid="{52B55210-AA32-4B52-9180-4BA4579C7AED}"/>
    <cellStyle name="Comma 20 2 3 3" xfId="28709" xr:uid="{1773BBDD-2E7F-4F80-8521-2977AE79EFFF}"/>
    <cellStyle name="Comma 20 2 3 4" xfId="28706" xr:uid="{3A8D2FA2-9C65-49AD-BA43-33A79F6C219C}"/>
    <cellStyle name="Comma 20 2 4" xfId="5033" xr:uid="{00000000-0005-0000-0000-0000F1130000}"/>
    <cellStyle name="Comma 20 2 5" xfId="5034" xr:uid="{00000000-0005-0000-0000-0000F2130000}"/>
    <cellStyle name="Comma 20 2 6" xfId="5035" xr:uid="{00000000-0005-0000-0000-0000F3130000}"/>
    <cellStyle name="Comma 20 2 7" xfId="5036" xr:uid="{00000000-0005-0000-0000-0000F4130000}"/>
    <cellStyle name="Comma 20 2 8" xfId="28704" xr:uid="{8DD4F2A4-4871-468D-87BE-CF1DD43BAF12}"/>
    <cellStyle name="Comma 20 3" xfId="5037" xr:uid="{00000000-0005-0000-0000-0000F5130000}"/>
    <cellStyle name="Comma 20 3 2" xfId="5038" xr:uid="{00000000-0005-0000-0000-0000F6130000}"/>
    <cellStyle name="Comma 20 3 3" xfId="5039" xr:uid="{00000000-0005-0000-0000-0000F7130000}"/>
    <cellStyle name="Comma 20 3 4" xfId="5040" xr:uid="{00000000-0005-0000-0000-0000F8130000}"/>
    <cellStyle name="Comma 20 3 5" xfId="5041" xr:uid="{00000000-0005-0000-0000-0000F9130000}"/>
    <cellStyle name="Comma 20 3 6" xfId="5042" xr:uid="{00000000-0005-0000-0000-0000FA130000}"/>
    <cellStyle name="Comma 20 3 7" xfId="28710" xr:uid="{EBE0E233-857F-4437-94AD-C54A93688CBC}"/>
    <cellStyle name="Comma 20 4" xfId="5043" xr:uid="{00000000-0005-0000-0000-0000FB130000}"/>
    <cellStyle name="Comma 20 4 2" xfId="5044" xr:uid="{00000000-0005-0000-0000-0000FC130000}"/>
    <cellStyle name="Comma 20 4 3" xfId="5045" xr:uid="{00000000-0005-0000-0000-0000FD130000}"/>
    <cellStyle name="Comma 20 4 4" xfId="5046" xr:uid="{00000000-0005-0000-0000-0000FE130000}"/>
    <cellStyle name="Comma 20 4 5" xfId="5047" xr:uid="{00000000-0005-0000-0000-0000FF130000}"/>
    <cellStyle name="Comma 20 4 6" xfId="5048" xr:uid="{00000000-0005-0000-0000-000000140000}"/>
    <cellStyle name="Comma 20 4 7" xfId="28711" xr:uid="{B9DAF6A4-1C88-4E0E-B976-65A3C668FE63}"/>
    <cellStyle name="Comma 20 5" xfId="5049" xr:uid="{00000000-0005-0000-0000-000001140000}"/>
    <cellStyle name="Comma 20 5 2" xfId="5050" xr:uid="{00000000-0005-0000-0000-000002140000}"/>
    <cellStyle name="Comma 20 5 2 2" xfId="28713" xr:uid="{1A49CB76-3842-48DB-8D9F-3BFFF29963AF}"/>
    <cellStyle name="Comma 20 5 3" xfId="5051" xr:uid="{00000000-0005-0000-0000-000003140000}"/>
    <cellStyle name="Comma 20 5 4" xfId="5052" xr:uid="{00000000-0005-0000-0000-000004140000}"/>
    <cellStyle name="Comma 20 5 5" xfId="5053" xr:uid="{00000000-0005-0000-0000-000005140000}"/>
    <cellStyle name="Comma 20 5 6" xfId="5054" xr:uid="{00000000-0005-0000-0000-000006140000}"/>
    <cellStyle name="Comma 20 5 7" xfId="28712" xr:uid="{6228797B-C77F-494B-9183-EEA6EC400999}"/>
    <cellStyle name="Comma 20 6" xfId="5055" xr:uid="{00000000-0005-0000-0000-000007140000}"/>
    <cellStyle name="Comma 20 6 2" xfId="28714" xr:uid="{D82B14E4-E221-44C9-83B0-547A967D0C5B}"/>
    <cellStyle name="Comma 20 7" xfId="5056" xr:uid="{00000000-0005-0000-0000-000008140000}"/>
    <cellStyle name="Comma 20 8" xfId="5057" xr:uid="{00000000-0005-0000-0000-000009140000}"/>
    <cellStyle name="Comma 20 9" xfId="5058" xr:uid="{00000000-0005-0000-0000-00000A140000}"/>
    <cellStyle name="Comma 21" xfId="5059" xr:uid="{00000000-0005-0000-0000-00000B140000}"/>
    <cellStyle name="Comma 21 2" xfId="5060" xr:uid="{00000000-0005-0000-0000-00000C140000}"/>
    <cellStyle name="Comma 21 2 2" xfId="5061" xr:uid="{00000000-0005-0000-0000-00000D140000}"/>
    <cellStyle name="Comma 21 2 2 2" xfId="28718" xr:uid="{F31B1468-C43D-4591-8957-16AC89A3FA28}"/>
    <cellStyle name="Comma 21 2 2 3" xfId="28717" xr:uid="{B6974839-4B79-42C8-8CB3-FD1BF17D857B}"/>
    <cellStyle name="Comma 21 2 3" xfId="28719" xr:uid="{C3CDBB4D-4B04-425E-B0B6-BACE3D0A52E3}"/>
    <cellStyle name="Comma 21 2 4" xfId="28716" xr:uid="{870FFA81-ED4B-46D5-9AEC-E42A25A34FDC}"/>
    <cellStyle name="Comma 21 3" xfId="5062" xr:uid="{00000000-0005-0000-0000-00000E140000}"/>
    <cellStyle name="Comma 21 3 2" xfId="28720" xr:uid="{F0F9C957-7029-4443-8627-039ADF5389E4}"/>
    <cellStyle name="Comma 21 4" xfId="28721" xr:uid="{55F23964-DE6F-4520-B9EB-37E278584AE1}"/>
    <cellStyle name="Comma 21 4 2" xfId="28722" xr:uid="{67218146-790E-48F7-9450-C0FB2CDD2E2F}"/>
    <cellStyle name="Comma 21 4 2 2" xfId="28723" xr:uid="{73A4CA82-3F7E-4D9D-87D3-112DC1B65800}"/>
    <cellStyle name="Comma 21 4 3" xfId="28724" xr:uid="{61BC22D5-B402-4D24-8275-324606835545}"/>
    <cellStyle name="Comma 21 5" xfId="28725" xr:uid="{4E0D458F-553A-4233-94E4-DC0AAA6FABEF}"/>
    <cellStyle name="Comma 21 5 2" xfId="28726" xr:uid="{10A91368-EBFE-48FB-9EBD-144220B3637F}"/>
    <cellStyle name="Comma 21 6" xfId="28727" xr:uid="{58E66CE8-4B05-4DB2-B4EC-59E6C98D7060}"/>
    <cellStyle name="Comma 21 7" xfId="28715" xr:uid="{A0FDEB03-C829-4F24-AB70-F3C335403CD0}"/>
    <cellStyle name="Comma 22" xfId="5063" xr:uid="{00000000-0005-0000-0000-00000F140000}"/>
    <cellStyle name="Comma 22 2" xfId="5064" xr:uid="{00000000-0005-0000-0000-000010140000}"/>
    <cellStyle name="Comma 22 2 2" xfId="5065" xr:uid="{00000000-0005-0000-0000-000011140000}"/>
    <cellStyle name="Comma 22 2 2 2" xfId="28731" xr:uid="{80936A8A-F12D-4EE2-8C30-A704684D08D0}"/>
    <cellStyle name="Comma 22 2 2 3" xfId="28730" xr:uid="{38C055E7-46A3-403C-9994-B997151EF50A}"/>
    <cellStyle name="Comma 22 2 3" xfId="28732" xr:uid="{6440760C-EE91-494C-A0E8-E182B41AFA62}"/>
    <cellStyle name="Comma 22 2 4" xfId="28729" xr:uid="{E2F0F732-083F-417D-AF5B-F4542D101EC8}"/>
    <cellStyle name="Comma 22 3" xfId="5066" xr:uid="{00000000-0005-0000-0000-000012140000}"/>
    <cellStyle name="Comma 22 3 2" xfId="28733" xr:uid="{BD275C3E-50E5-4FF5-AF16-6F8377D9AACF}"/>
    <cellStyle name="Comma 22 4" xfId="28734" xr:uid="{CA2F4026-8FD8-40F4-9F65-BCC75864F58D}"/>
    <cellStyle name="Comma 22 4 2" xfId="28735" xr:uid="{E800F5CB-1A4E-4F03-8826-E103AA7B1D77}"/>
    <cellStyle name="Comma 22 4 2 2" xfId="28736" xr:uid="{56BB67C2-56D0-426F-8C23-4D49AF9AADE8}"/>
    <cellStyle name="Comma 22 4 3" xfId="28737" xr:uid="{D6AF99D6-D416-4AEB-A7A6-4342EEB00A6A}"/>
    <cellStyle name="Comma 22 5" xfId="28738" xr:uid="{1260AFDD-D45C-4C80-AF50-23867A2A0322}"/>
    <cellStyle name="Comma 22 5 2" xfId="28739" xr:uid="{0ACF12DC-FEF6-4B0F-B5C0-6881DF917EF2}"/>
    <cellStyle name="Comma 22 6" xfId="28740" xr:uid="{12527D36-11A8-4E72-BF57-48F87E3F833C}"/>
    <cellStyle name="Comma 22 7" xfId="28728" xr:uid="{C0D9B614-8512-4C57-926F-EAF8CEBDDABA}"/>
    <cellStyle name="Comma 23" xfId="5067" xr:uid="{00000000-0005-0000-0000-000013140000}"/>
    <cellStyle name="Comma 23 2" xfId="5068" xr:uid="{00000000-0005-0000-0000-000014140000}"/>
    <cellStyle name="Comma 23 2 2" xfId="28743" xr:uid="{380B9BD0-524B-4643-99D7-981FB04231D6}"/>
    <cellStyle name="Comma 23 2 2 2" xfId="28744" xr:uid="{563079AD-634E-46BD-8AE2-60919573A53A}"/>
    <cellStyle name="Comma 23 2 3" xfId="28745" xr:uid="{A94F337F-CB86-4E48-992C-37E128CB229B}"/>
    <cellStyle name="Comma 23 2 4" xfId="28742" xr:uid="{2F427CD1-B42A-40C1-A726-1DC752C11952}"/>
    <cellStyle name="Comma 23 3" xfId="28746" xr:uid="{9DEB5E30-DC00-402F-B5F7-CB76B685A885}"/>
    <cellStyle name="Comma 23 4" xfId="28747" xr:uid="{AED0C108-B64C-479E-9BAC-04C6676573F3}"/>
    <cellStyle name="Comma 23 4 2" xfId="28748" xr:uid="{2E472213-619F-417C-AE69-B99197AA15B6}"/>
    <cellStyle name="Comma 23 4 2 2" xfId="28749" xr:uid="{02BD2C7D-080A-4584-854B-36B79FD4ACF0}"/>
    <cellStyle name="Comma 23 4 3" xfId="28750" xr:uid="{E2D60849-4808-40E6-95F7-9AA3160BDC53}"/>
    <cellStyle name="Comma 23 5" xfId="28751" xr:uid="{C043F789-3927-497D-85BB-2D70B74DBDB0}"/>
    <cellStyle name="Comma 23 5 2" xfId="28752" xr:uid="{3283A0A8-7CDA-4980-9A0B-ABF87C2E0A81}"/>
    <cellStyle name="Comma 23 6" xfId="28741" xr:uid="{1035597F-1AB0-49BD-8B47-9968BFE52B80}"/>
    <cellStyle name="Comma 23_CONFIGURATION" xfId="28753" xr:uid="{BA16C13F-29C2-4B63-9B5F-C12E5AB4FA3E}"/>
    <cellStyle name="Comma 24" xfId="5069" xr:uid="{00000000-0005-0000-0000-000015140000}"/>
    <cellStyle name="Comma 24 2" xfId="5070" xr:uid="{00000000-0005-0000-0000-000016140000}"/>
    <cellStyle name="Comma 24 2 2" xfId="28756" xr:uid="{46F9DFF4-4AE5-4BAC-8BBF-83FFEE52DF65}"/>
    <cellStyle name="Comma 24 2 3" xfId="28755" xr:uid="{EFF5B206-904A-4E32-91F8-D162E0288B1C}"/>
    <cellStyle name="Comma 24 3" xfId="28757" xr:uid="{C75BF790-5FAE-47D6-84E0-145C1515FEB0}"/>
    <cellStyle name="Comma 24 3 2" xfId="28758" xr:uid="{46A160C4-166B-4CC1-BE67-C117888A688C}"/>
    <cellStyle name="Comma 24 3 2 2" xfId="28759" xr:uid="{ABB8BA7C-AFDB-4A3B-A83C-74ADAF2E2D12}"/>
    <cellStyle name="Comma 24 3 3" xfId="28760" xr:uid="{DCEB2154-910E-467B-995A-D2E927668760}"/>
    <cellStyle name="Comma 24 4" xfId="28761" xr:uid="{8261E09B-4152-49CE-B96F-2310A077636B}"/>
    <cellStyle name="Comma 24 5" xfId="28762" xr:uid="{78B2C4DB-33B4-4C77-B778-1403A11BDA27}"/>
    <cellStyle name="Comma 24 5 2" xfId="28763" xr:uid="{7B9D38D5-53A4-4E8E-AD71-A8E984DE4249}"/>
    <cellStyle name="Comma 24 6" xfId="28764" xr:uid="{AAA5DFFD-D58B-4F42-ADFD-9669B718D96B}"/>
    <cellStyle name="Comma 24 7" xfId="28754" xr:uid="{B737B490-6442-4B36-AB1C-57896B12744F}"/>
    <cellStyle name="Comma 25" xfId="5071" xr:uid="{00000000-0005-0000-0000-000017140000}"/>
    <cellStyle name="Comma 25 2" xfId="5072" xr:uid="{00000000-0005-0000-0000-000018140000}"/>
    <cellStyle name="Comma 25 2 2" xfId="28767" xr:uid="{5387D2A8-19AB-4E10-87D7-92BB62FEA4EE}"/>
    <cellStyle name="Comma 25 2 3" xfId="28766" xr:uid="{60221870-C2C0-4253-A3E8-CBD4D803A826}"/>
    <cellStyle name="Comma 25 3" xfId="28768" xr:uid="{AE78C553-BBB4-4935-95B7-97E56E55E228}"/>
    <cellStyle name="Comma 25 3 2" xfId="28769" xr:uid="{FE775A97-E6C4-49A5-B22E-1C9F2D669454}"/>
    <cellStyle name="Comma 25 3 2 2" xfId="28770" xr:uid="{53FF8814-8DA2-435D-BC47-C0300D241615}"/>
    <cellStyle name="Comma 25 3 3" xfId="28771" xr:uid="{411E00ED-AD79-4A69-A0B5-2464670E5A90}"/>
    <cellStyle name="Comma 25 4" xfId="28772" xr:uid="{FF555F7F-0545-49C5-8017-52C0DEE6D825}"/>
    <cellStyle name="Comma 25 5" xfId="28773" xr:uid="{DC9D66DE-5603-4FAA-B7B2-823FE834313B}"/>
    <cellStyle name="Comma 25 5 2" xfId="28774" xr:uid="{3579AFC9-5745-408A-8EB4-8302ED0A129C}"/>
    <cellStyle name="Comma 25 6" xfId="28775" xr:uid="{2A7E4D0E-96AC-40FA-B5CB-66A99936CCBF}"/>
    <cellStyle name="Comma 25 7" xfId="28765" xr:uid="{0BF09077-31DB-4405-8075-8371FAF4C575}"/>
    <cellStyle name="Comma 26" xfId="5073" xr:uid="{00000000-0005-0000-0000-000019140000}"/>
    <cellStyle name="Comma 26 2" xfId="5074" xr:uid="{00000000-0005-0000-0000-00001A140000}"/>
    <cellStyle name="Comma 26 2 2" xfId="5075" xr:uid="{00000000-0005-0000-0000-00001B140000}"/>
    <cellStyle name="Comma 26 2 2 2" xfId="28778" xr:uid="{127822F4-AF3E-4172-B461-E11C08D146A8}"/>
    <cellStyle name="Comma 26 2 3" xfId="28777" xr:uid="{94452DAF-F901-4808-BDDF-986C3B4EE5B0}"/>
    <cellStyle name="Comma 26 3" xfId="5076" xr:uid="{00000000-0005-0000-0000-00001C140000}"/>
    <cellStyle name="Comma 26 3 2" xfId="28780" xr:uid="{9856C860-11E9-4EE1-B7C3-BBBBD3F18472}"/>
    <cellStyle name="Comma 26 3 2 2" xfId="28781" xr:uid="{621514EE-CA7B-44EF-97D4-E18C26EE4C1A}"/>
    <cellStyle name="Comma 26 3 3" xfId="28782" xr:uid="{0B75D114-F320-4D4F-A6D5-DAD797FAEE35}"/>
    <cellStyle name="Comma 26 3 4" xfId="28779" xr:uid="{643C7EDD-3A32-4FE9-9523-65BEC549AAC1}"/>
    <cellStyle name="Comma 26 4" xfId="5077" xr:uid="{00000000-0005-0000-0000-00001D140000}"/>
    <cellStyle name="Comma 26 4 2" xfId="28783" xr:uid="{39B78A58-BF19-4F2B-9663-2F11A840298B}"/>
    <cellStyle name="Comma 26 5" xfId="28784" xr:uid="{9F187BA2-039E-46B9-8961-A5CD32E49C52}"/>
    <cellStyle name="Comma 26 6" xfId="28785" xr:uid="{F581D88F-2ED3-450A-9A46-1D263AE57D11}"/>
    <cellStyle name="Comma 26 7" xfId="28776" xr:uid="{D1585377-CC7D-49AB-BAAC-364855B56007}"/>
    <cellStyle name="Comma 26_Sheet2" xfId="28786" xr:uid="{BEB06EB4-1AB7-43E2-B6AD-701AB989E777}"/>
    <cellStyle name="Comma 27" xfId="5078" xr:uid="{00000000-0005-0000-0000-00001E140000}"/>
    <cellStyle name="Comma 27 2" xfId="5079" xr:uid="{00000000-0005-0000-0000-00001F140000}"/>
    <cellStyle name="Comma 27 2 2" xfId="5080" xr:uid="{00000000-0005-0000-0000-000020140000}"/>
    <cellStyle name="Comma 27 2 3" xfId="28788" xr:uid="{7273E9E6-B94A-4758-A8E4-CB50E857163D}"/>
    <cellStyle name="Comma 27 3" xfId="5081" xr:uid="{00000000-0005-0000-0000-000021140000}"/>
    <cellStyle name="Comma 27 3 2" xfId="28790" xr:uid="{485525E3-ED93-4A75-8CD6-B5B95702ED1D}"/>
    <cellStyle name="Comma 27 3 2 2" xfId="28791" xr:uid="{7A4F318F-6160-4746-BADC-2C9A17159D20}"/>
    <cellStyle name="Comma 27 3 3" xfId="28792" xr:uid="{CC8B940F-3B55-4B8C-BC9F-0A452231B8E2}"/>
    <cellStyle name="Comma 27 3 4" xfId="28789" xr:uid="{6FC2CEE3-C0AB-42BB-AA65-B78F9CA85668}"/>
    <cellStyle name="Comma 27 4" xfId="5082" xr:uid="{00000000-0005-0000-0000-000022140000}"/>
    <cellStyle name="Comma 27 4 2" xfId="28793" xr:uid="{32612349-ECFD-483F-8F03-67BA9FD21BD8}"/>
    <cellStyle name="Comma 27 5" xfId="28794" xr:uid="{E2A924E1-3AF7-411B-906F-7077C9337F79}"/>
    <cellStyle name="Comma 27 6" xfId="28787" xr:uid="{62B5D55C-51D6-4532-A480-918749547CE1}"/>
    <cellStyle name="Comma 28" xfId="5083" xr:uid="{00000000-0005-0000-0000-000023140000}"/>
    <cellStyle name="Comma 28 2" xfId="5084" xr:uid="{00000000-0005-0000-0000-000024140000}"/>
    <cellStyle name="Comma 28 2 2" xfId="5085" xr:uid="{00000000-0005-0000-0000-000025140000}"/>
    <cellStyle name="Comma 28 2 2 2" xfId="28797" xr:uid="{A39C5C84-1C81-4D5A-85CC-8D73653BC825}"/>
    <cellStyle name="Comma 28 2 3" xfId="28796" xr:uid="{572F0801-C46A-4ED5-970A-BFF68375D6B1}"/>
    <cellStyle name="Comma 28 3" xfId="5086" xr:uid="{00000000-0005-0000-0000-000026140000}"/>
    <cellStyle name="Comma 28 3 2" xfId="28799" xr:uid="{34800F28-48E8-4864-A049-437D62E88A59}"/>
    <cellStyle name="Comma 28 3 2 2" xfId="28800" xr:uid="{D0AE51D3-A8B7-455F-B223-75BF9826969A}"/>
    <cellStyle name="Comma 28 3 3" xfId="28801" xr:uid="{5862D166-2C4A-4147-8AAB-D049D9F450F9}"/>
    <cellStyle name="Comma 28 3 4" xfId="28798" xr:uid="{12109C0F-73D7-46C3-810F-1A5970AAAB0F}"/>
    <cellStyle name="Comma 28 4" xfId="5087" xr:uid="{00000000-0005-0000-0000-000027140000}"/>
    <cellStyle name="Comma 28 4 2" xfId="28802" xr:uid="{D241914D-EA0A-4989-8985-A7FA45DB1902}"/>
    <cellStyle name="Comma 28 5" xfId="28803" xr:uid="{4B9568B4-AA9A-4F76-B5A9-449FCF56481C}"/>
    <cellStyle name="Comma 28 5 2" xfId="28804" xr:uid="{DCB41A2D-2830-43FC-A68E-B24111C00149}"/>
    <cellStyle name="Comma 28 5 2 2" xfId="28805" xr:uid="{9AEBAE02-E551-48F3-A725-B9CBBAE36C26}"/>
    <cellStyle name="Comma 28 5 3" xfId="28806" xr:uid="{29C73181-E21B-4624-A3A5-78D6D19D7AC0}"/>
    <cellStyle name="Comma 28 6" xfId="28807" xr:uid="{33B256FE-CB4F-41F8-9721-A0139EAD59CB}"/>
    <cellStyle name="Comma 28 7" xfId="28795" xr:uid="{C2DCADD2-1300-4F78-B22A-B6329E5FB399}"/>
    <cellStyle name="Comma 28_Sheet2" xfId="28808" xr:uid="{E0805E12-1624-45BE-BB22-A4A6FE4291E3}"/>
    <cellStyle name="Comma 29" xfId="5088" xr:uid="{00000000-0005-0000-0000-000028140000}"/>
    <cellStyle name="Comma 29 2" xfId="5089" xr:uid="{00000000-0005-0000-0000-000029140000}"/>
    <cellStyle name="Comma 29 2 2" xfId="5090" xr:uid="{00000000-0005-0000-0000-00002A140000}"/>
    <cellStyle name="Comma 29 2 2 2" xfId="28811" xr:uid="{B2BF013E-5369-4D5B-BB7B-894C66902DE5}"/>
    <cellStyle name="Comma 29 2 3" xfId="28810" xr:uid="{2FF9708E-5E18-4BC5-9434-0F7B7464E2DB}"/>
    <cellStyle name="Comma 29 3" xfId="5091" xr:uid="{00000000-0005-0000-0000-00002B140000}"/>
    <cellStyle name="Comma 29 3 2" xfId="28813" xr:uid="{062DE594-EED1-4995-AF05-579B47AB8D9D}"/>
    <cellStyle name="Comma 29 3 2 2" xfId="28814" xr:uid="{2E3E087A-DB91-43F9-A488-BFFE36373528}"/>
    <cellStyle name="Comma 29 3 3" xfId="28815" xr:uid="{040978B2-173E-4598-ADD1-8FB62C4138F9}"/>
    <cellStyle name="Comma 29 3 3 2" xfId="28816" xr:uid="{DDC4922E-BD52-439B-B72D-BE16FC911DCC}"/>
    <cellStyle name="Comma 29 3 4" xfId="28817" xr:uid="{D541405D-917D-4C48-9B69-71BA34F7649F}"/>
    <cellStyle name="Comma 29 3 5" xfId="28812" xr:uid="{98F1DCEB-EAB7-4D48-8D59-7D9DC06C1DEC}"/>
    <cellStyle name="Comma 29 4" xfId="5092" xr:uid="{00000000-0005-0000-0000-00002C140000}"/>
    <cellStyle name="Comma 29 4 2" xfId="28819" xr:uid="{2CB83FA3-A2B9-4B83-A9B3-23122401A4AC}"/>
    <cellStyle name="Comma 29 4 3" xfId="28818" xr:uid="{E5D37BB4-D735-47B8-8B3E-31F7DA8F02B9}"/>
    <cellStyle name="Comma 29 5" xfId="28820" xr:uid="{E972C629-6A93-42B6-85BE-24C6E30C91B0}"/>
    <cellStyle name="Comma 29 6" xfId="28809" xr:uid="{2D35122B-9C8E-45F5-918A-840164C02237}"/>
    <cellStyle name="Comma 3 10" xfId="5093" xr:uid="{00000000-0005-0000-0000-00002E140000}"/>
    <cellStyle name="Comma 3 10 2" xfId="5094" xr:uid="{00000000-0005-0000-0000-00002F140000}"/>
    <cellStyle name="Comma 3 10 3" xfId="5095" xr:uid="{00000000-0005-0000-0000-000030140000}"/>
    <cellStyle name="Comma 3 10 4" xfId="5096" xr:uid="{00000000-0005-0000-0000-000031140000}"/>
    <cellStyle name="Comma 3 10 5" xfId="28821" xr:uid="{EA14B87F-BD8D-4640-8430-F01F7C6195B5}"/>
    <cellStyle name="Comma 3 11" xfId="5097" xr:uid="{00000000-0005-0000-0000-000032140000}"/>
    <cellStyle name="Comma 3 11 2" xfId="5098" xr:uid="{00000000-0005-0000-0000-000033140000}"/>
    <cellStyle name="Comma 3 11 3" xfId="28822" xr:uid="{473DEF05-C3A9-4CEB-8FC0-067FBF81BEE1}"/>
    <cellStyle name="Comma 3 12" xfId="5099" xr:uid="{00000000-0005-0000-0000-000034140000}"/>
    <cellStyle name="Comma 3 12 2" xfId="5100" xr:uid="{00000000-0005-0000-0000-000035140000}"/>
    <cellStyle name="Comma 3 13" xfId="5101" xr:uid="{00000000-0005-0000-0000-000036140000}"/>
    <cellStyle name="Comma 3 13 2" xfId="5102" xr:uid="{00000000-0005-0000-0000-000037140000}"/>
    <cellStyle name="Comma 3 14" xfId="5103" xr:uid="{00000000-0005-0000-0000-000038140000}"/>
    <cellStyle name="Comma 3 14 2" xfId="5104" xr:uid="{00000000-0005-0000-0000-000039140000}"/>
    <cellStyle name="Comma 3 15" xfId="5105" xr:uid="{00000000-0005-0000-0000-00003A140000}"/>
    <cellStyle name="Comma 3 15 2" xfId="5106" xr:uid="{00000000-0005-0000-0000-00003B140000}"/>
    <cellStyle name="Comma 3 16" xfId="5107" xr:uid="{00000000-0005-0000-0000-00003C140000}"/>
    <cellStyle name="Comma 3 16 2" xfId="5108" xr:uid="{00000000-0005-0000-0000-00003D140000}"/>
    <cellStyle name="Comma 3 17" xfId="5109" xr:uid="{00000000-0005-0000-0000-00003E140000}"/>
    <cellStyle name="Comma 3 17 2" xfId="5110" xr:uid="{00000000-0005-0000-0000-00003F140000}"/>
    <cellStyle name="Comma 3 18" xfId="5111" xr:uid="{00000000-0005-0000-0000-000040140000}"/>
    <cellStyle name="Comma 3 18 2" xfId="5112" xr:uid="{00000000-0005-0000-0000-000041140000}"/>
    <cellStyle name="Comma 3 19" xfId="5113" xr:uid="{00000000-0005-0000-0000-000042140000}"/>
    <cellStyle name="Comma 3 19 2" xfId="5114" xr:uid="{00000000-0005-0000-0000-000043140000}"/>
    <cellStyle name="Comma 3 2" xfId="5115" xr:uid="{00000000-0005-0000-0000-000044140000}"/>
    <cellStyle name="Comma 3 2 2" xfId="5116" xr:uid="{00000000-0005-0000-0000-000045140000}"/>
    <cellStyle name="Comma 3 2 2 2" xfId="5117" xr:uid="{00000000-0005-0000-0000-000046140000}"/>
    <cellStyle name="Comma 3 2 2 2 2" xfId="5118" xr:uid="{00000000-0005-0000-0000-000047140000}"/>
    <cellStyle name="Comma 3 2 2 2 3" xfId="28824" xr:uid="{EDD72CED-04B6-4996-8EEE-07CAE053DB64}"/>
    <cellStyle name="Comma 3 2 2 3" xfId="5119" xr:uid="{00000000-0005-0000-0000-000048140000}"/>
    <cellStyle name="Comma 3 2 2 3 2" xfId="5120" xr:uid="{00000000-0005-0000-0000-000049140000}"/>
    <cellStyle name="Comma 3 2 2 3 3" xfId="28825" xr:uid="{2B91B6F6-7B5A-4372-A3B9-063AF9E2F11D}"/>
    <cellStyle name="Comma 3 2 2 4" xfId="28823" xr:uid="{96B997D5-E446-482E-89A2-BE67D342CCD9}"/>
    <cellStyle name="Comma 3 2 3" xfId="5121" xr:uid="{00000000-0005-0000-0000-00004A140000}"/>
    <cellStyle name="Comma 3 2 3 2" xfId="5122" xr:uid="{00000000-0005-0000-0000-00004B140000}"/>
    <cellStyle name="Comma 3 2 3 3" xfId="28826" xr:uid="{22E7E0A2-FE1C-4B9D-8168-D389844BC8FC}"/>
    <cellStyle name="Comma 3 2 4" xfId="5123" xr:uid="{00000000-0005-0000-0000-00004C140000}"/>
    <cellStyle name="Comma 3 2 4 2" xfId="28827" xr:uid="{1A149F37-D31C-4AFA-A1BC-DA71ACDB298E}"/>
    <cellStyle name="Comma 3 2 5" xfId="5124" xr:uid="{00000000-0005-0000-0000-00004D140000}"/>
    <cellStyle name="Comma 3 2 5 2" xfId="5125" xr:uid="{00000000-0005-0000-0000-00004E140000}"/>
    <cellStyle name="Comma 3 2 5 2 2" xfId="5126" xr:uid="{00000000-0005-0000-0000-00004F140000}"/>
    <cellStyle name="Comma 3 2 5 2 2 2" xfId="5127" xr:uid="{00000000-0005-0000-0000-000050140000}"/>
    <cellStyle name="Comma 3 2 5 2 2 3" xfId="5128" xr:uid="{00000000-0005-0000-0000-000051140000}"/>
    <cellStyle name="Comma 3 2 5 2 2 4" xfId="5129" xr:uid="{00000000-0005-0000-0000-000052140000}"/>
    <cellStyle name="Comma 3 2 5 2 3" xfId="5130" xr:uid="{00000000-0005-0000-0000-000053140000}"/>
    <cellStyle name="Comma 3 2 5 2 4" xfId="5131" xr:uid="{00000000-0005-0000-0000-000054140000}"/>
    <cellStyle name="Comma 3 2 5 2 5" xfId="5132" xr:uid="{00000000-0005-0000-0000-000055140000}"/>
    <cellStyle name="Comma 3 2 5 3" xfId="5133" xr:uid="{00000000-0005-0000-0000-000056140000}"/>
    <cellStyle name="Comma 3 2 5 3 2" xfId="5134" xr:uid="{00000000-0005-0000-0000-000057140000}"/>
    <cellStyle name="Comma 3 2 5 3 3" xfId="5135" xr:uid="{00000000-0005-0000-0000-000058140000}"/>
    <cellStyle name="Comma 3 2 5 3 4" xfId="5136" xr:uid="{00000000-0005-0000-0000-000059140000}"/>
    <cellStyle name="Comma 3 2 5 4" xfId="5137" xr:uid="{00000000-0005-0000-0000-00005A140000}"/>
    <cellStyle name="Comma 3 2 5 5" xfId="5138" xr:uid="{00000000-0005-0000-0000-00005B140000}"/>
    <cellStyle name="Comma 3 2 5 6" xfId="5139" xr:uid="{00000000-0005-0000-0000-00005C140000}"/>
    <cellStyle name="Comma 3 2 6" xfId="5140" xr:uid="{00000000-0005-0000-0000-00005D140000}"/>
    <cellStyle name="Comma 3 2_Degas HFTO" xfId="28828" xr:uid="{A44E81FB-709B-44F5-B3EC-A3D29EA7A285}"/>
    <cellStyle name="Comma 3 20" xfId="5141" xr:uid="{00000000-0005-0000-0000-00005E140000}"/>
    <cellStyle name="Comma 3 20 2" xfId="5142" xr:uid="{00000000-0005-0000-0000-00005F140000}"/>
    <cellStyle name="Comma 3 21" xfId="5143" xr:uid="{00000000-0005-0000-0000-000060140000}"/>
    <cellStyle name="Comma 3 21 2" xfId="5144" xr:uid="{00000000-0005-0000-0000-000061140000}"/>
    <cellStyle name="Comma 3 22" xfId="5145" xr:uid="{00000000-0005-0000-0000-000062140000}"/>
    <cellStyle name="Comma 3 22 2" xfId="5146" xr:uid="{00000000-0005-0000-0000-000063140000}"/>
    <cellStyle name="Comma 3 23" xfId="5147" xr:uid="{00000000-0005-0000-0000-000064140000}"/>
    <cellStyle name="Comma 3 23 2" xfId="5148" xr:uid="{00000000-0005-0000-0000-000065140000}"/>
    <cellStyle name="Comma 3 24" xfId="5149" xr:uid="{00000000-0005-0000-0000-000066140000}"/>
    <cellStyle name="Comma 3 24 2" xfId="5150" xr:uid="{00000000-0005-0000-0000-000067140000}"/>
    <cellStyle name="Comma 3 25" xfId="5151" xr:uid="{00000000-0005-0000-0000-000068140000}"/>
    <cellStyle name="Comma 3 25 2" xfId="5152" xr:uid="{00000000-0005-0000-0000-000069140000}"/>
    <cellStyle name="Comma 3 26" xfId="5153" xr:uid="{00000000-0005-0000-0000-00006A140000}"/>
    <cellStyle name="Comma 3 26 2" xfId="5154" xr:uid="{00000000-0005-0000-0000-00006B140000}"/>
    <cellStyle name="Comma 3 27" xfId="5155" xr:uid="{00000000-0005-0000-0000-00006C140000}"/>
    <cellStyle name="Comma 3 27 2" xfId="5156" xr:uid="{00000000-0005-0000-0000-00006D140000}"/>
    <cellStyle name="Comma 3 28" xfId="5157" xr:uid="{00000000-0005-0000-0000-00006E140000}"/>
    <cellStyle name="Comma 3 28 2" xfId="5158" xr:uid="{00000000-0005-0000-0000-00006F140000}"/>
    <cellStyle name="Comma 3 29" xfId="5159" xr:uid="{00000000-0005-0000-0000-000070140000}"/>
    <cellStyle name="Comma 3 29 2" xfId="5160" xr:uid="{00000000-0005-0000-0000-000071140000}"/>
    <cellStyle name="Comma 3 3" xfId="5161" xr:uid="{00000000-0005-0000-0000-000072140000}"/>
    <cellStyle name="Comma 3 3 2" xfId="5162" xr:uid="{00000000-0005-0000-0000-000073140000}"/>
    <cellStyle name="Comma 3 3 2 2" xfId="28830" xr:uid="{CCC191DD-14DC-483D-A894-B87AF543DA43}"/>
    <cellStyle name="Comma 3 3 2 3" xfId="28829" xr:uid="{B8A85C90-1FA1-4973-831E-F95AC4E0262B}"/>
    <cellStyle name="Comma 3 3 3" xfId="5163" xr:uid="{00000000-0005-0000-0000-000074140000}"/>
    <cellStyle name="Comma 3 3 3 2" xfId="28831" xr:uid="{97410BB2-BC55-4ED4-AF76-F00FA805C369}"/>
    <cellStyle name="Comma 3 3 4" xfId="5164" xr:uid="{00000000-0005-0000-0000-000075140000}"/>
    <cellStyle name="Comma 3 3 4 2" xfId="28832" xr:uid="{C1C34097-FCF3-480E-8281-A591BA390600}"/>
    <cellStyle name="Comma 3 30" xfId="5165" xr:uid="{00000000-0005-0000-0000-000076140000}"/>
    <cellStyle name="Comma 3 30 2" xfId="5166" xr:uid="{00000000-0005-0000-0000-000077140000}"/>
    <cellStyle name="Comma 3 31" xfId="5167" xr:uid="{00000000-0005-0000-0000-000078140000}"/>
    <cellStyle name="Comma 3 31 2" xfId="5168" xr:uid="{00000000-0005-0000-0000-000079140000}"/>
    <cellStyle name="Comma 3 32" xfId="5169" xr:uid="{00000000-0005-0000-0000-00007A140000}"/>
    <cellStyle name="Comma 3 32 2" xfId="5170" xr:uid="{00000000-0005-0000-0000-00007B140000}"/>
    <cellStyle name="Comma 3 33" xfId="5171" xr:uid="{00000000-0005-0000-0000-00007C140000}"/>
    <cellStyle name="Comma 3 33 2" xfId="5172" xr:uid="{00000000-0005-0000-0000-00007D140000}"/>
    <cellStyle name="Comma 3 34" xfId="5173" xr:uid="{00000000-0005-0000-0000-00007E140000}"/>
    <cellStyle name="Comma 3 34 2" xfId="5174" xr:uid="{00000000-0005-0000-0000-00007F140000}"/>
    <cellStyle name="Comma 3 35" xfId="5175" xr:uid="{00000000-0005-0000-0000-000080140000}"/>
    <cellStyle name="Comma 3 35 2" xfId="5176" xr:uid="{00000000-0005-0000-0000-000081140000}"/>
    <cellStyle name="Comma 3 36" xfId="5177" xr:uid="{00000000-0005-0000-0000-000082140000}"/>
    <cellStyle name="Comma 3 36 2" xfId="5178" xr:uid="{00000000-0005-0000-0000-000083140000}"/>
    <cellStyle name="Comma 3 37" xfId="5179" xr:uid="{00000000-0005-0000-0000-000084140000}"/>
    <cellStyle name="Comma 3 37 2" xfId="5180" xr:uid="{00000000-0005-0000-0000-000085140000}"/>
    <cellStyle name="Comma 3 38" xfId="5181" xr:uid="{00000000-0005-0000-0000-000086140000}"/>
    <cellStyle name="Comma 3 38 2" xfId="5182" xr:uid="{00000000-0005-0000-0000-000087140000}"/>
    <cellStyle name="Comma 3 39" xfId="5183" xr:uid="{00000000-0005-0000-0000-000088140000}"/>
    <cellStyle name="Comma 3 39 2" xfId="5184" xr:uid="{00000000-0005-0000-0000-000089140000}"/>
    <cellStyle name="Comma 3 4" xfId="5185" xr:uid="{00000000-0005-0000-0000-00008A140000}"/>
    <cellStyle name="Comma 3 4 2" xfId="5186" xr:uid="{00000000-0005-0000-0000-00008B140000}"/>
    <cellStyle name="Comma 3 4 2 2" xfId="28834" xr:uid="{C7243660-907C-498E-8B62-7EBA3B51E902}"/>
    <cellStyle name="Comma 3 4 3" xfId="5187" xr:uid="{00000000-0005-0000-0000-00008C140000}"/>
    <cellStyle name="Comma 3 4 3 2" xfId="28836" xr:uid="{0D12F4BB-A4DD-43E9-B82B-860A9F88F7F3}"/>
    <cellStyle name="Comma 3 4 3 2 2" xfId="28837" xr:uid="{56EBC819-D9DF-41DC-B2EE-E8E46B22451B}"/>
    <cellStyle name="Comma 3 4 3 3" xfId="28838" xr:uid="{BE1E2ED6-F4D2-4EE1-86DA-464B19A9DFE4}"/>
    <cellStyle name="Comma 3 4 3 4" xfId="28835" xr:uid="{043848C3-12DC-45AF-A329-663BC58AC23B}"/>
    <cellStyle name="Comma 3 4 4" xfId="28839" xr:uid="{3C6E8060-0D20-466C-B76E-B320E7756C87}"/>
    <cellStyle name="Comma 3 4 5" xfId="28833" xr:uid="{9B842B1D-D001-42EC-AC14-DCE9D558B064}"/>
    <cellStyle name="Comma 3 40" xfId="5188" xr:uid="{00000000-0005-0000-0000-00008D140000}"/>
    <cellStyle name="Comma 3 40 2" xfId="5189" xr:uid="{00000000-0005-0000-0000-00008E140000}"/>
    <cellStyle name="Comma 3 41" xfId="5190" xr:uid="{00000000-0005-0000-0000-00008F140000}"/>
    <cellStyle name="Comma 3 41 2" xfId="5191" xr:uid="{00000000-0005-0000-0000-000090140000}"/>
    <cellStyle name="Comma 3 42" xfId="5192" xr:uid="{00000000-0005-0000-0000-000091140000}"/>
    <cellStyle name="Comma 3 42 2" xfId="5193" xr:uid="{00000000-0005-0000-0000-000092140000}"/>
    <cellStyle name="Comma 3 43" xfId="5194" xr:uid="{00000000-0005-0000-0000-000093140000}"/>
    <cellStyle name="Comma 3 43 2" xfId="5195" xr:uid="{00000000-0005-0000-0000-000094140000}"/>
    <cellStyle name="Comma 3 44" xfId="5196" xr:uid="{00000000-0005-0000-0000-000095140000}"/>
    <cellStyle name="Comma 3 44 2" xfId="5197" xr:uid="{00000000-0005-0000-0000-000096140000}"/>
    <cellStyle name="Comma 3 45" xfId="5198" xr:uid="{00000000-0005-0000-0000-000097140000}"/>
    <cellStyle name="Comma 3 45 2" xfId="5199" xr:uid="{00000000-0005-0000-0000-000098140000}"/>
    <cellStyle name="Comma 3 46" xfId="5200" xr:uid="{00000000-0005-0000-0000-000099140000}"/>
    <cellStyle name="Comma 3 46 2" xfId="5201" xr:uid="{00000000-0005-0000-0000-00009A140000}"/>
    <cellStyle name="Comma 3 47" xfId="5202" xr:uid="{00000000-0005-0000-0000-00009B140000}"/>
    <cellStyle name="Comma 3 47 2" xfId="5203" xr:uid="{00000000-0005-0000-0000-00009C140000}"/>
    <cellStyle name="Comma 3 48" xfId="5204" xr:uid="{00000000-0005-0000-0000-00009D140000}"/>
    <cellStyle name="Comma 3 48 2" xfId="5205" xr:uid="{00000000-0005-0000-0000-00009E140000}"/>
    <cellStyle name="Comma 3 49" xfId="5206" xr:uid="{00000000-0005-0000-0000-00009F140000}"/>
    <cellStyle name="Comma 3 49 2" xfId="5207" xr:uid="{00000000-0005-0000-0000-0000A0140000}"/>
    <cellStyle name="Comma 3 5" xfId="5208" xr:uid="{00000000-0005-0000-0000-0000A1140000}"/>
    <cellStyle name="Comma 3 5 2" xfId="5209" xr:uid="{00000000-0005-0000-0000-0000A2140000}"/>
    <cellStyle name="Comma 3 5 3" xfId="5210" xr:uid="{00000000-0005-0000-0000-0000A3140000}"/>
    <cellStyle name="Comma 3 5 4" xfId="28840" xr:uid="{D81085BC-7CDD-4075-AF81-1020594C727C}"/>
    <cellStyle name="Comma 3 50" xfId="5211" xr:uid="{00000000-0005-0000-0000-0000A4140000}"/>
    <cellStyle name="Comma 3 50 2" xfId="5212" xr:uid="{00000000-0005-0000-0000-0000A5140000}"/>
    <cellStyle name="Comma 3 51" xfId="5213" xr:uid="{00000000-0005-0000-0000-0000A6140000}"/>
    <cellStyle name="Comma 3 51 2" xfId="5214" xr:uid="{00000000-0005-0000-0000-0000A7140000}"/>
    <cellStyle name="Comma 3 51 2 2" xfId="5215" xr:uid="{00000000-0005-0000-0000-0000A8140000}"/>
    <cellStyle name="Comma 3 52" xfId="5216" xr:uid="{00000000-0005-0000-0000-0000A9140000}"/>
    <cellStyle name="Comma 3 52 2" xfId="5217" xr:uid="{00000000-0005-0000-0000-0000AA140000}"/>
    <cellStyle name="Comma 3 52 2 2" xfId="5218" xr:uid="{00000000-0005-0000-0000-0000AB140000}"/>
    <cellStyle name="Comma 3 52 2 2 2" xfId="5219" xr:uid="{00000000-0005-0000-0000-0000AC140000}"/>
    <cellStyle name="Comma 3 52 2 2 2 2" xfId="5220" xr:uid="{00000000-0005-0000-0000-0000AD140000}"/>
    <cellStyle name="Comma 3 52 2 2 2 3" xfId="5221" xr:uid="{00000000-0005-0000-0000-0000AE140000}"/>
    <cellStyle name="Comma 3 52 2 2 2 4" xfId="5222" xr:uid="{00000000-0005-0000-0000-0000AF140000}"/>
    <cellStyle name="Comma 3 52 2 2 3" xfId="5223" xr:uid="{00000000-0005-0000-0000-0000B0140000}"/>
    <cellStyle name="Comma 3 52 2 2 4" xfId="5224" xr:uid="{00000000-0005-0000-0000-0000B1140000}"/>
    <cellStyle name="Comma 3 52 2 2 5" xfId="5225" xr:uid="{00000000-0005-0000-0000-0000B2140000}"/>
    <cellStyle name="Comma 3 52 2 3" xfId="5226" xr:uid="{00000000-0005-0000-0000-0000B3140000}"/>
    <cellStyle name="Comma 3 52 2 4" xfId="5227" xr:uid="{00000000-0005-0000-0000-0000B4140000}"/>
    <cellStyle name="Comma 3 52 2 4 2" xfId="5228" xr:uid="{00000000-0005-0000-0000-0000B5140000}"/>
    <cellStyle name="Comma 3 52 2 4 3" xfId="5229" xr:uid="{00000000-0005-0000-0000-0000B6140000}"/>
    <cellStyle name="Comma 3 52 2 4 4" xfId="5230" xr:uid="{00000000-0005-0000-0000-0000B7140000}"/>
    <cellStyle name="Comma 3 52 2 5" xfId="5231" xr:uid="{00000000-0005-0000-0000-0000B8140000}"/>
    <cellStyle name="Comma 3 52 2 6" xfId="5232" xr:uid="{00000000-0005-0000-0000-0000B9140000}"/>
    <cellStyle name="Comma 3 52 2 7" xfId="5233" xr:uid="{00000000-0005-0000-0000-0000BA140000}"/>
    <cellStyle name="Comma 3 53" xfId="5234" xr:uid="{00000000-0005-0000-0000-0000BB140000}"/>
    <cellStyle name="Comma 3 53 2" xfId="5235" xr:uid="{00000000-0005-0000-0000-0000BC140000}"/>
    <cellStyle name="Comma 3 54" xfId="5236" xr:uid="{00000000-0005-0000-0000-0000BD140000}"/>
    <cellStyle name="Comma 3 54 2" xfId="5237" xr:uid="{00000000-0005-0000-0000-0000BE140000}"/>
    <cellStyle name="Comma 3 55" xfId="5238" xr:uid="{00000000-0005-0000-0000-0000BF140000}"/>
    <cellStyle name="Comma 3 55 2" xfId="5239" xr:uid="{00000000-0005-0000-0000-0000C0140000}"/>
    <cellStyle name="Comma 3 56" xfId="5240" xr:uid="{00000000-0005-0000-0000-0000C1140000}"/>
    <cellStyle name="Comma 3 56 2" xfId="5241" xr:uid="{00000000-0005-0000-0000-0000C2140000}"/>
    <cellStyle name="Comma 3 57" xfId="5242" xr:uid="{00000000-0005-0000-0000-0000C3140000}"/>
    <cellStyle name="Comma 3 57 2" xfId="5243" xr:uid="{00000000-0005-0000-0000-0000C4140000}"/>
    <cellStyle name="Comma 3 58" xfId="5244" xr:uid="{00000000-0005-0000-0000-0000C5140000}"/>
    <cellStyle name="Comma 3 58 2" xfId="5245" xr:uid="{00000000-0005-0000-0000-0000C6140000}"/>
    <cellStyle name="Comma 3 59" xfId="5246" xr:uid="{00000000-0005-0000-0000-0000C7140000}"/>
    <cellStyle name="Comma 3 59 2" xfId="5247" xr:uid="{00000000-0005-0000-0000-0000C8140000}"/>
    <cellStyle name="Comma 3 6" xfId="5248" xr:uid="{00000000-0005-0000-0000-0000C9140000}"/>
    <cellStyle name="Comma 3 6 2" xfId="5249" xr:uid="{00000000-0005-0000-0000-0000CA140000}"/>
    <cellStyle name="Comma 3 6 3" xfId="5250" xr:uid="{00000000-0005-0000-0000-0000CB140000}"/>
    <cellStyle name="Comma 3 6 4" xfId="28841" xr:uid="{A133B92F-5492-46D0-8726-037D49CB04D5}"/>
    <cellStyle name="Comma 3 60" xfId="5251" xr:uid="{00000000-0005-0000-0000-0000CC140000}"/>
    <cellStyle name="Comma 3 60 2" xfId="5252" xr:uid="{00000000-0005-0000-0000-0000CD140000}"/>
    <cellStyle name="Comma 3 61" xfId="5253" xr:uid="{00000000-0005-0000-0000-0000CE140000}"/>
    <cellStyle name="Comma 3 61 2" xfId="5254" xr:uid="{00000000-0005-0000-0000-0000CF140000}"/>
    <cellStyle name="Comma 3 62" xfId="5255" xr:uid="{00000000-0005-0000-0000-0000D0140000}"/>
    <cellStyle name="Comma 3 62 2" xfId="5256" xr:uid="{00000000-0005-0000-0000-0000D1140000}"/>
    <cellStyle name="Comma 3 63" xfId="5257" xr:uid="{00000000-0005-0000-0000-0000D2140000}"/>
    <cellStyle name="Comma 3 63 2" xfId="5258" xr:uid="{00000000-0005-0000-0000-0000D3140000}"/>
    <cellStyle name="Comma 3 64" xfId="5259" xr:uid="{00000000-0005-0000-0000-0000D4140000}"/>
    <cellStyle name="Comma 3 64 2" xfId="5260" xr:uid="{00000000-0005-0000-0000-0000D5140000}"/>
    <cellStyle name="Comma 3 65" xfId="5261" xr:uid="{00000000-0005-0000-0000-0000D6140000}"/>
    <cellStyle name="Comma 3 65 2" xfId="5262" xr:uid="{00000000-0005-0000-0000-0000D7140000}"/>
    <cellStyle name="Comma 3 66" xfId="5263" xr:uid="{00000000-0005-0000-0000-0000D8140000}"/>
    <cellStyle name="Comma 3 66 2" xfId="5264" xr:uid="{00000000-0005-0000-0000-0000D9140000}"/>
    <cellStyle name="Comma 3 67" xfId="5265" xr:uid="{00000000-0005-0000-0000-0000DA140000}"/>
    <cellStyle name="Comma 3 67 2" xfId="5266" xr:uid="{00000000-0005-0000-0000-0000DB140000}"/>
    <cellStyle name="Comma 3 68" xfId="5267" xr:uid="{00000000-0005-0000-0000-0000DC140000}"/>
    <cellStyle name="Comma 3 68 2" xfId="5268" xr:uid="{00000000-0005-0000-0000-0000DD140000}"/>
    <cellStyle name="Comma 3 69" xfId="5269" xr:uid="{00000000-0005-0000-0000-0000DE140000}"/>
    <cellStyle name="Comma 3 69 2" xfId="5270" xr:uid="{00000000-0005-0000-0000-0000DF140000}"/>
    <cellStyle name="Comma 3 7" xfId="5271" xr:uid="{00000000-0005-0000-0000-0000E0140000}"/>
    <cellStyle name="Comma 3 7 2" xfId="5272" xr:uid="{00000000-0005-0000-0000-0000E1140000}"/>
    <cellStyle name="Comma 3 7 3" xfId="5273" xr:uid="{00000000-0005-0000-0000-0000E2140000}"/>
    <cellStyle name="Comma 3 7 4" xfId="5274" xr:uid="{00000000-0005-0000-0000-0000E3140000}"/>
    <cellStyle name="Comma 3 7 5" xfId="28842" xr:uid="{A30FA02E-4E21-4385-876B-4EEE750AEF38}"/>
    <cellStyle name="Comma 3 70" xfId="5275" xr:uid="{00000000-0005-0000-0000-0000E4140000}"/>
    <cellStyle name="Comma 3 70 2" xfId="5276" xr:uid="{00000000-0005-0000-0000-0000E5140000}"/>
    <cellStyle name="Comma 3 71" xfId="5277" xr:uid="{00000000-0005-0000-0000-0000E6140000}"/>
    <cellStyle name="Comma 3 71 2" xfId="5278" xr:uid="{00000000-0005-0000-0000-0000E7140000}"/>
    <cellStyle name="Comma 3 72" xfId="5279" xr:uid="{00000000-0005-0000-0000-0000E8140000}"/>
    <cellStyle name="Comma 3 72 2" xfId="5280" xr:uid="{00000000-0005-0000-0000-0000E9140000}"/>
    <cellStyle name="Comma 3 73" xfId="5281" xr:uid="{00000000-0005-0000-0000-0000EA140000}"/>
    <cellStyle name="Comma 3 73 2" xfId="5282" xr:uid="{00000000-0005-0000-0000-0000EB140000}"/>
    <cellStyle name="Comma 3 74" xfId="5283" xr:uid="{00000000-0005-0000-0000-0000EC140000}"/>
    <cellStyle name="Comma 3 74 2" xfId="5284" xr:uid="{00000000-0005-0000-0000-0000ED140000}"/>
    <cellStyle name="Comma 3 75" xfId="5285" xr:uid="{00000000-0005-0000-0000-0000EE140000}"/>
    <cellStyle name="Comma 3 75 2" xfId="5286" xr:uid="{00000000-0005-0000-0000-0000EF140000}"/>
    <cellStyle name="Comma 3 76" xfId="5287" xr:uid="{00000000-0005-0000-0000-0000F0140000}"/>
    <cellStyle name="Comma 3 76 2" xfId="5288" xr:uid="{00000000-0005-0000-0000-0000F1140000}"/>
    <cellStyle name="Comma 3 77" xfId="5289" xr:uid="{00000000-0005-0000-0000-0000F2140000}"/>
    <cellStyle name="Comma 3 77 2" xfId="5290" xr:uid="{00000000-0005-0000-0000-0000F3140000}"/>
    <cellStyle name="Comma 3 78" xfId="5291" xr:uid="{00000000-0005-0000-0000-0000F4140000}"/>
    <cellStyle name="Comma 3 78 2" xfId="5292" xr:uid="{00000000-0005-0000-0000-0000F5140000}"/>
    <cellStyle name="Comma 3 79" xfId="5293" xr:uid="{00000000-0005-0000-0000-0000F6140000}"/>
    <cellStyle name="Comma 3 79 2" xfId="5294" xr:uid="{00000000-0005-0000-0000-0000F7140000}"/>
    <cellStyle name="Comma 3 8" xfId="5295" xr:uid="{00000000-0005-0000-0000-0000F8140000}"/>
    <cellStyle name="Comma 3 8 2" xfId="5296" xr:uid="{00000000-0005-0000-0000-0000F9140000}"/>
    <cellStyle name="Comma 3 8 3" xfId="5297" xr:uid="{00000000-0005-0000-0000-0000FA140000}"/>
    <cellStyle name="Comma 3 8 4" xfId="5298" xr:uid="{00000000-0005-0000-0000-0000FB140000}"/>
    <cellStyle name="Comma 3 8 5" xfId="28843" xr:uid="{1E9C1A1A-90BA-48D5-AADC-DE5824B803DB}"/>
    <cellStyle name="Comma 3 80" xfId="5299" xr:uid="{00000000-0005-0000-0000-0000FC140000}"/>
    <cellStyle name="Comma 3 80 2" xfId="5300" xr:uid="{00000000-0005-0000-0000-0000FD140000}"/>
    <cellStyle name="Comma 3 81" xfId="5301" xr:uid="{00000000-0005-0000-0000-0000FE140000}"/>
    <cellStyle name="Comma 3 81 2" xfId="5302" xr:uid="{00000000-0005-0000-0000-0000FF140000}"/>
    <cellStyle name="Comma 3 82" xfId="5303" xr:uid="{00000000-0005-0000-0000-000000150000}"/>
    <cellStyle name="Comma 3 82 2" xfId="5304" xr:uid="{00000000-0005-0000-0000-000001150000}"/>
    <cellStyle name="Comma 3 83" xfId="5305" xr:uid="{00000000-0005-0000-0000-000002150000}"/>
    <cellStyle name="Comma 3 84" xfId="5306" xr:uid="{00000000-0005-0000-0000-000003150000}"/>
    <cellStyle name="Comma 3 9" xfId="5307" xr:uid="{00000000-0005-0000-0000-000004150000}"/>
    <cellStyle name="Comma 3 9 2" xfId="5308" xr:uid="{00000000-0005-0000-0000-000005150000}"/>
    <cellStyle name="Comma 3 9 2 2" xfId="5309" xr:uid="{00000000-0005-0000-0000-000006150000}"/>
    <cellStyle name="Comma 3 9 2 3" xfId="28845" xr:uid="{14000134-CB78-43B4-A8D4-907D2AB89088}"/>
    <cellStyle name="Comma 3 9 3" xfId="28844" xr:uid="{AF306B30-322F-43F0-8406-7C9512ED3011}"/>
    <cellStyle name="Comma 3*" xfId="28846" xr:uid="{2998D5AF-6711-4F56-BDFA-C4DC169CDCE8}"/>
    <cellStyle name="Comma 3_CONFIGURATION" xfId="28847" xr:uid="{1068D556-1F8C-4533-A377-027882CC66FF}"/>
    <cellStyle name="Comma 30" xfId="5310" xr:uid="{00000000-0005-0000-0000-000007150000}"/>
    <cellStyle name="Comma 30 2" xfId="5311" xr:uid="{00000000-0005-0000-0000-000008150000}"/>
    <cellStyle name="Comma 30 2 2" xfId="28850" xr:uid="{0C4952CE-9E04-4949-8E94-557BBACEB127}"/>
    <cellStyle name="Comma 30 2 3" xfId="28849" xr:uid="{9C8D6882-551A-4DB9-AF1E-A1CA912E36EE}"/>
    <cellStyle name="Comma 30 3" xfId="28851" xr:uid="{6CFCE599-ECF7-4A49-987D-32CA4275D31C}"/>
    <cellStyle name="Comma 30 4" xfId="28848" xr:uid="{4B150E9B-F74E-4DA6-9892-2D412528BD89}"/>
    <cellStyle name="Comma 31" xfId="5312" xr:uid="{00000000-0005-0000-0000-000009150000}"/>
    <cellStyle name="Comma 31 2" xfId="5313" xr:uid="{00000000-0005-0000-0000-00000A150000}"/>
    <cellStyle name="Comma 31 2 2" xfId="5314" xr:uid="{00000000-0005-0000-0000-00000B150000}"/>
    <cellStyle name="Comma 31 2 2 2" xfId="28854" xr:uid="{E77E3436-1138-45B4-99A9-5A3AB0C88AF2}"/>
    <cellStyle name="Comma 31 2 3" xfId="28853" xr:uid="{CAC86719-2AFD-42AE-B749-CA261F6C501B}"/>
    <cellStyle name="Comma 31 3" xfId="5315" xr:uid="{00000000-0005-0000-0000-00000C150000}"/>
    <cellStyle name="Comma 31 3 2" xfId="28855" xr:uid="{1464FA70-4050-4473-9182-BD7A35D1C9B8}"/>
    <cellStyle name="Comma 31 4" xfId="28852" xr:uid="{3F223C11-67B3-4FFF-957B-95FB8E47C1D4}"/>
    <cellStyle name="Comma 32" xfId="5316" xr:uid="{00000000-0005-0000-0000-00000D150000}"/>
    <cellStyle name="Comma 32 2" xfId="5317" xr:uid="{00000000-0005-0000-0000-00000E150000}"/>
    <cellStyle name="Comma 32 2 2" xfId="28858" xr:uid="{A6536E70-C6EC-427E-8967-7AF365682DE7}"/>
    <cellStyle name="Comma 32 2 2 2" xfId="28859" xr:uid="{7389CA41-A037-4A84-BBE4-17EF4EC3F0E2}"/>
    <cellStyle name="Comma 32 2 3" xfId="28860" xr:uid="{D8451CB3-794B-4411-B10A-2125039B5E8E}"/>
    <cellStyle name="Comma 32 2 4" xfId="28861" xr:uid="{00F5F6A1-34AE-41B7-A0A3-60B3EDCAE90B}"/>
    <cellStyle name="Comma 32 2 5" xfId="28857" xr:uid="{B9379C48-0A39-40A7-877E-72365706327F}"/>
    <cellStyle name="Comma 32 3" xfId="28862" xr:uid="{6A067920-33E9-40A2-A876-C51BCC378DA5}"/>
    <cellStyle name="Comma 32 3 2" xfId="28863" xr:uid="{0B369983-4D81-4956-A854-F5BD9C914214}"/>
    <cellStyle name="Comma 32 4" xfId="28856" xr:uid="{6E93E4A4-4F01-4A76-B043-6EB9099C7648}"/>
    <cellStyle name="Comma 32_Sheet2" xfId="28864" xr:uid="{A6142E4E-8E7A-4C8B-A150-26607D81C472}"/>
    <cellStyle name="Comma 33" xfId="5318" xr:uid="{00000000-0005-0000-0000-00000F150000}"/>
    <cellStyle name="Comma 33 2" xfId="5319" xr:uid="{00000000-0005-0000-0000-000010150000}"/>
    <cellStyle name="Comma 33 2 2" xfId="28867" xr:uid="{30C3FFE9-B3F2-4F03-AD7F-9C5863C3F11E}"/>
    <cellStyle name="Comma 33 2 2 2" xfId="28868" xr:uid="{08FCF3EE-F362-459F-88AC-546031627C4D}"/>
    <cellStyle name="Comma 33 2 3" xfId="28869" xr:uid="{02AC8188-166B-4FEC-88D3-166AD01533D3}"/>
    <cellStyle name="Comma 33 2 4" xfId="28870" xr:uid="{5F88741F-DE35-4E0A-A3E4-DE1429AF96AC}"/>
    <cellStyle name="Comma 33 2 5" xfId="28866" xr:uid="{D20494EB-6512-44D4-9BEE-CB3DDAD7371C}"/>
    <cellStyle name="Comma 33 3" xfId="28871" xr:uid="{5EE37C9C-98B5-4AC2-A211-5D6B9FE6E06C}"/>
    <cellStyle name="Comma 33 3 2" xfId="28872" xr:uid="{E82806CA-7E41-4F6F-B8AC-1198483B8C5D}"/>
    <cellStyle name="Comma 33 4" xfId="28865" xr:uid="{6D6E4D79-5FAC-418C-92B7-E97CDF2F7B3F}"/>
    <cellStyle name="Comma 33_Sheet2" xfId="28873" xr:uid="{CB833D4D-2D01-4511-A1F7-232EF4C65CF2}"/>
    <cellStyle name="Comma 34" xfId="5320" xr:uid="{00000000-0005-0000-0000-000011150000}"/>
    <cellStyle name="Comma 34 10" xfId="5321" xr:uid="{00000000-0005-0000-0000-000012150000}"/>
    <cellStyle name="Comma 34 11" xfId="28874" xr:uid="{CA498176-CBC5-424E-B53D-5DF19FD5D597}"/>
    <cellStyle name="Comma 34 2" xfId="5322" xr:uid="{00000000-0005-0000-0000-000013150000}"/>
    <cellStyle name="Comma 34 2 10" xfId="28875" xr:uid="{8B9AAC1C-D745-4124-AB7A-4555A65ECFF4}"/>
    <cellStyle name="Comma 34 2 2" xfId="5323" xr:uid="{00000000-0005-0000-0000-000014150000}"/>
    <cellStyle name="Comma 34 2 2 2" xfId="5324" xr:uid="{00000000-0005-0000-0000-000015150000}"/>
    <cellStyle name="Comma 34 2 2 2 2" xfId="5325" xr:uid="{00000000-0005-0000-0000-000016150000}"/>
    <cellStyle name="Comma 34 2 2 2 2 2" xfId="5326" xr:uid="{00000000-0005-0000-0000-000017150000}"/>
    <cellStyle name="Comma 34 2 2 2 2 3" xfId="5327" xr:uid="{00000000-0005-0000-0000-000018150000}"/>
    <cellStyle name="Comma 34 2 2 2 2 4" xfId="5328" xr:uid="{00000000-0005-0000-0000-000019150000}"/>
    <cellStyle name="Comma 34 2 2 2 3" xfId="5329" xr:uid="{00000000-0005-0000-0000-00001A150000}"/>
    <cellStyle name="Comma 34 2 2 2 4" xfId="5330" xr:uid="{00000000-0005-0000-0000-00001B150000}"/>
    <cellStyle name="Comma 34 2 2 2 5" xfId="5331" xr:uid="{00000000-0005-0000-0000-00001C150000}"/>
    <cellStyle name="Comma 34 2 2 3" xfId="5332" xr:uid="{00000000-0005-0000-0000-00001D150000}"/>
    <cellStyle name="Comma 34 2 2 4" xfId="5333" xr:uid="{00000000-0005-0000-0000-00001E150000}"/>
    <cellStyle name="Comma 34 2 2 4 2" xfId="5334" xr:uid="{00000000-0005-0000-0000-00001F150000}"/>
    <cellStyle name="Comma 34 2 2 4 3" xfId="5335" xr:uid="{00000000-0005-0000-0000-000020150000}"/>
    <cellStyle name="Comma 34 2 2 4 4" xfId="5336" xr:uid="{00000000-0005-0000-0000-000021150000}"/>
    <cellStyle name="Comma 34 2 2 5" xfId="5337" xr:uid="{00000000-0005-0000-0000-000022150000}"/>
    <cellStyle name="Comma 34 2 2 6" xfId="5338" xr:uid="{00000000-0005-0000-0000-000023150000}"/>
    <cellStyle name="Comma 34 2 2 7" xfId="5339" xr:uid="{00000000-0005-0000-0000-000024150000}"/>
    <cellStyle name="Comma 34 2 2 8" xfId="28876" xr:uid="{32979453-7D24-4879-820D-8E5FACAE6CA9}"/>
    <cellStyle name="Comma 34 2 3" xfId="5340" xr:uid="{00000000-0005-0000-0000-000025150000}"/>
    <cellStyle name="Comma 34 2 3 2" xfId="5341" xr:uid="{00000000-0005-0000-0000-000026150000}"/>
    <cellStyle name="Comma 34 2 3 2 2" xfId="5342" xr:uid="{00000000-0005-0000-0000-000027150000}"/>
    <cellStyle name="Comma 34 2 3 2 2 2" xfId="5343" xr:uid="{00000000-0005-0000-0000-000028150000}"/>
    <cellStyle name="Comma 34 2 3 2 2 3" xfId="5344" xr:uid="{00000000-0005-0000-0000-000029150000}"/>
    <cellStyle name="Comma 34 2 3 2 2 4" xfId="5345" xr:uid="{00000000-0005-0000-0000-00002A150000}"/>
    <cellStyle name="Comma 34 2 3 2 3" xfId="5346" xr:uid="{00000000-0005-0000-0000-00002B150000}"/>
    <cellStyle name="Comma 34 2 3 2 4" xfId="5347" xr:uid="{00000000-0005-0000-0000-00002C150000}"/>
    <cellStyle name="Comma 34 2 3 2 5" xfId="5348" xr:uid="{00000000-0005-0000-0000-00002D150000}"/>
    <cellStyle name="Comma 34 2 3 3" xfId="5349" xr:uid="{00000000-0005-0000-0000-00002E150000}"/>
    <cellStyle name="Comma 34 2 3 3 2" xfId="5350" xr:uid="{00000000-0005-0000-0000-00002F150000}"/>
    <cellStyle name="Comma 34 2 3 3 3" xfId="5351" xr:uid="{00000000-0005-0000-0000-000030150000}"/>
    <cellStyle name="Comma 34 2 3 3 4" xfId="5352" xr:uid="{00000000-0005-0000-0000-000031150000}"/>
    <cellStyle name="Comma 34 2 3 4" xfId="5353" xr:uid="{00000000-0005-0000-0000-000032150000}"/>
    <cellStyle name="Comma 34 2 3 5" xfId="5354" xr:uid="{00000000-0005-0000-0000-000033150000}"/>
    <cellStyle name="Comma 34 2 3 6" xfId="5355" xr:uid="{00000000-0005-0000-0000-000034150000}"/>
    <cellStyle name="Comma 34 2 4" xfId="5356" xr:uid="{00000000-0005-0000-0000-000035150000}"/>
    <cellStyle name="Comma 34 2 4 2" xfId="5357" xr:uid="{00000000-0005-0000-0000-000036150000}"/>
    <cellStyle name="Comma 34 2 4 2 2" xfId="5358" xr:uid="{00000000-0005-0000-0000-000037150000}"/>
    <cellStyle name="Comma 34 2 4 2 3" xfId="5359" xr:uid="{00000000-0005-0000-0000-000038150000}"/>
    <cellStyle name="Comma 34 2 4 2 4" xfId="5360" xr:uid="{00000000-0005-0000-0000-000039150000}"/>
    <cellStyle name="Comma 34 2 4 3" xfId="5361" xr:uid="{00000000-0005-0000-0000-00003A150000}"/>
    <cellStyle name="Comma 34 2 4 4" xfId="5362" xr:uid="{00000000-0005-0000-0000-00003B150000}"/>
    <cellStyle name="Comma 34 2 4 5" xfId="5363" xr:uid="{00000000-0005-0000-0000-00003C150000}"/>
    <cellStyle name="Comma 34 2 5" xfId="5364" xr:uid="{00000000-0005-0000-0000-00003D150000}"/>
    <cellStyle name="Comma 34 2 6" xfId="5365" xr:uid="{00000000-0005-0000-0000-00003E150000}"/>
    <cellStyle name="Comma 34 2 6 2" xfId="5366" xr:uid="{00000000-0005-0000-0000-00003F150000}"/>
    <cellStyle name="Comma 34 2 6 3" xfId="5367" xr:uid="{00000000-0005-0000-0000-000040150000}"/>
    <cellStyle name="Comma 34 2 6 4" xfId="5368" xr:uid="{00000000-0005-0000-0000-000041150000}"/>
    <cellStyle name="Comma 34 2 7" xfId="5369" xr:uid="{00000000-0005-0000-0000-000042150000}"/>
    <cellStyle name="Comma 34 2 8" xfId="5370" xr:uid="{00000000-0005-0000-0000-000043150000}"/>
    <cellStyle name="Comma 34 2 9" xfId="5371" xr:uid="{00000000-0005-0000-0000-000044150000}"/>
    <cellStyle name="Comma 34 3" xfId="5372" xr:uid="{00000000-0005-0000-0000-000045150000}"/>
    <cellStyle name="Comma 34 3 2" xfId="5373" xr:uid="{00000000-0005-0000-0000-000046150000}"/>
    <cellStyle name="Comma 34 3 2 2" xfId="5374" xr:uid="{00000000-0005-0000-0000-000047150000}"/>
    <cellStyle name="Comma 34 3 2 2 2" xfId="5375" xr:uid="{00000000-0005-0000-0000-000048150000}"/>
    <cellStyle name="Comma 34 3 2 2 3" xfId="5376" xr:uid="{00000000-0005-0000-0000-000049150000}"/>
    <cellStyle name="Comma 34 3 2 2 4" xfId="5377" xr:uid="{00000000-0005-0000-0000-00004A150000}"/>
    <cellStyle name="Comma 34 3 2 3" xfId="5378" xr:uid="{00000000-0005-0000-0000-00004B150000}"/>
    <cellStyle name="Comma 34 3 2 4" xfId="5379" xr:uid="{00000000-0005-0000-0000-00004C150000}"/>
    <cellStyle name="Comma 34 3 2 5" xfId="5380" xr:uid="{00000000-0005-0000-0000-00004D150000}"/>
    <cellStyle name="Comma 34 3 3" xfId="5381" xr:uid="{00000000-0005-0000-0000-00004E150000}"/>
    <cellStyle name="Comma 34 3 4" xfId="5382" xr:uid="{00000000-0005-0000-0000-00004F150000}"/>
    <cellStyle name="Comma 34 3 4 2" xfId="5383" xr:uid="{00000000-0005-0000-0000-000050150000}"/>
    <cellStyle name="Comma 34 3 4 3" xfId="5384" xr:uid="{00000000-0005-0000-0000-000051150000}"/>
    <cellStyle name="Comma 34 3 4 4" xfId="5385" xr:uid="{00000000-0005-0000-0000-000052150000}"/>
    <cellStyle name="Comma 34 3 5" xfId="5386" xr:uid="{00000000-0005-0000-0000-000053150000}"/>
    <cellStyle name="Comma 34 3 6" xfId="5387" xr:uid="{00000000-0005-0000-0000-000054150000}"/>
    <cellStyle name="Comma 34 3 7" xfId="5388" xr:uid="{00000000-0005-0000-0000-000055150000}"/>
    <cellStyle name="Comma 34 3 8" xfId="28877" xr:uid="{D2D63E28-79B7-40D2-8FB9-C8D563892DCA}"/>
    <cellStyle name="Comma 34 4" xfId="5389" xr:uid="{00000000-0005-0000-0000-000056150000}"/>
    <cellStyle name="Comma 34 4 2" xfId="5390" xr:uid="{00000000-0005-0000-0000-000057150000}"/>
    <cellStyle name="Comma 34 4 2 2" xfId="5391" xr:uid="{00000000-0005-0000-0000-000058150000}"/>
    <cellStyle name="Comma 34 4 2 2 2" xfId="5392" xr:uid="{00000000-0005-0000-0000-000059150000}"/>
    <cellStyle name="Comma 34 4 2 2 3" xfId="5393" xr:uid="{00000000-0005-0000-0000-00005A150000}"/>
    <cellStyle name="Comma 34 4 2 2 4" xfId="5394" xr:uid="{00000000-0005-0000-0000-00005B150000}"/>
    <cellStyle name="Comma 34 4 2 3" xfId="5395" xr:uid="{00000000-0005-0000-0000-00005C150000}"/>
    <cellStyle name="Comma 34 4 2 4" xfId="5396" xr:uid="{00000000-0005-0000-0000-00005D150000}"/>
    <cellStyle name="Comma 34 4 2 5" xfId="5397" xr:uid="{00000000-0005-0000-0000-00005E150000}"/>
    <cellStyle name="Comma 34 4 3" xfId="5398" xr:uid="{00000000-0005-0000-0000-00005F150000}"/>
    <cellStyle name="Comma 34 4 3 2" xfId="5399" xr:uid="{00000000-0005-0000-0000-000060150000}"/>
    <cellStyle name="Comma 34 4 3 3" xfId="5400" xr:uid="{00000000-0005-0000-0000-000061150000}"/>
    <cellStyle name="Comma 34 4 3 4" xfId="5401" xr:uid="{00000000-0005-0000-0000-000062150000}"/>
    <cellStyle name="Comma 34 4 4" xfId="5402" xr:uid="{00000000-0005-0000-0000-000063150000}"/>
    <cellStyle name="Comma 34 4 5" xfId="5403" xr:uid="{00000000-0005-0000-0000-000064150000}"/>
    <cellStyle name="Comma 34 4 6" xfId="5404" xr:uid="{00000000-0005-0000-0000-000065150000}"/>
    <cellStyle name="Comma 34 5" xfId="5405" xr:uid="{00000000-0005-0000-0000-000066150000}"/>
    <cellStyle name="Comma 34 6" xfId="5406" xr:uid="{00000000-0005-0000-0000-000067150000}"/>
    <cellStyle name="Comma 34 6 2" xfId="5407" xr:uid="{00000000-0005-0000-0000-000068150000}"/>
    <cellStyle name="Comma 34 6 2 2" xfId="5408" xr:uid="{00000000-0005-0000-0000-000069150000}"/>
    <cellStyle name="Comma 34 6 2 3" xfId="5409" xr:uid="{00000000-0005-0000-0000-00006A150000}"/>
    <cellStyle name="Comma 34 6 2 4" xfId="5410" xr:uid="{00000000-0005-0000-0000-00006B150000}"/>
    <cellStyle name="Comma 34 6 3" xfId="5411" xr:uid="{00000000-0005-0000-0000-00006C150000}"/>
    <cellStyle name="Comma 34 6 4" xfId="5412" xr:uid="{00000000-0005-0000-0000-00006D150000}"/>
    <cellStyle name="Comma 34 6 5" xfId="5413" xr:uid="{00000000-0005-0000-0000-00006E150000}"/>
    <cellStyle name="Comma 34 7" xfId="5414" xr:uid="{00000000-0005-0000-0000-00006F150000}"/>
    <cellStyle name="Comma 34 7 2" xfId="5415" xr:uid="{00000000-0005-0000-0000-000070150000}"/>
    <cellStyle name="Comma 34 7 3" xfId="5416" xr:uid="{00000000-0005-0000-0000-000071150000}"/>
    <cellStyle name="Comma 34 7 4" xfId="5417" xr:uid="{00000000-0005-0000-0000-000072150000}"/>
    <cellStyle name="Comma 34 8" xfId="5418" xr:uid="{00000000-0005-0000-0000-000073150000}"/>
    <cellStyle name="Comma 34 9" xfId="5419" xr:uid="{00000000-0005-0000-0000-000074150000}"/>
    <cellStyle name="Comma 35" xfId="5420" xr:uid="{00000000-0005-0000-0000-000075150000}"/>
    <cellStyle name="Comma 35 2" xfId="5421" xr:uid="{00000000-0005-0000-0000-000076150000}"/>
    <cellStyle name="Comma 35 2 2" xfId="5422" xr:uid="{00000000-0005-0000-0000-000077150000}"/>
    <cellStyle name="Comma 35 2 2 2" xfId="5423" xr:uid="{00000000-0005-0000-0000-000078150000}"/>
    <cellStyle name="Comma 35 2 2 3" xfId="5424" xr:uid="{00000000-0005-0000-0000-000079150000}"/>
    <cellStyle name="Comma 35 2 2 3 2" xfId="5425" xr:uid="{00000000-0005-0000-0000-00007A150000}"/>
    <cellStyle name="Comma 35 2 2 3 3" xfId="5426" xr:uid="{00000000-0005-0000-0000-00007B150000}"/>
    <cellStyle name="Comma 35 2 2 3 4" xfId="5427" xr:uid="{00000000-0005-0000-0000-00007C150000}"/>
    <cellStyle name="Comma 35 2 2 4" xfId="5428" xr:uid="{00000000-0005-0000-0000-00007D150000}"/>
    <cellStyle name="Comma 35 2 2 5" xfId="5429" xr:uid="{00000000-0005-0000-0000-00007E150000}"/>
    <cellStyle name="Comma 35 2 2 6" xfId="5430" xr:uid="{00000000-0005-0000-0000-00007F150000}"/>
    <cellStyle name="Comma 35 2 2 7" xfId="28880" xr:uid="{F04EEAA4-C419-47AF-8B1F-CF3A7BFC4A76}"/>
    <cellStyle name="Comma 35 2 3" xfId="5431" xr:uid="{00000000-0005-0000-0000-000080150000}"/>
    <cellStyle name="Comma 35 2 4" xfId="5432" xr:uid="{00000000-0005-0000-0000-000081150000}"/>
    <cellStyle name="Comma 35 2 4 2" xfId="5433" xr:uid="{00000000-0005-0000-0000-000082150000}"/>
    <cellStyle name="Comma 35 2 4 3" xfId="5434" xr:uid="{00000000-0005-0000-0000-000083150000}"/>
    <cellStyle name="Comma 35 2 4 4" xfId="5435" xr:uid="{00000000-0005-0000-0000-000084150000}"/>
    <cellStyle name="Comma 35 2 5" xfId="5436" xr:uid="{00000000-0005-0000-0000-000085150000}"/>
    <cellStyle name="Comma 35 2 6" xfId="5437" xr:uid="{00000000-0005-0000-0000-000086150000}"/>
    <cellStyle name="Comma 35 2 7" xfId="5438" xr:uid="{00000000-0005-0000-0000-000087150000}"/>
    <cellStyle name="Comma 35 2 8" xfId="28879" xr:uid="{FB6ADA79-B499-4B42-86F1-51696631635C}"/>
    <cellStyle name="Comma 35 3" xfId="5439" xr:uid="{00000000-0005-0000-0000-000088150000}"/>
    <cellStyle name="Comma 35 3 2" xfId="28881" xr:uid="{138F97DA-0CA5-48BD-A638-4223E3A40963}"/>
    <cellStyle name="Comma 35 4" xfId="5440" xr:uid="{00000000-0005-0000-0000-000089150000}"/>
    <cellStyle name="Comma 35 4 2" xfId="5441" xr:uid="{00000000-0005-0000-0000-00008A150000}"/>
    <cellStyle name="Comma 35 4 2 2" xfId="5442" xr:uid="{00000000-0005-0000-0000-00008B150000}"/>
    <cellStyle name="Comma 35 4 2 3" xfId="5443" xr:uid="{00000000-0005-0000-0000-00008C150000}"/>
    <cellStyle name="Comma 35 4 2 4" xfId="5444" xr:uid="{00000000-0005-0000-0000-00008D150000}"/>
    <cellStyle name="Comma 35 4 3" xfId="5445" xr:uid="{00000000-0005-0000-0000-00008E150000}"/>
    <cellStyle name="Comma 35 4 4" xfId="5446" xr:uid="{00000000-0005-0000-0000-00008F150000}"/>
    <cellStyle name="Comma 35 4 5" xfId="5447" xr:uid="{00000000-0005-0000-0000-000090150000}"/>
    <cellStyle name="Comma 35 5" xfId="5448" xr:uid="{00000000-0005-0000-0000-000091150000}"/>
    <cellStyle name="Comma 35 5 2" xfId="5449" xr:uid="{00000000-0005-0000-0000-000092150000}"/>
    <cellStyle name="Comma 35 5 3" xfId="5450" xr:uid="{00000000-0005-0000-0000-000093150000}"/>
    <cellStyle name="Comma 35 5 4" xfId="5451" xr:uid="{00000000-0005-0000-0000-000094150000}"/>
    <cellStyle name="Comma 35 6" xfId="5452" xr:uid="{00000000-0005-0000-0000-000095150000}"/>
    <cellStyle name="Comma 35 7" xfId="5453" xr:uid="{00000000-0005-0000-0000-000096150000}"/>
    <cellStyle name="Comma 35 8" xfId="5454" xr:uid="{00000000-0005-0000-0000-000097150000}"/>
    <cellStyle name="Comma 35 9" xfId="28878" xr:uid="{FE515444-3A22-429E-857B-428481F0CC2D}"/>
    <cellStyle name="Comma 36" xfId="5455" xr:uid="{00000000-0005-0000-0000-000098150000}"/>
    <cellStyle name="Comma 36 2" xfId="5456" xr:uid="{00000000-0005-0000-0000-000099150000}"/>
    <cellStyle name="Comma 36 2 2" xfId="5457" xr:uid="{00000000-0005-0000-0000-00009A150000}"/>
    <cellStyle name="Comma 36 2 2 2" xfId="28884" xr:uid="{30C7DEB4-E7F4-42D1-B531-B5BB9E7E39B3}"/>
    <cellStyle name="Comma 36 2 3" xfId="28883" xr:uid="{AE958392-9F31-41A0-93E4-48CC3EC1083F}"/>
    <cellStyle name="Comma 36 3" xfId="5458" xr:uid="{00000000-0005-0000-0000-00009B150000}"/>
    <cellStyle name="Comma 36 3 2" xfId="28885" xr:uid="{260BE773-7C30-46E6-94C6-08192B1E1A76}"/>
    <cellStyle name="Comma 36 4" xfId="28882" xr:uid="{F942703B-5B10-48FB-9AAF-79C3D3D210EC}"/>
    <cellStyle name="Comma 37" xfId="5459" xr:uid="{00000000-0005-0000-0000-00009C150000}"/>
    <cellStyle name="Comma 37 2" xfId="5460" xr:uid="{00000000-0005-0000-0000-00009D150000}"/>
    <cellStyle name="Comma 37 2 2" xfId="5461" xr:uid="{00000000-0005-0000-0000-00009E150000}"/>
    <cellStyle name="Comma 37 2 2 2" xfId="28889" xr:uid="{26AA877B-F8B2-43A8-9134-CBC64862FE4D}"/>
    <cellStyle name="Comma 37 2 2 3" xfId="28888" xr:uid="{F7125DF7-63AF-4C32-ADCE-D7123FFAEB86}"/>
    <cellStyle name="Comma 37 2 3" xfId="28890" xr:uid="{2C38483D-2300-4E53-88AF-57AC48E15384}"/>
    <cellStyle name="Comma 37 2 4" xfId="28887" xr:uid="{EA6536F8-0B4D-4A6E-92AE-2AAA4BAF1AB3}"/>
    <cellStyle name="Comma 37 3" xfId="5462" xr:uid="{00000000-0005-0000-0000-00009F150000}"/>
    <cellStyle name="Comma 37 3 2" xfId="28891" xr:uid="{DB1DC8E9-71AB-49CA-A576-214C64A09DF0}"/>
    <cellStyle name="Comma 37 4" xfId="28892" xr:uid="{72741B78-2414-4E78-8B29-D51299076D20}"/>
    <cellStyle name="Comma 37 4 2" xfId="28893" xr:uid="{93D81904-5FC6-43EC-AB9F-AE44816CF7AB}"/>
    <cellStyle name="Comma 37 5" xfId="28886" xr:uid="{14CC911D-41E7-4CD8-ADC2-4557B3DABA2E}"/>
    <cellStyle name="Comma 37_CONFIGURATION" xfId="28894" xr:uid="{6294845D-E09E-4E84-A0E9-2BF1C1F895F3}"/>
    <cellStyle name="Comma 38" xfId="5463" xr:uid="{00000000-0005-0000-0000-0000A0150000}"/>
    <cellStyle name="Comma 38 2" xfId="5464" xr:uid="{00000000-0005-0000-0000-0000A1150000}"/>
    <cellStyle name="Comma 38 2 2" xfId="5465" xr:uid="{00000000-0005-0000-0000-0000A2150000}"/>
    <cellStyle name="Comma 38 2 3" xfId="28896" xr:uid="{548F75E9-591E-4C66-A34D-F970EF3037B7}"/>
    <cellStyle name="Comma 38 3" xfId="5466" xr:uid="{00000000-0005-0000-0000-0000A3150000}"/>
    <cellStyle name="Comma 38 3 2" xfId="28898" xr:uid="{271A85A4-A843-4860-84FC-FE42514B57E1}"/>
    <cellStyle name="Comma 38 3 3" xfId="28897" xr:uid="{CB5B66BB-1A98-4126-8F05-589206ECCCA2}"/>
    <cellStyle name="Comma 38 4" xfId="28899" xr:uid="{BBC93B63-B9CB-426E-9596-DC55E334633B}"/>
    <cellStyle name="Comma 38 5" xfId="28895" xr:uid="{81523E91-3C58-4ECD-B0F8-9A784116A943}"/>
    <cellStyle name="Comma 38_CONFIGURATION" xfId="28900" xr:uid="{A6EEFFF5-2C20-4E91-BFFD-C61AE4563351}"/>
    <cellStyle name="Comma 39" xfId="5467" xr:uid="{00000000-0005-0000-0000-0000A4150000}"/>
    <cellStyle name="Comma 39 2" xfId="5468" xr:uid="{00000000-0005-0000-0000-0000A5150000}"/>
    <cellStyle name="Comma 39 2 2" xfId="5469" xr:uid="{00000000-0005-0000-0000-0000A6150000}"/>
    <cellStyle name="Comma 39 2 2 2" xfId="28903" xr:uid="{74168FF0-7279-48FA-BB45-1687EAFB1BF1}"/>
    <cellStyle name="Comma 39 2 3" xfId="28902" xr:uid="{80229986-C2DC-4B4E-80EB-8A6D8DA26374}"/>
    <cellStyle name="Comma 39 3" xfId="5470" xr:uid="{00000000-0005-0000-0000-0000A7150000}"/>
    <cellStyle name="Comma 39 3 2" xfId="28904" xr:uid="{2AFDC3B3-376B-45AC-AA18-72D29CEF4A85}"/>
    <cellStyle name="Comma 39 4" xfId="28905" xr:uid="{E1DF9F22-4DB5-4CC2-8539-AEA1A893DD9F}"/>
    <cellStyle name="Comma 39 5" xfId="28901" xr:uid="{B6E5396D-5424-4717-B474-04D1870823DF}"/>
    <cellStyle name="Comma 39_CONFIGURATION" xfId="28906" xr:uid="{49310122-3613-4C01-9F70-66F3F892287E}"/>
    <cellStyle name="Comma 4" xfId="9" xr:uid="{00000000-0005-0000-0000-0000A8150000}"/>
    <cellStyle name="Comma 4 10" xfId="28908" xr:uid="{7982A105-0F69-4008-A638-BFB4240B6145}"/>
    <cellStyle name="Comma 4 11" xfId="28909" xr:uid="{E458D33B-EB86-4951-9AB7-C0F9AFE0CB63}"/>
    <cellStyle name="Comma 4 12" xfId="28907" xr:uid="{DD1C28F3-AEF0-4959-B1DE-D12657FCD89E}"/>
    <cellStyle name="Comma 4 2" xfId="5471" xr:uid="{00000000-0005-0000-0000-0000A9150000}"/>
    <cellStyle name="Comma 4 2 2" xfId="5472" xr:uid="{00000000-0005-0000-0000-0000AA150000}"/>
    <cellStyle name="Comma 4 2 2 2" xfId="5473" xr:uid="{00000000-0005-0000-0000-0000AB150000}"/>
    <cellStyle name="Comma 4 2 2 2 2" xfId="28912" xr:uid="{C13F8A42-A83B-4FCF-A0A6-4F0630328734}"/>
    <cellStyle name="Comma 4 2 2 3" xfId="28913" xr:uid="{4621BB7A-ECB5-4F5E-A2D9-366A17769165}"/>
    <cellStyle name="Comma 4 2 2 4" xfId="28911" xr:uid="{B0DCF1FD-5CFA-46B8-9F2A-7959F23C49B2}"/>
    <cellStyle name="Comma 4 2 3" xfId="28914" xr:uid="{58D3FF59-2787-4D48-9D71-4408D382E5A8}"/>
    <cellStyle name="Comma 4 2 4" xfId="28915" xr:uid="{353058D1-B0E5-4C2C-8EBD-D836D4EB79A3}"/>
    <cellStyle name="Comma 4 2 5" xfId="28910" xr:uid="{3DE3835E-27AC-4799-975E-6B3839C8C4D5}"/>
    <cellStyle name="Comma 4 3" xfId="5474" xr:uid="{00000000-0005-0000-0000-0000AC150000}"/>
    <cellStyle name="Comma 4 3 2" xfId="5475" xr:uid="{00000000-0005-0000-0000-0000AD150000}"/>
    <cellStyle name="Comma 4 3 2 2" xfId="28918" xr:uid="{22EDB714-9457-490A-AB7C-0A115C347E33}"/>
    <cellStyle name="Comma 4 3 2 3" xfId="28917" xr:uid="{A620EF1C-C304-4FFA-AF1A-04BA40D131F7}"/>
    <cellStyle name="Comma 4 3 3" xfId="28919" xr:uid="{A8FB0B9E-AE92-4525-AF8B-BEB63446D0D5}"/>
    <cellStyle name="Comma 4 3 4" xfId="28920" xr:uid="{0D82FF0D-99AD-409F-9078-7CD0B6026724}"/>
    <cellStyle name="Comma 4 3 5" xfId="28916" xr:uid="{8A005A9D-577E-4B8E-8B8B-EA29467B6940}"/>
    <cellStyle name="Comma 4 4" xfId="5476" xr:uid="{00000000-0005-0000-0000-0000AE150000}"/>
    <cellStyle name="Comma 4 4 2" xfId="28922" xr:uid="{69FFBAE4-80B0-4992-8471-69B066A977BA}"/>
    <cellStyle name="Comma 4 4 3" xfId="28923" xr:uid="{22D00F92-37F8-45D7-A325-7E8AD533A283}"/>
    <cellStyle name="Comma 4 4 3 2" xfId="28924" xr:uid="{FE854436-F491-4045-A46A-B1D113E77BCB}"/>
    <cellStyle name="Comma 4 4 3 2 2" xfId="28925" xr:uid="{5D1A5E28-1862-437F-8FC5-4C8E5327799C}"/>
    <cellStyle name="Comma 4 4 3 3" xfId="28926" xr:uid="{0F5BFD24-5F1A-413A-98F7-B57C5309EAA7}"/>
    <cellStyle name="Comma 4 4 4" xfId="28927" xr:uid="{71DA9BE9-C3A0-4C85-9DB6-42F56D4A86A8}"/>
    <cellStyle name="Comma 4 4 5" xfId="28921" xr:uid="{17CFC96C-A982-46AE-B36F-D99FE34FF86A}"/>
    <cellStyle name="Comma 4 5" xfId="28928" xr:uid="{318120CF-B7EE-410E-B647-8D6DC078988A}"/>
    <cellStyle name="Comma 4 6" xfId="28929" xr:uid="{549262F5-B9AB-4A82-BF80-B6F6DC11B0EE}"/>
    <cellStyle name="Comma 4 7" xfId="28930" xr:uid="{B098B66F-0193-4B32-8575-E1B8DBB013D7}"/>
    <cellStyle name="Comma 4 8" xfId="28931" xr:uid="{C896417A-5880-4CD0-93BB-0FD16295D3D6}"/>
    <cellStyle name="Comma 4 9" xfId="28932" xr:uid="{15928BF8-470F-4A27-A015-559DEF9D8FF8}"/>
    <cellStyle name="Comma 4 9 2" xfId="28933" xr:uid="{A14E8E8A-2412-4901-A021-893B5099F20F}"/>
    <cellStyle name="Comma 4_CONFIGURATION" xfId="28934" xr:uid="{F1B3DCDA-09E9-47BB-A250-35A83823FD04}"/>
    <cellStyle name="Comma 40" xfId="5477" xr:uid="{00000000-0005-0000-0000-0000AF150000}"/>
    <cellStyle name="Comma 40 2" xfId="5478" xr:uid="{00000000-0005-0000-0000-0000B0150000}"/>
    <cellStyle name="Comma 40 2 2" xfId="5479" xr:uid="{00000000-0005-0000-0000-0000B1150000}"/>
    <cellStyle name="Comma 40 2 2 2" xfId="28937" xr:uid="{08A756A1-1A97-45CB-B7F1-4C0E6ED345CA}"/>
    <cellStyle name="Comma 40 2 3" xfId="28936" xr:uid="{72A44124-01A2-43C6-84BD-D1DC4A42D768}"/>
    <cellStyle name="Comma 40 3" xfId="5480" xr:uid="{00000000-0005-0000-0000-0000B2150000}"/>
    <cellStyle name="Comma 40 3 2" xfId="28938" xr:uid="{884019BD-8FF8-455C-9BAF-6790D9D3588A}"/>
    <cellStyle name="Comma 40 4" xfId="28935" xr:uid="{F1EC9FF1-339E-4CD5-AEF5-73809A7E077E}"/>
    <cellStyle name="Comma 41" xfId="5481" xr:uid="{00000000-0005-0000-0000-0000B3150000}"/>
    <cellStyle name="Comma 41 2" xfId="5482" xr:uid="{00000000-0005-0000-0000-0000B4150000}"/>
    <cellStyle name="Comma 41 2 2" xfId="5483" xr:uid="{00000000-0005-0000-0000-0000B5150000}"/>
    <cellStyle name="Comma 41 2 2 2" xfId="28941" xr:uid="{0EB905FA-DDFB-47AD-AC59-25B757C62D99}"/>
    <cellStyle name="Comma 41 2 3" xfId="28940" xr:uid="{81C9C022-D2BD-49F2-A0AC-940F00F54B2C}"/>
    <cellStyle name="Comma 41 3" xfId="5484" xr:uid="{00000000-0005-0000-0000-0000B6150000}"/>
    <cellStyle name="Comma 41 3 2" xfId="28942" xr:uid="{592F32D4-343E-4DCB-96A9-CEA0BF3AE6A6}"/>
    <cellStyle name="Comma 41 4" xfId="28939" xr:uid="{4D2B5DB5-2CDF-457E-8265-9A5CDCD93FB9}"/>
    <cellStyle name="Comma 42" xfId="5485" xr:uid="{00000000-0005-0000-0000-0000B7150000}"/>
    <cellStyle name="Comma 42 2" xfId="5486" xr:uid="{00000000-0005-0000-0000-0000B8150000}"/>
    <cellStyle name="Comma 42 2 2" xfId="5487" xr:uid="{00000000-0005-0000-0000-0000B9150000}"/>
    <cellStyle name="Comma 42 2 2 2" xfId="28945" xr:uid="{367620D8-41F2-4540-9BF6-CE03848C29D8}"/>
    <cellStyle name="Comma 42 2 3" xfId="28944" xr:uid="{171D735E-0A94-4586-903C-C13342F0A2B1}"/>
    <cellStyle name="Comma 42 3" xfId="5488" xr:uid="{00000000-0005-0000-0000-0000BA150000}"/>
    <cellStyle name="Comma 42 3 2" xfId="28946" xr:uid="{C2D8F71D-5C9A-44D3-BB4E-0FF05A77A56A}"/>
    <cellStyle name="Comma 42 4" xfId="28943" xr:uid="{0813DBB4-3AD9-4E22-951A-88B0AE0F451F}"/>
    <cellStyle name="Comma 43" xfId="5489" xr:uid="{00000000-0005-0000-0000-0000BB150000}"/>
    <cellStyle name="Comma 43 2" xfId="5490" xr:uid="{00000000-0005-0000-0000-0000BC150000}"/>
    <cellStyle name="Comma 43 2 2" xfId="5491" xr:uid="{00000000-0005-0000-0000-0000BD150000}"/>
    <cellStyle name="Comma 43 2 3" xfId="28948" xr:uid="{10F5CAA9-A81D-4306-ABD0-A33A4CDD0006}"/>
    <cellStyle name="Comma 43 3" xfId="5492" xr:uid="{00000000-0005-0000-0000-0000BE150000}"/>
    <cellStyle name="Comma 43 3 2" xfId="28949" xr:uid="{AC40FFAE-E533-4463-99E1-74A78C0B541D}"/>
    <cellStyle name="Comma 43 4" xfId="28947" xr:uid="{32CD1716-E10E-4EB3-84BD-5E528EB4E87F}"/>
    <cellStyle name="Comma 44" xfId="5493" xr:uid="{00000000-0005-0000-0000-0000BF150000}"/>
    <cellStyle name="Comma 44 2" xfId="5494" xr:uid="{00000000-0005-0000-0000-0000C0150000}"/>
    <cellStyle name="Comma 44 2 2" xfId="5495" xr:uid="{00000000-0005-0000-0000-0000C1150000}"/>
    <cellStyle name="Comma 44 3" xfId="5496" xr:uid="{00000000-0005-0000-0000-0000C2150000}"/>
    <cellStyle name="Comma 44 4" xfId="28950" xr:uid="{47DD1718-49D6-4475-9860-56EA1B0F5F41}"/>
    <cellStyle name="Comma 45" xfId="5497" xr:uid="{00000000-0005-0000-0000-0000C3150000}"/>
    <cellStyle name="Comma 45 2" xfId="5498" xr:uid="{00000000-0005-0000-0000-0000C4150000}"/>
    <cellStyle name="Comma 45 2 2" xfId="5499" xr:uid="{00000000-0005-0000-0000-0000C5150000}"/>
    <cellStyle name="Comma 45 3" xfId="5500" xr:uid="{00000000-0005-0000-0000-0000C6150000}"/>
    <cellStyle name="Comma 45 4" xfId="28951" xr:uid="{007AC5C5-D596-4861-9C23-062D86036F6A}"/>
    <cellStyle name="Comma 46" xfId="5501" xr:uid="{00000000-0005-0000-0000-0000C7150000}"/>
    <cellStyle name="Comma 46 2" xfId="5502" xr:uid="{00000000-0005-0000-0000-0000C8150000}"/>
    <cellStyle name="Comma 46 2 2" xfId="5503" xr:uid="{00000000-0005-0000-0000-0000C9150000}"/>
    <cellStyle name="Comma 46 2 3" xfId="28953" xr:uid="{8F5B1C92-CDF1-476C-A7B5-66C12FFB3FA1}"/>
    <cellStyle name="Comma 46 3" xfId="5504" xr:uid="{00000000-0005-0000-0000-0000CA150000}"/>
    <cellStyle name="Comma 46 4" xfId="28952" xr:uid="{9A25BAD4-FDD0-452F-9BEA-795F65B520DE}"/>
    <cellStyle name="Comma 47" xfId="5505" xr:uid="{00000000-0005-0000-0000-0000CB150000}"/>
    <cellStyle name="Comma 47 2" xfId="5506" xr:uid="{00000000-0005-0000-0000-0000CC150000}"/>
    <cellStyle name="Comma 47 2 2" xfId="5507" xr:uid="{00000000-0005-0000-0000-0000CD150000}"/>
    <cellStyle name="Comma 47 3" xfId="5508" xr:uid="{00000000-0005-0000-0000-0000CE150000}"/>
    <cellStyle name="Comma 47 4" xfId="28954" xr:uid="{E2D52702-086A-4947-A436-5CDB0F57460B}"/>
    <cellStyle name="Comma 48" xfId="5509" xr:uid="{00000000-0005-0000-0000-0000CF150000}"/>
    <cellStyle name="Comma 48 2" xfId="5510" xr:uid="{00000000-0005-0000-0000-0000D0150000}"/>
    <cellStyle name="Comma 48 2 2" xfId="5511" xr:uid="{00000000-0005-0000-0000-0000D1150000}"/>
    <cellStyle name="Comma 48 3" xfId="5512" xr:uid="{00000000-0005-0000-0000-0000D2150000}"/>
    <cellStyle name="Comma 48 4" xfId="28955" xr:uid="{853D59A9-5772-4629-A2BE-B11F1CAE0689}"/>
    <cellStyle name="Comma 49" xfId="5513" xr:uid="{00000000-0005-0000-0000-0000D3150000}"/>
    <cellStyle name="Comma 49 10" xfId="5514" xr:uid="{00000000-0005-0000-0000-0000D4150000}"/>
    <cellStyle name="Comma 49 11" xfId="5515" xr:uid="{00000000-0005-0000-0000-0000D5150000}"/>
    <cellStyle name="Comma 49 12" xfId="5516" xr:uid="{00000000-0005-0000-0000-0000D6150000}"/>
    <cellStyle name="Comma 49 13" xfId="28956" xr:uid="{2CEFB486-0C1B-4E91-BD48-0CF8684AAA42}"/>
    <cellStyle name="Comma 49 2" xfId="5517" xr:uid="{00000000-0005-0000-0000-0000D7150000}"/>
    <cellStyle name="Comma 49 2 10" xfId="5518" xr:uid="{00000000-0005-0000-0000-0000D8150000}"/>
    <cellStyle name="Comma 49 2 2" xfId="5519" xr:uid="{00000000-0005-0000-0000-0000D9150000}"/>
    <cellStyle name="Comma 49 2 2 2" xfId="5520" xr:uid="{00000000-0005-0000-0000-0000DA150000}"/>
    <cellStyle name="Comma 49 2 2 2 2" xfId="5521" xr:uid="{00000000-0005-0000-0000-0000DB150000}"/>
    <cellStyle name="Comma 49 2 2 2 2 2" xfId="5522" xr:uid="{00000000-0005-0000-0000-0000DC150000}"/>
    <cellStyle name="Comma 49 2 2 2 2 2 2" xfId="5523" xr:uid="{00000000-0005-0000-0000-0000DD150000}"/>
    <cellStyle name="Comma 49 2 2 2 2 2 3" xfId="5524" xr:uid="{00000000-0005-0000-0000-0000DE150000}"/>
    <cellStyle name="Comma 49 2 2 2 2 2 4" xfId="5525" xr:uid="{00000000-0005-0000-0000-0000DF150000}"/>
    <cellStyle name="Comma 49 2 2 2 2 3" xfId="5526" xr:uid="{00000000-0005-0000-0000-0000E0150000}"/>
    <cellStyle name="Comma 49 2 2 2 2 4" xfId="5527" xr:uid="{00000000-0005-0000-0000-0000E1150000}"/>
    <cellStyle name="Comma 49 2 2 2 2 5" xfId="5528" xr:uid="{00000000-0005-0000-0000-0000E2150000}"/>
    <cellStyle name="Comma 49 2 2 2 3" xfId="5529" xr:uid="{00000000-0005-0000-0000-0000E3150000}"/>
    <cellStyle name="Comma 49 2 2 2 3 2" xfId="5530" xr:uid="{00000000-0005-0000-0000-0000E4150000}"/>
    <cellStyle name="Comma 49 2 2 2 3 3" xfId="5531" xr:uid="{00000000-0005-0000-0000-0000E5150000}"/>
    <cellStyle name="Comma 49 2 2 2 3 4" xfId="5532" xr:uid="{00000000-0005-0000-0000-0000E6150000}"/>
    <cellStyle name="Comma 49 2 2 2 4" xfId="5533" xr:uid="{00000000-0005-0000-0000-0000E7150000}"/>
    <cellStyle name="Comma 49 2 2 2 5" xfId="5534" xr:uid="{00000000-0005-0000-0000-0000E8150000}"/>
    <cellStyle name="Comma 49 2 2 2 6" xfId="5535" xr:uid="{00000000-0005-0000-0000-0000E9150000}"/>
    <cellStyle name="Comma 49 2 2 3" xfId="5536" xr:uid="{00000000-0005-0000-0000-0000EA150000}"/>
    <cellStyle name="Comma 49 2 2 3 2" xfId="5537" xr:uid="{00000000-0005-0000-0000-0000EB150000}"/>
    <cellStyle name="Comma 49 2 2 3 2 2" xfId="5538" xr:uid="{00000000-0005-0000-0000-0000EC150000}"/>
    <cellStyle name="Comma 49 2 2 3 2 2 2" xfId="5539" xr:uid="{00000000-0005-0000-0000-0000ED150000}"/>
    <cellStyle name="Comma 49 2 2 3 2 2 3" xfId="5540" xr:uid="{00000000-0005-0000-0000-0000EE150000}"/>
    <cellStyle name="Comma 49 2 2 3 2 2 4" xfId="5541" xr:uid="{00000000-0005-0000-0000-0000EF150000}"/>
    <cellStyle name="Comma 49 2 2 3 2 3" xfId="5542" xr:uid="{00000000-0005-0000-0000-0000F0150000}"/>
    <cellStyle name="Comma 49 2 2 3 2 4" xfId="5543" xr:uid="{00000000-0005-0000-0000-0000F1150000}"/>
    <cellStyle name="Comma 49 2 2 3 2 5" xfId="5544" xr:uid="{00000000-0005-0000-0000-0000F2150000}"/>
    <cellStyle name="Comma 49 2 2 3 3" xfId="5545" xr:uid="{00000000-0005-0000-0000-0000F3150000}"/>
    <cellStyle name="Comma 49 2 2 3 3 2" xfId="5546" xr:uid="{00000000-0005-0000-0000-0000F4150000}"/>
    <cellStyle name="Comma 49 2 2 3 3 3" xfId="5547" xr:uid="{00000000-0005-0000-0000-0000F5150000}"/>
    <cellStyle name="Comma 49 2 2 3 3 4" xfId="5548" xr:uid="{00000000-0005-0000-0000-0000F6150000}"/>
    <cellStyle name="Comma 49 2 2 3 4" xfId="5549" xr:uid="{00000000-0005-0000-0000-0000F7150000}"/>
    <cellStyle name="Comma 49 2 2 3 5" xfId="5550" xr:uid="{00000000-0005-0000-0000-0000F8150000}"/>
    <cellStyle name="Comma 49 2 2 3 6" xfId="5551" xr:uid="{00000000-0005-0000-0000-0000F9150000}"/>
    <cellStyle name="Comma 49 2 2 4" xfId="5552" xr:uid="{00000000-0005-0000-0000-0000FA150000}"/>
    <cellStyle name="Comma 49 2 2 4 2" xfId="5553" xr:uid="{00000000-0005-0000-0000-0000FB150000}"/>
    <cellStyle name="Comma 49 2 2 4 2 2" xfId="5554" xr:uid="{00000000-0005-0000-0000-0000FC150000}"/>
    <cellStyle name="Comma 49 2 2 4 2 3" xfId="5555" xr:uid="{00000000-0005-0000-0000-0000FD150000}"/>
    <cellStyle name="Comma 49 2 2 4 2 4" xfId="5556" xr:uid="{00000000-0005-0000-0000-0000FE150000}"/>
    <cellStyle name="Comma 49 2 2 4 3" xfId="5557" xr:uid="{00000000-0005-0000-0000-0000FF150000}"/>
    <cellStyle name="Comma 49 2 2 4 4" xfId="5558" xr:uid="{00000000-0005-0000-0000-000000160000}"/>
    <cellStyle name="Comma 49 2 2 4 5" xfId="5559" xr:uid="{00000000-0005-0000-0000-000001160000}"/>
    <cellStyle name="Comma 49 2 2 5" xfId="5560" xr:uid="{00000000-0005-0000-0000-000002160000}"/>
    <cellStyle name="Comma 49 2 2 5 2" xfId="5561" xr:uid="{00000000-0005-0000-0000-000003160000}"/>
    <cellStyle name="Comma 49 2 2 5 3" xfId="5562" xr:uid="{00000000-0005-0000-0000-000004160000}"/>
    <cellStyle name="Comma 49 2 2 5 4" xfId="5563" xr:uid="{00000000-0005-0000-0000-000005160000}"/>
    <cellStyle name="Comma 49 2 2 6" xfId="5564" xr:uid="{00000000-0005-0000-0000-000006160000}"/>
    <cellStyle name="Comma 49 2 2 7" xfId="5565" xr:uid="{00000000-0005-0000-0000-000007160000}"/>
    <cellStyle name="Comma 49 2 2 8" xfId="5566" xr:uid="{00000000-0005-0000-0000-000008160000}"/>
    <cellStyle name="Comma 49 2 3" xfId="5567" xr:uid="{00000000-0005-0000-0000-000009160000}"/>
    <cellStyle name="Comma 49 2 3 2" xfId="5568" xr:uid="{00000000-0005-0000-0000-00000A160000}"/>
    <cellStyle name="Comma 49 2 3 2 2" xfId="5569" xr:uid="{00000000-0005-0000-0000-00000B160000}"/>
    <cellStyle name="Comma 49 2 3 2 2 2" xfId="5570" xr:uid="{00000000-0005-0000-0000-00000C160000}"/>
    <cellStyle name="Comma 49 2 3 2 2 2 2" xfId="5571" xr:uid="{00000000-0005-0000-0000-00000D160000}"/>
    <cellStyle name="Comma 49 2 3 2 2 2 3" xfId="5572" xr:uid="{00000000-0005-0000-0000-00000E160000}"/>
    <cellStyle name="Comma 49 2 3 2 2 2 4" xfId="5573" xr:uid="{00000000-0005-0000-0000-00000F160000}"/>
    <cellStyle name="Comma 49 2 3 2 2 3" xfId="5574" xr:uid="{00000000-0005-0000-0000-000010160000}"/>
    <cellStyle name="Comma 49 2 3 2 2 4" xfId="5575" xr:uid="{00000000-0005-0000-0000-000011160000}"/>
    <cellStyle name="Comma 49 2 3 2 2 5" xfId="5576" xr:uid="{00000000-0005-0000-0000-000012160000}"/>
    <cellStyle name="Comma 49 2 3 2 3" xfId="5577" xr:uid="{00000000-0005-0000-0000-000013160000}"/>
    <cellStyle name="Comma 49 2 3 2 3 2" xfId="5578" xr:uid="{00000000-0005-0000-0000-000014160000}"/>
    <cellStyle name="Comma 49 2 3 2 3 3" xfId="5579" xr:uid="{00000000-0005-0000-0000-000015160000}"/>
    <cellStyle name="Comma 49 2 3 2 3 4" xfId="5580" xr:uid="{00000000-0005-0000-0000-000016160000}"/>
    <cellStyle name="Comma 49 2 3 2 4" xfId="5581" xr:uid="{00000000-0005-0000-0000-000017160000}"/>
    <cellStyle name="Comma 49 2 3 2 5" xfId="5582" xr:uid="{00000000-0005-0000-0000-000018160000}"/>
    <cellStyle name="Comma 49 2 3 2 6" xfId="5583" xr:uid="{00000000-0005-0000-0000-000019160000}"/>
    <cellStyle name="Comma 49 2 3 3" xfId="5584" xr:uid="{00000000-0005-0000-0000-00001A160000}"/>
    <cellStyle name="Comma 49 2 3 3 2" xfId="5585" xr:uid="{00000000-0005-0000-0000-00001B160000}"/>
    <cellStyle name="Comma 49 2 3 3 2 2" xfId="5586" xr:uid="{00000000-0005-0000-0000-00001C160000}"/>
    <cellStyle name="Comma 49 2 3 3 2 2 2" xfId="5587" xr:uid="{00000000-0005-0000-0000-00001D160000}"/>
    <cellStyle name="Comma 49 2 3 3 2 2 3" xfId="5588" xr:uid="{00000000-0005-0000-0000-00001E160000}"/>
    <cellStyle name="Comma 49 2 3 3 2 2 4" xfId="5589" xr:uid="{00000000-0005-0000-0000-00001F160000}"/>
    <cellStyle name="Comma 49 2 3 3 2 3" xfId="5590" xr:uid="{00000000-0005-0000-0000-000020160000}"/>
    <cellStyle name="Comma 49 2 3 3 2 4" xfId="5591" xr:uid="{00000000-0005-0000-0000-000021160000}"/>
    <cellStyle name="Comma 49 2 3 3 2 5" xfId="5592" xr:uid="{00000000-0005-0000-0000-000022160000}"/>
    <cellStyle name="Comma 49 2 3 3 3" xfId="5593" xr:uid="{00000000-0005-0000-0000-000023160000}"/>
    <cellStyle name="Comma 49 2 3 3 3 2" xfId="5594" xr:uid="{00000000-0005-0000-0000-000024160000}"/>
    <cellStyle name="Comma 49 2 3 3 3 3" xfId="5595" xr:uid="{00000000-0005-0000-0000-000025160000}"/>
    <cellStyle name="Comma 49 2 3 3 3 4" xfId="5596" xr:uid="{00000000-0005-0000-0000-000026160000}"/>
    <cellStyle name="Comma 49 2 3 3 4" xfId="5597" xr:uid="{00000000-0005-0000-0000-000027160000}"/>
    <cellStyle name="Comma 49 2 3 3 5" xfId="5598" xr:uid="{00000000-0005-0000-0000-000028160000}"/>
    <cellStyle name="Comma 49 2 3 3 6" xfId="5599" xr:uid="{00000000-0005-0000-0000-000029160000}"/>
    <cellStyle name="Comma 49 2 3 4" xfId="5600" xr:uid="{00000000-0005-0000-0000-00002A160000}"/>
    <cellStyle name="Comma 49 2 3 4 2" xfId="5601" xr:uid="{00000000-0005-0000-0000-00002B160000}"/>
    <cellStyle name="Comma 49 2 3 4 2 2" xfId="5602" xr:uid="{00000000-0005-0000-0000-00002C160000}"/>
    <cellStyle name="Comma 49 2 3 4 2 3" xfId="5603" xr:uid="{00000000-0005-0000-0000-00002D160000}"/>
    <cellStyle name="Comma 49 2 3 4 2 4" xfId="5604" xr:uid="{00000000-0005-0000-0000-00002E160000}"/>
    <cellStyle name="Comma 49 2 3 4 3" xfId="5605" xr:uid="{00000000-0005-0000-0000-00002F160000}"/>
    <cellStyle name="Comma 49 2 3 4 4" xfId="5606" xr:uid="{00000000-0005-0000-0000-000030160000}"/>
    <cellStyle name="Comma 49 2 3 4 5" xfId="5607" xr:uid="{00000000-0005-0000-0000-000031160000}"/>
    <cellStyle name="Comma 49 2 3 5" xfId="5608" xr:uid="{00000000-0005-0000-0000-000032160000}"/>
    <cellStyle name="Comma 49 2 3 5 2" xfId="5609" xr:uid="{00000000-0005-0000-0000-000033160000}"/>
    <cellStyle name="Comma 49 2 3 5 3" xfId="5610" xr:uid="{00000000-0005-0000-0000-000034160000}"/>
    <cellStyle name="Comma 49 2 3 5 4" xfId="5611" xr:uid="{00000000-0005-0000-0000-000035160000}"/>
    <cellStyle name="Comma 49 2 3 6" xfId="5612" xr:uid="{00000000-0005-0000-0000-000036160000}"/>
    <cellStyle name="Comma 49 2 3 7" xfId="5613" xr:uid="{00000000-0005-0000-0000-000037160000}"/>
    <cellStyle name="Comma 49 2 3 8" xfId="5614" xr:uid="{00000000-0005-0000-0000-000038160000}"/>
    <cellStyle name="Comma 49 2 4" xfId="5615" xr:uid="{00000000-0005-0000-0000-000039160000}"/>
    <cellStyle name="Comma 49 2 4 2" xfId="5616" xr:uid="{00000000-0005-0000-0000-00003A160000}"/>
    <cellStyle name="Comma 49 2 4 2 2" xfId="5617" xr:uid="{00000000-0005-0000-0000-00003B160000}"/>
    <cellStyle name="Comma 49 2 4 2 2 2" xfId="5618" xr:uid="{00000000-0005-0000-0000-00003C160000}"/>
    <cellStyle name="Comma 49 2 4 2 2 3" xfId="5619" xr:uid="{00000000-0005-0000-0000-00003D160000}"/>
    <cellStyle name="Comma 49 2 4 2 2 4" xfId="5620" xr:uid="{00000000-0005-0000-0000-00003E160000}"/>
    <cellStyle name="Comma 49 2 4 2 3" xfId="5621" xr:uid="{00000000-0005-0000-0000-00003F160000}"/>
    <cellStyle name="Comma 49 2 4 2 4" xfId="5622" xr:uid="{00000000-0005-0000-0000-000040160000}"/>
    <cellStyle name="Comma 49 2 4 2 5" xfId="5623" xr:uid="{00000000-0005-0000-0000-000041160000}"/>
    <cellStyle name="Comma 49 2 4 3" xfId="5624" xr:uid="{00000000-0005-0000-0000-000042160000}"/>
    <cellStyle name="Comma 49 2 4 3 2" xfId="5625" xr:uid="{00000000-0005-0000-0000-000043160000}"/>
    <cellStyle name="Comma 49 2 4 3 3" xfId="5626" xr:uid="{00000000-0005-0000-0000-000044160000}"/>
    <cellStyle name="Comma 49 2 4 3 4" xfId="5627" xr:uid="{00000000-0005-0000-0000-000045160000}"/>
    <cellStyle name="Comma 49 2 4 4" xfId="5628" xr:uid="{00000000-0005-0000-0000-000046160000}"/>
    <cellStyle name="Comma 49 2 4 5" xfId="5629" xr:uid="{00000000-0005-0000-0000-000047160000}"/>
    <cellStyle name="Comma 49 2 4 6" xfId="5630" xr:uid="{00000000-0005-0000-0000-000048160000}"/>
    <cellStyle name="Comma 49 2 5" xfId="5631" xr:uid="{00000000-0005-0000-0000-000049160000}"/>
    <cellStyle name="Comma 49 2 5 2" xfId="5632" xr:uid="{00000000-0005-0000-0000-00004A160000}"/>
    <cellStyle name="Comma 49 2 5 2 2" xfId="5633" xr:uid="{00000000-0005-0000-0000-00004B160000}"/>
    <cellStyle name="Comma 49 2 5 2 2 2" xfId="5634" xr:uid="{00000000-0005-0000-0000-00004C160000}"/>
    <cellStyle name="Comma 49 2 5 2 2 3" xfId="5635" xr:uid="{00000000-0005-0000-0000-00004D160000}"/>
    <cellStyle name="Comma 49 2 5 2 2 4" xfId="5636" xr:uid="{00000000-0005-0000-0000-00004E160000}"/>
    <cellStyle name="Comma 49 2 5 2 3" xfId="5637" xr:uid="{00000000-0005-0000-0000-00004F160000}"/>
    <cellStyle name="Comma 49 2 5 2 4" xfId="5638" xr:uid="{00000000-0005-0000-0000-000050160000}"/>
    <cellStyle name="Comma 49 2 5 2 5" xfId="5639" xr:uid="{00000000-0005-0000-0000-000051160000}"/>
    <cellStyle name="Comma 49 2 5 3" xfId="5640" xr:uid="{00000000-0005-0000-0000-000052160000}"/>
    <cellStyle name="Comma 49 2 5 3 2" xfId="5641" xr:uid="{00000000-0005-0000-0000-000053160000}"/>
    <cellStyle name="Comma 49 2 5 3 3" xfId="5642" xr:uid="{00000000-0005-0000-0000-000054160000}"/>
    <cellStyle name="Comma 49 2 5 3 4" xfId="5643" xr:uid="{00000000-0005-0000-0000-000055160000}"/>
    <cellStyle name="Comma 49 2 5 4" xfId="5644" xr:uid="{00000000-0005-0000-0000-000056160000}"/>
    <cellStyle name="Comma 49 2 5 5" xfId="5645" xr:uid="{00000000-0005-0000-0000-000057160000}"/>
    <cellStyle name="Comma 49 2 5 6" xfId="5646" xr:uid="{00000000-0005-0000-0000-000058160000}"/>
    <cellStyle name="Comma 49 2 6" xfId="5647" xr:uid="{00000000-0005-0000-0000-000059160000}"/>
    <cellStyle name="Comma 49 2 6 2" xfId="5648" xr:uid="{00000000-0005-0000-0000-00005A160000}"/>
    <cellStyle name="Comma 49 2 6 2 2" xfId="5649" xr:uid="{00000000-0005-0000-0000-00005B160000}"/>
    <cellStyle name="Comma 49 2 6 2 3" xfId="5650" xr:uid="{00000000-0005-0000-0000-00005C160000}"/>
    <cellStyle name="Comma 49 2 6 2 4" xfId="5651" xr:uid="{00000000-0005-0000-0000-00005D160000}"/>
    <cellStyle name="Comma 49 2 6 3" xfId="5652" xr:uid="{00000000-0005-0000-0000-00005E160000}"/>
    <cellStyle name="Comma 49 2 6 4" xfId="5653" xr:uid="{00000000-0005-0000-0000-00005F160000}"/>
    <cellStyle name="Comma 49 2 6 5" xfId="5654" xr:uid="{00000000-0005-0000-0000-000060160000}"/>
    <cellStyle name="Comma 49 2 7" xfId="5655" xr:uid="{00000000-0005-0000-0000-000061160000}"/>
    <cellStyle name="Comma 49 2 7 2" xfId="5656" xr:uid="{00000000-0005-0000-0000-000062160000}"/>
    <cellStyle name="Comma 49 2 7 3" xfId="5657" xr:uid="{00000000-0005-0000-0000-000063160000}"/>
    <cellStyle name="Comma 49 2 7 4" xfId="5658" xr:uid="{00000000-0005-0000-0000-000064160000}"/>
    <cellStyle name="Comma 49 2 8" xfId="5659" xr:uid="{00000000-0005-0000-0000-000065160000}"/>
    <cellStyle name="Comma 49 2 9" xfId="5660" xr:uid="{00000000-0005-0000-0000-000066160000}"/>
    <cellStyle name="Comma 49 3" xfId="5661" xr:uid="{00000000-0005-0000-0000-000067160000}"/>
    <cellStyle name="Comma 49 3 10" xfId="5662" xr:uid="{00000000-0005-0000-0000-000068160000}"/>
    <cellStyle name="Comma 49 3 2" xfId="5663" xr:uid="{00000000-0005-0000-0000-000069160000}"/>
    <cellStyle name="Comma 49 3 2 2" xfId="5664" xr:uid="{00000000-0005-0000-0000-00006A160000}"/>
    <cellStyle name="Comma 49 3 2 2 2" xfId="5665" xr:uid="{00000000-0005-0000-0000-00006B160000}"/>
    <cellStyle name="Comma 49 3 2 2 2 2" xfId="5666" xr:uid="{00000000-0005-0000-0000-00006C160000}"/>
    <cellStyle name="Comma 49 3 2 2 2 2 2" xfId="5667" xr:uid="{00000000-0005-0000-0000-00006D160000}"/>
    <cellStyle name="Comma 49 3 2 2 2 2 3" xfId="5668" xr:uid="{00000000-0005-0000-0000-00006E160000}"/>
    <cellStyle name="Comma 49 3 2 2 2 2 4" xfId="5669" xr:uid="{00000000-0005-0000-0000-00006F160000}"/>
    <cellStyle name="Comma 49 3 2 2 2 3" xfId="5670" xr:uid="{00000000-0005-0000-0000-000070160000}"/>
    <cellStyle name="Comma 49 3 2 2 2 4" xfId="5671" xr:uid="{00000000-0005-0000-0000-000071160000}"/>
    <cellStyle name="Comma 49 3 2 2 2 5" xfId="5672" xr:uid="{00000000-0005-0000-0000-000072160000}"/>
    <cellStyle name="Comma 49 3 2 2 3" xfId="5673" xr:uid="{00000000-0005-0000-0000-000073160000}"/>
    <cellStyle name="Comma 49 3 2 2 3 2" xfId="5674" xr:uid="{00000000-0005-0000-0000-000074160000}"/>
    <cellStyle name="Comma 49 3 2 2 3 3" xfId="5675" xr:uid="{00000000-0005-0000-0000-000075160000}"/>
    <cellStyle name="Comma 49 3 2 2 3 4" xfId="5676" xr:uid="{00000000-0005-0000-0000-000076160000}"/>
    <cellStyle name="Comma 49 3 2 2 4" xfId="5677" xr:uid="{00000000-0005-0000-0000-000077160000}"/>
    <cellStyle name="Comma 49 3 2 2 5" xfId="5678" xr:uid="{00000000-0005-0000-0000-000078160000}"/>
    <cellStyle name="Comma 49 3 2 2 6" xfId="5679" xr:uid="{00000000-0005-0000-0000-000079160000}"/>
    <cellStyle name="Comma 49 3 2 3" xfId="5680" xr:uid="{00000000-0005-0000-0000-00007A160000}"/>
    <cellStyle name="Comma 49 3 2 3 2" xfId="5681" xr:uid="{00000000-0005-0000-0000-00007B160000}"/>
    <cellStyle name="Comma 49 3 2 3 2 2" xfId="5682" xr:uid="{00000000-0005-0000-0000-00007C160000}"/>
    <cellStyle name="Comma 49 3 2 3 2 2 2" xfId="5683" xr:uid="{00000000-0005-0000-0000-00007D160000}"/>
    <cellStyle name="Comma 49 3 2 3 2 2 3" xfId="5684" xr:uid="{00000000-0005-0000-0000-00007E160000}"/>
    <cellStyle name="Comma 49 3 2 3 2 2 4" xfId="5685" xr:uid="{00000000-0005-0000-0000-00007F160000}"/>
    <cellStyle name="Comma 49 3 2 3 2 3" xfId="5686" xr:uid="{00000000-0005-0000-0000-000080160000}"/>
    <cellStyle name="Comma 49 3 2 3 2 4" xfId="5687" xr:uid="{00000000-0005-0000-0000-000081160000}"/>
    <cellStyle name="Comma 49 3 2 3 2 5" xfId="5688" xr:uid="{00000000-0005-0000-0000-000082160000}"/>
    <cellStyle name="Comma 49 3 2 3 3" xfId="5689" xr:uid="{00000000-0005-0000-0000-000083160000}"/>
    <cellStyle name="Comma 49 3 2 3 3 2" xfId="5690" xr:uid="{00000000-0005-0000-0000-000084160000}"/>
    <cellStyle name="Comma 49 3 2 3 3 3" xfId="5691" xr:uid="{00000000-0005-0000-0000-000085160000}"/>
    <cellStyle name="Comma 49 3 2 3 3 4" xfId="5692" xr:uid="{00000000-0005-0000-0000-000086160000}"/>
    <cellStyle name="Comma 49 3 2 3 4" xfId="5693" xr:uid="{00000000-0005-0000-0000-000087160000}"/>
    <cellStyle name="Comma 49 3 2 3 5" xfId="5694" xr:uid="{00000000-0005-0000-0000-000088160000}"/>
    <cellStyle name="Comma 49 3 2 3 6" xfId="5695" xr:uid="{00000000-0005-0000-0000-000089160000}"/>
    <cellStyle name="Comma 49 3 2 4" xfId="5696" xr:uid="{00000000-0005-0000-0000-00008A160000}"/>
    <cellStyle name="Comma 49 3 2 4 2" xfId="5697" xr:uid="{00000000-0005-0000-0000-00008B160000}"/>
    <cellStyle name="Comma 49 3 2 4 2 2" xfId="5698" xr:uid="{00000000-0005-0000-0000-00008C160000}"/>
    <cellStyle name="Comma 49 3 2 4 2 3" xfId="5699" xr:uid="{00000000-0005-0000-0000-00008D160000}"/>
    <cellStyle name="Comma 49 3 2 4 2 4" xfId="5700" xr:uid="{00000000-0005-0000-0000-00008E160000}"/>
    <cellStyle name="Comma 49 3 2 4 3" xfId="5701" xr:uid="{00000000-0005-0000-0000-00008F160000}"/>
    <cellStyle name="Comma 49 3 2 4 4" xfId="5702" xr:uid="{00000000-0005-0000-0000-000090160000}"/>
    <cellStyle name="Comma 49 3 2 4 5" xfId="5703" xr:uid="{00000000-0005-0000-0000-000091160000}"/>
    <cellStyle name="Comma 49 3 2 5" xfId="5704" xr:uid="{00000000-0005-0000-0000-000092160000}"/>
    <cellStyle name="Comma 49 3 2 5 2" xfId="5705" xr:uid="{00000000-0005-0000-0000-000093160000}"/>
    <cellStyle name="Comma 49 3 2 5 3" xfId="5706" xr:uid="{00000000-0005-0000-0000-000094160000}"/>
    <cellStyle name="Comma 49 3 2 5 4" xfId="5707" xr:uid="{00000000-0005-0000-0000-000095160000}"/>
    <cellStyle name="Comma 49 3 2 6" xfId="5708" xr:uid="{00000000-0005-0000-0000-000096160000}"/>
    <cellStyle name="Comma 49 3 2 7" xfId="5709" xr:uid="{00000000-0005-0000-0000-000097160000}"/>
    <cellStyle name="Comma 49 3 2 8" xfId="5710" xr:uid="{00000000-0005-0000-0000-000098160000}"/>
    <cellStyle name="Comma 49 3 3" xfId="5711" xr:uid="{00000000-0005-0000-0000-000099160000}"/>
    <cellStyle name="Comma 49 3 3 2" xfId="5712" xr:uid="{00000000-0005-0000-0000-00009A160000}"/>
    <cellStyle name="Comma 49 3 3 2 2" xfId="5713" xr:uid="{00000000-0005-0000-0000-00009B160000}"/>
    <cellStyle name="Comma 49 3 3 2 2 2" xfId="5714" xr:uid="{00000000-0005-0000-0000-00009C160000}"/>
    <cellStyle name="Comma 49 3 3 2 2 2 2" xfId="5715" xr:uid="{00000000-0005-0000-0000-00009D160000}"/>
    <cellStyle name="Comma 49 3 3 2 2 2 3" xfId="5716" xr:uid="{00000000-0005-0000-0000-00009E160000}"/>
    <cellStyle name="Comma 49 3 3 2 2 2 4" xfId="5717" xr:uid="{00000000-0005-0000-0000-00009F160000}"/>
    <cellStyle name="Comma 49 3 3 2 2 3" xfId="5718" xr:uid="{00000000-0005-0000-0000-0000A0160000}"/>
    <cellStyle name="Comma 49 3 3 2 2 4" xfId="5719" xr:uid="{00000000-0005-0000-0000-0000A1160000}"/>
    <cellStyle name="Comma 49 3 3 2 2 5" xfId="5720" xr:uid="{00000000-0005-0000-0000-0000A2160000}"/>
    <cellStyle name="Comma 49 3 3 2 3" xfId="5721" xr:uid="{00000000-0005-0000-0000-0000A3160000}"/>
    <cellStyle name="Comma 49 3 3 2 3 2" xfId="5722" xr:uid="{00000000-0005-0000-0000-0000A4160000}"/>
    <cellStyle name="Comma 49 3 3 2 3 3" xfId="5723" xr:uid="{00000000-0005-0000-0000-0000A5160000}"/>
    <cellStyle name="Comma 49 3 3 2 3 4" xfId="5724" xr:uid="{00000000-0005-0000-0000-0000A6160000}"/>
    <cellStyle name="Comma 49 3 3 2 4" xfId="5725" xr:uid="{00000000-0005-0000-0000-0000A7160000}"/>
    <cellStyle name="Comma 49 3 3 2 5" xfId="5726" xr:uid="{00000000-0005-0000-0000-0000A8160000}"/>
    <cellStyle name="Comma 49 3 3 2 6" xfId="5727" xr:uid="{00000000-0005-0000-0000-0000A9160000}"/>
    <cellStyle name="Comma 49 3 3 3" xfId="5728" xr:uid="{00000000-0005-0000-0000-0000AA160000}"/>
    <cellStyle name="Comma 49 3 3 3 2" xfId="5729" xr:uid="{00000000-0005-0000-0000-0000AB160000}"/>
    <cellStyle name="Comma 49 3 3 3 2 2" xfId="5730" xr:uid="{00000000-0005-0000-0000-0000AC160000}"/>
    <cellStyle name="Comma 49 3 3 3 2 2 2" xfId="5731" xr:uid="{00000000-0005-0000-0000-0000AD160000}"/>
    <cellStyle name="Comma 49 3 3 3 2 2 3" xfId="5732" xr:uid="{00000000-0005-0000-0000-0000AE160000}"/>
    <cellStyle name="Comma 49 3 3 3 2 2 4" xfId="5733" xr:uid="{00000000-0005-0000-0000-0000AF160000}"/>
    <cellStyle name="Comma 49 3 3 3 2 3" xfId="5734" xr:uid="{00000000-0005-0000-0000-0000B0160000}"/>
    <cellStyle name="Comma 49 3 3 3 2 4" xfId="5735" xr:uid="{00000000-0005-0000-0000-0000B1160000}"/>
    <cellStyle name="Comma 49 3 3 3 2 5" xfId="5736" xr:uid="{00000000-0005-0000-0000-0000B2160000}"/>
    <cellStyle name="Comma 49 3 3 3 3" xfId="5737" xr:uid="{00000000-0005-0000-0000-0000B3160000}"/>
    <cellStyle name="Comma 49 3 3 3 3 2" xfId="5738" xr:uid="{00000000-0005-0000-0000-0000B4160000}"/>
    <cellStyle name="Comma 49 3 3 3 3 3" xfId="5739" xr:uid="{00000000-0005-0000-0000-0000B5160000}"/>
    <cellStyle name="Comma 49 3 3 3 3 4" xfId="5740" xr:uid="{00000000-0005-0000-0000-0000B6160000}"/>
    <cellStyle name="Comma 49 3 3 3 4" xfId="5741" xr:uid="{00000000-0005-0000-0000-0000B7160000}"/>
    <cellStyle name="Comma 49 3 3 3 5" xfId="5742" xr:uid="{00000000-0005-0000-0000-0000B8160000}"/>
    <cellStyle name="Comma 49 3 3 3 6" xfId="5743" xr:uid="{00000000-0005-0000-0000-0000B9160000}"/>
    <cellStyle name="Comma 49 3 3 4" xfId="5744" xr:uid="{00000000-0005-0000-0000-0000BA160000}"/>
    <cellStyle name="Comma 49 3 3 4 2" xfId="5745" xr:uid="{00000000-0005-0000-0000-0000BB160000}"/>
    <cellStyle name="Comma 49 3 3 4 2 2" xfId="5746" xr:uid="{00000000-0005-0000-0000-0000BC160000}"/>
    <cellStyle name="Comma 49 3 3 4 2 3" xfId="5747" xr:uid="{00000000-0005-0000-0000-0000BD160000}"/>
    <cellStyle name="Comma 49 3 3 4 2 4" xfId="5748" xr:uid="{00000000-0005-0000-0000-0000BE160000}"/>
    <cellStyle name="Comma 49 3 3 4 3" xfId="5749" xr:uid="{00000000-0005-0000-0000-0000BF160000}"/>
    <cellStyle name="Comma 49 3 3 4 4" xfId="5750" xr:uid="{00000000-0005-0000-0000-0000C0160000}"/>
    <cellStyle name="Comma 49 3 3 4 5" xfId="5751" xr:uid="{00000000-0005-0000-0000-0000C1160000}"/>
    <cellStyle name="Comma 49 3 3 5" xfId="5752" xr:uid="{00000000-0005-0000-0000-0000C2160000}"/>
    <cellStyle name="Comma 49 3 3 5 2" xfId="5753" xr:uid="{00000000-0005-0000-0000-0000C3160000}"/>
    <cellStyle name="Comma 49 3 3 5 3" xfId="5754" xr:uid="{00000000-0005-0000-0000-0000C4160000}"/>
    <cellStyle name="Comma 49 3 3 5 4" xfId="5755" xr:uid="{00000000-0005-0000-0000-0000C5160000}"/>
    <cellStyle name="Comma 49 3 3 6" xfId="5756" xr:uid="{00000000-0005-0000-0000-0000C6160000}"/>
    <cellStyle name="Comma 49 3 3 7" xfId="5757" xr:uid="{00000000-0005-0000-0000-0000C7160000}"/>
    <cellStyle name="Comma 49 3 3 8" xfId="5758" xr:uid="{00000000-0005-0000-0000-0000C8160000}"/>
    <cellStyle name="Comma 49 3 4" xfId="5759" xr:uid="{00000000-0005-0000-0000-0000C9160000}"/>
    <cellStyle name="Comma 49 3 4 2" xfId="5760" xr:uid="{00000000-0005-0000-0000-0000CA160000}"/>
    <cellStyle name="Comma 49 3 4 2 2" xfId="5761" xr:uid="{00000000-0005-0000-0000-0000CB160000}"/>
    <cellStyle name="Comma 49 3 4 2 2 2" xfId="5762" xr:uid="{00000000-0005-0000-0000-0000CC160000}"/>
    <cellStyle name="Comma 49 3 4 2 2 3" xfId="5763" xr:uid="{00000000-0005-0000-0000-0000CD160000}"/>
    <cellStyle name="Comma 49 3 4 2 2 4" xfId="5764" xr:uid="{00000000-0005-0000-0000-0000CE160000}"/>
    <cellStyle name="Comma 49 3 4 2 3" xfId="5765" xr:uid="{00000000-0005-0000-0000-0000CF160000}"/>
    <cellStyle name="Comma 49 3 4 2 4" xfId="5766" xr:uid="{00000000-0005-0000-0000-0000D0160000}"/>
    <cellStyle name="Comma 49 3 4 2 5" xfId="5767" xr:uid="{00000000-0005-0000-0000-0000D1160000}"/>
    <cellStyle name="Comma 49 3 4 3" xfId="5768" xr:uid="{00000000-0005-0000-0000-0000D2160000}"/>
    <cellStyle name="Comma 49 3 4 3 2" xfId="5769" xr:uid="{00000000-0005-0000-0000-0000D3160000}"/>
    <cellStyle name="Comma 49 3 4 3 3" xfId="5770" xr:uid="{00000000-0005-0000-0000-0000D4160000}"/>
    <cellStyle name="Comma 49 3 4 3 4" xfId="5771" xr:uid="{00000000-0005-0000-0000-0000D5160000}"/>
    <cellStyle name="Comma 49 3 4 4" xfId="5772" xr:uid="{00000000-0005-0000-0000-0000D6160000}"/>
    <cellStyle name="Comma 49 3 4 5" xfId="5773" xr:uid="{00000000-0005-0000-0000-0000D7160000}"/>
    <cellStyle name="Comma 49 3 4 6" xfId="5774" xr:uid="{00000000-0005-0000-0000-0000D8160000}"/>
    <cellStyle name="Comma 49 3 5" xfId="5775" xr:uid="{00000000-0005-0000-0000-0000D9160000}"/>
    <cellStyle name="Comma 49 3 5 2" xfId="5776" xr:uid="{00000000-0005-0000-0000-0000DA160000}"/>
    <cellStyle name="Comma 49 3 5 2 2" xfId="5777" xr:uid="{00000000-0005-0000-0000-0000DB160000}"/>
    <cellStyle name="Comma 49 3 5 2 2 2" xfId="5778" xr:uid="{00000000-0005-0000-0000-0000DC160000}"/>
    <cellStyle name="Comma 49 3 5 2 2 3" xfId="5779" xr:uid="{00000000-0005-0000-0000-0000DD160000}"/>
    <cellStyle name="Comma 49 3 5 2 2 4" xfId="5780" xr:uid="{00000000-0005-0000-0000-0000DE160000}"/>
    <cellStyle name="Comma 49 3 5 2 3" xfId="5781" xr:uid="{00000000-0005-0000-0000-0000DF160000}"/>
    <cellStyle name="Comma 49 3 5 2 4" xfId="5782" xr:uid="{00000000-0005-0000-0000-0000E0160000}"/>
    <cellStyle name="Comma 49 3 5 2 5" xfId="5783" xr:uid="{00000000-0005-0000-0000-0000E1160000}"/>
    <cellStyle name="Comma 49 3 5 3" xfId="5784" xr:uid="{00000000-0005-0000-0000-0000E2160000}"/>
    <cellStyle name="Comma 49 3 5 3 2" xfId="5785" xr:uid="{00000000-0005-0000-0000-0000E3160000}"/>
    <cellStyle name="Comma 49 3 5 3 3" xfId="5786" xr:uid="{00000000-0005-0000-0000-0000E4160000}"/>
    <cellStyle name="Comma 49 3 5 3 4" xfId="5787" xr:uid="{00000000-0005-0000-0000-0000E5160000}"/>
    <cellStyle name="Comma 49 3 5 4" xfId="5788" xr:uid="{00000000-0005-0000-0000-0000E6160000}"/>
    <cellStyle name="Comma 49 3 5 5" xfId="5789" xr:uid="{00000000-0005-0000-0000-0000E7160000}"/>
    <cellStyle name="Comma 49 3 5 6" xfId="5790" xr:uid="{00000000-0005-0000-0000-0000E8160000}"/>
    <cellStyle name="Comma 49 3 6" xfId="5791" xr:uid="{00000000-0005-0000-0000-0000E9160000}"/>
    <cellStyle name="Comma 49 3 6 2" xfId="5792" xr:uid="{00000000-0005-0000-0000-0000EA160000}"/>
    <cellStyle name="Comma 49 3 6 2 2" xfId="5793" xr:uid="{00000000-0005-0000-0000-0000EB160000}"/>
    <cellStyle name="Comma 49 3 6 2 3" xfId="5794" xr:uid="{00000000-0005-0000-0000-0000EC160000}"/>
    <cellStyle name="Comma 49 3 6 2 4" xfId="5795" xr:uid="{00000000-0005-0000-0000-0000ED160000}"/>
    <cellStyle name="Comma 49 3 6 3" xfId="5796" xr:uid="{00000000-0005-0000-0000-0000EE160000}"/>
    <cellStyle name="Comma 49 3 6 4" xfId="5797" xr:uid="{00000000-0005-0000-0000-0000EF160000}"/>
    <cellStyle name="Comma 49 3 6 5" xfId="5798" xr:uid="{00000000-0005-0000-0000-0000F0160000}"/>
    <cellStyle name="Comma 49 3 7" xfId="5799" xr:uid="{00000000-0005-0000-0000-0000F1160000}"/>
    <cellStyle name="Comma 49 3 7 2" xfId="5800" xr:uid="{00000000-0005-0000-0000-0000F2160000}"/>
    <cellStyle name="Comma 49 3 7 3" xfId="5801" xr:uid="{00000000-0005-0000-0000-0000F3160000}"/>
    <cellStyle name="Comma 49 3 7 4" xfId="5802" xr:uid="{00000000-0005-0000-0000-0000F4160000}"/>
    <cellStyle name="Comma 49 3 8" xfId="5803" xr:uid="{00000000-0005-0000-0000-0000F5160000}"/>
    <cellStyle name="Comma 49 3 9" xfId="5804" xr:uid="{00000000-0005-0000-0000-0000F6160000}"/>
    <cellStyle name="Comma 49 4" xfId="5805" xr:uid="{00000000-0005-0000-0000-0000F7160000}"/>
    <cellStyle name="Comma 49 4 2" xfId="5806" xr:uid="{00000000-0005-0000-0000-0000F8160000}"/>
    <cellStyle name="Comma 49 4 2 2" xfId="5807" xr:uid="{00000000-0005-0000-0000-0000F9160000}"/>
    <cellStyle name="Comma 49 4 2 2 2" xfId="5808" xr:uid="{00000000-0005-0000-0000-0000FA160000}"/>
    <cellStyle name="Comma 49 4 2 2 2 2" xfId="5809" xr:uid="{00000000-0005-0000-0000-0000FB160000}"/>
    <cellStyle name="Comma 49 4 2 2 2 3" xfId="5810" xr:uid="{00000000-0005-0000-0000-0000FC160000}"/>
    <cellStyle name="Comma 49 4 2 2 2 4" xfId="5811" xr:uid="{00000000-0005-0000-0000-0000FD160000}"/>
    <cellStyle name="Comma 49 4 2 2 3" xfId="5812" xr:uid="{00000000-0005-0000-0000-0000FE160000}"/>
    <cellStyle name="Comma 49 4 2 2 4" xfId="5813" xr:uid="{00000000-0005-0000-0000-0000FF160000}"/>
    <cellStyle name="Comma 49 4 2 2 5" xfId="5814" xr:uid="{00000000-0005-0000-0000-000000170000}"/>
    <cellStyle name="Comma 49 4 2 3" xfId="5815" xr:uid="{00000000-0005-0000-0000-000001170000}"/>
    <cellStyle name="Comma 49 4 2 3 2" xfId="5816" xr:uid="{00000000-0005-0000-0000-000002170000}"/>
    <cellStyle name="Comma 49 4 2 3 3" xfId="5817" xr:uid="{00000000-0005-0000-0000-000003170000}"/>
    <cellStyle name="Comma 49 4 2 3 4" xfId="5818" xr:uid="{00000000-0005-0000-0000-000004170000}"/>
    <cellStyle name="Comma 49 4 2 4" xfId="5819" xr:uid="{00000000-0005-0000-0000-000005170000}"/>
    <cellStyle name="Comma 49 4 2 5" xfId="5820" xr:uid="{00000000-0005-0000-0000-000006170000}"/>
    <cellStyle name="Comma 49 4 2 6" xfId="5821" xr:uid="{00000000-0005-0000-0000-000007170000}"/>
    <cellStyle name="Comma 49 4 3" xfId="5822" xr:uid="{00000000-0005-0000-0000-000008170000}"/>
    <cellStyle name="Comma 49 4 3 2" xfId="5823" xr:uid="{00000000-0005-0000-0000-000009170000}"/>
    <cellStyle name="Comma 49 4 3 2 2" xfId="5824" xr:uid="{00000000-0005-0000-0000-00000A170000}"/>
    <cellStyle name="Comma 49 4 3 2 2 2" xfId="5825" xr:uid="{00000000-0005-0000-0000-00000B170000}"/>
    <cellStyle name="Comma 49 4 3 2 2 3" xfId="5826" xr:uid="{00000000-0005-0000-0000-00000C170000}"/>
    <cellStyle name="Comma 49 4 3 2 2 4" xfId="5827" xr:uid="{00000000-0005-0000-0000-00000D170000}"/>
    <cellStyle name="Comma 49 4 3 2 3" xfId="5828" xr:uid="{00000000-0005-0000-0000-00000E170000}"/>
    <cellStyle name="Comma 49 4 3 2 4" xfId="5829" xr:uid="{00000000-0005-0000-0000-00000F170000}"/>
    <cellStyle name="Comma 49 4 3 2 5" xfId="5830" xr:uid="{00000000-0005-0000-0000-000010170000}"/>
    <cellStyle name="Comma 49 4 3 3" xfId="5831" xr:uid="{00000000-0005-0000-0000-000011170000}"/>
    <cellStyle name="Comma 49 4 3 3 2" xfId="5832" xr:uid="{00000000-0005-0000-0000-000012170000}"/>
    <cellStyle name="Comma 49 4 3 3 3" xfId="5833" xr:uid="{00000000-0005-0000-0000-000013170000}"/>
    <cellStyle name="Comma 49 4 3 3 4" xfId="5834" xr:uid="{00000000-0005-0000-0000-000014170000}"/>
    <cellStyle name="Comma 49 4 3 4" xfId="5835" xr:uid="{00000000-0005-0000-0000-000015170000}"/>
    <cellStyle name="Comma 49 4 3 5" xfId="5836" xr:uid="{00000000-0005-0000-0000-000016170000}"/>
    <cellStyle name="Comma 49 4 3 6" xfId="5837" xr:uid="{00000000-0005-0000-0000-000017170000}"/>
    <cellStyle name="Comma 49 4 4" xfId="5838" xr:uid="{00000000-0005-0000-0000-000018170000}"/>
    <cellStyle name="Comma 49 4 4 2" xfId="5839" xr:uid="{00000000-0005-0000-0000-000019170000}"/>
    <cellStyle name="Comma 49 4 4 2 2" xfId="5840" xr:uid="{00000000-0005-0000-0000-00001A170000}"/>
    <cellStyle name="Comma 49 4 4 2 3" xfId="5841" xr:uid="{00000000-0005-0000-0000-00001B170000}"/>
    <cellStyle name="Comma 49 4 4 2 4" xfId="5842" xr:uid="{00000000-0005-0000-0000-00001C170000}"/>
    <cellStyle name="Comma 49 4 4 3" xfId="5843" xr:uid="{00000000-0005-0000-0000-00001D170000}"/>
    <cellStyle name="Comma 49 4 4 4" xfId="5844" xr:uid="{00000000-0005-0000-0000-00001E170000}"/>
    <cellStyle name="Comma 49 4 4 5" xfId="5845" xr:uid="{00000000-0005-0000-0000-00001F170000}"/>
    <cellStyle name="Comma 49 4 5" xfId="5846" xr:uid="{00000000-0005-0000-0000-000020170000}"/>
    <cellStyle name="Comma 49 4 5 2" xfId="5847" xr:uid="{00000000-0005-0000-0000-000021170000}"/>
    <cellStyle name="Comma 49 4 5 3" xfId="5848" xr:uid="{00000000-0005-0000-0000-000022170000}"/>
    <cellStyle name="Comma 49 4 5 4" xfId="5849" xr:uid="{00000000-0005-0000-0000-000023170000}"/>
    <cellStyle name="Comma 49 4 6" xfId="5850" xr:uid="{00000000-0005-0000-0000-000024170000}"/>
    <cellStyle name="Comma 49 4 7" xfId="5851" xr:uid="{00000000-0005-0000-0000-000025170000}"/>
    <cellStyle name="Comma 49 4 8" xfId="5852" xr:uid="{00000000-0005-0000-0000-000026170000}"/>
    <cellStyle name="Comma 49 5" xfId="5853" xr:uid="{00000000-0005-0000-0000-000027170000}"/>
    <cellStyle name="Comma 49 5 2" xfId="5854" xr:uid="{00000000-0005-0000-0000-000028170000}"/>
    <cellStyle name="Comma 49 5 2 2" xfId="5855" xr:uid="{00000000-0005-0000-0000-000029170000}"/>
    <cellStyle name="Comma 49 5 2 2 2" xfId="5856" xr:uid="{00000000-0005-0000-0000-00002A170000}"/>
    <cellStyle name="Comma 49 5 2 2 2 2" xfId="5857" xr:uid="{00000000-0005-0000-0000-00002B170000}"/>
    <cellStyle name="Comma 49 5 2 2 2 3" xfId="5858" xr:uid="{00000000-0005-0000-0000-00002C170000}"/>
    <cellStyle name="Comma 49 5 2 2 2 4" xfId="5859" xr:uid="{00000000-0005-0000-0000-00002D170000}"/>
    <cellStyle name="Comma 49 5 2 2 3" xfId="5860" xr:uid="{00000000-0005-0000-0000-00002E170000}"/>
    <cellStyle name="Comma 49 5 2 2 4" xfId="5861" xr:uid="{00000000-0005-0000-0000-00002F170000}"/>
    <cellStyle name="Comma 49 5 2 2 5" xfId="5862" xr:uid="{00000000-0005-0000-0000-000030170000}"/>
    <cellStyle name="Comma 49 5 2 3" xfId="5863" xr:uid="{00000000-0005-0000-0000-000031170000}"/>
    <cellStyle name="Comma 49 5 2 3 2" xfId="5864" xr:uid="{00000000-0005-0000-0000-000032170000}"/>
    <cellStyle name="Comma 49 5 2 3 3" xfId="5865" xr:uid="{00000000-0005-0000-0000-000033170000}"/>
    <cellStyle name="Comma 49 5 2 3 4" xfId="5866" xr:uid="{00000000-0005-0000-0000-000034170000}"/>
    <cellStyle name="Comma 49 5 2 4" xfId="5867" xr:uid="{00000000-0005-0000-0000-000035170000}"/>
    <cellStyle name="Comma 49 5 2 5" xfId="5868" xr:uid="{00000000-0005-0000-0000-000036170000}"/>
    <cellStyle name="Comma 49 5 2 6" xfId="5869" xr:uid="{00000000-0005-0000-0000-000037170000}"/>
    <cellStyle name="Comma 49 5 3" xfId="5870" xr:uid="{00000000-0005-0000-0000-000038170000}"/>
    <cellStyle name="Comma 49 5 3 2" xfId="5871" xr:uid="{00000000-0005-0000-0000-000039170000}"/>
    <cellStyle name="Comma 49 5 3 2 2" xfId="5872" xr:uid="{00000000-0005-0000-0000-00003A170000}"/>
    <cellStyle name="Comma 49 5 3 2 2 2" xfId="5873" xr:uid="{00000000-0005-0000-0000-00003B170000}"/>
    <cellStyle name="Comma 49 5 3 2 2 3" xfId="5874" xr:uid="{00000000-0005-0000-0000-00003C170000}"/>
    <cellStyle name="Comma 49 5 3 2 2 4" xfId="5875" xr:uid="{00000000-0005-0000-0000-00003D170000}"/>
    <cellStyle name="Comma 49 5 3 2 3" xfId="5876" xr:uid="{00000000-0005-0000-0000-00003E170000}"/>
    <cellStyle name="Comma 49 5 3 2 4" xfId="5877" xr:uid="{00000000-0005-0000-0000-00003F170000}"/>
    <cellStyle name="Comma 49 5 3 2 5" xfId="5878" xr:uid="{00000000-0005-0000-0000-000040170000}"/>
    <cellStyle name="Comma 49 5 3 3" xfId="5879" xr:uid="{00000000-0005-0000-0000-000041170000}"/>
    <cellStyle name="Comma 49 5 3 3 2" xfId="5880" xr:uid="{00000000-0005-0000-0000-000042170000}"/>
    <cellStyle name="Comma 49 5 3 3 3" xfId="5881" xr:uid="{00000000-0005-0000-0000-000043170000}"/>
    <cellStyle name="Comma 49 5 3 3 4" xfId="5882" xr:uid="{00000000-0005-0000-0000-000044170000}"/>
    <cellStyle name="Comma 49 5 3 4" xfId="5883" xr:uid="{00000000-0005-0000-0000-000045170000}"/>
    <cellStyle name="Comma 49 5 3 5" xfId="5884" xr:uid="{00000000-0005-0000-0000-000046170000}"/>
    <cellStyle name="Comma 49 5 3 6" xfId="5885" xr:uid="{00000000-0005-0000-0000-000047170000}"/>
    <cellStyle name="Comma 49 5 4" xfId="5886" xr:uid="{00000000-0005-0000-0000-000048170000}"/>
    <cellStyle name="Comma 49 5 4 2" xfId="5887" xr:uid="{00000000-0005-0000-0000-000049170000}"/>
    <cellStyle name="Comma 49 5 4 2 2" xfId="5888" xr:uid="{00000000-0005-0000-0000-00004A170000}"/>
    <cellStyle name="Comma 49 5 4 2 3" xfId="5889" xr:uid="{00000000-0005-0000-0000-00004B170000}"/>
    <cellStyle name="Comma 49 5 4 2 4" xfId="5890" xr:uid="{00000000-0005-0000-0000-00004C170000}"/>
    <cellStyle name="Comma 49 5 4 3" xfId="5891" xr:uid="{00000000-0005-0000-0000-00004D170000}"/>
    <cellStyle name="Comma 49 5 4 4" xfId="5892" xr:uid="{00000000-0005-0000-0000-00004E170000}"/>
    <cellStyle name="Comma 49 5 4 5" xfId="5893" xr:uid="{00000000-0005-0000-0000-00004F170000}"/>
    <cellStyle name="Comma 49 5 5" xfId="5894" xr:uid="{00000000-0005-0000-0000-000050170000}"/>
    <cellStyle name="Comma 49 5 5 2" xfId="5895" xr:uid="{00000000-0005-0000-0000-000051170000}"/>
    <cellStyle name="Comma 49 5 5 3" xfId="5896" xr:uid="{00000000-0005-0000-0000-000052170000}"/>
    <cellStyle name="Comma 49 5 5 4" xfId="5897" xr:uid="{00000000-0005-0000-0000-000053170000}"/>
    <cellStyle name="Comma 49 5 6" xfId="5898" xr:uid="{00000000-0005-0000-0000-000054170000}"/>
    <cellStyle name="Comma 49 5 7" xfId="5899" xr:uid="{00000000-0005-0000-0000-000055170000}"/>
    <cellStyle name="Comma 49 5 8" xfId="5900" xr:uid="{00000000-0005-0000-0000-000056170000}"/>
    <cellStyle name="Comma 49 6" xfId="5901" xr:uid="{00000000-0005-0000-0000-000057170000}"/>
    <cellStyle name="Comma 49 6 2" xfId="5902" xr:uid="{00000000-0005-0000-0000-000058170000}"/>
    <cellStyle name="Comma 49 6 2 2" xfId="5903" xr:uid="{00000000-0005-0000-0000-000059170000}"/>
    <cellStyle name="Comma 49 6 2 2 2" xfId="5904" xr:uid="{00000000-0005-0000-0000-00005A170000}"/>
    <cellStyle name="Comma 49 6 2 2 3" xfId="5905" xr:uid="{00000000-0005-0000-0000-00005B170000}"/>
    <cellStyle name="Comma 49 6 2 2 4" xfId="5906" xr:uid="{00000000-0005-0000-0000-00005C170000}"/>
    <cellStyle name="Comma 49 6 2 3" xfId="5907" xr:uid="{00000000-0005-0000-0000-00005D170000}"/>
    <cellStyle name="Comma 49 6 2 4" xfId="5908" xr:uid="{00000000-0005-0000-0000-00005E170000}"/>
    <cellStyle name="Comma 49 6 2 5" xfId="5909" xr:uid="{00000000-0005-0000-0000-00005F170000}"/>
    <cellStyle name="Comma 49 6 3" xfId="5910" xr:uid="{00000000-0005-0000-0000-000060170000}"/>
    <cellStyle name="Comma 49 6 3 2" xfId="5911" xr:uid="{00000000-0005-0000-0000-000061170000}"/>
    <cellStyle name="Comma 49 6 3 3" xfId="5912" xr:uid="{00000000-0005-0000-0000-000062170000}"/>
    <cellStyle name="Comma 49 6 3 4" xfId="5913" xr:uid="{00000000-0005-0000-0000-000063170000}"/>
    <cellStyle name="Comma 49 6 4" xfId="5914" xr:uid="{00000000-0005-0000-0000-000064170000}"/>
    <cellStyle name="Comma 49 6 5" xfId="5915" xr:uid="{00000000-0005-0000-0000-000065170000}"/>
    <cellStyle name="Comma 49 6 6" xfId="5916" xr:uid="{00000000-0005-0000-0000-000066170000}"/>
    <cellStyle name="Comma 49 7" xfId="5917" xr:uid="{00000000-0005-0000-0000-000067170000}"/>
    <cellStyle name="Comma 49 7 2" xfId="5918" xr:uid="{00000000-0005-0000-0000-000068170000}"/>
    <cellStyle name="Comma 49 7 2 2" xfId="5919" xr:uid="{00000000-0005-0000-0000-000069170000}"/>
    <cellStyle name="Comma 49 7 2 2 2" xfId="5920" xr:uid="{00000000-0005-0000-0000-00006A170000}"/>
    <cellStyle name="Comma 49 7 2 2 3" xfId="5921" xr:uid="{00000000-0005-0000-0000-00006B170000}"/>
    <cellStyle name="Comma 49 7 2 2 4" xfId="5922" xr:uid="{00000000-0005-0000-0000-00006C170000}"/>
    <cellStyle name="Comma 49 7 2 3" xfId="5923" xr:uid="{00000000-0005-0000-0000-00006D170000}"/>
    <cellStyle name="Comma 49 7 2 4" xfId="5924" xr:uid="{00000000-0005-0000-0000-00006E170000}"/>
    <cellStyle name="Comma 49 7 2 5" xfId="5925" xr:uid="{00000000-0005-0000-0000-00006F170000}"/>
    <cellStyle name="Comma 49 7 3" xfId="5926" xr:uid="{00000000-0005-0000-0000-000070170000}"/>
    <cellStyle name="Comma 49 7 3 2" xfId="5927" xr:uid="{00000000-0005-0000-0000-000071170000}"/>
    <cellStyle name="Comma 49 7 3 3" xfId="5928" xr:uid="{00000000-0005-0000-0000-000072170000}"/>
    <cellStyle name="Comma 49 7 3 4" xfId="5929" xr:uid="{00000000-0005-0000-0000-000073170000}"/>
    <cellStyle name="Comma 49 7 4" xfId="5930" xr:uid="{00000000-0005-0000-0000-000074170000}"/>
    <cellStyle name="Comma 49 7 5" xfId="5931" xr:uid="{00000000-0005-0000-0000-000075170000}"/>
    <cellStyle name="Comma 49 7 6" xfId="5932" xr:uid="{00000000-0005-0000-0000-000076170000}"/>
    <cellStyle name="Comma 49 8" xfId="5933" xr:uid="{00000000-0005-0000-0000-000077170000}"/>
    <cellStyle name="Comma 49 8 2" xfId="5934" xr:uid="{00000000-0005-0000-0000-000078170000}"/>
    <cellStyle name="Comma 49 8 2 2" xfId="5935" xr:uid="{00000000-0005-0000-0000-000079170000}"/>
    <cellStyle name="Comma 49 8 2 3" xfId="5936" xr:uid="{00000000-0005-0000-0000-00007A170000}"/>
    <cellStyle name="Comma 49 8 2 4" xfId="5937" xr:uid="{00000000-0005-0000-0000-00007B170000}"/>
    <cellStyle name="Comma 49 8 3" xfId="5938" xr:uid="{00000000-0005-0000-0000-00007C170000}"/>
    <cellStyle name="Comma 49 8 4" xfId="5939" xr:uid="{00000000-0005-0000-0000-00007D170000}"/>
    <cellStyle name="Comma 49 8 5" xfId="5940" xr:uid="{00000000-0005-0000-0000-00007E170000}"/>
    <cellStyle name="Comma 49 9" xfId="5941" xr:uid="{00000000-0005-0000-0000-00007F170000}"/>
    <cellStyle name="Comma 49 9 2" xfId="5942" xr:uid="{00000000-0005-0000-0000-000080170000}"/>
    <cellStyle name="Comma 49 9 3" xfId="5943" xr:uid="{00000000-0005-0000-0000-000081170000}"/>
    <cellStyle name="Comma 49 9 4" xfId="5944" xr:uid="{00000000-0005-0000-0000-000082170000}"/>
    <cellStyle name="Comma 5" xfId="5945" xr:uid="{00000000-0005-0000-0000-000083170000}"/>
    <cellStyle name="Comma 5 2" xfId="5946" xr:uid="{00000000-0005-0000-0000-000084170000}"/>
    <cellStyle name="Comma 5 2 2" xfId="5947" xr:uid="{00000000-0005-0000-0000-000085170000}"/>
    <cellStyle name="Comma 5 2 2 2" xfId="5948" xr:uid="{00000000-0005-0000-0000-000086170000}"/>
    <cellStyle name="Comma 5 2 2 2 2" xfId="28960" xr:uid="{8400F29D-EAC8-4EE9-B4BD-2AD0BA9D5B45}"/>
    <cellStyle name="Comma 5 2 2 3" xfId="28959" xr:uid="{CA8C81F7-36C1-4EEA-928F-AF93E2E1C914}"/>
    <cellStyle name="Comma 5 2 3" xfId="5949" xr:uid="{00000000-0005-0000-0000-000087170000}"/>
    <cellStyle name="Comma 5 2 3 2" xfId="5950" xr:uid="{00000000-0005-0000-0000-000088170000}"/>
    <cellStyle name="Comma 5 2 3 3" xfId="28961" xr:uid="{FBE543D2-BF24-4EDA-8E25-32C3E700A269}"/>
    <cellStyle name="Comma 5 2 4" xfId="28958" xr:uid="{3043C249-4B6B-4C96-85BD-04BEAEE3AC04}"/>
    <cellStyle name="Comma 5 3" xfId="5951" xr:uid="{00000000-0005-0000-0000-000089170000}"/>
    <cellStyle name="Comma 5 3 2" xfId="5952" xr:uid="{00000000-0005-0000-0000-00008A170000}"/>
    <cellStyle name="Comma 5 3 2 2" xfId="28963" xr:uid="{BBF5910C-9811-40AA-9171-E9573243CB54}"/>
    <cellStyle name="Comma 5 3 3" xfId="28962" xr:uid="{FB000934-94BB-4C41-B74D-EC78E3A5C55E}"/>
    <cellStyle name="Comma 5 4" xfId="5953" xr:uid="{00000000-0005-0000-0000-00008B170000}"/>
    <cellStyle name="Comma 5 4 2" xfId="28964" xr:uid="{3A4AEE4C-93BA-448F-9615-D234037F5D3A}"/>
    <cellStyle name="Comma 5 5" xfId="28965" xr:uid="{87B5D1AC-5817-45AC-974D-A6E01D3F4981}"/>
    <cellStyle name="Comma 5 6" xfId="28957" xr:uid="{40DBA774-0C70-4BF7-A334-268C0F86F290}"/>
    <cellStyle name="Comma 5_CONFIGURATION" xfId="28966" xr:uid="{63566722-8C49-4BE2-A565-825E494C3719}"/>
    <cellStyle name="Comma 50" xfId="5954" xr:uid="{00000000-0005-0000-0000-00008C170000}"/>
    <cellStyle name="Comma 50 2" xfId="5955" xr:uid="{00000000-0005-0000-0000-00008D170000}"/>
    <cellStyle name="Comma 51" xfId="5956" xr:uid="{00000000-0005-0000-0000-00008E170000}"/>
    <cellStyle name="Comma 51 2" xfId="5957" xr:uid="{00000000-0005-0000-0000-00008F170000}"/>
    <cellStyle name="Comma 51 2 2" xfId="5958" xr:uid="{00000000-0005-0000-0000-000090170000}"/>
    <cellStyle name="Comma 52" xfId="5959" xr:uid="{00000000-0005-0000-0000-000091170000}"/>
    <cellStyle name="Comma 52 2" xfId="5960" xr:uid="{00000000-0005-0000-0000-000092170000}"/>
    <cellStyle name="Comma 53" xfId="5961" xr:uid="{00000000-0005-0000-0000-000093170000}"/>
    <cellStyle name="Comma 53 10" xfId="5962" xr:uid="{00000000-0005-0000-0000-000094170000}"/>
    <cellStyle name="Comma 53 11" xfId="5963" xr:uid="{00000000-0005-0000-0000-000095170000}"/>
    <cellStyle name="Comma 53 12" xfId="5964" xr:uid="{00000000-0005-0000-0000-000096170000}"/>
    <cellStyle name="Comma 53 2" xfId="5965" xr:uid="{00000000-0005-0000-0000-000097170000}"/>
    <cellStyle name="Comma 53 2 10" xfId="5966" xr:uid="{00000000-0005-0000-0000-000098170000}"/>
    <cellStyle name="Comma 53 2 2" xfId="5967" xr:uid="{00000000-0005-0000-0000-000099170000}"/>
    <cellStyle name="Comma 53 2 2 2" xfId="5968" xr:uid="{00000000-0005-0000-0000-00009A170000}"/>
    <cellStyle name="Comma 53 2 2 2 2" xfId="5969" xr:uid="{00000000-0005-0000-0000-00009B170000}"/>
    <cellStyle name="Comma 53 2 2 2 2 2" xfId="5970" xr:uid="{00000000-0005-0000-0000-00009C170000}"/>
    <cellStyle name="Comma 53 2 2 2 2 2 2" xfId="5971" xr:uid="{00000000-0005-0000-0000-00009D170000}"/>
    <cellStyle name="Comma 53 2 2 2 2 2 3" xfId="5972" xr:uid="{00000000-0005-0000-0000-00009E170000}"/>
    <cellStyle name="Comma 53 2 2 2 2 2 4" xfId="5973" xr:uid="{00000000-0005-0000-0000-00009F170000}"/>
    <cellStyle name="Comma 53 2 2 2 2 3" xfId="5974" xr:uid="{00000000-0005-0000-0000-0000A0170000}"/>
    <cellStyle name="Comma 53 2 2 2 2 4" xfId="5975" xr:uid="{00000000-0005-0000-0000-0000A1170000}"/>
    <cellStyle name="Comma 53 2 2 2 2 5" xfId="5976" xr:uid="{00000000-0005-0000-0000-0000A2170000}"/>
    <cellStyle name="Comma 53 2 2 2 3" xfId="5977" xr:uid="{00000000-0005-0000-0000-0000A3170000}"/>
    <cellStyle name="Comma 53 2 2 2 3 2" xfId="5978" xr:uid="{00000000-0005-0000-0000-0000A4170000}"/>
    <cellStyle name="Comma 53 2 2 2 3 3" xfId="5979" xr:uid="{00000000-0005-0000-0000-0000A5170000}"/>
    <cellStyle name="Comma 53 2 2 2 3 4" xfId="5980" xr:uid="{00000000-0005-0000-0000-0000A6170000}"/>
    <cellStyle name="Comma 53 2 2 2 4" xfId="5981" xr:uid="{00000000-0005-0000-0000-0000A7170000}"/>
    <cellStyle name="Comma 53 2 2 2 5" xfId="5982" xr:uid="{00000000-0005-0000-0000-0000A8170000}"/>
    <cellStyle name="Comma 53 2 2 2 6" xfId="5983" xr:uid="{00000000-0005-0000-0000-0000A9170000}"/>
    <cellStyle name="Comma 53 2 2 3" xfId="5984" xr:uid="{00000000-0005-0000-0000-0000AA170000}"/>
    <cellStyle name="Comma 53 2 2 3 2" xfId="5985" xr:uid="{00000000-0005-0000-0000-0000AB170000}"/>
    <cellStyle name="Comma 53 2 2 3 2 2" xfId="5986" xr:uid="{00000000-0005-0000-0000-0000AC170000}"/>
    <cellStyle name="Comma 53 2 2 3 2 2 2" xfId="5987" xr:uid="{00000000-0005-0000-0000-0000AD170000}"/>
    <cellStyle name="Comma 53 2 2 3 2 2 3" xfId="5988" xr:uid="{00000000-0005-0000-0000-0000AE170000}"/>
    <cellStyle name="Comma 53 2 2 3 2 2 4" xfId="5989" xr:uid="{00000000-0005-0000-0000-0000AF170000}"/>
    <cellStyle name="Comma 53 2 2 3 2 3" xfId="5990" xr:uid="{00000000-0005-0000-0000-0000B0170000}"/>
    <cellStyle name="Comma 53 2 2 3 2 4" xfId="5991" xr:uid="{00000000-0005-0000-0000-0000B1170000}"/>
    <cellStyle name="Comma 53 2 2 3 2 5" xfId="5992" xr:uid="{00000000-0005-0000-0000-0000B2170000}"/>
    <cellStyle name="Comma 53 2 2 3 3" xfId="5993" xr:uid="{00000000-0005-0000-0000-0000B3170000}"/>
    <cellStyle name="Comma 53 2 2 3 3 2" xfId="5994" xr:uid="{00000000-0005-0000-0000-0000B4170000}"/>
    <cellStyle name="Comma 53 2 2 3 3 3" xfId="5995" xr:uid="{00000000-0005-0000-0000-0000B5170000}"/>
    <cellStyle name="Comma 53 2 2 3 3 4" xfId="5996" xr:uid="{00000000-0005-0000-0000-0000B6170000}"/>
    <cellStyle name="Comma 53 2 2 3 4" xfId="5997" xr:uid="{00000000-0005-0000-0000-0000B7170000}"/>
    <cellStyle name="Comma 53 2 2 3 5" xfId="5998" xr:uid="{00000000-0005-0000-0000-0000B8170000}"/>
    <cellStyle name="Comma 53 2 2 3 6" xfId="5999" xr:uid="{00000000-0005-0000-0000-0000B9170000}"/>
    <cellStyle name="Comma 53 2 2 4" xfId="6000" xr:uid="{00000000-0005-0000-0000-0000BA170000}"/>
    <cellStyle name="Comma 53 2 2 4 2" xfId="6001" xr:uid="{00000000-0005-0000-0000-0000BB170000}"/>
    <cellStyle name="Comma 53 2 2 4 2 2" xfId="6002" xr:uid="{00000000-0005-0000-0000-0000BC170000}"/>
    <cellStyle name="Comma 53 2 2 4 2 3" xfId="6003" xr:uid="{00000000-0005-0000-0000-0000BD170000}"/>
    <cellStyle name="Comma 53 2 2 4 2 4" xfId="6004" xr:uid="{00000000-0005-0000-0000-0000BE170000}"/>
    <cellStyle name="Comma 53 2 2 4 3" xfId="6005" xr:uid="{00000000-0005-0000-0000-0000BF170000}"/>
    <cellStyle name="Comma 53 2 2 4 4" xfId="6006" xr:uid="{00000000-0005-0000-0000-0000C0170000}"/>
    <cellStyle name="Comma 53 2 2 4 5" xfId="6007" xr:uid="{00000000-0005-0000-0000-0000C1170000}"/>
    <cellStyle name="Comma 53 2 2 5" xfId="6008" xr:uid="{00000000-0005-0000-0000-0000C2170000}"/>
    <cellStyle name="Comma 53 2 2 5 2" xfId="6009" xr:uid="{00000000-0005-0000-0000-0000C3170000}"/>
    <cellStyle name="Comma 53 2 2 5 3" xfId="6010" xr:uid="{00000000-0005-0000-0000-0000C4170000}"/>
    <cellStyle name="Comma 53 2 2 5 4" xfId="6011" xr:uid="{00000000-0005-0000-0000-0000C5170000}"/>
    <cellStyle name="Comma 53 2 2 6" xfId="6012" xr:uid="{00000000-0005-0000-0000-0000C6170000}"/>
    <cellStyle name="Comma 53 2 2 7" xfId="6013" xr:uid="{00000000-0005-0000-0000-0000C7170000}"/>
    <cellStyle name="Comma 53 2 2 8" xfId="6014" xr:uid="{00000000-0005-0000-0000-0000C8170000}"/>
    <cellStyle name="Comma 53 2 3" xfId="6015" xr:uid="{00000000-0005-0000-0000-0000C9170000}"/>
    <cellStyle name="Comma 53 2 3 2" xfId="6016" xr:uid="{00000000-0005-0000-0000-0000CA170000}"/>
    <cellStyle name="Comma 53 2 3 2 2" xfId="6017" xr:uid="{00000000-0005-0000-0000-0000CB170000}"/>
    <cellStyle name="Comma 53 2 3 2 2 2" xfId="6018" xr:uid="{00000000-0005-0000-0000-0000CC170000}"/>
    <cellStyle name="Comma 53 2 3 2 2 2 2" xfId="6019" xr:uid="{00000000-0005-0000-0000-0000CD170000}"/>
    <cellStyle name="Comma 53 2 3 2 2 2 3" xfId="6020" xr:uid="{00000000-0005-0000-0000-0000CE170000}"/>
    <cellStyle name="Comma 53 2 3 2 2 2 4" xfId="6021" xr:uid="{00000000-0005-0000-0000-0000CF170000}"/>
    <cellStyle name="Comma 53 2 3 2 2 3" xfId="6022" xr:uid="{00000000-0005-0000-0000-0000D0170000}"/>
    <cellStyle name="Comma 53 2 3 2 2 4" xfId="6023" xr:uid="{00000000-0005-0000-0000-0000D1170000}"/>
    <cellStyle name="Comma 53 2 3 2 2 5" xfId="6024" xr:uid="{00000000-0005-0000-0000-0000D2170000}"/>
    <cellStyle name="Comma 53 2 3 2 3" xfId="6025" xr:uid="{00000000-0005-0000-0000-0000D3170000}"/>
    <cellStyle name="Comma 53 2 3 2 3 2" xfId="6026" xr:uid="{00000000-0005-0000-0000-0000D4170000}"/>
    <cellStyle name="Comma 53 2 3 2 3 3" xfId="6027" xr:uid="{00000000-0005-0000-0000-0000D5170000}"/>
    <cellStyle name="Comma 53 2 3 2 3 4" xfId="6028" xr:uid="{00000000-0005-0000-0000-0000D6170000}"/>
    <cellStyle name="Comma 53 2 3 2 4" xfId="6029" xr:uid="{00000000-0005-0000-0000-0000D7170000}"/>
    <cellStyle name="Comma 53 2 3 2 5" xfId="6030" xr:uid="{00000000-0005-0000-0000-0000D8170000}"/>
    <cellStyle name="Comma 53 2 3 2 6" xfId="6031" xr:uid="{00000000-0005-0000-0000-0000D9170000}"/>
    <cellStyle name="Comma 53 2 3 3" xfId="6032" xr:uid="{00000000-0005-0000-0000-0000DA170000}"/>
    <cellStyle name="Comma 53 2 3 3 2" xfId="6033" xr:uid="{00000000-0005-0000-0000-0000DB170000}"/>
    <cellStyle name="Comma 53 2 3 3 2 2" xfId="6034" xr:uid="{00000000-0005-0000-0000-0000DC170000}"/>
    <cellStyle name="Comma 53 2 3 3 2 2 2" xfId="6035" xr:uid="{00000000-0005-0000-0000-0000DD170000}"/>
    <cellStyle name="Comma 53 2 3 3 2 2 3" xfId="6036" xr:uid="{00000000-0005-0000-0000-0000DE170000}"/>
    <cellStyle name="Comma 53 2 3 3 2 2 4" xfId="6037" xr:uid="{00000000-0005-0000-0000-0000DF170000}"/>
    <cellStyle name="Comma 53 2 3 3 2 3" xfId="6038" xr:uid="{00000000-0005-0000-0000-0000E0170000}"/>
    <cellStyle name="Comma 53 2 3 3 2 4" xfId="6039" xr:uid="{00000000-0005-0000-0000-0000E1170000}"/>
    <cellStyle name="Comma 53 2 3 3 2 5" xfId="6040" xr:uid="{00000000-0005-0000-0000-0000E2170000}"/>
    <cellStyle name="Comma 53 2 3 3 3" xfId="6041" xr:uid="{00000000-0005-0000-0000-0000E3170000}"/>
    <cellStyle name="Comma 53 2 3 3 3 2" xfId="6042" xr:uid="{00000000-0005-0000-0000-0000E4170000}"/>
    <cellStyle name="Comma 53 2 3 3 3 3" xfId="6043" xr:uid="{00000000-0005-0000-0000-0000E5170000}"/>
    <cellStyle name="Comma 53 2 3 3 3 4" xfId="6044" xr:uid="{00000000-0005-0000-0000-0000E6170000}"/>
    <cellStyle name="Comma 53 2 3 3 4" xfId="6045" xr:uid="{00000000-0005-0000-0000-0000E7170000}"/>
    <cellStyle name="Comma 53 2 3 3 5" xfId="6046" xr:uid="{00000000-0005-0000-0000-0000E8170000}"/>
    <cellStyle name="Comma 53 2 3 3 6" xfId="6047" xr:uid="{00000000-0005-0000-0000-0000E9170000}"/>
    <cellStyle name="Comma 53 2 3 4" xfId="6048" xr:uid="{00000000-0005-0000-0000-0000EA170000}"/>
    <cellStyle name="Comma 53 2 3 4 2" xfId="6049" xr:uid="{00000000-0005-0000-0000-0000EB170000}"/>
    <cellStyle name="Comma 53 2 3 4 2 2" xfId="6050" xr:uid="{00000000-0005-0000-0000-0000EC170000}"/>
    <cellStyle name="Comma 53 2 3 4 2 3" xfId="6051" xr:uid="{00000000-0005-0000-0000-0000ED170000}"/>
    <cellStyle name="Comma 53 2 3 4 2 4" xfId="6052" xr:uid="{00000000-0005-0000-0000-0000EE170000}"/>
    <cellStyle name="Comma 53 2 3 4 3" xfId="6053" xr:uid="{00000000-0005-0000-0000-0000EF170000}"/>
    <cellStyle name="Comma 53 2 3 4 4" xfId="6054" xr:uid="{00000000-0005-0000-0000-0000F0170000}"/>
    <cellStyle name="Comma 53 2 3 4 5" xfId="6055" xr:uid="{00000000-0005-0000-0000-0000F1170000}"/>
    <cellStyle name="Comma 53 2 3 5" xfId="6056" xr:uid="{00000000-0005-0000-0000-0000F2170000}"/>
    <cellStyle name="Comma 53 2 3 5 2" xfId="6057" xr:uid="{00000000-0005-0000-0000-0000F3170000}"/>
    <cellStyle name="Comma 53 2 3 5 3" xfId="6058" xr:uid="{00000000-0005-0000-0000-0000F4170000}"/>
    <cellStyle name="Comma 53 2 3 5 4" xfId="6059" xr:uid="{00000000-0005-0000-0000-0000F5170000}"/>
    <cellStyle name="Comma 53 2 3 6" xfId="6060" xr:uid="{00000000-0005-0000-0000-0000F6170000}"/>
    <cellStyle name="Comma 53 2 3 7" xfId="6061" xr:uid="{00000000-0005-0000-0000-0000F7170000}"/>
    <cellStyle name="Comma 53 2 3 8" xfId="6062" xr:uid="{00000000-0005-0000-0000-0000F8170000}"/>
    <cellStyle name="Comma 53 2 4" xfId="6063" xr:uid="{00000000-0005-0000-0000-0000F9170000}"/>
    <cellStyle name="Comma 53 2 4 2" xfId="6064" xr:uid="{00000000-0005-0000-0000-0000FA170000}"/>
    <cellStyle name="Comma 53 2 4 2 2" xfId="6065" xr:uid="{00000000-0005-0000-0000-0000FB170000}"/>
    <cellStyle name="Comma 53 2 4 2 2 2" xfId="6066" xr:uid="{00000000-0005-0000-0000-0000FC170000}"/>
    <cellStyle name="Comma 53 2 4 2 2 3" xfId="6067" xr:uid="{00000000-0005-0000-0000-0000FD170000}"/>
    <cellStyle name="Comma 53 2 4 2 2 4" xfId="6068" xr:uid="{00000000-0005-0000-0000-0000FE170000}"/>
    <cellStyle name="Comma 53 2 4 2 3" xfId="6069" xr:uid="{00000000-0005-0000-0000-0000FF170000}"/>
    <cellStyle name="Comma 53 2 4 2 4" xfId="6070" xr:uid="{00000000-0005-0000-0000-000000180000}"/>
    <cellStyle name="Comma 53 2 4 2 5" xfId="6071" xr:uid="{00000000-0005-0000-0000-000001180000}"/>
    <cellStyle name="Comma 53 2 4 3" xfId="6072" xr:uid="{00000000-0005-0000-0000-000002180000}"/>
    <cellStyle name="Comma 53 2 4 3 2" xfId="6073" xr:uid="{00000000-0005-0000-0000-000003180000}"/>
    <cellStyle name="Comma 53 2 4 3 3" xfId="6074" xr:uid="{00000000-0005-0000-0000-000004180000}"/>
    <cellStyle name="Comma 53 2 4 3 4" xfId="6075" xr:uid="{00000000-0005-0000-0000-000005180000}"/>
    <cellStyle name="Comma 53 2 4 4" xfId="6076" xr:uid="{00000000-0005-0000-0000-000006180000}"/>
    <cellStyle name="Comma 53 2 4 5" xfId="6077" xr:uid="{00000000-0005-0000-0000-000007180000}"/>
    <cellStyle name="Comma 53 2 4 6" xfId="6078" xr:uid="{00000000-0005-0000-0000-000008180000}"/>
    <cellStyle name="Comma 53 2 5" xfId="6079" xr:uid="{00000000-0005-0000-0000-000009180000}"/>
    <cellStyle name="Comma 53 2 5 2" xfId="6080" xr:uid="{00000000-0005-0000-0000-00000A180000}"/>
    <cellStyle name="Comma 53 2 5 2 2" xfId="6081" xr:uid="{00000000-0005-0000-0000-00000B180000}"/>
    <cellStyle name="Comma 53 2 5 2 2 2" xfId="6082" xr:uid="{00000000-0005-0000-0000-00000C180000}"/>
    <cellStyle name="Comma 53 2 5 2 2 3" xfId="6083" xr:uid="{00000000-0005-0000-0000-00000D180000}"/>
    <cellStyle name="Comma 53 2 5 2 2 4" xfId="6084" xr:uid="{00000000-0005-0000-0000-00000E180000}"/>
    <cellStyle name="Comma 53 2 5 2 3" xfId="6085" xr:uid="{00000000-0005-0000-0000-00000F180000}"/>
    <cellStyle name="Comma 53 2 5 2 4" xfId="6086" xr:uid="{00000000-0005-0000-0000-000010180000}"/>
    <cellStyle name="Comma 53 2 5 2 5" xfId="6087" xr:uid="{00000000-0005-0000-0000-000011180000}"/>
    <cellStyle name="Comma 53 2 5 3" xfId="6088" xr:uid="{00000000-0005-0000-0000-000012180000}"/>
    <cellStyle name="Comma 53 2 5 3 2" xfId="6089" xr:uid="{00000000-0005-0000-0000-000013180000}"/>
    <cellStyle name="Comma 53 2 5 3 3" xfId="6090" xr:uid="{00000000-0005-0000-0000-000014180000}"/>
    <cellStyle name="Comma 53 2 5 3 4" xfId="6091" xr:uid="{00000000-0005-0000-0000-000015180000}"/>
    <cellStyle name="Comma 53 2 5 4" xfId="6092" xr:uid="{00000000-0005-0000-0000-000016180000}"/>
    <cellStyle name="Comma 53 2 5 5" xfId="6093" xr:uid="{00000000-0005-0000-0000-000017180000}"/>
    <cellStyle name="Comma 53 2 5 6" xfId="6094" xr:uid="{00000000-0005-0000-0000-000018180000}"/>
    <cellStyle name="Comma 53 2 6" xfId="6095" xr:uid="{00000000-0005-0000-0000-000019180000}"/>
    <cellStyle name="Comma 53 2 6 2" xfId="6096" xr:uid="{00000000-0005-0000-0000-00001A180000}"/>
    <cellStyle name="Comma 53 2 6 2 2" xfId="6097" xr:uid="{00000000-0005-0000-0000-00001B180000}"/>
    <cellStyle name="Comma 53 2 6 2 3" xfId="6098" xr:uid="{00000000-0005-0000-0000-00001C180000}"/>
    <cellStyle name="Comma 53 2 6 2 4" xfId="6099" xr:uid="{00000000-0005-0000-0000-00001D180000}"/>
    <cellStyle name="Comma 53 2 6 3" xfId="6100" xr:uid="{00000000-0005-0000-0000-00001E180000}"/>
    <cellStyle name="Comma 53 2 6 4" xfId="6101" xr:uid="{00000000-0005-0000-0000-00001F180000}"/>
    <cellStyle name="Comma 53 2 6 5" xfId="6102" xr:uid="{00000000-0005-0000-0000-000020180000}"/>
    <cellStyle name="Comma 53 2 7" xfId="6103" xr:uid="{00000000-0005-0000-0000-000021180000}"/>
    <cellStyle name="Comma 53 2 7 2" xfId="6104" xr:uid="{00000000-0005-0000-0000-000022180000}"/>
    <cellStyle name="Comma 53 2 7 3" xfId="6105" xr:uid="{00000000-0005-0000-0000-000023180000}"/>
    <cellStyle name="Comma 53 2 7 4" xfId="6106" xr:uid="{00000000-0005-0000-0000-000024180000}"/>
    <cellStyle name="Comma 53 2 8" xfId="6107" xr:uid="{00000000-0005-0000-0000-000025180000}"/>
    <cellStyle name="Comma 53 2 9" xfId="6108" xr:uid="{00000000-0005-0000-0000-000026180000}"/>
    <cellStyle name="Comma 53 3" xfId="6109" xr:uid="{00000000-0005-0000-0000-000027180000}"/>
    <cellStyle name="Comma 53 3 10" xfId="6110" xr:uid="{00000000-0005-0000-0000-000028180000}"/>
    <cellStyle name="Comma 53 3 2" xfId="6111" xr:uid="{00000000-0005-0000-0000-000029180000}"/>
    <cellStyle name="Comma 53 3 2 2" xfId="6112" xr:uid="{00000000-0005-0000-0000-00002A180000}"/>
    <cellStyle name="Comma 53 3 2 2 2" xfId="6113" xr:uid="{00000000-0005-0000-0000-00002B180000}"/>
    <cellStyle name="Comma 53 3 2 2 2 2" xfId="6114" xr:uid="{00000000-0005-0000-0000-00002C180000}"/>
    <cellStyle name="Comma 53 3 2 2 2 2 2" xfId="6115" xr:uid="{00000000-0005-0000-0000-00002D180000}"/>
    <cellStyle name="Comma 53 3 2 2 2 2 3" xfId="6116" xr:uid="{00000000-0005-0000-0000-00002E180000}"/>
    <cellStyle name="Comma 53 3 2 2 2 2 4" xfId="6117" xr:uid="{00000000-0005-0000-0000-00002F180000}"/>
    <cellStyle name="Comma 53 3 2 2 2 3" xfId="6118" xr:uid="{00000000-0005-0000-0000-000030180000}"/>
    <cellStyle name="Comma 53 3 2 2 2 4" xfId="6119" xr:uid="{00000000-0005-0000-0000-000031180000}"/>
    <cellStyle name="Comma 53 3 2 2 2 5" xfId="6120" xr:uid="{00000000-0005-0000-0000-000032180000}"/>
    <cellStyle name="Comma 53 3 2 2 3" xfId="6121" xr:uid="{00000000-0005-0000-0000-000033180000}"/>
    <cellStyle name="Comma 53 3 2 2 3 2" xfId="6122" xr:uid="{00000000-0005-0000-0000-000034180000}"/>
    <cellStyle name="Comma 53 3 2 2 3 3" xfId="6123" xr:uid="{00000000-0005-0000-0000-000035180000}"/>
    <cellStyle name="Comma 53 3 2 2 3 4" xfId="6124" xr:uid="{00000000-0005-0000-0000-000036180000}"/>
    <cellStyle name="Comma 53 3 2 2 4" xfId="6125" xr:uid="{00000000-0005-0000-0000-000037180000}"/>
    <cellStyle name="Comma 53 3 2 2 5" xfId="6126" xr:uid="{00000000-0005-0000-0000-000038180000}"/>
    <cellStyle name="Comma 53 3 2 2 6" xfId="6127" xr:uid="{00000000-0005-0000-0000-000039180000}"/>
    <cellStyle name="Comma 53 3 2 3" xfId="6128" xr:uid="{00000000-0005-0000-0000-00003A180000}"/>
    <cellStyle name="Comma 53 3 2 3 2" xfId="6129" xr:uid="{00000000-0005-0000-0000-00003B180000}"/>
    <cellStyle name="Comma 53 3 2 3 2 2" xfId="6130" xr:uid="{00000000-0005-0000-0000-00003C180000}"/>
    <cellStyle name="Comma 53 3 2 3 2 2 2" xfId="6131" xr:uid="{00000000-0005-0000-0000-00003D180000}"/>
    <cellStyle name="Comma 53 3 2 3 2 2 3" xfId="6132" xr:uid="{00000000-0005-0000-0000-00003E180000}"/>
    <cellStyle name="Comma 53 3 2 3 2 2 4" xfId="6133" xr:uid="{00000000-0005-0000-0000-00003F180000}"/>
    <cellStyle name="Comma 53 3 2 3 2 3" xfId="6134" xr:uid="{00000000-0005-0000-0000-000040180000}"/>
    <cellStyle name="Comma 53 3 2 3 2 4" xfId="6135" xr:uid="{00000000-0005-0000-0000-000041180000}"/>
    <cellStyle name="Comma 53 3 2 3 2 5" xfId="6136" xr:uid="{00000000-0005-0000-0000-000042180000}"/>
    <cellStyle name="Comma 53 3 2 3 3" xfId="6137" xr:uid="{00000000-0005-0000-0000-000043180000}"/>
    <cellStyle name="Comma 53 3 2 3 3 2" xfId="6138" xr:uid="{00000000-0005-0000-0000-000044180000}"/>
    <cellStyle name="Comma 53 3 2 3 3 3" xfId="6139" xr:uid="{00000000-0005-0000-0000-000045180000}"/>
    <cellStyle name="Comma 53 3 2 3 3 4" xfId="6140" xr:uid="{00000000-0005-0000-0000-000046180000}"/>
    <cellStyle name="Comma 53 3 2 3 4" xfId="6141" xr:uid="{00000000-0005-0000-0000-000047180000}"/>
    <cellStyle name="Comma 53 3 2 3 5" xfId="6142" xr:uid="{00000000-0005-0000-0000-000048180000}"/>
    <cellStyle name="Comma 53 3 2 3 6" xfId="6143" xr:uid="{00000000-0005-0000-0000-000049180000}"/>
    <cellStyle name="Comma 53 3 2 4" xfId="6144" xr:uid="{00000000-0005-0000-0000-00004A180000}"/>
    <cellStyle name="Comma 53 3 2 4 2" xfId="6145" xr:uid="{00000000-0005-0000-0000-00004B180000}"/>
    <cellStyle name="Comma 53 3 2 4 2 2" xfId="6146" xr:uid="{00000000-0005-0000-0000-00004C180000}"/>
    <cellStyle name="Comma 53 3 2 4 2 3" xfId="6147" xr:uid="{00000000-0005-0000-0000-00004D180000}"/>
    <cellStyle name="Comma 53 3 2 4 2 4" xfId="6148" xr:uid="{00000000-0005-0000-0000-00004E180000}"/>
    <cellStyle name="Comma 53 3 2 4 3" xfId="6149" xr:uid="{00000000-0005-0000-0000-00004F180000}"/>
    <cellStyle name="Comma 53 3 2 4 4" xfId="6150" xr:uid="{00000000-0005-0000-0000-000050180000}"/>
    <cellStyle name="Comma 53 3 2 4 5" xfId="6151" xr:uid="{00000000-0005-0000-0000-000051180000}"/>
    <cellStyle name="Comma 53 3 2 5" xfId="6152" xr:uid="{00000000-0005-0000-0000-000052180000}"/>
    <cellStyle name="Comma 53 3 2 5 2" xfId="6153" xr:uid="{00000000-0005-0000-0000-000053180000}"/>
    <cellStyle name="Comma 53 3 2 5 3" xfId="6154" xr:uid="{00000000-0005-0000-0000-000054180000}"/>
    <cellStyle name="Comma 53 3 2 5 4" xfId="6155" xr:uid="{00000000-0005-0000-0000-000055180000}"/>
    <cellStyle name="Comma 53 3 2 6" xfId="6156" xr:uid="{00000000-0005-0000-0000-000056180000}"/>
    <cellStyle name="Comma 53 3 2 7" xfId="6157" xr:uid="{00000000-0005-0000-0000-000057180000}"/>
    <cellStyle name="Comma 53 3 2 8" xfId="6158" xr:uid="{00000000-0005-0000-0000-000058180000}"/>
    <cellStyle name="Comma 53 3 3" xfId="6159" xr:uid="{00000000-0005-0000-0000-000059180000}"/>
    <cellStyle name="Comma 53 3 3 2" xfId="6160" xr:uid="{00000000-0005-0000-0000-00005A180000}"/>
    <cellStyle name="Comma 53 3 3 2 2" xfId="6161" xr:uid="{00000000-0005-0000-0000-00005B180000}"/>
    <cellStyle name="Comma 53 3 3 2 2 2" xfId="6162" xr:uid="{00000000-0005-0000-0000-00005C180000}"/>
    <cellStyle name="Comma 53 3 3 2 2 2 2" xfId="6163" xr:uid="{00000000-0005-0000-0000-00005D180000}"/>
    <cellStyle name="Comma 53 3 3 2 2 2 3" xfId="6164" xr:uid="{00000000-0005-0000-0000-00005E180000}"/>
    <cellStyle name="Comma 53 3 3 2 2 2 4" xfId="6165" xr:uid="{00000000-0005-0000-0000-00005F180000}"/>
    <cellStyle name="Comma 53 3 3 2 2 3" xfId="6166" xr:uid="{00000000-0005-0000-0000-000060180000}"/>
    <cellStyle name="Comma 53 3 3 2 2 4" xfId="6167" xr:uid="{00000000-0005-0000-0000-000061180000}"/>
    <cellStyle name="Comma 53 3 3 2 2 5" xfId="6168" xr:uid="{00000000-0005-0000-0000-000062180000}"/>
    <cellStyle name="Comma 53 3 3 2 3" xfId="6169" xr:uid="{00000000-0005-0000-0000-000063180000}"/>
    <cellStyle name="Comma 53 3 3 2 3 2" xfId="6170" xr:uid="{00000000-0005-0000-0000-000064180000}"/>
    <cellStyle name="Comma 53 3 3 2 3 3" xfId="6171" xr:uid="{00000000-0005-0000-0000-000065180000}"/>
    <cellStyle name="Comma 53 3 3 2 3 4" xfId="6172" xr:uid="{00000000-0005-0000-0000-000066180000}"/>
    <cellStyle name="Comma 53 3 3 2 4" xfId="6173" xr:uid="{00000000-0005-0000-0000-000067180000}"/>
    <cellStyle name="Comma 53 3 3 2 5" xfId="6174" xr:uid="{00000000-0005-0000-0000-000068180000}"/>
    <cellStyle name="Comma 53 3 3 2 6" xfId="6175" xr:uid="{00000000-0005-0000-0000-000069180000}"/>
    <cellStyle name="Comma 53 3 3 3" xfId="6176" xr:uid="{00000000-0005-0000-0000-00006A180000}"/>
    <cellStyle name="Comma 53 3 3 3 2" xfId="6177" xr:uid="{00000000-0005-0000-0000-00006B180000}"/>
    <cellStyle name="Comma 53 3 3 3 2 2" xfId="6178" xr:uid="{00000000-0005-0000-0000-00006C180000}"/>
    <cellStyle name="Comma 53 3 3 3 2 2 2" xfId="6179" xr:uid="{00000000-0005-0000-0000-00006D180000}"/>
    <cellStyle name="Comma 53 3 3 3 2 2 3" xfId="6180" xr:uid="{00000000-0005-0000-0000-00006E180000}"/>
    <cellStyle name="Comma 53 3 3 3 2 2 4" xfId="6181" xr:uid="{00000000-0005-0000-0000-00006F180000}"/>
    <cellStyle name="Comma 53 3 3 3 2 3" xfId="6182" xr:uid="{00000000-0005-0000-0000-000070180000}"/>
    <cellStyle name="Comma 53 3 3 3 2 4" xfId="6183" xr:uid="{00000000-0005-0000-0000-000071180000}"/>
    <cellStyle name="Comma 53 3 3 3 2 5" xfId="6184" xr:uid="{00000000-0005-0000-0000-000072180000}"/>
    <cellStyle name="Comma 53 3 3 3 3" xfId="6185" xr:uid="{00000000-0005-0000-0000-000073180000}"/>
    <cellStyle name="Comma 53 3 3 3 3 2" xfId="6186" xr:uid="{00000000-0005-0000-0000-000074180000}"/>
    <cellStyle name="Comma 53 3 3 3 3 3" xfId="6187" xr:uid="{00000000-0005-0000-0000-000075180000}"/>
    <cellStyle name="Comma 53 3 3 3 3 4" xfId="6188" xr:uid="{00000000-0005-0000-0000-000076180000}"/>
    <cellStyle name="Comma 53 3 3 3 4" xfId="6189" xr:uid="{00000000-0005-0000-0000-000077180000}"/>
    <cellStyle name="Comma 53 3 3 3 5" xfId="6190" xr:uid="{00000000-0005-0000-0000-000078180000}"/>
    <cellStyle name="Comma 53 3 3 3 6" xfId="6191" xr:uid="{00000000-0005-0000-0000-000079180000}"/>
    <cellStyle name="Comma 53 3 3 4" xfId="6192" xr:uid="{00000000-0005-0000-0000-00007A180000}"/>
    <cellStyle name="Comma 53 3 3 4 2" xfId="6193" xr:uid="{00000000-0005-0000-0000-00007B180000}"/>
    <cellStyle name="Comma 53 3 3 4 2 2" xfId="6194" xr:uid="{00000000-0005-0000-0000-00007C180000}"/>
    <cellStyle name="Comma 53 3 3 4 2 3" xfId="6195" xr:uid="{00000000-0005-0000-0000-00007D180000}"/>
    <cellStyle name="Comma 53 3 3 4 2 4" xfId="6196" xr:uid="{00000000-0005-0000-0000-00007E180000}"/>
    <cellStyle name="Comma 53 3 3 4 3" xfId="6197" xr:uid="{00000000-0005-0000-0000-00007F180000}"/>
    <cellStyle name="Comma 53 3 3 4 4" xfId="6198" xr:uid="{00000000-0005-0000-0000-000080180000}"/>
    <cellStyle name="Comma 53 3 3 4 5" xfId="6199" xr:uid="{00000000-0005-0000-0000-000081180000}"/>
    <cellStyle name="Comma 53 3 3 5" xfId="6200" xr:uid="{00000000-0005-0000-0000-000082180000}"/>
    <cellStyle name="Comma 53 3 3 5 2" xfId="6201" xr:uid="{00000000-0005-0000-0000-000083180000}"/>
    <cellStyle name="Comma 53 3 3 5 3" xfId="6202" xr:uid="{00000000-0005-0000-0000-000084180000}"/>
    <cellStyle name="Comma 53 3 3 5 4" xfId="6203" xr:uid="{00000000-0005-0000-0000-000085180000}"/>
    <cellStyle name="Comma 53 3 3 6" xfId="6204" xr:uid="{00000000-0005-0000-0000-000086180000}"/>
    <cellStyle name="Comma 53 3 3 7" xfId="6205" xr:uid="{00000000-0005-0000-0000-000087180000}"/>
    <cellStyle name="Comma 53 3 3 8" xfId="6206" xr:uid="{00000000-0005-0000-0000-000088180000}"/>
    <cellStyle name="Comma 53 3 4" xfId="6207" xr:uid="{00000000-0005-0000-0000-000089180000}"/>
    <cellStyle name="Comma 53 3 4 2" xfId="6208" xr:uid="{00000000-0005-0000-0000-00008A180000}"/>
    <cellStyle name="Comma 53 3 4 2 2" xfId="6209" xr:uid="{00000000-0005-0000-0000-00008B180000}"/>
    <cellStyle name="Comma 53 3 4 2 2 2" xfId="6210" xr:uid="{00000000-0005-0000-0000-00008C180000}"/>
    <cellStyle name="Comma 53 3 4 2 2 3" xfId="6211" xr:uid="{00000000-0005-0000-0000-00008D180000}"/>
    <cellStyle name="Comma 53 3 4 2 2 4" xfId="6212" xr:uid="{00000000-0005-0000-0000-00008E180000}"/>
    <cellStyle name="Comma 53 3 4 2 3" xfId="6213" xr:uid="{00000000-0005-0000-0000-00008F180000}"/>
    <cellStyle name="Comma 53 3 4 2 4" xfId="6214" xr:uid="{00000000-0005-0000-0000-000090180000}"/>
    <cellStyle name="Comma 53 3 4 2 5" xfId="6215" xr:uid="{00000000-0005-0000-0000-000091180000}"/>
    <cellStyle name="Comma 53 3 4 3" xfId="6216" xr:uid="{00000000-0005-0000-0000-000092180000}"/>
    <cellStyle name="Comma 53 3 4 3 2" xfId="6217" xr:uid="{00000000-0005-0000-0000-000093180000}"/>
    <cellStyle name="Comma 53 3 4 3 3" xfId="6218" xr:uid="{00000000-0005-0000-0000-000094180000}"/>
    <cellStyle name="Comma 53 3 4 3 4" xfId="6219" xr:uid="{00000000-0005-0000-0000-000095180000}"/>
    <cellStyle name="Comma 53 3 4 4" xfId="6220" xr:uid="{00000000-0005-0000-0000-000096180000}"/>
    <cellStyle name="Comma 53 3 4 5" xfId="6221" xr:uid="{00000000-0005-0000-0000-000097180000}"/>
    <cellStyle name="Comma 53 3 4 6" xfId="6222" xr:uid="{00000000-0005-0000-0000-000098180000}"/>
    <cellStyle name="Comma 53 3 5" xfId="6223" xr:uid="{00000000-0005-0000-0000-000099180000}"/>
    <cellStyle name="Comma 53 3 5 2" xfId="6224" xr:uid="{00000000-0005-0000-0000-00009A180000}"/>
    <cellStyle name="Comma 53 3 5 2 2" xfId="6225" xr:uid="{00000000-0005-0000-0000-00009B180000}"/>
    <cellStyle name="Comma 53 3 5 2 2 2" xfId="6226" xr:uid="{00000000-0005-0000-0000-00009C180000}"/>
    <cellStyle name="Comma 53 3 5 2 2 3" xfId="6227" xr:uid="{00000000-0005-0000-0000-00009D180000}"/>
    <cellStyle name="Comma 53 3 5 2 2 4" xfId="6228" xr:uid="{00000000-0005-0000-0000-00009E180000}"/>
    <cellStyle name="Comma 53 3 5 2 3" xfId="6229" xr:uid="{00000000-0005-0000-0000-00009F180000}"/>
    <cellStyle name="Comma 53 3 5 2 4" xfId="6230" xr:uid="{00000000-0005-0000-0000-0000A0180000}"/>
    <cellStyle name="Comma 53 3 5 2 5" xfId="6231" xr:uid="{00000000-0005-0000-0000-0000A1180000}"/>
    <cellStyle name="Comma 53 3 5 3" xfId="6232" xr:uid="{00000000-0005-0000-0000-0000A2180000}"/>
    <cellStyle name="Comma 53 3 5 3 2" xfId="6233" xr:uid="{00000000-0005-0000-0000-0000A3180000}"/>
    <cellStyle name="Comma 53 3 5 3 3" xfId="6234" xr:uid="{00000000-0005-0000-0000-0000A4180000}"/>
    <cellStyle name="Comma 53 3 5 3 4" xfId="6235" xr:uid="{00000000-0005-0000-0000-0000A5180000}"/>
    <cellStyle name="Comma 53 3 5 4" xfId="6236" xr:uid="{00000000-0005-0000-0000-0000A6180000}"/>
    <cellStyle name="Comma 53 3 5 5" xfId="6237" xr:uid="{00000000-0005-0000-0000-0000A7180000}"/>
    <cellStyle name="Comma 53 3 5 6" xfId="6238" xr:uid="{00000000-0005-0000-0000-0000A8180000}"/>
    <cellStyle name="Comma 53 3 6" xfId="6239" xr:uid="{00000000-0005-0000-0000-0000A9180000}"/>
    <cellStyle name="Comma 53 3 6 2" xfId="6240" xr:uid="{00000000-0005-0000-0000-0000AA180000}"/>
    <cellStyle name="Comma 53 3 6 2 2" xfId="6241" xr:uid="{00000000-0005-0000-0000-0000AB180000}"/>
    <cellStyle name="Comma 53 3 6 2 3" xfId="6242" xr:uid="{00000000-0005-0000-0000-0000AC180000}"/>
    <cellStyle name="Comma 53 3 6 2 4" xfId="6243" xr:uid="{00000000-0005-0000-0000-0000AD180000}"/>
    <cellStyle name="Comma 53 3 6 3" xfId="6244" xr:uid="{00000000-0005-0000-0000-0000AE180000}"/>
    <cellStyle name="Comma 53 3 6 4" xfId="6245" xr:uid="{00000000-0005-0000-0000-0000AF180000}"/>
    <cellStyle name="Comma 53 3 6 5" xfId="6246" xr:uid="{00000000-0005-0000-0000-0000B0180000}"/>
    <cellStyle name="Comma 53 3 7" xfId="6247" xr:uid="{00000000-0005-0000-0000-0000B1180000}"/>
    <cellStyle name="Comma 53 3 7 2" xfId="6248" xr:uid="{00000000-0005-0000-0000-0000B2180000}"/>
    <cellStyle name="Comma 53 3 7 3" xfId="6249" xr:uid="{00000000-0005-0000-0000-0000B3180000}"/>
    <cellStyle name="Comma 53 3 7 4" xfId="6250" xr:uid="{00000000-0005-0000-0000-0000B4180000}"/>
    <cellStyle name="Comma 53 3 8" xfId="6251" xr:uid="{00000000-0005-0000-0000-0000B5180000}"/>
    <cellStyle name="Comma 53 3 9" xfId="6252" xr:uid="{00000000-0005-0000-0000-0000B6180000}"/>
    <cellStyle name="Comma 53 4" xfId="6253" xr:uid="{00000000-0005-0000-0000-0000B7180000}"/>
    <cellStyle name="Comma 53 4 2" xfId="6254" xr:uid="{00000000-0005-0000-0000-0000B8180000}"/>
    <cellStyle name="Comma 53 4 2 2" xfId="6255" xr:uid="{00000000-0005-0000-0000-0000B9180000}"/>
    <cellStyle name="Comma 53 4 2 2 2" xfId="6256" xr:uid="{00000000-0005-0000-0000-0000BA180000}"/>
    <cellStyle name="Comma 53 4 2 2 2 2" xfId="6257" xr:uid="{00000000-0005-0000-0000-0000BB180000}"/>
    <cellStyle name="Comma 53 4 2 2 2 3" xfId="6258" xr:uid="{00000000-0005-0000-0000-0000BC180000}"/>
    <cellStyle name="Comma 53 4 2 2 2 4" xfId="6259" xr:uid="{00000000-0005-0000-0000-0000BD180000}"/>
    <cellStyle name="Comma 53 4 2 2 3" xfId="6260" xr:uid="{00000000-0005-0000-0000-0000BE180000}"/>
    <cellStyle name="Comma 53 4 2 2 4" xfId="6261" xr:uid="{00000000-0005-0000-0000-0000BF180000}"/>
    <cellStyle name="Comma 53 4 2 2 5" xfId="6262" xr:uid="{00000000-0005-0000-0000-0000C0180000}"/>
    <cellStyle name="Comma 53 4 2 3" xfId="6263" xr:uid="{00000000-0005-0000-0000-0000C1180000}"/>
    <cellStyle name="Comma 53 4 2 3 2" xfId="6264" xr:uid="{00000000-0005-0000-0000-0000C2180000}"/>
    <cellStyle name="Comma 53 4 2 3 3" xfId="6265" xr:uid="{00000000-0005-0000-0000-0000C3180000}"/>
    <cellStyle name="Comma 53 4 2 3 4" xfId="6266" xr:uid="{00000000-0005-0000-0000-0000C4180000}"/>
    <cellStyle name="Comma 53 4 2 4" xfId="6267" xr:uid="{00000000-0005-0000-0000-0000C5180000}"/>
    <cellStyle name="Comma 53 4 2 5" xfId="6268" xr:uid="{00000000-0005-0000-0000-0000C6180000}"/>
    <cellStyle name="Comma 53 4 2 6" xfId="6269" xr:uid="{00000000-0005-0000-0000-0000C7180000}"/>
    <cellStyle name="Comma 53 4 3" xfId="6270" xr:uid="{00000000-0005-0000-0000-0000C8180000}"/>
    <cellStyle name="Comma 53 4 3 2" xfId="6271" xr:uid="{00000000-0005-0000-0000-0000C9180000}"/>
    <cellStyle name="Comma 53 4 3 2 2" xfId="6272" xr:uid="{00000000-0005-0000-0000-0000CA180000}"/>
    <cellStyle name="Comma 53 4 3 2 2 2" xfId="6273" xr:uid="{00000000-0005-0000-0000-0000CB180000}"/>
    <cellStyle name="Comma 53 4 3 2 2 3" xfId="6274" xr:uid="{00000000-0005-0000-0000-0000CC180000}"/>
    <cellStyle name="Comma 53 4 3 2 2 4" xfId="6275" xr:uid="{00000000-0005-0000-0000-0000CD180000}"/>
    <cellStyle name="Comma 53 4 3 2 3" xfId="6276" xr:uid="{00000000-0005-0000-0000-0000CE180000}"/>
    <cellStyle name="Comma 53 4 3 2 4" xfId="6277" xr:uid="{00000000-0005-0000-0000-0000CF180000}"/>
    <cellStyle name="Comma 53 4 3 2 5" xfId="6278" xr:uid="{00000000-0005-0000-0000-0000D0180000}"/>
    <cellStyle name="Comma 53 4 3 3" xfId="6279" xr:uid="{00000000-0005-0000-0000-0000D1180000}"/>
    <cellStyle name="Comma 53 4 3 3 2" xfId="6280" xr:uid="{00000000-0005-0000-0000-0000D2180000}"/>
    <cellStyle name="Comma 53 4 3 3 3" xfId="6281" xr:uid="{00000000-0005-0000-0000-0000D3180000}"/>
    <cellStyle name="Comma 53 4 3 3 4" xfId="6282" xr:uid="{00000000-0005-0000-0000-0000D4180000}"/>
    <cellStyle name="Comma 53 4 3 4" xfId="6283" xr:uid="{00000000-0005-0000-0000-0000D5180000}"/>
    <cellStyle name="Comma 53 4 3 5" xfId="6284" xr:uid="{00000000-0005-0000-0000-0000D6180000}"/>
    <cellStyle name="Comma 53 4 3 6" xfId="6285" xr:uid="{00000000-0005-0000-0000-0000D7180000}"/>
    <cellStyle name="Comma 53 4 4" xfId="6286" xr:uid="{00000000-0005-0000-0000-0000D8180000}"/>
    <cellStyle name="Comma 53 4 4 2" xfId="6287" xr:uid="{00000000-0005-0000-0000-0000D9180000}"/>
    <cellStyle name="Comma 53 4 4 2 2" xfId="6288" xr:uid="{00000000-0005-0000-0000-0000DA180000}"/>
    <cellStyle name="Comma 53 4 4 2 3" xfId="6289" xr:uid="{00000000-0005-0000-0000-0000DB180000}"/>
    <cellStyle name="Comma 53 4 4 2 4" xfId="6290" xr:uid="{00000000-0005-0000-0000-0000DC180000}"/>
    <cellStyle name="Comma 53 4 4 3" xfId="6291" xr:uid="{00000000-0005-0000-0000-0000DD180000}"/>
    <cellStyle name="Comma 53 4 4 4" xfId="6292" xr:uid="{00000000-0005-0000-0000-0000DE180000}"/>
    <cellStyle name="Comma 53 4 4 5" xfId="6293" xr:uid="{00000000-0005-0000-0000-0000DF180000}"/>
    <cellStyle name="Comma 53 4 5" xfId="6294" xr:uid="{00000000-0005-0000-0000-0000E0180000}"/>
    <cellStyle name="Comma 53 4 5 2" xfId="6295" xr:uid="{00000000-0005-0000-0000-0000E1180000}"/>
    <cellStyle name="Comma 53 4 5 3" xfId="6296" xr:uid="{00000000-0005-0000-0000-0000E2180000}"/>
    <cellStyle name="Comma 53 4 5 4" xfId="6297" xr:uid="{00000000-0005-0000-0000-0000E3180000}"/>
    <cellStyle name="Comma 53 4 6" xfId="6298" xr:uid="{00000000-0005-0000-0000-0000E4180000}"/>
    <cellStyle name="Comma 53 4 7" xfId="6299" xr:uid="{00000000-0005-0000-0000-0000E5180000}"/>
    <cellStyle name="Comma 53 4 8" xfId="6300" xr:uid="{00000000-0005-0000-0000-0000E6180000}"/>
    <cellStyle name="Comma 53 5" xfId="6301" xr:uid="{00000000-0005-0000-0000-0000E7180000}"/>
    <cellStyle name="Comma 53 5 2" xfId="6302" xr:uid="{00000000-0005-0000-0000-0000E8180000}"/>
    <cellStyle name="Comma 53 5 2 2" xfId="6303" xr:uid="{00000000-0005-0000-0000-0000E9180000}"/>
    <cellStyle name="Comma 53 5 2 2 2" xfId="6304" xr:uid="{00000000-0005-0000-0000-0000EA180000}"/>
    <cellStyle name="Comma 53 5 2 2 2 2" xfId="6305" xr:uid="{00000000-0005-0000-0000-0000EB180000}"/>
    <cellStyle name="Comma 53 5 2 2 2 3" xfId="6306" xr:uid="{00000000-0005-0000-0000-0000EC180000}"/>
    <cellStyle name="Comma 53 5 2 2 2 4" xfId="6307" xr:uid="{00000000-0005-0000-0000-0000ED180000}"/>
    <cellStyle name="Comma 53 5 2 2 3" xfId="6308" xr:uid="{00000000-0005-0000-0000-0000EE180000}"/>
    <cellStyle name="Comma 53 5 2 2 4" xfId="6309" xr:uid="{00000000-0005-0000-0000-0000EF180000}"/>
    <cellStyle name="Comma 53 5 2 2 5" xfId="6310" xr:uid="{00000000-0005-0000-0000-0000F0180000}"/>
    <cellStyle name="Comma 53 5 2 3" xfId="6311" xr:uid="{00000000-0005-0000-0000-0000F1180000}"/>
    <cellStyle name="Comma 53 5 2 3 2" xfId="6312" xr:uid="{00000000-0005-0000-0000-0000F2180000}"/>
    <cellStyle name="Comma 53 5 2 3 3" xfId="6313" xr:uid="{00000000-0005-0000-0000-0000F3180000}"/>
    <cellStyle name="Comma 53 5 2 3 4" xfId="6314" xr:uid="{00000000-0005-0000-0000-0000F4180000}"/>
    <cellStyle name="Comma 53 5 2 4" xfId="6315" xr:uid="{00000000-0005-0000-0000-0000F5180000}"/>
    <cellStyle name="Comma 53 5 2 5" xfId="6316" xr:uid="{00000000-0005-0000-0000-0000F6180000}"/>
    <cellStyle name="Comma 53 5 2 6" xfId="6317" xr:uid="{00000000-0005-0000-0000-0000F7180000}"/>
    <cellStyle name="Comma 53 5 3" xfId="6318" xr:uid="{00000000-0005-0000-0000-0000F8180000}"/>
    <cellStyle name="Comma 53 5 3 2" xfId="6319" xr:uid="{00000000-0005-0000-0000-0000F9180000}"/>
    <cellStyle name="Comma 53 5 3 2 2" xfId="6320" xr:uid="{00000000-0005-0000-0000-0000FA180000}"/>
    <cellStyle name="Comma 53 5 3 2 2 2" xfId="6321" xr:uid="{00000000-0005-0000-0000-0000FB180000}"/>
    <cellStyle name="Comma 53 5 3 2 2 3" xfId="6322" xr:uid="{00000000-0005-0000-0000-0000FC180000}"/>
    <cellStyle name="Comma 53 5 3 2 2 4" xfId="6323" xr:uid="{00000000-0005-0000-0000-0000FD180000}"/>
    <cellStyle name="Comma 53 5 3 2 3" xfId="6324" xr:uid="{00000000-0005-0000-0000-0000FE180000}"/>
    <cellStyle name="Comma 53 5 3 2 4" xfId="6325" xr:uid="{00000000-0005-0000-0000-0000FF180000}"/>
    <cellStyle name="Comma 53 5 3 2 5" xfId="6326" xr:uid="{00000000-0005-0000-0000-000000190000}"/>
    <cellStyle name="Comma 53 5 3 3" xfId="6327" xr:uid="{00000000-0005-0000-0000-000001190000}"/>
    <cellStyle name="Comma 53 5 3 3 2" xfId="6328" xr:uid="{00000000-0005-0000-0000-000002190000}"/>
    <cellStyle name="Comma 53 5 3 3 3" xfId="6329" xr:uid="{00000000-0005-0000-0000-000003190000}"/>
    <cellStyle name="Comma 53 5 3 3 4" xfId="6330" xr:uid="{00000000-0005-0000-0000-000004190000}"/>
    <cellStyle name="Comma 53 5 3 4" xfId="6331" xr:uid="{00000000-0005-0000-0000-000005190000}"/>
    <cellStyle name="Comma 53 5 3 5" xfId="6332" xr:uid="{00000000-0005-0000-0000-000006190000}"/>
    <cellStyle name="Comma 53 5 3 6" xfId="6333" xr:uid="{00000000-0005-0000-0000-000007190000}"/>
    <cellStyle name="Comma 53 5 4" xfId="6334" xr:uid="{00000000-0005-0000-0000-000008190000}"/>
    <cellStyle name="Comma 53 5 4 2" xfId="6335" xr:uid="{00000000-0005-0000-0000-000009190000}"/>
    <cellStyle name="Comma 53 5 4 2 2" xfId="6336" xr:uid="{00000000-0005-0000-0000-00000A190000}"/>
    <cellStyle name="Comma 53 5 4 2 3" xfId="6337" xr:uid="{00000000-0005-0000-0000-00000B190000}"/>
    <cellStyle name="Comma 53 5 4 2 4" xfId="6338" xr:uid="{00000000-0005-0000-0000-00000C190000}"/>
    <cellStyle name="Comma 53 5 4 3" xfId="6339" xr:uid="{00000000-0005-0000-0000-00000D190000}"/>
    <cellStyle name="Comma 53 5 4 4" xfId="6340" xr:uid="{00000000-0005-0000-0000-00000E190000}"/>
    <cellStyle name="Comma 53 5 4 5" xfId="6341" xr:uid="{00000000-0005-0000-0000-00000F190000}"/>
    <cellStyle name="Comma 53 5 5" xfId="6342" xr:uid="{00000000-0005-0000-0000-000010190000}"/>
    <cellStyle name="Comma 53 5 5 2" xfId="6343" xr:uid="{00000000-0005-0000-0000-000011190000}"/>
    <cellStyle name="Comma 53 5 5 3" xfId="6344" xr:uid="{00000000-0005-0000-0000-000012190000}"/>
    <cellStyle name="Comma 53 5 5 4" xfId="6345" xr:uid="{00000000-0005-0000-0000-000013190000}"/>
    <cellStyle name="Comma 53 5 6" xfId="6346" xr:uid="{00000000-0005-0000-0000-000014190000}"/>
    <cellStyle name="Comma 53 5 7" xfId="6347" xr:uid="{00000000-0005-0000-0000-000015190000}"/>
    <cellStyle name="Comma 53 5 8" xfId="6348" xr:uid="{00000000-0005-0000-0000-000016190000}"/>
    <cellStyle name="Comma 53 6" xfId="6349" xr:uid="{00000000-0005-0000-0000-000017190000}"/>
    <cellStyle name="Comma 53 6 2" xfId="6350" xr:uid="{00000000-0005-0000-0000-000018190000}"/>
    <cellStyle name="Comma 53 6 2 2" xfId="6351" xr:uid="{00000000-0005-0000-0000-000019190000}"/>
    <cellStyle name="Comma 53 6 2 2 2" xfId="6352" xr:uid="{00000000-0005-0000-0000-00001A190000}"/>
    <cellStyle name="Comma 53 6 2 2 3" xfId="6353" xr:uid="{00000000-0005-0000-0000-00001B190000}"/>
    <cellStyle name="Comma 53 6 2 2 4" xfId="6354" xr:uid="{00000000-0005-0000-0000-00001C190000}"/>
    <cellStyle name="Comma 53 6 2 3" xfId="6355" xr:uid="{00000000-0005-0000-0000-00001D190000}"/>
    <cellStyle name="Comma 53 6 2 4" xfId="6356" xr:uid="{00000000-0005-0000-0000-00001E190000}"/>
    <cellStyle name="Comma 53 6 2 5" xfId="6357" xr:uid="{00000000-0005-0000-0000-00001F190000}"/>
    <cellStyle name="Comma 53 6 3" xfId="6358" xr:uid="{00000000-0005-0000-0000-000020190000}"/>
    <cellStyle name="Comma 53 6 3 2" xfId="6359" xr:uid="{00000000-0005-0000-0000-000021190000}"/>
    <cellStyle name="Comma 53 6 3 3" xfId="6360" xr:uid="{00000000-0005-0000-0000-000022190000}"/>
    <cellStyle name="Comma 53 6 3 4" xfId="6361" xr:uid="{00000000-0005-0000-0000-000023190000}"/>
    <cellStyle name="Comma 53 6 4" xfId="6362" xr:uid="{00000000-0005-0000-0000-000024190000}"/>
    <cellStyle name="Comma 53 6 5" xfId="6363" xr:uid="{00000000-0005-0000-0000-000025190000}"/>
    <cellStyle name="Comma 53 6 6" xfId="6364" xr:uid="{00000000-0005-0000-0000-000026190000}"/>
    <cellStyle name="Comma 53 7" xfId="6365" xr:uid="{00000000-0005-0000-0000-000027190000}"/>
    <cellStyle name="Comma 53 7 2" xfId="6366" xr:uid="{00000000-0005-0000-0000-000028190000}"/>
    <cellStyle name="Comma 53 7 2 2" xfId="6367" xr:uid="{00000000-0005-0000-0000-000029190000}"/>
    <cellStyle name="Comma 53 7 2 2 2" xfId="6368" xr:uid="{00000000-0005-0000-0000-00002A190000}"/>
    <cellStyle name="Comma 53 7 2 2 3" xfId="6369" xr:uid="{00000000-0005-0000-0000-00002B190000}"/>
    <cellStyle name="Comma 53 7 2 2 4" xfId="6370" xr:uid="{00000000-0005-0000-0000-00002C190000}"/>
    <cellStyle name="Comma 53 7 2 3" xfId="6371" xr:uid="{00000000-0005-0000-0000-00002D190000}"/>
    <cellStyle name="Comma 53 7 2 4" xfId="6372" xr:uid="{00000000-0005-0000-0000-00002E190000}"/>
    <cellStyle name="Comma 53 7 2 5" xfId="6373" xr:uid="{00000000-0005-0000-0000-00002F190000}"/>
    <cellStyle name="Comma 53 7 3" xfId="6374" xr:uid="{00000000-0005-0000-0000-000030190000}"/>
    <cellStyle name="Comma 53 7 3 2" xfId="6375" xr:uid="{00000000-0005-0000-0000-000031190000}"/>
    <cellStyle name="Comma 53 7 3 3" xfId="6376" xr:uid="{00000000-0005-0000-0000-000032190000}"/>
    <cellStyle name="Comma 53 7 3 4" xfId="6377" xr:uid="{00000000-0005-0000-0000-000033190000}"/>
    <cellStyle name="Comma 53 7 4" xfId="6378" xr:uid="{00000000-0005-0000-0000-000034190000}"/>
    <cellStyle name="Comma 53 7 5" xfId="6379" xr:uid="{00000000-0005-0000-0000-000035190000}"/>
    <cellStyle name="Comma 53 7 6" xfId="6380" xr:uid="{00000000-0005-0000-0000-000036190000}"/>
    <cellStyle name="Comma 53 8" xfId="6381" xr:uid="{00000000-0005-0000-0000-000037190000}"/>
    <cellStyle name="Comma 53 8 2" xfId="6382" xr:uid="{00000000-0005-0000-0000-000038190000}"/>
    <cellStyle name="Comma 53 8 2 2" xfId="6383" xr:uid="{00000000-0005-0000-0000-000039190000}"/>
    <cellStyle name="Comma 53 8 2 3" xfId="6384" xr:uid="{00000000-0005-0000-0000-00003A190000}"/>
    <cellStyle name="Comma 53 8 2 4" xfId="6385" xr:uid="{00000000-0005-0000-0000-00003B190000}"/>
    <cellStyle name="Comma 53 8 3" xfId="6386" xr:uid="{00000000-0005-0000-0000-00003C190000}"/>
    <cellStyle name="Comma 53 8 4" xfId="6387" xr:uid="{00000000-0005-0000-0000-00003D190000}"/>
    <cellStyle name="Comma 53 8 5" xfId="6388" xr:uid="{00000000-0005-0000-0000-00003E190000}"/>
    <cellStyle name="Comma 53 9" xfId="6389" xr:uid="{00000000-0005-0000-0000-00003F190000}"/>
    <cellStyle name="Comma 53 9 2" xfId="6390" xr:uid="{00000000-0005-0000-0000-000040190000}"/>
    <cellStyle name="Comma 53 9 3" xfId="6391" xr:uid="{00000000-0005-0000-0000-000041190000}"/>
    <cellStyle name="Comma 53 9 4" xfId="6392" xr:uid="{00000000-0005-0000-0000-000042190000}"/>
    <cellStyle name="Comma 54" xfId="6393" xr:uid="{00000000-0005-0000-0000-000043190000}"/>
    <cellStyle name="Comma 54 10" xfId="6394" xr:uid="{00000000-0005-0000-0000-000044190000}"/>
    <cellStyle name="Comma 54 11" xfId="6395" xr:uid="{00000000-0005-0000-0000-000045190000}"/>
    <cellStyle name="Comma 54 12" xfId="6396" xr:uid="{00000000-0005-0000-0000-000046190000}"/>
    <cellStyle name="Comma 54 2" xfId="6397" xr:uid="{00000000-0005-0000-0000-000047190000}"/>
    <cellStyle name="Comma 54 2 10" xfId="6398" xr:uid="{00000000-0005-0000-0000-000048190000}"/>
    <cellStyle name="Comma 54 2 2" xfId="6399" xr:uid="{00000000-0005-0000-0000-000049190000}"/>
    <cellStyle name="Comma 54 2 2 2" xfId="6400" xr:uid="{00000000-0005-0000-0000-00004A190000}"/>
    <cellStyle name="Comma 54 2 2 2 2" xfId="6401" xr:uid="{00000000-0005-0000-0000-00004B190000}"/>
    <cellStyle name="Comma 54 2 2 2 2 2" xfId="6402" xr:uid="{00000000-0005-0000-0000-00004C190000}"/>
    <cellStyle name="Comma 54 2 2 2 2 2 2" xfId="6403" xr:uid="{00000000-0005-0000-0000-00004D190000}"/>
    <cellStyle name="Comma 54 2 2 2 2 2 3" xfId="6404" xr:uid="{00000000-0005-0000-0000-00004E190000}"/>
    <cellStyle name="Comma 54 2 2 2 2 2 4" xfId="6405" xr:uid="{00000000-0005-0000-0000-00004F190000}"/>
    <cellStyle name="Comma 54 2 2 2 2 3" xfId="6406" xr:uid="{00000000-0005-0000-0000-000050190000}"/>
    <cellStyle name="Comma 54 2 2 2 2 4" xfId="6407" xr:uid="{00000000-0005-0000-0000-000051190000}"/>
    <cellStyle name="Comma 54 2 2 2 2 5" xfId="6408" xr:uid="{00000000-0005-0000-0000-000052190000}"/>
    <cellStyle name="Comma 54 2 2 2 3" xfId="6409" xr:uid="{00000000-0005-0000-0000-000053190000}"/>
    <cellStyle name="Comma 54 2 2 2 3 2" xfId="6410" xr:uid="{00000000-0005-0000-0000-000054190000}"/>
    <cellStyle name="Comma 54 2 2 2 3 3" xfId="6411" xr:uid="{00000000-0005-0000-0000-000055190000}"/>
    <cellStyle name="Comma 54 2 2 2 3 4" xfId="6412" xr:uid="{00000000-0005-0000-0000-000056190000}"/>
    <cellStyle name="Comma 54 2 2 2 4" xfId="6413" xr:uid="{00000000-0005-0000-0000-000057190000}"/>
    <cellStyle name="Comma 54 2 2 2 5" xfId="6414" xr:uid="{00000000-0005-0000-0000-000058190000}"/>
    <cellStyle name="Comma 54 2 2 2 6" xfId="6415" xr:uid="{00000000-0005-0000-0000-000059190000}"/>
    <cellStyle name="Comma 54 2 2 3" xfId="6416" xr:uid="{00000000-0005-0000-0000-00005A190000}"/>
    <cellStyle name="Comma 54 2 2 3 2" xfId="6417" xr:uid="{00000000-0005-0000-0000-00005B190000}"/>
    <cellStyle name="Comma 54 2 2 3 2 2" xfId="6418" xr:uid="{00000000-0005-0000-0000-00005C190000}"/>
    <cellStyle name="Comma 54 2 2 3 2 2 2" xfId="6419" xr:uid="{00000000-0005-0000-0000-00005D190000}"/>
    <cellStyle name="Comma 54 2 2 3 2 2 3" xfId="6420" xr:uid="{00000000-0005-0000-0000-00005E190000}"/>
    <cellStyle name="Comma 54 2 2 3 2 2 4" xfId="6421" xr:uid="{00000000-0005-0000-0000-00005F190000}"/>
    <cellStyle name="Comma 54 2 2 3 2 3" xfId="6422" xr:uid="{00000000-0005-0000-0000-000060190000}"/>
    <cellStyle name="Comma 54 2 2 3 2 4" xfId="6423" xr:uid="{00000000-0005-0000-0000-000061190000}"/>
    <cellStyle name="Comma 54 2 2 3 2 5" xfId="6424" xr:uid="{00000000-0005-0000-0000-000062190000}"/>
    <cellStyle name="Comma 54 2 2 3 3" xfId="6425" xr:uid="{00000000-0005-0000-0000-000063190000}"/>
    <cellStyle name="Comma 54 2 2 3 3 2" xfId="6426" xr:uid="{00000000-0005-0000-0000-000064190000}"/>
    <cellStyle name="Comma 54 2 2 3 3 3" xfId="6427" xr:uid="{00000000-0005-0000-0000-000065190000}"/>
    <cellStyle name="Comma 54 2 2 3 3 4" xfId="6428" xr:uid="{00000000-0005-0000-0000-000066190000}"/>
    <cellStyle name="Comma 54 2 2 3 4" xfId="6429" xr:uid="{00000000-0005-0000-0000-000067190000}"/>
    <cellStyle name="Comma 54 2 2 3 5" xfId="6430" xr:uid="{00000000-0005-0000-0000-000068190000}"/>
    <cellStyle name="Comma 54 2 2 3 6" xfId="6431" xr:uid="{00000000-0005-0000-0000-000069190000}"/>
    <cellStyle name="Comma 54 2 2 4" xfId="6432" xr:uid="{00000000-0005-0000-0000-00006A190000}"/>
    <cellStyle name="Comma 54 2 2 4 2" xfId="6433" xr:uid="{00000000-0005-0000-0000-00006B190000}"/>
    <cellStyle name="Comma 54 2 2 4 2 2" xfId="6434" xr:uid="{00000000-0005-0000-0000-00006C190000}"/>
    <cellStyle name="Comma 54 2 2 4 2 3" xfId="6435" xr:uid="{00000000-0005-0000-0000-00006D190000}"/>
    <cellStyle name="Comma 54 2 2 4 2 4" xfId="6436" xr:uid="{00000000-0005-0000-0000-00006E190000}"/>
    <cellStyle name="Comma 54 2 2 4 3" xfId="6437" xr:uid="{00000000-0005-0000-0000-00006F190000}"/>
    <cellStyle name="Comma 54 2 2 4 4" xfId="6438" xr:uid="{00000000-0005-0000-0000-000070190000}"/>
    <cellStyle name="Comma 54 2 2 4 5" xfId="6439" xr:uid="{00000000-0005-0000-0000-000071190000}"/>
    <cellStyle name="Comma 54 2 2 5" xfId="6440" xr:uid="{00000000-0005-0000-0000-000072190000}"/>
    <cellStyle name="Comma 54 2 2 5 2" xfId="6441" xr:uid="{00000000-0005-0000-0000-000073190000}"/>
    <cellStyle name="Comma 54 2 2 5 3" xfId="6442" xr:uid="{00000000-0005-0000-0000-000074190000}"/>
    <cellStyle name="Comma 54 2 2 5 4" xfId="6443" xr:uid="{00000000-0005-0000-0000-000075190000}"/>
    <cellStyle name="Comma 54 2 2 6" xfId="6444" xr:uid="{00000000-0005-0000-0000-000076190000}"/>
    <cellStyle name="Comma 54 2 2 7" xfId="6445" xr:uid="{00000000-0005-0000-0000-000077190000}"/>
    <cellStyle name="Comma 54 2 2 8" xfId="6446" xr:uid="{00000000-0005-0000-0000-000078190000}"/>
    <cellStyle name="Comma 54 2 3" xfId="6447" xr:uid="{00000000-0005-0000-0000-000079190000}"/>
    <cellStyle name="Comma 54 2 3 2" xfId="6448" xr:uid="{00000000-0005-0000-0000-00007A190000}"/>
    <cellStyle name="Comma 54 2 3 2 2" xfId="6449" xr:uid="{00000000-0005-0000-0000-00007B190000}"/>
    <cellStyle name="Comma 54 2 3 2 2 2" xfId="6450" xr:uid="{00000000-0005-0000-0000-00007C190000}"/>
    <cellStyle name="Comma 54 2 3 2 2 2 2" xfId="6451" xr:uid="{00000000-0005-0000-0000-00007D190000}"/>
    <cellStyle name="Comma 54 2 3 2 2 2 3" xfId="6452" xr:uid="{00000000-0005-0000-0000-00007E190000}"/>
    <cellStyle name="Comma 54 2 3 2 2 2 4" xfId="6453" xr:uid="{00000000-0005-0000-0000-00007F190000}"/>
    <cellStyle name="Comma 54 2 3 2 2 3" xfId="6454" xr:uid="{00000000-0005-0000-0000-000080190000}"/>
    <cellStyle name="Comma 54 2 3 2 2 4" xfId="6455" xr:uid="{00000000-0005-0000-0000-000081190000}"/>
    <cellStyle name="Comma 54 2 3 2 2 5" xfId="6456" xr:uid="{00000000-0005-0000-0000-000082190000}"/>
    <cellStyle name="Comma 54 2 3 2 3" xfId="6457" xr:uid="{00000000-0005-0000-0000-000083190000}"/>
    <cellStyle name="Comma 54 2 3 2 3 2" xfId="6458" xr:uid="{00000000-0005-0000-0000-000084190000}"/>
    <cellStyle name="Comma 54 2 3 2 3 3" xfId="6459" xr:uid="{00000000-0005-0000-0000-000085190000}"/>
    <cellStyle name="Comma 54 2 3 2 3 4" xfId="6460" xr:uid="{00000000-0005-0000-0000-000086190000}"/>
    <cellStyle name="Comma 54 2 3 2 4" xfId="6461" xr:uid="{00000000-0005-0000-0000-000087190000}"/>
    <cellStyle name="Comma 54 2 3 2 5" xfId="6462" xr:uid="{00000000-0005-0000-0000-000088190000}"/>
    <cellStyle name="Comma 54 2 3 2 6" xfId="6463" xr:uid="{00000000-0005-0000-0000-000089190000}"/>
    <cellStyle name="Comma 54 2 3 3" xfId="6464" xr:uid="{00000000-0005-0000-0000-00008A190000}"/>
    <cellStyle name="Comma 54 2 3 3 2" xfId="6465" xr:uid="{00000000-0005-0000-0000-00008B190000}"/>
    <cellStyle name="Comma 54 2 3 3 2 2" xfId="6466" xr:uid="{00000000-0005-0000-0000-00008C190000}"/>
    <cellStyle name="Comma 54 2 3 3 2 2 2" xfId="6467" xr:uid="{00000000-0005-0000-0000-00008D190000}"/>
    <cellStyle name="Comma 54 2 3 3 2 2 3" xfId="6468" xr:uid="{00000000-0005-0000-0000-00008E190000}"/>
    <cellStyle name="Comma 54 2 3 3 2 2 4" xfId="6469" xr:uid="{00000000-0005-0000-0000-00008F190000}"/>
    <cellStyle name="Comma 54 2 3 3 2 3" xfId="6470" xr:uid="{00000000-0005-0000-0000-000090190000}"/>
    <cellStyle name="Comma 54 2 3 3 2 4" xfId="6471" xr:uid="{00000000-0005-0000-0000-000091190000}"/>
    <cellStyle name="Comma 54 2 3 3 2 5" xfId="6472" xr:uid="{00000000-0005-0000-0000-000092190000}"/>
    <cellStyle name="Comma 54 2 3 3 3" xfId="6473" xr:uid="{00000000-0005-0000-0000-000093190000}"/>
    <cellStyle name="Comma 54 2 3 3 3 2" xfId="6474" xr:uid="{00000000-0005-0000-0000-000094190000}"/>
    <cellStyle name="Comma 54 2 3 3 3 3" xfId="6475" xr:uid="{00000000-0005-0000-0000-000095190000}"/>
    <cellStyle name="Comma 54 2 3 3 3 4" xfId="6476" xr:uid="{00000000-0005-0000-0000-000096190000}"/>
    <cellStyle name="Comma 54 2 3 3 4" xfId="6477" xr:uid="{00000000-0005-0000-0000-000097190000}"/>
    <cellStyle name="Comma 54 2 3 3 5" xfId="6478" xr:uid="{00000000-0005-0000-0000-000098190000}"/>
    <cellStyle name="Comma 54 2 3 3 6" xfId="6479" xr:uid="{00000000-0005-0000-0000-000099190000}"/>
    <cellStyle name="Comma 54 2 3 4" xfId="6480" xr:uid="{00000000-0005-0000-0000-00009A190000}"/>
    <cellStyle name="Comma 54 2 3 4 2" xfId="6481" xr:uid="{00000000-0005-0000-0000-00009B190000}"/>
    <cellStyle name="Comma 54 2 3 4 2 2" xfId="6482" xr:uid="{00000000-0005-0000-0000-00009C190000}"/>
    <cellStyle name="Comma 54 2 3 4 2 3" xfId="6483" xr:uid="{00000000-0005-0000-0000-00009D190000}"/>
    <cellStyle name="Comma 54 2 3 4 2 4" xfId="6484" xr:uid="{00000000-0005-0000-0000-00009E190000}"/>
    <cellStyle name="Comma 54 2 3 4 3" xfId="6485" xr:uid="{00000000-0005-0000-0000-00009F190000}"/>
    <cellStyle name="Comma 54 2 3 4 4" xfId="6486" xr:uid="{00000000-0005-0000-0000-0000A0190000}"/>
    <cellStyle name="Comma 54 2 3 4 5" xfId="6487" xr:uid="{00000000-0005-0000-0000-0000A1190000}"/>
    <cellStyle name="Comma 54 2 3 5" xfId="6488" xr:uid="{00000000-0005-0000-0000-0000A2190000}"/>
    <cellStyle name="Comma 54 2 3 5 2" xfId="6489" xr:uid="{00000000-0005-0000-0000-0000A3190000}"/>
    <cellStyle name="Comma 54 2 3 5 3" xfId="6490" xr:uid="{00000000-0005-0000-0000-0000A4190000}"/>
    <cellStyle name="Comma 54 2 3 5 4" xfId="6491" xr:uid="{00000000-0005-0000-0000-0000A5190000}"/>
    <cellStyle name="Comma 54 2 3 6" xfId="6492" xr:uid="{00000000-0005-0000-0000-0000A6190000}"/>
    <cellStyle name="Comma 54 2 3 7" xfId="6493" xr:uid="{00000000-0005-0000-0000-0000A7190000}"/>
    <cellStyle name="Comma 54 2 3 8" xfId="6494" xr:uid="{00000000-0005-0000-0000-0000A8190000}"/>
    <cellStyle name="Comma 54 2 4" xfId="6495" xr:uid="{00000000-0005-0000-0000-0000A9190000}"/>
    <cellStyle name="Comma 54 2 4 2" xfId="6496" xr:uid="{00000000-0005-0000-0000-0000AA190000}"/>
    <cellStyle name="Comma 54 2 4 2 2" xfId="6497" xr:uid="{00000000-0005-0000-0000-0000AB190000}"/>
    <cellStyle name="Comma 54 2 4 2 2 2" xfId="6498" xr:uid="{00000000-0005-0000-0000-0000AC190000}"/>
    <cellStyle name="Comma 54 2 4 2 2 3" xfId="6499" xr:uid="{00000000-0005-0000-0000-0000AD190000}"/>
    <cellStyle name="Comma 54 2 4 2 2 4" xfId="6500" xr:uid="{00000000-0005-0000-0000-0000AE190000}"/>
    <cellStyle name="Comma 54 2 4 2 3" xfId="6501" xr:uid="{00000000-0005-0000-0000-0000AF190000}"/>
    <cellStyle name="Comma 54 2 4 2 4" xfId="6502" xr:uid="{00000000-0005-0000-0000-0000B0190000}"/>
    <cellStyle name="Comma 54 2 4 2 5" xfId="6503" xr:uid="{00000000-0005-0000-0000-0000B1190000}"/>
    <cellStyle name="Comma 54 2 4 3" xfId="6504" xr:uid="{00000000-0005-0000-0000-0000B2190000}"/>
    <cellStyle name="Comma 54 2 4 3 2" xfId="6505" xr:uid="{00000000-0005-0000-0000-0000B3190000}"/>
    <cellStyle name="Comma 54 2 4 3 3" xfId="6506" xr:uid="{00000000-0005-0000-0000-0000B4190000}"/>
    <cellStyle name="Comma 54 2 4 3 4" xfId="6507" xr:uid="{00000000-0005-0000-0000-0000B5190000}"/>
    <cellStyle name="Comma 54 2 4 4" xfId="6508" xr:uid="{00000000-0005-0000-0000-0000B6190000}"/>
    <cellStyle name="Comma 54 2 4 5" xfId="6509" xr:uid="{00000000-0005-0000-0000-0000B7190000}"/>
    <cellStyle name="Comma 54 2 4 6" xfId="6510" xr:uid="{00000000-0005-0000-0000-0000B8190000}"/>
    <cellStyle name="Comma 54 2 5" xfId="6511" xr:uid="{00000000-0005-0000-0000-0000B9190000}"/>
    <cellStyle name="Comma 54 2 5 2" xfId="6512" xr:uid="{00000000-0005-0000-0000-0000BA190000}"/>
    <cellStyle name="Comma 54 2 5 2 2" xfId="6513" xr:uid="{00000000-0005-0000-0000-0000BB190000}"/>
    <cellStyle name="Comma 54 2 5 2 2 2" xfId="6514" xr:uid="{00000000-0005-0000-0000-0000BC190000}"/>
    <cellStyle name="Comma 54 2 5 2 2 3" xfId="6515" xr:uid="{00000000-0005-0000-0000-0000BD190000}"/>
    <cellStyle name="Comma 54 2 5 2 2 4" xfId="6516" xr:uid="{00000000-0005-0000-0000-0000BE190000}"/>
    <cellStyle name="Comma 54 2 5 2 3" xfId="6517" xr:uid="{00000000-0005-0000-0000-0000BF190000}"/>
    <cellStyle name="Comma 54 2 5 2 4" xfId="6518" xr:uid="{00000000-0005-0000-0000-0000C0190000}"/>
    <cellStyle name="Comma 54 2 5 2 5" xfId="6519" xr:uid="{00000000-0005-0000-0000-0000C1190000}"/>
    <cellStyle name="Comma 54 2 5 3" xfId="6520" xr:uid="{00000000-0005-0000-0000-0000C2190000}"/>
    <cellStyle name="Comma 54 2 5 3 2" xfId="6521" xr:uid="{00000000-0005-0000-0000-0000C3190000}"/>
    <cellStyle name="Comma 54 2 5 3 3" xfId="6522" xr:uid="{00000000-0005-0000-0000-0000C4190000}"/>
    <cellStyle name="Comma 54 2 5 3 4" xfId="6523" xr:uid="{00000000-0005-0000-0000-0000C5190000}"/>
    <cellStyle name="Comma 54 2 5 4" xfId="6524" xr:uid="{00000000-0005-0000-0000-0000C6190000}"/>
    <cellStyle name="Comma 54 2 5 5" xfId="6525" xr:uid="{00000000-0005-0000-0000-0000C7190000}"/>
    <cellStyle name="Comma 54 2 5 6" xfId="6526" xr:uid="{00000000-0005-0000-0000-0000C8190000}"/>
    <cellStyle name="Comma 54 2 6" xfId="6527" xr:uid="{00000000-0005-0000-0000-0000C9190000}"/>
    <cellStyle name="Comma 54 2 6 2" xfId="6528" xr:uid="{00000000-0005-0000-0000-0000CA190000}"/>
    <cellStyle name="Comma 54 2 6 2 2" xfId="6529" xr:uid="{00000000-0005-0000-0000-0000CB190000}"/>
    <cellStyle name="Comma 54 2 6 2 3" xfId="6530" xr:uid="{00000000-0005-0000-0000-0000CC190000}"/>
    <cellStyle name="Comma 54 2 6 2 4" xfId="6531" xr:uid="{00000000-0005-0000-0000-0000CD190000}"/>
    <cellStyle name="Comma 54 2 6 3" xfId="6532" xr:uid="{00000000-0005-0000-0000-0000CE190000}"/>
    <cellStyle name="Comma 54 2 6 4" xfId="6533" xr:uid="{00000000-0005-0000-0000-0000CF190000}"/>
    <cellStyle name="Comma 54 2 6 5" xfId="6534" xr:uid="{00000000-0005-0000-0000-0000D0190000}"/>
    <cellStyle name="Comma 54 2 7" xfId="6535" xr:uid="{00000000-0005-0000-0000-0000D1190000}"/>
    <cellStyle name="Comma 54 2 7 2" xfId="6536" xr:uid="{00000000-0005-0000-0000-0000D2190000}"/>
    <cellStyle name="Comma 54 2 7 3" xfId="6537" xr:uid="{00000000-0005-0000-0000-0000D3190000}"/>
    <cellStyle name="Comma 54 2 7 4" xfId="6538" xr:uid="{00000000-0005-0000-0000-0000D4190000}"/>
    <cellStyle name="Comma 54 2 8" xfId="6539" xr:uid="{00000000-0005-0000-0000-0000D5190000}"/>
    <cellStyle name="Comma 54 2 9" xfId="6540" xr:uid="{00000000-0005-0000-0000-0000D6190000}"/>
    <cellStyle name="Comma 54 3" xfId="6541" xr:uid="{00000000-0005-0000-0000-0000D7190000}"/>
    <cellStyle name="Comma 54 3 10" xfId="6542" xr:uid="{00000000-0005-0000-0000-0000D8190000}"/>
    <cellStyle name="Comma 54 3 2" xfId="6543" xr:uid="{00000000-0005-0000-0000-0000D9190000}"/>
    <cellStyle name="Comma 54 3 2 2" xfId="6544" xr:uid="{00000000-0005-0000-0000-0000DA190000}"/>
    <cellStyle name="Comma 54 3 2 2 2" xfId="6545" xr:uid="{00000000-0005-0000-0000-0000DB190000}"/>
    <cellStyle name="Comma 54 3 2 2 2 2" xfId="6546" xr:uid="{00000000-0005-0000-0000-0000DC190000}"/>
    <cellStyle name="Comma 54 3 2 2 2 2 2" xfId="6547" xr:uid="{00000000-0005-0000-0000-0000DD190000}"/>
    <cellStyle name="Comma 54 3 2 2 2 2 3" xfId="6548" xr:uid="{00000000-0005-0000-0000-0000DE190000}"/>
    <cellStyle name="Comma 54 3 2 2 2 2 4" xfId="6549" xr:uid="{00000000-0005-0000-0000-0000DF190000}"/>
    <cellStyle name="Comma 54 3 2 2 2 3" xfId="6550" xr:uid="{00000000-0005-0000-0000-0000E0190000}"/>
    <cellStyle name="Comma 54 3 2 2 2 4" xfId="6551" xr:uid="{00000000-0005-0000-0000-0000E1190000}"/>
    <cellStyle name="Comma 54 3 2 2 2 5" xfId="6552" xr:uid="{00000000-0005-0000-0000-0000E2190000}"/>
    <cellStyle name="Comma 54 3 2 2 3" xfId="6553" xr:uid="{00000000-0005-0000-0000-0000E3190000}"/>
    <cellStyle name="Comma 54 3 2 2 3 2" xfId="6554" xr:uid="{00000000-0005-0000-0000-0000E4190000}"/>
    <cellStyle name="Comma 54 3 2 2 3 3" xfId="6555" xr:uid="{00000000-0005-0000-0000-0000E5190000}"/>
    <cellStyle name="Comma 54 3 2 2 3 4" xfId="6556" xr:uid="{00000000-0005-0000-0000-0000E6190000}"/>
    <cellStyle name="Comma 54 3 2 2 4" xfId="6557" xr:uid="{00000000-0005-0000-0000-0000E7190000}"/>
    <cellStyle name="Comma 54 3 2 2 5" xfId="6558" xr:uid="{00000000-0005-0000-0000-0000E8190000}"/>
    <cellStyle name="Comma 54 3 2 2 6" xfId="6559" xr:uid="{00000000-0005-0000-0000-0000E9190000}"/>
    <cellStyle name="Comma 54 3 2 3" xfId="6560" xr:uid="{00000000-0005-0000-0000-0000EA190000}"/>
    <cellStyle name="Comma 54 3 2 3 2" xfId="6561" xr:uid="{00000000-0005-0000-0000-0000EB190000}"/>
    <cellStyle name="Comma 54 3 2 3 2 2" xfId="6562" xr:uid="{00000000-0005-0000-0000-0000EC190000}"/>
    <cellStyle name="Comma 54 3 2 3 2 2 2" xfId="6563" xr:uid="{00000000-0005-0000-0000-0000ED190000}"/>
    <cellStyle name="Comma 54 3 2 3 2 2 3" xfId="6564" xr:uid="{00000000-0005-0000-0000-0000EE190000}"/>
    <cellStyle name="Comma 54 3 2 3 2 2 4" xfId="6565" xr:uid="{00000000-0005-0000-0000-0000EF190000}"/>
    <cellStyle name="Comma 54 3 2 3 2 3" xfId="6566" xr:uid="{00000000-0005-0000-0000-0000F0190000}"/>
    <cellStyle name="Comma 54 3 2 3 2 4" xfId="6567" xr:uid="{00000000-0005-0000-0000-0000F1190000}"/>
    <cellStyle name="Comma 54 3 2 3 2 5" xfId="6568" xr:uid="{00000000-0005-0000-0000-0000F2190000}"/>
    <cellStyle name="Comma 54 3 2 3 3" xfId="6569" xr:uid="{00000000-0005-0000-0000-0000F3190000}"/>
    <cellStyle name="Comma 54 3 2 3 3 2" xfId="6570" xr:uid="{00000000-0005-0000-0000-0000F4190000}"/>
    <cellStyle name="Comma 54 3 2 3 3 3" xfId="6571" xr:uid="{00000000-0005-0000-0000-0000F5190000}"/>
    <cellStyle name="Comma 54 3 2 3 3 4" xfId="6572" xr:uid="{00000000-0005-0000-0000-0000F6190000}"/>
    <cellStyle name="Comma 54 3 2 3 4" xfId="6573" xr:uid="{00000000-0005-0000-0000-0000F7190000}"/>
    <cellStyle name="Comma 54 3 2 3 5" xfId="6574" xr:uid="{00000000-0005-0000-0000-0000F8190000}"/>
    <cellStyle name="Comma 54 3 2 3 6" xfId="6575" xr:uid="{00000000-0005-0000-0000-0000F9190000}"/>
    <cellStyle name="Comma 54 3 2 4" xfId="6576" xr:uid="{00000000-0005-0000-0000-0000FA190000}"/>
    <cellStyle name="Comma 54 3 2 4 2" xfId="6577" xr:uid="{00000000-0005-0000-0000-0000FB190000}"/>
    <cellStyle name="Comma 54 3 2 4 2 2" xfId="6578" xr:uid="{00000000-0005-0000-0000-0000FC190000}"/>
    <cellStyle name="Comma 54 3 2 4 2 3" xfId="6579" xr:uid="{00000000-0005-0000-0000-0000FD190000}"/>
    <cellStyle name="Comma 54 3 2 4 2 4" xfId="6580" xr:uid="{00000000-0005-0000-0000-0000FE190000}"/>
    <cellStyle name="Comma 54 3 2 4 3" xfId="6581" xr:uid="{00000000-0005-0000-0000-0000FF190000}"/>
    <cellStyle name="Comma 54 3 2 4 4" xfId="6582" xr:uid="{00000000-0005-0000-0000-0000001A0000}"/>
    <cellStyle name="Comma 54 3 2 4 5" xfId="6583" xr:uid="{00000000-0005-0000-0000-0000011A0000}"/>
    <cellStyle name="Comma 54 3 2 5" xfId="6584" xr:uid="{00000000-0005-0000-0000-0000021A0000}"/>
    <cellStyle name="Comma 54 3 2 5 2" xfId="6585" xr:uid="{00000000-0005-0000-0000-0000031A0000}"/>
    <cellStyle name="Comma 54 3 2 5 3" xfId="6586" xr:uid="{00000000-0005-0000-0000-0000041A0000}"/>
    <cellStyle name="Comma 54 3 2 5 4" xfId="6587" xr:uid="{00000000-0005-0000-0000-0000051A0000}"/>
    <cellStyle name="Comma 54 3 2 6" xfId="6588" xr:uid="{00000000-0005-0000-0000-0000061A0000}"/>
    <cellStyle name="Comma 54 3 2 7" xfId="6589" xr:uid="{00000000-0005-0000-0000-0000071A0000}"/>
    <cellStyle name="Comma 54 3 2 8" xfId="6590" xr:uid="{00000000-0005-0000-0000-0000081A0000}"/>
    <cellStyle name="Comma 54 3 3" xfId="6591" xr:uid="{00000000-0005-0000-0000-0000091A0000}"/>
    <cellStyle name="Comma 54 3 3 2" xfId="6592" xr:uid="{00000000-0005-0000-0000-00000A1A0000}"/>
    <cellStyle name="Comma 54 3 3 2 2" xfId="6593" xr:uid="{00000000-0005-0000-0000-00000B1A0000}"/>
    <cellStyle name="Comma 54 3 3 2 2 2" xfId="6594" xr:uid="{00000000-0005-0000-0000-00000C1A0000}"/>
    <cellStyle name="Comma 54 3 3 2 2 2 2" xfId="6595" xr:uid="{00000000-0005-0000-0000-00000D1A0000}"/>
    <cellStyle name="Comma 54 3 3 2 2 2 3" xfId="6596" xr:uid="{00000000-0005-0000-0000-00000E1A0000}"/>
    <cellStyle name="Comma 54 3 3 2 2 2 4" xfId="6597" xr:uid="{00000000-0005-0000-0000-00000F1A0000}"/>
    <cellStyle name="Comma 54 3 3 2 2 3" xfId="6598" xr:uid="{00000000-0005-0000-0000-0000101A0000}"/>
    <cellStyle name="Comma 54 3 3 2 2 4" xfId="6599" xr:uid="{00000000-0005-0000-0000-0000111A0000}"/>
    <cellStyle name="Comma 54 3 3 2 2 5" xfId="6600" xr:uid="{00000000-0005-0000-0000-0000121A0000}"/>
    <cellStyle name="Comma 54 3 3 2 3" xfId="6601" xr:uid="{00000000-0005-0000-0000-0000131A0000}"/>
    <cellStyle name="Comma 54 3 3 2 3 2" xfId="6602" xr:uid="{00000000-0005-0000-0000-0000141A0000}"/>
    <cellStyle name="Comma 54 3 3 2 3 3" xfId="6603" xr:uid="{00000000-0005-0000-0000-0000151A0000}"/>
    <cellStyle name="Comma 54 3 3 2 3 4" xfId="6604" xr:uid="{00000000-0005-0000-0000-0000161A0000}"/>
    <cellStyle name="Comma 54 3 3 2 4" xfId="6605" xr:uid="{00000000-0005-0000-0000-0000171A0000}"/>
    <cellStyle name="Comma 54 3 3 2 5" xfId="6606" xr:uid="{00000000-0005-0000-0000-0000181A0000}"/>
    <cellStyle name="Comma 54 3 3 2 6" xfId="6607" xr:uid="{00000000-0005-0000-0000-0000191A0000}"/>
    <cellStyle name="Comma 54 3 3 3" xfId="6608" xr:uid="{00000000-0005-0000-0000-00001A1A0000}"/>
    <cellStyle name="Comma 54 3 3 3 2" xfId="6609" xr:uid="{00000000-0005-0000-0000-00001B1A0000}"/>
    <cellStyle name="Comma 54 3 3 3 2 2" xfId="6610" xr:uid="{00000000-0005-0000-0000-00001C1A0000}"/>
    <cellStyle name="Comma 54 3 3 3 2 2 2" xfId="6611" xr:uid="{00000000-0005-0000-0000-00001D1A0000}"/>
    <cellStyle name="Comma 54 3 3 3 2 2 3" xfId="6612" xr:uid="{00000000-0005-0000-0000-00001E1A0000}"/>
    <cellStyle name="Comma 54 3 3 3 2 2 4" xfId="6613" xr:uid="{00000000-0005-0000-0000-00001F1A0000}"/>
    <cellStyle name="Comma 54 3 3 3 2 3" xfId="6614" xr:uid="{00000000-0005-0000-0000-0000201A0000}"/>
    <cellStyle name="Comma 54 3 3 3 2 4" xfId="6615" xr:uid="{00000000-0005-0000-0000-0000211A0000}"/>
    <cellStyle name="Comma 54 3 3 3 2 5" xfId="6616" xr:uid="{00000000-0005-0000-0000-0000221A0000}"/>
    <cellStyle name="Comma 54 3 3 3 3" xfId="6617" xr:uid="{00000000-0005-0000-0000-0000231A0000}"/>
    <cellStyle name="Comma 54 3 3 3 3 2" xfId="6618" xr:uid="{00000000-0005-0000-0000-0000241A0000}"/>
    <cellStyle name="Comma 54 3 3 3 3 3" xfId="6619" xr:uid="{00000000-0005-0000-0000-0000251A0000}"/>
    <cellStyle name="Comma 54 3 3 3 3 4" xfId="6620" xr:uid="{00000000-0005-0000-0000-0000261A0000}"/>
    <cellStyle name="Comma 54 3 3 3 4" xfId="6621" xr:uid="{00000000-0005-0000-0000-0000271A0000}"/>
    <cellStyle name="Comma 54 3 3 3 5" xfId="6622" xr:uid="{00000000-0005-0000-0000-0000281A0000}"/>
    <cellStyle name="Comma 54 3 3 3 6" xfId="6623" xr:uid="{00000000-0005-0000-0000-0000291A0000}"/>
    <cellStyle name="Comma 54 3 3 4" xfId="6624" xr:uid="{00000000-0005-0000-0000-00002A1A0000}"/>
    <cellStyle name="Comma 54 3 3 4 2" xfId="6625" xr:uid="{00000000-0005-0000-0000-00002B1A0000}"/>
    <cellStyle name="Comma 54 3 3 4 2 2" xfId="6626" xr:uid="{00000000-0005-0000-0000-00002C1A0000}"/>
    <cellStyle name="Comma 54 3 3 4 2 3" xfId="6627" xr:uid="{00000000-0005-0000-0000-00002D1A0000}"/>
    <cellStyle name="Comma 54 3 3 4 2 4" xfId="6628" xr:uid="{00000000-0005-0000-0000-00002E1A0000}"/>
    <cellStyle name="Comma 54 3 3 4 3" xfId="6629" xr:uid="{00000000-0005-0000-0000-00002F1A0000}"/>
    <cellStyle name="Comma 54 3 3 4 4" xfId="6630" xr:uid="{00000000-0005-0000-0000-0000301A0000}"/>
    <cellStyle name="Comma 54 3 3 4 5" xfId="6631" xr:uid="{00000000-0005-0000-0000-0000311A0000}"/>
    <cellStyle name="Comma 54 3 3 5" xfId="6632" xr:uid="{00000000-0005-0000-0000-0000321A0000}"/>
    <cellStyle name="Comma 54 3 3 5 2" xfId="6633" xr:uid="{00000000-0005-0000-0000-0000331A0000}"/>
    <cellStyle name="Comma 54 3 3 5 3" xfId="6634" xr:uid="{00000000-0005-0000-0000-0000341A0000}"/>
    <cellStyle name="Comma 54 3 3 5 4" xfId="6635" xr:uid="{00000000-0005-0000-0000-0000351A0000}"/>
    <cellStyle name="Comma 54 3 3 6" xfId="6636" xr:uid="{00000000-0005-0000-0000-0000361A0000}"/>
    <cellStyle name="Comma 54 3 3 7" xfId="6637" xr:uid="{00000000-0005-0000-0000-0000371A0000}"/>
    <cellStyle name="Comma 54 3 3 8" xfId="6638" xr:uid="{00000000-0005-0000-0000-0000381A0000}"/>
    <cellStyle name="Comma 54 3 4" xfId="6639" xr:uid="{00000000-0005-0000-0000-0000391A0000}"/>
    <cellStyle name="Comma 54 3 4 2" xfId="6640" xr:uid="{00000000-0005-0000-0000-00003A1A0000}"/>
    <cellStyle name="Comma 54 3 4 2 2" xfId="6641" xr:uid="{00000000-0005-0000-0000-00003B1A0000}"/>
    <cellStyle name="Comma 54 3 4 2 2 2" xfId="6642" xr:uid="{00000000-0005-0000-0000-00003C1A0000}"/>
    <cellStyle name="Comma 54 3 4 2 2 3" xfId="6643" xr:uid="{00000000-0005-0000-0000-00003D1A0000}"/>
    <cellStyle name="Comma 54 3 4 2 2 4" xfId="6644" xr:uid="{00000000-0005-0000-0000-00003E1A0000}"/>
    <cellStyle name="Comma 54 3 4 2 3" xfId="6645" xr:uid="{00000000-0005-0000-0000-00003F1A0000}"/>
    <cellStyle name="Comma 54 3 4 2 4" xfId="6646" xr:uid="{00000000-0005-0000-0000-0000401A0000}"/>
    <cellStyle name="Comma 54 3 4 2 5" xfId="6647" xr:uid="{00000000-0005-0000-0000-0000411A0000}"/>
    <cellStyle name="Comma 54 3 4 3" xfId="6648" xr:uid="{00000000-0005-0000-0000-0000421A0000}"/>
    <cellStyle name="Comma 54 3 4 3 2" xfId="6649" xr:uid="{00000000-0005-0000-0000-0000431A0000}"/>
    <cellStyle name="Comma 54 3 4 3 3" xfId="6650" xr:uid="{00000000-0005-0000-0000-0000441A0000}"/>
    <cellStyle name="Comma 54 3 4 3 4" xfId="6651" xr:uid="{00000000-0005-0000-0000-0000451A0000}"/>
    <cellStyle name="Comma 54 3 4 4" xfId="6652" xr:uid="{00000000-0005-0000-0000-0000461A0000}"/>
    <cellStyle name="Comma 54 3 4 5" xfId="6653" xr:uid="{00000000-0005-0000-0000-0000471A0000}"/>
    <cellStyle name="Comma 54 3 4 6" xfId="6654" xr:uid="{00000000-0005-0000-0000-0000481A0000}"/>
    <cellStyle name="Comma 54 3 5" xfId="6655" xr:uid="{00000000-0005-0000-0000-0000491A0000}"/>
    <cellStyle name="Comma 54 3 5 2" xfId="6656" xr:uid="{00000000-0005-0000-0000-00004A1A0000}"/>
    <cellStyle name="Comma 54 3 5 2 2" xfId="6657" xr:uid="{00000000-0005-0000-0000-00004B1A0000}"/>
    <cellStyle name="Comma 54 3 5 2 2 2" xfId="6658" xr:uid="{00000000-0005-0000-0000-00004C1A0000}"/>
    <cellStyle name="Comma 54 3 5 2 2 3" xfId="6659" xr:uid="{00000000-0005-0000-0000-00004D1A0000}"/>
    <cellStyle name="Comma 54 3 5 2 2 4" xfId="6660" xr:uid="{00000000-0005-0000-0000-00004E1A0000}"/>
    <cellStyle name="Comma 54 3 5 2 3" xfId="6661" xr:uid="{00000000-0005-0000-0000-00004F1A0000}"/>
    <cellStyle name="Comma 54 3 5 2 4" xfId="6662" xr:uid="{00000000-0005-0000-0000-0000501A0000}"/>
    <cellStyle name="Comma 54 3 5 2 5" xfId="6663" xr:uid="{00000000-0005-0000-0000-0000511A0000}"/>
    <cellStyle name="Comma 54 3 5 3" xfId="6664" xr:uid="{00000000-0005-0000-0000-0000521A0000}"/>
    <cellStyle name="Comma 54 3 5 3 2" xfId="6665" xr:uid="{00000000-0005-0000-0000-0000531A0000}"/>
    <cellStyle name="Comma 54 3 5 3 3" xfId="6666" xr:uid="{00000000-0005-0000-0000-0000541A0000}"/>
    <cellStyle name="Comma 54 3 5 3 4" xfId="6667" xr:uid="{00000000-0005-0000-0000-0000551A0000}"/>
    <cellStyle name="Comma 54 3 5 4" xfId="6668" xr:uid="{00000000-0005-0000-0000-0000561A0000}"/>
    <cellStyle name="Comma 54 3 5 5" xfId="6669" xr:uid="{00000000-0005-0000-0000-0000571A0000}"/>
    <cellStyle name="Comma 54 3 5 6" xfId="6670" xr:uid="{00000000-0005-0000-0000-0000581A0000}"/>
    <cellStyle name="Comma 54 3 6" xfId="6671" xr:uid="{00000000-0005-0000-0000-0000591A0000}"/>
    <cellStyle name="Comma 54 3 6 2" xfId="6672" xr:uid="{00000000-0005-0000-0000-00005A1A0000}"/>
    <cellStyle name="Comma 54 3 6 2 2" xfId="6673" xr:uid="{00000000-0005-0000-0000-00005B1A0000}"/>
    <cellStyle name="Comma 54 3 6 2 3" xfId="6674" xr:uid="{00000000-0005-0000-0000-00005C1A0000}"/>
    <cellStyle name="Comma 54 3 6 2 4" xfId="6675" xr:uid="{00000000-0005-0000-0000-00005D1A0000}"/>
    <cellStyle name="Comma 54 3 6 3" xfId="6676" xr:uid="{00000000-0005-0000-0000-00005E1A0000}"/>
    <cellStyle name="Comma 54 3 6 4" xfId="6677" xr:uid="{00000000-0005-0000-0000-00005F1A0000}"/>
    <cellStyle name="Comma 54 3 6 5" xfId="6678" xr:uid="{00000000-0005-0000-0000-0000601A0000}"/>
    <cellStyle name="Comma 54 3 7" xfId="6679" xr:uid="{00000000-0005-0000-0000-0000611A0000}"/>
    <cellStyle name="Comma 54 3 7 2" xfId="6680" xr:uid="{00000000-0005-0000-0000-0000621A0000}"/>
    <cellStyle name="Comma 54 3 7 3" xfId="6681" xr:uid="{00000000-0005-0000-0000-0000631A0000}"/>
    <cellStyle name="Comma 54 3 7 4" xfId="6682" xr:uid="{00000000-0005-0000-0000-0000641A0000}"/>
    <cellStyle name="Comma 54 3 8" xfId="6683" xr:uid="{00000000-0005-0000-0000-0000651A0000}"/>
    <cellStyle name="Comma 54 3 9" xfId="6684" xr:uid="{00000000-0005-0000-0000-0000661A0000}"/>
    <cellStyle name="Comma 54 4" xfId="6685" xr:uid="{00000000-0005-0000-0000-0000671A0000}"/>
    <cellStyle name="Comma 54 4 2" xfId="6686" xr:uid="{00000000-0005-0000-0000-0000681A0000}"/>
    <cellStyle name="Comma 54 4 2 2" xfId="6687" xr:uid="{00000000-0005-0000-0000-0000691A0000}"/>
    <cellStyle name="Comma 54 4 2 2 2" xfId="6688" xr:uid="{00000000-0005-0000-0000-00006A1A0000}"/>
    <cellStyle name="Comma 54 4 2 2 2 2" xfId="6689" xr:uid="{00000000-0005-0000-0000-00006B1A0000}"/>
    <cellStyle name="Comma 54 4 2 2 2 3" xfId="6690" xr:uid="{00000000-0005-0000-0000-00006C1A0000}"/>
    <cellStyle name="Comma 54 4 2 2 2 4" xfId="6691" xr:uid="{00000000-0005-0000-0000-00006D1A0000}"/>
    <cellStyle name="Comma 54 4 2 2 3" xfId="6692" xr:uid="{00000000-0005-0000-0000-00006E1A0000}"/>
    <cellStyle name="Comma 54 4 2 2 4" xfId="6693" xr:uid="{00000000-0005-0000-0000-00006F1A0000}"/>
    <cellStyle name="Comma 54 4 2 2 5" xfId="6694" xr:uid="{00000000-0005-0000-0000-0000701A0000}"/>
    <cellStyle name="Comma 54 4 2 3" xfId="6695" xr:uid="{00000000-0005-0000-0000-0000711A0000}"/>
    <cellStyle name="Comma 54 4 2 3 2" xfId="6696" xr:uid="{00000000-0005-0000-0000-0000721A0000}"/>
    <cellStyle name="Comma 54 4 2 3 3" xfId="6697" xr:uid="{00000000-0005-0000-0000-0000731A0000}"/>
    <cellStyle name="Comma 54 4 2 3 4" xfId="6698" xr:uid="{00000000-0005-0000-0000-0000741A0000}"/>
    <cellStyle name="Comma 54 4 2 4" xfId="6699" xr:uid="{00000000-0005-0000-0000-0000751A0000}"/>
    <cellStyle name="Comma 54 4 2 5" xfId="6700" xr:uid="{00000000-0005-0000-0000-0000761A0000}"/>
    <cellStyle name="Comma 54 4 2 6" xfId="6701" xr:uid="{00000000-0005-0000-0000-0000771A0000}"/>
    <cellStyle name="Comma 54 4 3" xfId="6702" xr:uid="{00000000-0005-0000-0000-0000781A0000}"/>
    <cellStyle name="Comma 54 4 3 2" xfId="6703" xr:uid="{00000000-0005-0000-0000-0000791A0000}"/>
    <cellStyle name="Comma 54 4 3 2 2" xfId="6704" xr:uid="{00000000-0005-0000-0000-00007A1A0000}"/>
    <cellStyle name="Comma 54 4 3 2 2 2" xfId="6705" xr:uid="{00000000-0005-0000-0000-00007B1A0000}"/>
    <cellStyle name="Comma 54 4 3 2 2 3" xfId="6706" xr:uid="{00000000-0005-0000-0000-00007C1A0000}"/>
    <cellStyle name="Comma 54 4 3 2 2 4" xfId="6707" xr:uid="{00000000-0005-0000-0000-00007D1A0000}"/>
    <cellStyle name="Comma 54 4 3 2 3" xfId="6708" xr:uid="{00000000-0005-0000-0000-00007E1A0000}"/>
    <cellStyle name="Comma 54 4 3 2 4" xfId="6709" xr:uid="{00000000-0005-0000-0000-00007F1A0000}"/>
    <cellStyle name="Comma 54 4 3 2 5" xfId="6710" xr:uid="{00000000-0005-0000-0000-0000801A0000}"/>
    <cellStyle name="Comma 54 4 3 3" xfId="6711" xr:uid="{00000000-0005-0000-0000-0000811A0000}"/>
    <cellStyle name="Comma 54 4 3 3 2" xfId="6712" xr:uid="{00000000-0005-0000-0000-0000821A0000}"/>
    <cellStyle name="Comma 54 4 3 3 3" xfId="6713" xr:uid="{00000000-0005-0000-0000-0000831A0000}"/>
    <cellStyle name="Comma 54 4 3 3 4" xfId="6714" xr:uid="{00000000-0005-0000-0000-0000841A0000}"/>
    <cellStyle name="Comma 54 4 3 4" xfId="6715" xr:uid="{00000000-0005-0000-0000-0000851A0000}"/>
    <cellStyle name="Comma 54 4 3 5" xfId="6716" xr:uid="{00000000-0005-0000-0000-0000861A0000}"/>
    <cellStyle name="Comma 54 4 3 6" xfId="6717" xr:uid="{00000000-0005-0000-0000-0000871A0000}"/>
    <cellStyle name="Comma 54 4 4" xfId="6718" xr:uid="{00000000-0005-0000-0000-0000881A0000}"/>
    <cellStyle name="Comma 54 4 4 2" xfId="6719" xr:uid="{00000000-0005-0000-0000-0000891A0000}"/>
    <cellStyle name="Comma 54 4 4 2 2" xfId="6720" xr:uid="{00000000-0005-0000-0000-00008A1A0000}"/>
    <cellStyle name="Comma 54 4 4 2 3" xfId="6721" xr:uid="{00000000-0005-0000-0000-00008B1A0000}"/>
    <cellStyle name="Comma 54 4 4 2 4" xfId="6722" xr:uid="{00000000-0005-0000-0000-00008C1A0000}"/>
    <cellStyle name="Comma 54 4 4 3" xfId="6723" xr:uid="{00000000-0005-0000-0000-00008D1A0000}"/>
    <cellStyle name="Comma 54 4 4 4" xfId="6724" xr:uid="{00000000-0005-0000-0000-00008E1A0000}"/>
    <cellStyle name="Comma 54 4 4 5" xfId="6725" xr:uid="{00000000-0005-0000-0000-00008F1A0000}"/>
    <cellStyle name="Comma 54 4 5" xfId="6726" xr:uid="{00000000-0005-0000-0000-0000901A0000}"/>
    <cellStyle name="Comma 54 4 5 2" xfId="6727" xr:uid="{00000000-0005-0000-0000-0000911A0000}"/>
    <cellStyle name="Comma 54 4 5 3" xfId="6728" xr:uid="{00000000-0005-0000-0000-0000921A0000}"/>
    <cellStyle name="Comma 54 4 5 4" xfId="6729" xr:uid="{00000000-0005-0000-0000-0000931A0000}"/>
    <cellStyle name="Comma 54 4 6" xfId="6730" xr:uid="{00000000-0005-0000-0000-0000941A0000}"/>
    <cellStyle name="Comma 54 4 7" xfId="6731" xr:uid="{00000000-0005-0000-0000-0000951A0000}"/>
    <cellStyle name="Comma 54 4 8" xfId="6732" xr:uid="{00000000-0005-0000-0000-0000961A0000}"/>
    <cellStyle name="Comma 54 5" xfId="6733" xr:uid="{00000000-0005-0000-0000-0000971A0000}"/>
    <cellStyle name="Comma 54 5 2" xfId="6734" xr:uid="{00000000-0005-0000-0000-0000981A0000}"/>
    <cellStyle name="Comma 54 5 2 2" xfId="6735" xr:uid="{00000000-0005-0000-0000-0000991A0000}"/>
    <cellStyle name="Comma 54 5 2 2 2" xfId="6736" xr:uid="{00000000-0005-0000-0000-00009A1A0000}"/>
    <cellStyle name="Comma 54 5 2 2 2 2" xfId="6737" xr:uid="{00000000-0005-0000-0000-00009B1A0000}"/>
    <cellStyle name="Comma 54 5 2 2 2 3" xfId="6738" xr:uid="{00000000-0005-0000-0000-00009C1A0000}"/>
    <cellStyle name="Comma 54 5 2 2 2 4" xfId="6739" xr:uid="{00000000-0005-0000-0000-00009D1A0000}"/>
    <cellStyle name="Comma 54 5 2 2 3" xfId="6740" xr:uid="{00000000-0005-0000-0000-00009E1A0000}"/>
    <cellStyle name="Comma 54 5 2 2 4" xfId="6741" xr:uid="{00000000-0005-0000-0000-00009F1A0000}"/>
    <cellStyle name="Comma 54 5 2 2 5" xfId="6742" xr:uid="{00000000-0005-0000-0000-0000A01A0000}"/>
    <cellStyle name="Comma 54 5 2 3" xfId="6743" xr:uid="{00000000-0005-0000-0000-0000A11A0000}"/>
    <cellStyle name="Comma 54 5 2 3 2" xfId="6744" xr:uid="{00000000-0005-0000-0000-0000A21A0000}"/>
    <cellStyle name="Comma 54 5 2 3 3" xfId="6745" xr:uid="{00000000-0005-0000-0000-0000A31A0000}"/>
    <cellStyle name="Comma 54 5 2 3 4" xfId="6746" xr:uid="{00000000-0005-0000-0000-0000A41A0000}"/>
    <cellStyle name="Comma 54 5 2 4" xfId="6747" xr:uid="{00000000-0005-0000-0000-0000A51A0000}"/>
    <cellStyle name="Comma 54 5 2 5" xfId="6748" xr:uid="{00000000-0005-0000-0000-0000A61A0000}"/>
    <cellStyle name="Comma 54 5 2 6" xfId="6749" xr:uid="{00000000-0005-0000-0000-0000A71A0000}"/>
    <cellStyle name="Comma 54 5 3" xfId="6750" xr:uid="{00000000-0005-0000-0000-0000A81A0000}"/>
    <cellStyle name="Comma 54 5 3 2" xfId="6751" xr:uid="{00000000-0005-0000-0000-0000A91A0000}"/>
    <cellStyle name="Comma 54 5 3 2 2" xfId="6752" xr:uid="{00000000-0005-0000-0000-0000AA1A0000}"/>
    <cellStyle name="Comma 54 5 3 2 2 2" xfId="6753" xr:uid="{00000000-0005-0000-0000-0000AB1A0000}"/>
    <cellStyle name="Comma 54 5 3 2 2 3" xfId="6754" xr:uid="{00000000-0005-0000-0000-0000AC1A0000}"/>
    <cellStyle name="Comma 54 5 3 2 2 4" xfId="6755" xr:uid="{00000000-0005-0000-0000-0000AD1A0000}"/>
    <cellStyle name="Comma 54 5 3 2 3" xfId="6756" xr:uid="{00000000-0005-0000-0000-0000AE1A0000}"/>
    <cellStyle name="Comma 54 5 3 2 4" xfId="6757" xr:uid="{00000000-0005-0000-0000-0000AF1A0000}"/>
    <cellStyle name="Comma 54 5 3 2 5" xfId="6758" xr:uid="{00000000-0005-0000-0000-0000B01A0000}"/>
    <cellStyle name="Comma 54 5 3 3" xfId="6759" xr:uid="{00000000-0005-0000-0000-0000B11A0000}"/>
    <cellStyle name="Comma 54 5 3 3 2" xfId="6760" xr:uid="{00000000-0005-0000-0000-0000B21A0000}"/>
    <cellStyle name="Comma 54 5 3 3 3" xfId="6761" xr:uid="{00000000-0005-0000-0000-0000B31A0000}"/>
    <cellStyle name="Comma 54 5 3 3 4" xfId="6762" xr:uid="{00000000-0005-0000-0000-0000B41A0000}"/>
    <cellStyle name="Comma 54 5 3 4" xfId="6763" xr:uid="{00000000-0005-0000-0000-0000B51A0000}"/>
    <cellStyle name="Comma 54 5 3 5" xfId="6764" xr:uid="{00000000-0005-0000-0000-0000B61A0000}"/>
    <cellStyle name="Comma 54 5 3 6" xfId="6765" xr:uid="{00000000-0005-0000-0000-0000B71A0000}"/>
    <cellStyle name="Comma 54 5 4" xfId="6766" xr:uid="{00000000-0005-0000-0000-0000B81A0000}"/>
    <cellStyle name="Comma 54 5 4 2" xfId="6767" xr:uid="{00000000-0005-0000-0000-0000B91A0000}"/>
    <cellStyle name="Comma 54 5 4 2 2" xfId="6768" xr:uid="{00000000-0005-0000-0000-0000BA1A0000}"/>
    <cellStyle name="Comma 54 5 4 2 3" xfId="6769" xr:uid="{00000000-0005-0000-0000-0000BB1A0000}"/>
    <cellStyle name="Comma 54 5 4 2 4" xfId="6770" xr:uid="{00000000-0005-0000-0000-0000BC1A0000}"/>
    <cellStyle name="Comma 54 5 4 3" xfId="6771" xr:uid="{00000000-0005-0000-0000-0000BD1A0000}"/>
    <cellStyle name="Comma 54 5 4 4" xfId="6772" xr:uid="{00000000-0005-0000-0000-0000BE1A0000}"/>
    <cellStyle name="Comma 54 5 4 5" xfId="6773" xr:uid="{00000000-0005-0000-0000-0000BF1A0000}"/>
    <cellStyle name="Comma 54 5 5" xfId="6774" xr:uid="{00000000-0005-0000-0000-0000C01A0000}"/>
    <cellStyle name="Comma 54 5 5 2" xfId="6775" xr:uid="{00000000-0005-0000-0000-0000C11A0000}"/>
    <cellStyle name="Comma 54 5 5 3" xfId="6776" xr:uid="{00000000-0005-0000-0000-0000C21A0000}"/>
    <cellStyle name="Comma 54 5 5 4" xfId="6777" xr:uid="{00000000-0005-0000-0000-0000C31A0000}"/>
    <cellStyle name="Comma 54 5 6" xfId="6778" xr:uid="{00000000-0005-0000-0000-0000C41A0000}"/>
    <cellStyle name="Comma 54 5 7" xfId="6779" xr:uid="{00000000-0005-0000-0000-0000C51A0000}"/>
    <cellStyle name="Comma 54 5 8" xfId="6780" xr:uid="{00000000-0005-0000-0000-0000C61A0000}"/>
    <cellStyle name="Comma 54 6" xfId="6781" xr:uid="{00000000-0005-0000-0000-0000C71A0000}"/>
    <cellStyle name="Comma 54 6 2" xfId="6782" xr:uid="{00000000-0005-0000-0000-0000C81A0000}"/>
    <cellStyle name="Comma 54 6 2 2" xfId="6783" xr:uid="{00000000-0005-0000-0000-0000C91A0000}"/>
    <cellStyle name="Comma 54 6 2 2 2" xfId="6784" xr:uid="{00000000-0005-0000-0000-0000CA1A0000}"/>
    <cellStyle name="Comma 54 6 2 2 3" xfId="6785" xr:uid="{00000000-0005-0000-0000-0000CB1A0000}"/>
    <cellStyle name="Comma 54 6 2 2 4" xfId="6786" xr:uid="{00000000-0005-0000-0000-0000CC1A0000}"/>
    <cellStyle name="Comma 54 6 2 3" xfId="6787" xr:uid="{00000000-0005-0000-0000-0000CD1A0000}"/>
    <cellStyle name="Comma 54 6 2 4" xfId="6788" xr:uid="{00000000-0005-0000-0000-0000CE1A0000}"/>
    <cellStyle name="Comma 54 6 2 5" xfId="6789" xr:uid="{00000000-0005-0000-0000-0000CF1A0000}"/>
    <cellStyle name="Comma 54 6 3" xfId="6790" xr:uid="{00000000-0005-0000-0000-0000D01A0000}"/>
    <cellStyle name="Comma 54 6 3 2" xfId="6791" xr:uid="{00000000-0005-0000-0000-0000D11A0000}"/>
    <cellStyle name="Comma 54 6 3 3" xfId="6792" xr:uid="{00000000-0005-0000-0000-0000D21A0000}"/>
    <cellStyle name="Comma 54 6 3 4" xfId="6793" xr:uid="{00000000-0005-0000-0000-0000D31A0000}"/>
    <cellStyle name="Comma 54 6 4" xfId="6794" xr:uid="{00000000-0005-0000-0000-0000D41A0000}"/>
    <cellStyle name="Comma 54 6 5" xfId="6795" xr:uid="{00000000-0005-0000-0000-0000D51A0000}"/>
    <cellStyle name="Comma 54 6 6" xfId="6796" xr:uid="{00000000-0005-0000-0000-0000D61A0000}"/>
    <cellStyle name="Comma 54 7" xfId="6797" xr:uid="{00000000-0005-0000-0000-0000D71A0000}"/>
    <cellStyle name="Comma 54 7 2" xfId="6798" xr:uid="{00000000-0005-0000-0000-0000D81A0000}"/>
    <cellStyle name="Comma 54 7 2 2" xfId="6799" xr:uid="{00000000-0005-0000-0000-0000D91A0000}"/>
    <cellStyle name="Comma 54 7 2 2 2" xfId="6800" xr:uid="{00000000-0005-0000-0000-0000DA1A0000}"/>
    <cellStyle name="Comma 54 7 2 2 3" xfId="6801" xr:uid="{00000000-0005-0000-0000-0000DB1A0000}"/>
    <cellStyle name="Comma 54 7 2 2 4" xfId="6802" xr:uid="{00000000-0005-0000-0000-0000DC1A0000}"/>
    <cellStyle name="Comma 54 7 2 3" xfId="6803" xr:uid="{00000000-0005-0000-0000-0000DD1A0000}"/>
    <cellStyle name="Comma 54 7 2 4" xfId="6804" xr:uid="{00000000-0005-0000-0000-0000DE1A0000}"/>
    <cellStyle name="Comma 54 7 2 5" xfId="6805" xr:uid="{00000000-0005-0000-0000-0000DF1A0000}"/>
    <cellStyle name="Comma 54 7 3" xfId="6806" xr:uid="{00000000-0005-0000-0000-0000E01A0000}"/>
    <cellStyle name="Comma 54 7 3 2" xfId="6807" xr:uid="{00000000-0005-0000-0000-0000E11A0000}"/>
    <cellStyle name="Comma 54 7 3 3" xfId="6808" xr:uid="{00000000-0005-0000-0000-0000E21A0000}"/>
    <cellStyle name="Comma 54 7 3 4" xfId="6809" xr:uid="{00000000-0005-0000-0000-0000E31A0000}"/>
    <cellStyle name="Comma 54 7 4" xfId="6810" xr:uid="{00000000-0005-0000-0000-0000E41A0000}"/>
    <cellStyle name="Comma 54 7 5" xfId="6811" xr:uid="{00000000-0005-0000-0000-0000E51A0000}"/>
    <cellStyle name="Comma 54 7 6" xfId="6812" xr:uid="{00000000-0005-0000-0000-0000E61A0000}"/>
    <cellStyle name="Comma 54 8" xfId="6813" xr:uid="{00000000-0005-0000-0000-0000E71A0000}"/>
    <cellStyle name="Comma 54 8 2" xfId="6814" xr:uid="{00000000-0005-0000-0000-0000E81A0000}"/>
    <cellStyle name="Comma 54 8 2 2" xfId="6815" xr:uid="{00000000-0005-0000-0000-0000E91A0000}"/>
    <cellStyle name="Comma 54 8 2 3" xfId="6816" xr:uid="{00000000-0005-0000-0000-0000EA1A0000}"/>
    <cellStyle name="Comma 54 8 2 4" xfId="6817" xr:uid="{00000000-0005-0000-0000-0000EB1A0000}"/>
    <cellStyle name="Comma 54 8 3" xfId="6818" xr:uid="{00000000-0005-0000-0000-0000EC1A0000}"/>
    <cellStyle name="Comma 54 8 4" xfId="6819" xr:uid="{00000000-0005-0000-0000-0000ED1A0000}"/>
    <cellStyle name="Comma 54 8 5" xfId="6820" xr:uid="{00000000-0005-0000-0000-0000EE1A0000}"/>
    <cellStyle name="Comma 54 9" xfId="6821" xr:uid="{00000000-0005-0000-0000-0000EF1A0000}"/>
    <cellStyle name="Comma 54 9 2" xfId="6822" xr:uid="{00000000-0005-0000-0000-0000F01A0000}"/>
    <cellStyle name="Comma 54 9 3" xfId="6823" xr:uid="{00000000-0005-0000-0000-0000F11A0000}"/>
    <cellStyle name="Comma 54 9 4" xfId="6824" xr:uid="{00000000-0005-0000-0000-0000F21A0000}"/>
    <cellStyle name="Comma 55" xfId="6825" xr:uid="{00000000-0005-0000-0000-0000F31A0000}"/>
    <cellStyle name="Comma 55 10" xfId="6826" xr:uid="{00000000-0005-0000-0000-0000F41A0000}"/>
    <cellStyle name="Comma 55 11" xfId="6827" xr:uid="{00000000-0005-0000-0000-0000F51A0000}"/>
    <cellStyle name="Comma 55 12" xfId="6828" xr:uid="{00000000-0005-0000-0000-0000F61A0000}"/>
    <cellStyle name="Comma 55 2" xfId="6829" xr:uid="{00000000-0005-0000-0000-0000F71A0000}"/>
    <cellStyle name="Comma 55 2 10" xfId="6830" xr:uid="{00000000-0005-0000-0000-0000F81A0000}"/>
    <cellStyle name="Comma 55 2 2" xfId="6831" xr:uid="{00000000-0005-0000-0000-0000F91A0000}"/>
    <cellStyle name="Comma 55 2 2 2" xfId="6832" xr:uid="{00000000-0005-0000-0000-0000FA1A0000}"/>
    <cellStyle name="Comma 55 2 2 2 2" xfId="6833" xr:uid="{00000000-0005-0000-0000-0000FB1A0000}"/>
    <cellStyle name="Comma 55 2 2 2 2 2" xfId="6834" xr:uid="{00000000-0005-0000-0000-0000FC1A0000}"/>
    <cellStyle name="Comma 55 2 2 2 2 2 2" xfId="6835" xr:uid="{00000000-0005-0000-0000-0000FD1A0000}"/>
    <cellStyle name="Comma 55 2 2 2 2 2 3" xfId="6836" xr:uid="{00000000-0005-0000-0000-0000FE1A0000}"/>
    <cellStyle name="Comma 55 2 2 2 2 2 4" xfId="6837" xr:uid="{00000000-0005-0000-0000-0000FF1A0000}"/>
    <cellStyle name="Comma 55 2 2 2 2 3" xfId="6838" xr:uid="{00000000-0005-0000-0000-0000001B0000}"/>
    <cellStyle name="Comma 55 2 2 2 2 4" xfId="6839" xr:uid="{00000000-0005-0000-0000-0000011B0000}"/>
    <cellStyle name="Comma 55 2 2 2 2 5" xfId="6840" xr:uid="{00000000-0005-0000-0000-0000021B0000}"/>
    <cellStyle name="Comma 55 2 2 2 3" xfId="6841" xr:uid="{00000000-0005-0000-0000-0000031B0000}"/>
    <cellStyle name="Comma 55 2 2 2 3 2" xfId="6842" xr:uid="{00000000-0005-0000-0000-0000041B0000}"/>
    <cellStyle name="Comma 55 2 2 2 3 3" xfId="6843" xr:uid="{00000000-0005-0000-0000-0000051B0000}"/>
    <cellStyle name="Comma 55 2 2 2 3 4" xfId="6844" xr:uid="{00000000-0005-0000-0000-0000061B0000}"/>
    <cellStyle name="Comma 55 2 2 2 4" xfId="6845" xr:uid="{00000000-0005-0000-0000-0000071B0000}"/>
    <cellStyle name="Comma 55 2 2 2 5" xfId="6846" xr:uid="{00000000-0005-0000-0000-0000081B0000}"/>
    <cellStyle name="Comma 55 2 2 2 6" xfId="6847" xr:uid="{00000000-0005-0000-0000-0000091B0000}"/>
    <cellStyle name="Comma 55 2 2 3" xfId="6848" xr:uid="{00000000-0005-0000-0000-00000A1B0000}"/>
    <cellStyle name="Comma 55 2 2 3 2" xfId="6849" xr:uid="{00000000-0005-0000-0000-00000B1B0000}"/>
    <cellStyle name="Comma 55 2 2 3 2 2" xfId="6850" xr:uid="{00000000-0005-0000-0000-00000C1B0000}"/>
    <cellStyle name="Comma 55 2 2 3 2 2 2" xfId="6851" xr:uid="{00000000-0005-0000-0000-00000D1B0000}"/>
    <cellStyle name="Comma 55 2 2 3 2 2 3" xfId="6852" xr:uid="{00000000-0005-0000-0000-00000E1B0000}"/>
    <cellStyle name="Comma 55 2 2 3 2 2 4" xfId="6853" xr:uid="{00000000-0005-0000-0000-00000F1B0000}"/>
    <cellStyle name="Comma 55 2 2 3 2 3" xfId="6854" xr:uid="{00000000-0005-0000-0000-0000101B0000}"/>
    <cellStyle name="Comma 55 2 2 3 2 4" xfId="6855" xr:uid="{00000000-0005-0000-0000-0000111B0000}"/>
    <cellStyle name="Comma 55 2 2 3 2 5" xfId="6856" xr:uid="{00000000-0005-0000-0000-0000121B0000}"/>
    <cellStyle name="Comma 55 2 2 3 3" xfId="6857" xr:uid="{00000000-0005-0000-0000-0000131B0000}"/>
    <cellStyle name="Comma 55 2 2 3 3 2" xfId="6858" xr:uid="{00000000-0005-0000-0000-0000141B0000}"/>
    <cellStyle name="Comma 55 2 2 3 3 3" xfId="6859" xr:uid="{00000000-0005-0000-0000-0000151B0000}"/>
    <cellStyle name="Comma 55 2 2 3 3 4" xfId="6860" xr:uid="{00000000-0005-0000-0000-0000161B0000}"/>
    <cellStyle name="Comma 55 2 2 3 4" xfId="6861" xr:uid="{00000000-0005-0000-0000-0000171B0000}"/>
    <cellStyle name="Comma 55 2 2 3 5" xfId="6862" xr:uid="{00000000-0005-0000-0000-0000181B0000}"/>
    <cellStyle name="Comma 55 2 2 3 6" xfId="6863" xr:uid="{00000000-0005-0000-0000-0000191B0000}"/>
    <cellStyle name="Comma 55 2 2 4" xfId="6864" xr:uid="{00000000-0005-0000-0000-00001A1B0000}"/>
    <cellStyle name="Comma 55 2 2 4 2" xfId="6865" xr:uid="{00000000-0005-0000-0000-00001B1B0000}"/>
    <cellStyle name="Comma 55 2 2 4 2 2" xfId="6866" xr:uid="{00000000-0005-0000-0000-00001C1B0000}"/>
    <cellStyle name="Comma 55 2 2 4 2 3" xfId="6867" xr:uid="{00000000-0005-0000-0000-00001D1B0000}"/>
    <cellStyle name="Comma 55 2 2 4 2 4" xfId="6868" xr:uid="{00000000-0005-0000-0000-00001E1B0000}"/>
    <cellStyle name="Comma 55 2 2 4 3" xfId="6869" xr:uid="{00000000-0005-0000-0000-00001F1B0000}"/>
    <cellStyle name="Comma 55 2 2 4 4" xfId="6870" xr:uid="{00000000-0005-0000-0000-0000201B0000}"/>
    <cellStyle name="Comma 55 2 2 4 5" xfId="6871" xr:uid="{00000000-0005-0000-0000-0000211B0000}"/>
    <cellStyle name="Comma 55 2 2 5" xfId="6872" xr:uid="{00000000-0005-0000-0000-0000221B0000}"/>
    <cellStyle name="Comma 55 2 2 5 2" xfId="6873" xr:uid="{00000000-0005-0000-0000-0000231B0000}"/>
    <cellStyle name="Comma 55 2 2 5 3" xfId="6874" xr:uid="{00000000-0005-0000-0000-0000241B0000}"/>
    <cellStyle name="Comma 55 2 2 5 4" xfId="6875" xr:uid="{00000000-0005-0000-0000-0000251B0000}"/>
    <cellStyle name="Comma 55 2 2 6" xfId="6876" xr:uid="{00000000-0005-0000-0000-0000261B0000}"/>
    <cellStyle name="Comma 55 2 2 7" xfId="6877" xr:uid="{00000000-0005-0000-0000-0000271B0000}"/>
    <cellStyle name="Comma 55 2 2 8" xfId="6878" xr:uid="{00000000-0005-0000-0000-0000281B0000}"/>
    <cellStyle name="Comma 55 2 3" xfId="6879" xr:uid="{00000000-0005-0000-0000-0000291B0000}"/>
    <cellStyle name="Comma 55 2 3 2" xfId="6880" xr:uid="{00000000-0005-0000-0000-00002A1B0000}"/>
    <cellStyle name="Comma 55 2 3 2 2" xfId="6881" xr:uid="{00000000-0005-0000-0000-00002B1B0000}"/>
    <cellStyle name="Comma 55 2 3 2 2 2" xfId="6882" xr:uid="{00000000-0005-0000-0000-00002C1B0000}"/>
    <cellStyle name="Comma 55 2 3 2 2 2 2" xfId="6883" xr:uid="{00000000-0005-0000-0000-00002D1B0000}"/>
    <cellStyle name="Comma 55 2 3 2 2 2 3" xfId="6884" xr:uid="{00000000-0005-0000-0000-00002E1B0000}"/>
    <cellStyle name="Comma 55 2 3 2 2 2 4" xfId="6885" xr:uid="{00000000-0005-0000-0000-00002F1B0000}"/>
    <cellStyle name="Comma 55 2 3 2 2 3" xfId="6886" xr:uid="{00000000-0005-0000-0000-0000301B0000}"/>
    <cellStyle name="Comma 55 2 3 2 2 4" xfId="6887" xr:uid="{00000000-0005-0000-0000-0000311B0000}"/>
    <cellStyle name="Comma 55 2 3 2 2 5" xfId="6888" xr:uid="{00000000-0005-0000-0000-0000321B0000}"/>
    <cellStyle name="Comma 55 2 3 2 3" xfId="6889" xr:uid="{00000000-0005-0000-0000-0000331B0000}"/>
    <cellStyle name="Comma 55 2 3 2 3 2" xfId="6890" xr:uid="{00000000-0005-0000-0000-0000341B0000}"/>
    <cellStyle name="Comma 55 2 3 2 3 3" xfId="6891" xr:uid="{00000000-0005-0000-0000-0000351B0000}"/>
    <cellStyle name="Comma 55 2 3 2 3 4" xfId="6892" xr:uid="{00000000-0005-0000-0000-0000361B0000}"/>
    <cellStyle name="Comma 55 2 3 2 4" xfId="6893" xr:uid="{00000000-0005-0000-0000-0000371B0000}"/>
    <cellStyle name="Comma 55 2 3 2 5" xfId="6894" xr:uid="{00000000-0005-0000-0000-0000381B0000}"/>
    <cellStyle name="Comma 55 2 3 2 6" xfId="6895" xr:uid="{00000000-0005-0000-0000-0000391B0000}"/>
    <cellStyle name="Comma 55 2 3 3" xfId="6896" xr:uid="{00000000-0005-0000-0000-00003A1B0000}"/>
    <cellStyle name="Comma 55 2 3 3 2" xfId="6897" xr:uid="{00000000-0005-0000-0000-00003B1B0000}"/>
    <cellStyle name="Comma 55 2 3 3 2 2" xfId="6898" xr:uid="{00000000-0005-0000-0000-00003C1B0000}"/>
    <cellStyle name="Comma 55 2 3 3 2 2 2" xfId="6899" xr:uid="{00000000-0005-0000-0000-00003D1B0000}"/>
    <cellStyle name="Comma 55 2 3 3 2 2 3" xfId="6900" xr:uid="{00000000-0005-0000-0000-00003E1B0000}"/>
    <cellStyle name="Comma 55 2 3 3 2 2 4" xfId="6901" xr:uid="{00000000-0005-0000-0000-00003F1B0000}"/>
    <cellStyle name="Comma 55 2 3 3 2 3" xfId="6902" xr:uid="{00000000-0005-0000-0000-0000401B0000}"/>
    <cellStyle name="Comma 55 2 3 3 2 4" xfId="6903" xr:uid="{00000000-0005-0000-0000-0000411B0000}"/>
    <cellStyle name="Comma 55 2 3 3 2 5" xfId="6904" xr:uid="{00000000-0005-0000-0000-0000421B0000}"/>
    <cellStyle name="Comma 55 2 3 3 3" xfId="6905" xr:uid="{00000000-0005-0000-0000-0000431B0000}"/>
    <cellStyle name="Comma 55 2 3 3 3 2" xfId="6906" xr:uid="{00000000-0005-0000-0000-0000441B0000}"/>
    <cellStyle name="Comma 55 2 3 3 3 3" xfId="6907" xr:uid="{00000000-0005-0000-0000-0000451B0000}"/>
    <cellStyle name="Comma 55 2 3 3 3 4" xfId="6908" xr:uid="{00000000-0005-0000-0000-0000461B0000}"/>
    <cellStyle name="Comma 55 2 3 3 4" xfId="6909" xr:uid="{00000000-0005-0000-0000-0000471B0000}"/>
    <cellStyle name="Comma 55 2 3 3 5" xfId="6910" xr:uid="{00000000-0005-0000-0000-0000481B0000}"/>
    <cellStyle name="Comma 55 2 3 3 6" xfId="6911" xr:uid="{00000000-0005-0000-0000-0000491B0000}"/>
    <cellStyle name="Comma 55 2 3 4" xfId="6912" xr:uid="{00000000-0005-0000-0000-00004A1B0000}"/>
    <cellStyle name="Comma 55 2 3 4 2" xfId="6913" xr:uid="{00000000-0005-0000-0000-00004B1B0000}"/>
    <cellStyle name="Comma 55 2 3 4 2 2" xfId="6914" xr:uid="{00000000-0005-0000-0000-00004C1B0000}"/>
    <cellStyle name="Comma 55 2 3 4 2 3" xfId="6915" xr:uid="{00000000-0005-0000-0000-00004D1B0000}"/>
    <cellStyle name="Comma 55 2 3 4 2 4" xfId="6916" xr:uid="{00000000-0005-0000-0000-00004E1B0000}"/>
    <cellStyle name="Comma 55 2 3 4 3" xfId="6917" xr:uid="{00000000-0005-0000-0000-00004F1B0000}"/>
    <cellStyle name="Comma 55 2 3 4 4" xfId="6918" xr:uid="{00000000-0005-0000-0000-0000501B0000}"/>
    <cellStyle name="Comma 55 2 3 4 5" xfId="6919" xr:uid="{00000000-0005-0000-0000-0000511B0000}"/>
    <cellStyle name="Comma 55 2 3 5" xfId="6920" xr:uid="{00000000-0005-0000-0000-0000521B0000}"/>
    <cellStyle name="Comma 55 2 3 5 2" xfId="6921" xr:uid="{00000000-0005-0000-0000-0000531B0000}"/>
    <cellStyle name="Comma 55 2 3 5 3" xfId="6922" xr:uid="{00000000-0005-0000-0000-0000541B0000}"/>
    <cellStyle name="Comma 55 2 3 5 4" xfId="6923" xr:uid="{00000000-0005-0000-0000-0000551B0000}"/>
    <cellStyle name="Comma 55 2 3 6" xfId="6924" xr:uid="{00000000-0005-0000-0000-0000561B0000}"/>
    <cellStyle name="Comma 55 2 3 7" xfId="6925" xr:uid="{00000000-0005-0000-0000-0000571B0000}"/>
    <cellStyle name="Comma 55 2 3 8" xfId="6926" xr:uid="{00000000-0005-0000-0000-0000581B0000}"/>
    <cellStyle name="Comma 55 2 4" xfId="6927" xr:uid="{00000000-0005-0000-0000-0000591B0000}"/>
    <cellStyle name="Comma 55 2 4 2" xfId="6928" xr:uid="{00000000-0005-0000-0000-00005A1B0000}"/>
    <cellStyle name="Comma 55 2 4 2 2" xfId="6929" xr:uid="{00000000-0005-0000-0000-00005B1B0000}"/>
    <cellStyle name="Comma 55 2 4 2 2 2" xfId="6930" xr:uid="{00000000-0005-0000-0000-00005C1B0000}"/>
    <cellStyle name="Comma 55 2 4 2 2 3" xfId="6931" xr:uid="{00000000-0005-0000-0000-00005D1B0000}"/>
    <cellStyle name="Comma 55 2 4 2 2 4" xfId="6932" xr:uid="{00000000-0005-0000-0000-00005E1B0000}"/>
    <cellStyle name="Comma 55 2 4 2 3" xfId="6933" xr:uid="{00000000-0005-0000-0000-00005F1B0000}"/>
    <cellStyle name="Comma 55 2 4 2 4" xfId="6934" xr:uid="{00000000-0005-0000-0000-0000601B0000}"/>
    <cellStyle name="Comma 55 2 4 2 5" xfId="6935" xr:uid="{00000000-0005-0000-0000-0000611B0000}"/>
    <cellStyle name="Comma 55 2 4 3" xfId="6936" xr:uid="{00000000-0005-0000-0000-0000621B0000}"/>
    <cellStyle name="Comma 55 2 4 3 2" xfId="6937" xr:uid="{00000000-0005-0000-0000-0000631B0000}"/>
    <cellStyle name="Comma 55 2 4 3 3" xfId="6938" xr:uid="{00000000-0005-0000-0000-0000641B0000}"/>
    <cellStyle name="Comma 55 2 4 3 4" xfId="6939" xr:uid="{00000000-0005-0000-0000-0000651B0000}"/>
    <cellStyle name="Comma 55 2 4 4" xfId="6940" xr:uid="{00000000-0005-0000-0000-0000661B0000}"/>
    <cellStyle name="Comma 55 2 4 5" xfId="6941" xr:uid="{00000000-0005-0000-0000-0000671B0000}"/>
    <cellStyle name="Comma 55 2 4 6" xfId="6942" xr:uid="{00000000-0005-0000-0000-0000681B0000}"/>
    <cellStyle name="Comma 55 2 5" xfId="6943" xr:uid="{00000000-0005-0000-0000-0000691B0000}"/>
    <cellStyle name="Comma 55 2 5 2" xfId="6944" xr:uid="{00000000-0005-0000-0000-00006A1B0000}"/>
    <cellStyle name="Comma 55 2 5 2 2" xfId="6945" xr:uid="{00000000-0005-0000-0000-00006B1B0000}"/>
    <cellStyle name="Comma 55 2 5 2 2 2" xfId="6946" xr:uid="{00000000-0005-0000-0000-00006C1B0000}"/>
    <cellStyle name="Comma 55 2 5 2 2 3" xfId="6947" xr:uid="{00000000-0005-0000-0000-00006D1B0000}"/>
    <cellStyle name="Comma 55 2 5 2 2 4" xfId="6948" xr:uid="{00000000-0005-0000-0000-00006E1B0000}"/>
    <cellStyle name="Comma 55 2 5 2 3" xfId="6949" xr:uid="{00000000-0005-0000-0000-00006F1B0000}"/>
    <cellStyle name="Comma 55 2 5 2 4" xfId="6950" xr:uid="{00000000-0005-0000-0000-0000701B0000}"/>
    <cellStyle name="Comma 55 2 5 2 5" xfId="6951" xr:uid="{00000000-0005-0000-0000-0000711B0000}"/>
    <cellStyle name="Comma 55 2 5 3" xfId="6952" xr:uid="{00000000-0005-0000-0000-0000721B0000}"/>
    <cellStyle name="Comma 55 2 5 3 2" xfId="6953" xr:uid="{00000000-0005-0000-0000-0000731B0000}"/>
    <cellStyle name="Comma 55 2 5 3 3" xfId="6954" xr:uid="{00000000-0005-0000-0000-0000741B0000}"/>
    <cellStyle name="Comma 55 2 5 3 4" xfId="6955" xr:uid="{00000000-0005-0000-0000-0000751B0000}"/>
    <cellStyle name="Comma 55 2 5 4" xfId="6956" xr:uid="{00000000-0005-0000-0000-0000761B0000}"/>
    <cellStyle name="Comma 55 2 5 5" xfId="6957" xr:uid="{00000000-0005-0000-0000-0000771B0000}"/>
    <cellStyle name="Comma 55 2 5 6" xfId="6958" xr:uid="{00000000-0005-0000-0000-0000781B0000}"/>
    <cellStyle name="Comma 55 2 6" xfId="6959" xr:uid="{00000000-0005-0000-0000-0000791B0000}"/>
    <cellStyle name="Comma 55 2 6 2" xfId="6960" xr:uid="{00000000-0005-0000-0000-00007A1B0000}"/>
    <cellStyle name="Comma 55 2 6 2 2" xfId="6961" xr:uid="{00000000-0005-0000-0000-00007B1B0000}"/>
    <cellStyle name="Comma 55 2 6 2 3" xfId="6962" xr:uid="{00000000-0005-0000-0000-00007C1B0000}"/>
    <cellStyle name="Comma 55 2 6 2 4" xfId="6963" xr:uid="{00000000-0005-0000-0000-00007D1B0000}"/>
    <cellStyle name="Comma 55 2 6 3" xfId="6964" xr:uid="{00000000-0005-0000-0000-00007E1B0000}"/>
    <cellStyle name="Comma 55 2 6 4" xfId="6965" xr:uid="{00000000-0005-0000-0000-00007F1B0000}"/>
    <cellStyle name="Comma 55 2 6 5" xfId="6966" xr:uid="{00000000-0005-0000-0000-0000801B0000}"/>
    <cellStyle name="Comma 55 2 7" xfId="6967" xr:uid="{00000000-0005-0000-0000-0000811B0000}"/>
    <cellStyle name="Comma 55 2 7 2" xfId="6968" xr:uid="{00000000-0005-0000-0000-0000821B0000}"/>
    <cellStyle name="Comma 55 2 7 3" xfId="6969" xr:uid="{00000000-0005-0000-0000-0000831B0000}"/>
    <cellStyle name="Comma 55 2 7 4" xfId="6970" xr:uid="{00000000-0005-0000-0000-0000841B0000}"/>
    <cellStyle name="Comma 55 2 8" xfId="6971" xr:uid="{00000000-0005-0000-0000-0000851B0000}"/>
    <cellStyle name="Comma 55 2 9" xfId="6972" xr:uid="{00000000-0005-0000-0000-0000861B0000}"/>
    <cellStyle name="Comma 55 3" xfId="6973" xr:uid="{00000000-0005-0000-0000-0000871B0000}"/>
    <cellStyle name="Comma 55 3 10" xfId="6974" xr:uid="{00000000-0005-0000-0000-0000881B0000}"/>
    <cellStyle name="Comma 55 3 2" xfId="6975" xr:uid="{00000000-0005-0000-0000-0000891B0000}"/>
    <cellStyle name="Comma 55 3 2 2" xfId="6976" xr:uid="{00000000-0005-0000-0000-00008A1B0000}"/>
    <cellStyle name="Comma 55 3 2 2 2" xfId="6977" xr:uid="{00000000-0005-0000-0000-00008B1B0000}"/>
    <cellStyle name="Comma 55 3 2 2 2 2" xfId="6978" xr:uid="{00000000-0005-0000-0000-00008C1B0000}"/>
    <cellStyle name="Comma 55 3 2 2 2 2 2" xfId="6979" xr:uid="{00000000-0005-0000-0000-00008D1B0000}"/>
    <cellStyle name="Comma 55 3 2 2 2 2 3" xfId="6980" xr:uid="{00000000-0005-0000-0000-00008E1B0000}"/>
    <cellStyle name="Comma 55 3 2 2 2 2 4" xfId="6981" xr:uid="{00000000-0005-0000-0000-00008F1B0000}"/>
    <cellStyle name="Comma 55 3 2 2 2 3" xfId="6982" xr:uid="{00000000-0005-0000-0000-0000901B0000}"/>
    <cellStyle name="Comma 55 3 2 2 2 4" xfId="6983" xr:uid="{00000000-0005-0000-0000-0000911B0000}"/>
    <cellStyle name="Comma 55 3 2 2 2 5" xfId="6984" xr:uid="{00000000-0005-0000-0000-0000921B0000}"/>
    <cellStyle name="Comma 55 3 2 2 3" xfId="6985" xr:uid="{00000000-0005-0000-0000-0000931B0000}"/>
    <cellStyle name="Comma 55 3 2 2 3 2" xfId="6986" xr:uid="{00000000-0005-0000-0000-0000941B0000}"/>
    <cellStyle name="Comma 55 3 2 2 3 3" xfId="6987" xr:uid="{00000000-0005-0000-0000-0000951B0000}"/>
    <cellStyle name="Comma 55 3 2 2 3 4" xfId="6988" xr:uid="{00000000-0005-0000-0000-0000961B0000}"/>
    <cellStyle name="Comma 55 3 2 2 4" xfId="6989" xr:uid="{00000000-0005-0000-0000-0000971B0000}"/>
    <cellStyle name="Comma 55 3 2 2 5" xfId="6990" xr:uid="{00000000-0005-0000-0000-0000981B0000}"/>
    <cellStyle name="Comma 55 3 2 2 6" xfId="6991" xr:uid="{00000000-0005-0000-0000-0000991B0000}"/>
    <cellStyle name="Comma 55 3 2 3" xfId="6992" xr:uid="{00000000-0005-0000-0000-00009A1B0000}"/>
    <cellStyle name="Comma 55 3 2 3 2" xfId="6993" xr:uid="{00000000-0005-0000-0000-00009B1B0000}"/>
    <cellStyle name="Comma 55 3 2 3 2 2" xfId="6994" xr:uid="{00000000-0005-0000-0000-00009C1B0000}"/>
    <cellStyle name="Comma 55 3 2 3 2 2 2" xfId="6995" xr:uid="{00000000-0005-0000-0000-00009D1B0000}"/>
    <cellStyle name="Comma 55 3 2 3 2 2 3" xfId="6996" xr:uid="{00000000-0005-0000-0000-00009E1B0000}"/>
    <cellStyle name="Comma 55 3 2 3 2 2 4" xfId="6997" xr:uid="{00000000-0005-0000-0000-00009F1B0000}"/>
    <cellStyle name="Comma 55 3 2 3 2 3" xfId="6998" xr:uid="{00000000-0005-0000-0000-0000A01B0000}"/>
    <cellStyle name="Comma 55 3 2 3 2 4" xfId="6999" xr:uid="{00000000-0005-0000-0000-0000A11B0000}"/>
    <cellStyle name="Comma 55 3 2 3 2 5" xfId="7000" xr:uid="{00000000-0005-0000-0000-0000A21B0000}"/>
    <cellStyle name="Comma 55 3 2 3 3" xfId="7001" xr:uid="{00000000-0005-0000-0000-0000A31B0000}"/>
    <cellStyle name="Comma 55 3 2 3 3 2" xfId="7002" xr:uid="{00000000-0005-0000-0000-0000A41B0000}"/>
    <cellStyle name="Comma 55 3 2 3 3 3" xfId="7003" xr:uid="{00000000-0005-0000-0000-0000A51B0000}"/>
    <cellStyle name="Comma 55 3 2 3 3 4" xfId="7004" xr:uid="{00000000-0005-0000-0000-0000A61B0000}"/>
    <cellStyle name="Comma 55 3 2 3 4" xfId="7005" xr:uid="{00000000-0005-0000-0000-0000A71B0000}"/>
    <cellStyle name="Comma 55 3 2 3 5" xfId="7006" xr:uid="{00000000-0005-0000-0000-0000A81B0000}"/>
    <cellStyle name="Comma 55 3 2 3 6" xfId="7007" xr:uid="{00000000-0005-0000-0000-0000A91B0000}"/>
    <cellStyle name="Comma 55 3 2 4" xfId="7008" xr:uid="{00000000-0005-0000-0000-0000AA1B0000}"/>
    <cellStyle name="Comma 55 3 2 4 2" xfId="7009" xr:uid="{00000000-0005-0000-0000-0000AB1B0000}"/>
    <cellStyle name="Comma 55 3 2 4 2 2" xfId="7010" xr:uid="{00000000-0005-0000-0000-0000AC1B0000}"/>
    <cellStyle name="Comma 55 3 2 4 2 3" xfId="7011" xr:uid="{00000000-0005-0000-0000-0000AD1B0000}"/>
    <cellStyle name="Comma 55 3 2 4 2 4" xfId="7012" xr:uid="{00000000-0005-0000-0000-0000AE1B0000}"/>
    <cellStyle name="Comma 55 3 2 4 3" xfId="7013" xr:uid="{00000000-0005-0000-0000-0000AF1B0000}"/>
    <cellStyle name="Comma 55 3 2 4 4" xfId="7014" xr:uid="{00000000-0005-0000-0000-0000B01B0000}"/>
    <cellStyle name="Comma 55 3 2 4 5" xfId="7015" xr:uid="{00000000-0005-0000-0000-0000B11B0000}"/>
    <cellStyle name="Comma 55 3 2 5" xfId="7016" xr:uid="{00000000-0005-0000-0000-0000B21B0000}"/>
    <cellStyle name="Comma 55 3 2 5 2" xfId="7017" xr:uid="{00000000-0005-0000-0000-0000B31B0000}"/>
    <cellStyle name="Comma 55 3 2 5 3" xfId="7018" xr:uid="{00000000-0005-0000-0000-0000B41B0000}"/>
    <cellStyle name="Comma 55 3 2 5 4" xfId="7019" xr:uid="{00000000-0005-0000-0000-0000B51B0000}"/>
    <cellStyle name="Comma 55 3 2 6" xfId="7020" xr:uid="{00000000-0005-0000-0000-0000B61B0000}"/>
    <cellStyle name="Comma 55 3 2 7" xfId="7021" xr:uid="{00000000-0005-0000-0000-0000B71B0000}"/>
    <cellStyle name="Comma 55 3 2 8" xfId="7022" xr:uid="{00000000-0005-0000-0000-0000B81B0000}"/>
    <cellStyle name="Comma 55 3 3" xfId="7023" xr:uid="{00000000-0005-0000-0000-0000B91B0000}"/>
    <cellStyle name="Comma 55 3 3 2" xfId="7024" xr:uid="{00000000-0005-0000-0000-0000BA1B0000}"/>
    <cellStyle name="Comma 55 3 3 2 2" xfId="7025" xr:uid="{00000000-0005-0000-0000-0000BB1B0000}"/>
    <cellStyle name="Comma 55 3 3 2 2 2" xfId="7026" xr:uid="{00000000-0005-0000-0000-0000BC1B0000}"/>
    <cellStyle name="Comma 55 3 3 2 2 2 2" xfId="7027" xr:uid="{00000000-0005-0000-0000-0000BD1B0000}"/>
    <cellStyle name="Comma 55 3 3 2 2 2 3" xfId="7028" xr:uid="{00000000-0005-0000-0000-0000BE1B0000}"/>
    <cellStyle name="Comma 55 3 3 2 2 2 4" xfId="7029" xr:uid="{00000000-0005-0000-0000-0000BF1B0000}"/>
    <cellStyle name="Comma 55 3 3 2 2 3" xfId="7030" xr:uid="{00000000-0005-0000-0000-0000C01B0000}"/>
    <cellStyle name="Comma 55 3 3 2 2 4" xfId="7031" xr:uid="{00000000-0005-0000-0000-0000C11B0000}"/>
    <cellStyle name="Comma 55 3 3 2 2 5" xfId="7032" xr:uid="{00000000-0005-0000-0000-0000C21B0000}"/>
    <cellStyle name="Comma 55 3 3 2 3" xfId="7033" xr:uid="{00000000-0005-0000-0000-0000C31B0000}"/>
    <cellStyle name="Comma 55 3 3 2 3 2" xfId="7034" xr:uid="{00000000-0005-0000-0000-0000C41B0000}"/>
    <cellStyle name="Comma 55 3 3 2 3 3" xfId="7035" xr:uid="{00000000-0005-0000-0000-0000C51B0000}"/>
    <cellStyle name="Comma 55 3 3 2 3 4" xfId="7036" xr:uid="{00000000-0005-0000-0000-0000C61B0000}"/>
    <cellStyle name="Comma 55 3 3 2 4" xfId="7037" xr:uid="{00000000-0005-0000-0000-0000C71B0000}"/>
    <cellStyle name="Comma 55 3 3 2 5" xfId="7038" xr:uid="{00000000-0005-0000-0000-0000C81B0000}"/>
    <cellStyle name="Comma 55 3 3 2 6" xfId="7039" xr:uid="{00000000-0005-0000-0000-0000C91B0000}"/>
    <cellStyle name="Comma 55 3 3 3" xfId="7040" xr:uid="{00000000-0005-0000-0000-0000CA1B0000}"/>
    <cellStyle name="Comma 55 3 3 3 2" xfId="7041" xr:uid="{00000000-0005-0000-0000-0000CB1B0000}"/>
    <cellStyle name="Comma 55 3 3 3 2 2" xfId="7042" xr:uid="{00000000-0005-0000-0000-0000CC1B0000}"/>
    <cellStyle name="Comma 55 3 3 3 2 2 2" xfId="7043" xr:uid="{00000000-0005-0000-0000-0000CD1B0000}"/>
    <cellStyle name="Comma 55 3 3 3 2 2 3" xfId="7044" xr:uid="{00000000-0005-0000-0000-0000CE1B0000}"/>
    <cellStyle name="Comma 55 3 3 3 2 2 4" xfId="7045" xr:uid="{00000000-0005-0000-0000-0000CF1B0000}"/>
    <cellStyle name="Comma 55 3 3 3 2 3" xfId="7046" xr:uid="{00000000-0005-0000-0000-0000D01B0000}"/>
    <cellStyle name="Comma 55 3 3 3 2 4" xfId="7047" xr:uid="{00000000-0005-0000-0000-0000D11B0000}"/>
    <cellStyle name="Comma 55 3 3 3 2 5" xfId="7048" xr:uid="{00000000-0005-0000-0000-0000D21B0000}"/>
    <cellStyle name="Comma 55 3 3 3 3" xfId="7049" xr:uid="{00000000-0005-0000-0000-0000D31B0000}"/>
    <cellStyle name="Comma 55 3 3 3 3 2" xfId="7050" xr:uid="{00000000-0005-0000-0000-0000D41B0000}"/>
    <cellStyle name="Comma 55 3 3 3 3 3" xfId="7051" xr:uid="{00000000-0005-0000-0000-0000D51B0000}"/>
    <cellStyle name="Comma 55 3 3 3 3 4" xfId="7052" xr:uid="{00000000-0005-0000-0000-0000D61B0000}"/>
    <cellStyle name="Comma 55 3 3 3 4" xfId="7053" xr:uid="{00000000-0005-0000-0000-0000D71B0000}"/>
    <cellStyle name="Comma 55 3 3 3 5" xfId="7054" xr:uid="{00000000-0005-0000-0000-0000D81B0000}"/>
    <cellStyle name="Comma 55 3 3 3 6" xfId="7055" xr:uid="{00000000-0005-0000-0000-0000D91B0000}"/>
    <cellStyle name="Comma 55 3 3 4" xfId="7056" xr:uid="{00000000-0005-0000-0000-0000DA1B0000}"/>
    <cellStyle name="Comma 55 3 3 4 2" xfId="7057" xr:uid="{00000000-0005-0000-0000-0000DB1B0000}"/>
    <cellStyle name="Comma 55 3 3 4 2 2" xfId="7058" xr:uid="{00000000-0005-0000-0000-0000DC1B0000}"/>
    <cellStyle name="Comma 55 3 3 4 2 3" xfId="7059" xr:uid="{00000000-0005-0000-0000-0000DD1B0000}"/>
    <cellStyle name="Comma 55 3 3 4 2 4" xfId="7060" xr:uid="{00000000-0005-0000-0000-0000DE1B0000}"/>
    <cellStyle name="Comma 55 3 3 4 3" xfId="7061" xr:uid="{00000000-0005-0000-0000-0000DF1B0000}"/>
    <cellStyle name="Comma 55 3 3 4 4" xfId="7062" xr:uid="{00000000-0005-0000-0000-0000E01B0000}"/>
    <cellStyle name="Comma 55 3 3 4 5" xfId="7063" xr:uid="{00000000-0005-0000-0000-0000E11B0000}"/>
    <cellStyle name="Comma 55 3 3 5" xfId="7064" xr:uid="{00000000-0005-0000-0000-0000E21B0000}"/>
    <cellStyle name="Comma 55 3 3 5 2" xfId="7065" xr:uid="{00000000-0005-0000-0000-0000E31B0000}"/>
    <cellStyle name="Comma 55 3 3 5 3" xfId="7066" xr:uid="{00000000-0005-0000-0000-0000E41B0000}"/>
    <cellStyle name="Comma 55 3 3 5 4" xfId="7067" xr:uid="{00000000-0005-0000-0000-0000E51B0000}"/>
    <cellStyle name="Comma 55 3 3 6" xfId="7068" xr:uid="{00000000-0005-0000-0000-0000E61B0000}"/>
    <cellStyle name="Comma 55 3 3 7" xfId="7069" xr:uid="{00000000-0005-0000-0000-0000E71B0000}"/>
    <cellStyle name="Comma 55 3 3 8" xfId="7070" xr:uid="{00000000-0005-0000-0000-0000E81B0000}"/>
    <cellStyle name="Comma 55 3 4" xfId="7071" xr:uid="{00000000-0005-0000-0000-0000E91B0000}"/>
    <cellStyle name="Comma 55 3 4 2" xfId="7072" xr:uid="{00000000-0005-0000-0000-0000EA1B0000}"/>
    <cellStyle name="Comma 55 3 4 2 2" xfId="7073" xr:uid="{00000000-0005-0000-0000-0000EB1B0000}"/>
    <cellStyle name="Comma 55 3 4 2 2 2" xfId="7074" xr:uid="{00000000-0005-0000-0000-0000EC1B0000}"/>
    <cellStyle name="Comma 55 3 4 2 2 3" xfId="7075" xr:uid="{00000000-0005-0000-0000-0000ED1B0000}"/>
    <cellStyle name="Comma 55 3 4 2 2 4" xfId="7076" xr:uid="{00000000-0005-0000-0000-0000EE1B0000}"/>
    <cellStyle name="Comma 55 3 4 2 3" xfId="7077" xr:uid="{00000000-0005-0000-0000-0000EF1B0000}"/>
    <cellStyle name="Comma 55 3 4 2 4" xfId="7078" xr:uid="{00000000-0005-0000-0000-0000F01B0000}"/>
    <cellStyle name="Comma 55 3 4 2 5" xfId="7079" xr:uid="{00000000-0005-0000-0000-0000F11B0000}"/>
    <cellStyle name="Comma 55 3 4 3" xfId="7080" xr:uid="{00000000-0005-0000-0000-0000F21B0000}"/>
    <cellStyle name="Comma 55 3 4 3 2" xfId="7081" xr:uid="{00000000-0005-0000-0000-0000F31B0000}"/>
    <cellStyle name="Comma 55 3 4 3 3" xfId="7082" xr:uid="{00000000-0005-0000-0000-0000F41B0000}"/>
    <cellStyle name="Comma 55 3 4 3 4" xfId="7083" xr:uid="{00000000-0005-0000-0000-0000F51B0000}"/>
    <cellStyle name="Comma 55 3 4 4" xfId="7084" xr:uid="{00000000-0005-0000-0000-0000F61B0000}"/>
    <cellStyle name="Comma 55 3 4 5" xfId="7085" xr:uid="{00000000-0005-0000-0000-0000F71B0000}"/>
    <cellStyle name="Comma 55 3 4 6" xfId="7086" xr:uid="{00000000-0005-0000-0000-0000F81B0000}"/>
    <cellStyle name="Comma 55 3 5" xfId="7087" xr:uid="{00000000-0005-0000-0000-0000F91B0000}"/>
    <cellStyle name="Comma 55 3 5 2" xfId="7088" xr:uid="{00000000-0005-0000-0000-0000FA1B0000}"/>
    <cellStyle name="Comma 55 3 5 2 2" xfId="7089" xr:uid="{00000000-0005-0000-0000-0000FB1B0000}"/>
    <cellStyle name="Comma 55 3 5 2 2 2" xfId="7090" xr:uid="{00000000-0005-0000-0000-0000FC1B0000}"/>
    <cellStyle name="Comma 55 3 5 2 2 3" xfId="7091" xr:uid="{00000000-0005-0000-0000-0000FD1B0000}"/>
    <cellStyle name="Comma 55 3 5 2 2 4" xfId="7092" xr:uid="{00000000-0005-0000-0000-0000FE1B0000}"/>
    <cellStyle name="Comma 55 3 5 2 3" xfId="7093" xr:uid="{00000000-0005-0000-0000-0000FF1B0000}"/>
    <cellStyle name="Comma 55 3 5 2 4" xfId="7094" xr:uid="{00000000-0005-0000-0000-0000001C0000}"/>
    <cellStyle name="Comma 55 3 5 2 5" xfId="7095" xr:uid="{00000000-0005-0000-0000-0000011C0000}"/>
    <cellStyle name="Comma 55 3 5 3" xfId="7096" xr:uid="{00000000-0005-0000-0000-0000021C0000}"/>
    <cellStyle name="Comma 55 3 5 3 2" xfId="7097" xr:uid="{00000000-0005-0000-0000-0000031C0000}"/>
    <cellStyle name="Comma 55 3 5 3 3" xfId="7098" xr:uid="{00000000-0005-0000-0000-0000041C0000}"/>
    <cellStyle name="Comma 55 3 5 3 4" xfId="7099" xr:uid="{00000000-0005-0000-0000-0000051C0000}"/>
    <cellStyle name="Comma 55 3 5 4" xfId="7100" xr:uid="{00000000-0005-0000-0000-0000061C0000}"/>
    <cellStyle name="Comma 55 3 5 5" xfId="7101" xr:uid="{00000000-0005-0000-0000-0000071C0000}"/>
    <cellStyle name="Comma 55 3 5 6" xfId="7102" xr:uid="{00000000-0005-0000-0000-0000081C0000}"/>
    <cellStyle name="Comma 55 3 6" xfId="7103" xr:uid="{00000000-0005-0000-0000-0000091C0000}"/>
    <cellStyle name="Comma 55 3 6 2" xfId="7104" xr:uid="{00000000-0005-0000-0000-00000A1C0000}"/>
    <cellStyle name="Comma 55 3 6 2 2" xfId="7105" xr:uid="{00000000-0005-0000-0000-00000B1C0000}"/>
    <cellStyle name="Comma 55 3 6 2 3" xfId="7106" xr:uid="{00000000-0005-0000-0000-00000C1C0000}"/>
    <cellStyle name="Comma 55 3 6 2 4" xfId="7107" xr:uid="{00000000-0005-0000-0000-00000D1C0000}"/>
    <cellStyle name="Comma 55 3 6 3" xfId="7108" xr:uid="{00000000-0005-0000-0000-00000E1C0000}"/>
    <cellStyle name="Comma 55 3 6 4" xfId="7109" xr:uid="{00000000-0005-0000-0000-00000F1C0000}"/>
    <cellStyle name="Comma 55 3 6 5" xfId="7110" xr:uid="{00000000-0005-0000-0000-0000101C0000}"/>
    <cellStyle name="Comma 55 3 7" xfId="7111" xr:uid="{00000000-0005-0000-0000-0000111C0000}"/>
    <cellStyle name="Comma 55 3 7 2" xfId="7112" xr:uid="{00000000-0005-0000-0000-0000121C0000}"/>
    <cellStyle name="Comma 55 3 7 3" xfId="7113" xr:uid="{00000000-0005-0000-0000-0000131C0000}"/>
    <cellStyle name="Comma 55 3 7 4" xfId="7114" xr:uid="{00000000-0005-0000-0000-0000141C0000}"/>
    <cellStyle name="Comma 55 3 8" xfId="7115" xr:uid="{00000000-0005-0000-0000-0000151C0000}"/>
    <cellStyle name="Comma 55 3 9" xfId="7116" xr:uid="{00000000-0005-0000-0000-0000161C0000}"/>
    <cellStyle name="Comma 55 4" xfId="7117" xr:uid="{00000000-0005-0000-0000-0000171C0000}"/>
    <cellStyle name="Comma 55 4 2" xfId="7118" xr:uid="{00000000-0005-0000-0000-0000181C0000}"/>
    <cellStyle name="Comma 55 4 2 2" xfId="7119" xr:uid="{00000000-0005-0000-0000-0000191C0000}"/>
    <cellStyle name="Comma 55 4 2 2 2" xfId="7120" xr:uid="{00000000-0005-0000-0000-00001A1C0000}"/>
    <cellStyle name="Comma 55 4 2 2 2 2" xfId="7121" xr:uid="{00000000-0005-0000-0000-00001B1C0000}"/>
    <cellStyle name="Comma 55 4 2 2 2 3" xfId="7122" xr:uid="{00000000-0005-0000-0000-00001C1C0000}"/>
    <cellStyle name="Comma 55 4 2 2 2 4" xfId="7123" xr:uid="{00000000-0005-0000-0000-00001D1C0000}"/>
    <cellStyle name="Comma 55 4 2 2 3" xfId="7124" xr:uid="{00000000-0005-0000-0000-00001E1C0000}"/>
    <cellStyle name="Comma 55 4 2 2 4" xfId="7125" xr:uid="{00000000-0005-0000-0000-00001F1C0000}"/>
    <cellStyle name="Comma 55 4 2 2 5" xfId="7126" xr:uid="{00000000-0005-0000-0000-0000201C0000}"/>
    <cellStyle name="Comma 55 4 2 3" xfId="7127" xr:uid="{00000000-0005-0000-0000-0000211C0000}"/>
    <cellStyle name="Comma 55 4 2 3 2" xfId="7128" xr:uid="{00000000-0005-0000-0000-0000221C0000}"/>
    <cellStyle name="Comma 55 4 2 3 3" xfId="7129" xr:uid="{00000000-0005-0000-0000-0000231C0000}"/>
    <cellStyle name="Comma 55 4 2 3 4" xfId="7130" xr:uid="{00000000-0005-0000-0000-0000241C0000}"/>
    <cellStyle name="Comma 55 4 2 4" xfId="7131" xr:uid="{00000000-0005-0000-0000-0000251C0000}"/>
    <cellStyle name="Comma 55 4 2 5" xfId="7132" xr:uid="{00000000-0005-0000-0000-0000261C0000}"/>
    <cellStyle name="Comma 55 4 2 6" xfId="7133" xr:uid="{00000000-0005-0000-0000-0000271C0000}"/>
    <cellStyle name="Comma 55 4 3" xfId="7134" xr:uid="{00000000-0005-0000-0000-0000281C0000}"/>
    <cellStyle name="Comma 55 4 3 2" xfId="7135" xr:uid="{00000000-0005-0000-0000-0000291C0000}"/>
    <cellStyle name="Comma 55 4 3 2 2" xfId="7136" xr:uid="{00000000-0005-0000-0000-00002A1C0000}"/>
    <cellStyle name="Comma 55 4 3 2 2 2" xfId="7137" xr:uid="{00000000-0005-0000-0000-00002B1C0000}"/>
    <cellStyle name="Comma 55 4 3 2 2 3" xfId="7138" xr:uid="{00000000-0005-0000-0000-00002C1C0000}"/>
    <cellStyle name="Comma 55 4 3 2 2 4" xfId="7139" xr:uid="{00000000-0005-0000-0000-00002D1C0000}"/>
    <cellStyle name="Comma 55 4 3 2 3" xfId="7140" xr:uid="{00000000-0005-0000-0000-00002E1C0000}"/>
    <cellStyle name="Comma 55 4 3 2 4" xfId="7141" xr:uid="{00000000-0005-0000-0000-00002F1C0000}"/>
    <cellStyle name="Comma 55 4 3 2 5" xfId="7142" xr:uid="{00000000-0005-0000-0000-0000301C0000}"/>
    <cellStyle name="Comma 55 4 3 3" xfId="7143" xr:uid="{00000000-0005-0000-0000-0000311C0000}"/>
    <cellStyle name="Comma 55 4 3 3 2" xfId="7144" xr:uid="{00000000-0005-0000-0000-0000321C0000}"/>
    <cellStyle name="Comma 55 4 3 3 3" xfId="7145" xr:uid="{00000000-0005-0000-0000-0000331C0000}"/>
    <cellStyle name="Comma 55 4 3 3 4" xfId="7146" xr:uid="{00000000-0005-0000-0000-0000341C0000}"/>
    <cellStyle name="Comma 55 4 3 4" xfId="7147" xr:uid="{00000000-0005-0000-0000-0000351C0000}"/>
    <cellStyle name="Comma 55 4 3 5" xfId="7148" xr:uid="{00000000-0005-0000-0000-0000361C0000}"/>
    <cellStyle name="Comma 55 4 3 6" xfId="7149" xr:uid="{00000000-0005-0000-0000-0000371C0000}"/>
    <cellStyle name="Comma 55 4 4" xfId="7150" xr:uid="{00000000-0005-0000-0000-0000381C0000}"/>
    <cellStyle name="Comma 55 4 4 2" xfId="7151" xr:uid="{00000000-0005-0000-0000-0000391C0000}"/>
    <cellStyle name="Comma 55 4 4 2 2" xfId="7152" xr:uid="{00000000-0005-0000-0000-00003A1C0000}"/>
    <cellStyle name="Comma 55 4 4 2 3" xfId="7153" xr:uid="{00000000-0005-0000-0000-00003B1C0000}"/>
    <cellStyle name="Comma 55 4 4 2 4" xfId="7154" xr:uid="{00000000-0005-0000-0000-00003C1C0000}"/>
    <cellStyle name="Comma 55 4 4 3" xfId="7155" xr:uid="{00000000-0005-0000-0000-00003D1C0000}"/>
    <cellStyle name="Comma 55 4 4 4" xfId="7156" xr:uid="{00000000-0005-0000-0000-00003E1C0000}"/>
    <cellStyle name="Comma 55 4 4 5" xfId="7157" xr:uid="{00000000-0005-0000-0000-00003F1C0000}"/>
    <cellStyle name="Comma 55 4 5" xfId="7158" xr:uid="{00000000-0005-0000-0000-0000401C0000}"/>
    <cellStyle name="Comma 55 4 5 2" xfId="7159" xr:uid="{00000000-0005-0000-0000-0000411C0000}"/>
    <cellStyle name="Comma 55 4 5 3" xfId="7160" xr:uid="{00000000-0005-0000-0000-0000421C0000}"/>
    <cellStyle name="Comma 55 4 5 4" xfId="7161" xr:uid="{00000000-0005-0000-0000-0000431C0000}"/>
    <cellStyle name="Comma 55 4 6" xfId="7162" xr:uid="{00000000-0005-0000-0000-0000441C0000}"/>
    <cellStyle name="Comma 55 4 7" xfId="7163" xr:uid="{00000000-0005-0000-0000-0000451C0000}"/>
    <cellStyle name="Comma 55 4 8" xfId="7164" xr:uid="{00000000-0005-0000-0000-0000461C0000}"/>
    <cellStyle name="Comma 55 5" xfId="7165" xr:uid="{00000000-0005-0000-0000-0000471C0000}"/>
    <cellStyle name="Comma 55 5 2" xfId="7166" xr:uid="{00000000-0005-0000-0000-0000481C0000}"/>
    <cellStyle name="Comma 55 5 2 2" xfId="7167" xr:uid="{00000000-0005-0000-0000-0000491C0000}"/>
    <cellStyle name="Comma 55 5 2 2 2" xfId="7168" xr:uid="{00000000-0005-0000-0000-00004A1C0000}"/>
    <cellStyle name="Comma 55 5 2 2 2 2" xfId="7169" xr:uid="{00000000-0005-0000-0000-00004B1C0000}"/>
    <cellStyle name="Comma 55 5 2 2 2 3" xfId="7170" xr:uid="{00000000-0005-0000-0000-00004C1C0000}"/>
    <cellStyle name="Comma 55 5 2 2 2 4" xfId="7171" xr:uid="{00000000-0005-0000-0000-00004D1C0000}"/>
    <cellStyle name="Comma 55 5 2 2 3" xfId="7172" xr:uid="{00000000-0005-0000-0000-00004E1C0000}"/>
    <cellStyle name="Comma 55 5 2 2 4" xfId="7173" xr:uid="{00000000-0005-0000-0000-00004F1C0000}"/>
    <cellStyle name="Comma 55 5 2 2 5" xfId="7174" xr:uid="{00000000-0005-0000-0000-0000501C0000}"/>
    <cellStyle name="Comma 55 5 2 3" xfId="7175" xr:uid="{00000000-0005-0000-0000-0000511C0000}"/>
    <cellStyle name="Comma 55 5 2 3 2" xfId="7176" xr:uid="{00000000-0005-0000-0000-0000521C0000}"/>
    <cellStyle name="Comma 55 5 2 3 3" xfId="7177" xr:uid="{00000000-0005-0000-0000-0000531C0000}"/>
    <cellStyle name="Comma 55 5 2 3 4" xfId="7178" xr:uid="{00000000-0005-0000-0000-0000541C0000}"/>
    <cellStyle name="Comma 55 5 2 4" xfId="7179" xr:uid="{00000000-0005-0000-0000-0000551C0000}"/>
    <cellStyle name="Comma 55 5 2 5" xfId="7180" xr:uid="{00000000-0005-0000-0000-0000561C0000}"/>
    <cellStyle name="Comma 55 5 2 6" xfId="7181" xr:uid="{00000000-0005-0000-0000-0000571C0000}"/>
    <cellStyle name="Comma 55 5 3" xfId="7182" xr:uid="{00000000-0005-0000-0000-0000581C0000}"/>
    <cellStyle name="Comma 55 5 3 2" xfId="7183" xr:uid="{00000000-0005-0000-0000-0000591C0000}"/>
    <cellStyle name="Comma 55 5 3 2 2" xfId="7184" xr:uid="{00000000-0005-0000-0000-00005A1C0000}"/>
    <cellStyle name="Comma 55 5 3 2 2 2" xfId="7185" xr:uid="{00000000-0005-0000-0000-00005B1C0000}"/>
    <cellStyle name="Comma 55 5 3 2 2 3" xfId="7186" xr:uid="{00000000-0005-0000-0000-00005C1C0000}"/>
    <cellStyle name="Comma 55 5 3 2 2 4" xfId="7187" xr:uid="{00000000-0005-0000-0000-00005D1C0000}"/>
    <cellStyle name="Comma 55 5 3 2 3" xfId="7188" xr:uid="{00000000-0005-0000-0000-00005E1C0000}"/>
    <cellStyle name="Comma 55 5 3 2 4" xfId="7189" xr:uid="{00000000-0005-0000-0000-00005F1C0000}"/>
    <cellStyle name="Comma 55 5 3 2 5" xfId="7190" xr:uid="{00000000-0005-0000-0000-0000601C0000}"/>
    <cellStyle name="Comma 55 5 3 3" xfId="7191" xr:uid="{00000000-0005-0000-0000-0000611C0000}"/>
    <cellStyle name="Comma 55 5 3 3 2" xfId="7192" xr:uid="{00000000-0005-0000-0000-0000621C0000}"/>
    <cellStyle name="Comma 55 5 3 3 3" xfId="7193" xr:uid="{00000000-0005-0000-0000-0000631C0000}"/>
    <cellStyle name="Comma 55 5 3 3 4" xfId="7194" xr:uid="{00000000-0005-0000-0000-0000641C0000}"/>
    <cellStyle name="Comma 55 5 3 4" xfId="7195" xr:uid="{00000000-0005-0000-0000-0000651C0000}"/>
    <cellStyle name="Comma 55 5 3 5" xfId="7196" xr:uid="{00000000-0005-0000-0000-0000661C0000}"/>
    <cellStyle name="Comma 55 5 3 6" xfId="7197" xr:uid="{00000000-0005-0000-0000-0000671C0000}"/>
    <cellStyle name="Comma 55 5 4" xfId="7198" xr:uid="{00000000-0005-0000-0000-0000681C0000}"/>
    <cellStyle name="Comma 55 5 4 2" xfId="7199" xr:uid="{00000000-0005-0000-0000-0000691C0000}"/>
    <cellStyle name="Comma 55 5 4 2 2" xfId="7200" xr:uid="{00000000-0005-0000-0000-00006A1C0000}"/>
    <cellStyle name="Comma 55 5 4 2 3" xfId="7201" xr:uid="{00000000-0005-0000-0000-00006B1C0000}"/>
    <cellStyle name="Comma 55 5 4 2 4" xfId="7202" xr:uid="{00000000-0005-0000-0000-00006C1C0000}"/>
    <cellStyle name="Comma 55 5 4 3" xfId="7203" xr:uid="{00000000-0005-0000-0000-00006D1C0000}"/>
    <cellStyle name="Comma 55 5 4 4" xfId="7204" xr:uid="{00000000-0005-0000-0000-00006E1C0000}"/>
    <cellStyle name="Comma 55 5 4 5" xfId="7205" xr:uid="{00000000-0005-0000-0000-00006F1C0000}"/>
    <cellStyle name="Comma 55 5 5" xfId="7206" xr:uid="{00000000-0005-0000-0000-0000701C0000}"/>
    <cellStyle name="Comma 55 5 5 2" xfId="7207" xr:uid="{00000000-0005-0000-0000-0000711C0000}"/>
    <cellStyle name="Comma 55 5 5 3" xfId="7208" xr:uid="{00000000-0005-0000-0000-0000721C0000}"/>
    <cellStyle name="Comma 55 5 5 4" xfId="7209" xr:uid="{00000000-0005-0000-0000-0000731C0000}"/>
    <cellStyle name="Comma 55 5 6" xfId="7210" xr:uid="{00000000-0005-0000-0000-0000741C0000}"/>
    <cellStyle name="Comma 55 5 7" xfId="7211" xr:uid="{00000000-0005-0000-0000-0000751C0000}"/>
    <cellStyle name="Comma 55 5 8" xfId="7212" xr:uid="{00000000-0005-0000-0000-0000761C0000}"/>
    <cellStyle name="Comma 55 6" xfId="7213" xr:uid="{00000000-0005-0000-0000-0000771C0000}"/>
    <cellStyle name="Comma 55 6 2" xfId="7214" xr:uid="{00000000-0005-0000-0000-0000781C0000}"/>
    <cellStyle name="Comma 55 6 2 2" xfId="7215" xr:uid="{00000000-0005-0000-0000-0000791C0000}"/>
    <cellStyle name="Comma 55 6 2 2 2" xfId="7216" xr:uid="{00000000-0005-0000-0000-00007A1C0000}"/>
    <cellStyle name="Comma 55 6 2 2 3" xfId="7217" xr:uid="{00000000-0005-0000-0000-00007B1C0000}"/>
    <cellStyle name="Comma 55 6 2 2 4" xfId="7218" xr:uid="{00000000-0005-0000-0000-00007C1C0000}"/>
    <cellStyle name="Comma 55 6 2 3" xfId="7219" xr:uid="{00000000-0005-0000-0000-00007D1C0000}"/>
    <cellStyle name="Comma 55 6 2 4" xfId="7220" xr:uid="{00000000-0005-0000-0000-00007E1C0000}"/>
    <cellStyle name="Comma 55 6 2 5" xfId="7221" xr:uid="{00000000-0005-0000-0000-00007F1C0000}"/>
    <cellStyle name="Comma 55 6 3" xfId="7222" xr:uid="{00000000-0005-0000-0000-0000801C0000}"/>
    <cellStyle name="Comma 55 6 3 2" xfId="7223" xr:uid="{00000000-0005-0000-0000-0000811C0000}"/>
    <cellStyle name="Comma 55 6 3 3" xfId="7224" xr:uid="{00000000-0005-0000-0000-0000821C0000}"/>
    <cellStyle name="Comma 55 6 3 4" xfId="7225" xr:uid="{00000000-0005-0000-0000-0000831C0000}"/>
    <cellStyle name="Comma 55 6 4" xfId="7226" xr:uid="{00000000-0005-0000-0000-0000841C0000}"/>
    <cellStyle name="Comma 55 6 5" xfId="7227" xr:uid="{00000000-0005-0000-0000-0000851C0000}"/>
    <cellStyle name="Comma 55 6 6" xfId="7228" xr:uid="{00000000-0005-0000-0000-0000861C0000}"/>
    <cellStyle name="Comma 55 7" xfId="7229" xr:uid="{00000000-0005-0000-0000-0000871C0000}"/>
    <cellStyle name="Comma 55 7 2" xfId="7230" xr:uid="{00000000-0005-0000-0000-0000881C0000}"/>
    <cellStyle name="Comma 55 7 2 2" xfId="7231" xr:uid="{00000000-0005-0000-0000-0000891C0000}"/>
    <cellStyle name="Comma 55 7 2 2 2" xfId="7232" xr:uid="{00000000-0005-0000-0000-00008A1C0000}"/>
    <cellStyle name="Comma 55 7 2 2 3" xfId="7233" xr:uid="{00000000-0005-0000-0000-00008B1C0000}"/>
    <cellStyle name="Comma 55 7 2 2 4" xfId="7234" xr:uid="{00000000-0005-0000-0000-00008C1C0000}"/>
    <cellStyle name="Comma 55 7 2 3" xfId="7235" xr:uid="{00000000-0005-0000-0000-00008D1C0000}"/>
    <cellStyle name="Comma 55 7 2 4" xfId="7236" xr:uid="{00000000-0005-0000-0000-00008E1C0000}"/>
    <cellStyle name="Comma 55 7 2 5" xfId="7237" xr:uid="{00000000-0005-0000-0000-00008F1C0000}"/>
    <cellStyle name="Comma 55 7 3" xfId="7238" xr:uid="{00000000-0005-0000-0000-0000901C0000}"/>
    <cellStyle name="Comma 55 7 3 2" xfId="7239" xr:uid="{00000000-0005-0000-0000-0000911C0000}"/>
    <cellStyle name="Comma 55 7 3 3" xfId="7240" xr:uid="{00000000-0005-0000-0000-0000921C0000}"/>
    <cellStyle name="Comma 55 7 3 4" xfId="7241" xr:uid="{00000000-0005-0000-0000-0000931C0000}"/>
    <cellStyle name="Comma 55 7 4" xfId="7242" xr:uid="{00000000-0005-0000-0000-0000941C0000}"/>
    <cellStyle name="Comma 55 7 5" xfId="7243" xr:uid="{00000000-0005-0000-0000-0000951C0000}"/>
    <cellStyle name="Comma 55 7 6" xfId="7244" xr:uid="{00000000-0005-0000-0000-0000961C0000}"/>
    <cellStyle name="Comma 55 8" xfId="7245" xr:uid="{00000000-0005-0000-0000-0000971C0000}"/>
    <cellStyle name="Comma 55 8 2" xfId="7246" xr:uid="{00000000-0005-0000-0000-0000981C0000}"/>
    <cellStyle name="Comma 55 8 2 2" xfId="7247" xr:uid="{00000000-0005-0000-0000-0000991C0000}"/>
    <cellStyle name="Comma 55 8 2 3" xfId="7248" xr:uid="{00000000-0005-0000-0000-00009A1C0000}"/>
    <cellStyle name="Comma 55 8 2 4" xfId="7249" xr:uid="{00000000-0005-0000-0000-00009B1C0000}"/>
    <cellStyle name="Comma 55 8 3" xfId="7250" xr:uid="{00000000-0005-0000-0000-00009C1C0000}"/>
    <cellStyle name="Comma 55 8 4" xfId="7251" xr:uid="{00000000-0005-0000-0000-00009D1C0000}"/>
    <cellStyle name="Comma 55 8 5" xfId="7252" xr:uid="{00000000-0005-0000-0000-00009E1C0000}"/>
    <cellStyle name="Comma 55 9" xfId="7253" xr:uid="{00000000-0005-0000-0000-00009F1C0000}"/>
    <cellStyle name="Comma 55 9 2" xfId="7254" xr:uid="{00000000-0005-0000-0000-0000A01C0000}"/>
    <cellStyle name="Comma 55 9 3" xfId="7255" xr:uid="{00000000-0005-0000-0000-0000A11C0000}"/>
    <cellStyle name="Comma 55 9 4" xfId="7256" xr:uid="{00000000-0005-0000-0000-0000A21C0000}"/>
    <cellStyle name="Comma 56" xfId="7257" xr:uid="{00000000-0005-0000-0000-0000A31C0000}"/>
    <cellStyle name="Comma 56 10" xfId="7258" xr:uid="{00000000-0005-0000-0000-0000A41C0000}"/>
    <cellStyle name="Comma 56 11" xfId="7259" xr:uid="{00000000-0005-0000-0000-0000A51C0000}"/>
    <cellStyle name="Comma 56 12" xfId="7260" xr:uid="{00000000-0005-0000-0000-0000A61C0000}"/>
    <cellStyle name="Comma 56 2" xfId="7261" xr:uid="{00000000-0005-0000-0000-0000A71C0000}"/>
    <cellStyle name="Comma 56 2 10" xfId="7262" xr:uid="{00000000-0005-0000-0000-0000A81C0000}"/>
    <cellStyle name="Comma 56 2 2" xfId="7263" xr:uid="{00000000-0005-0000-0000-0000A91C0000}"/>
    <cellStyle name="Comma 56 2 2 2" xfId="7264" xr:uid="{00000000-0005-0000-0000-0000AA1C0000}"/>
    <cellStyle name="Comma 56 2 2 2 2" xfId="7265" xr:uid="{00000000-0005-0000-0000-0000AB1C0000}"/>
    <cellStyle name="Comma 56 2 2 2 2 2" xfId="7266" xr:uid="{00000000-0005-0000-0000-0000AC1C0000}"/>
    <cellStyle name="Comma 56 2 2 2 2 2 2" xfId="7267" xr:uid="{00000000-0005-0000-0000-0000AD1C0000}"/>
    <cellStyle name="Comma 56 2 2 2 2 2 3" xfId="7268" xr:uid="{00000000-0005-0000-0000-0000AE1C0000}"/>
    <cellStyle name="Comma 56 2 2 2 2 2 4" xfId="7269" xr:uid="{00000000-0005-0000-0000-0000AF1C0000}"/>
    <cellStyle name="Comma 56 2 2 2 2 3" xfId="7270" xr:uid="{00000000-0005-0000-0000-0000B01C0000}"/>
    <cellStyle name="Comma 56 2 2 2 2 4" xfId="7271" xr:uid="{00000000-0005-0000-0000-0000B11C0000}"/>
    <cellStyle name="Comma 56 2 2 2 2 5" xfId="7272" xr:uid="{00000000-0005-0000-0000-0000B21C0000}"/>
    <cellStyle name="Comma 56 2 2 2 3" xfId="7273" xr:uid="{00000000-0005-0000-0000-0000B31C0000}"/>
    <cellStyle name="Comma 56 2 2 2 3 2" xfId="7274" xr:uid="{00000000-0005-0000-0000-0000B41C0000}"/>
    <cellStyle name="Comma 56 2 2 2 3 3" xfId="7275" xr:uid="{00000000-0005-0000-0000-0000B51C0000}"/>
    <cellStyle name="Comma 56 2 2 2 3 4" xfId="7276" xr:uid="{00000000-0005-0000-0000-0000B61C0000}"/>
    <cellStyle name="Comma 56 2 2 2 4" xfId="7277" xr:uid="{00000000-0005-0000-0000-0000B71C0000}"/>
    <cellStyle name="Comma 56 2 2 2 5" xfId="7278" xr:uid="{00000000-0005-0000-0000-0000B81C0000}"/>
    <cellStyle name="Comma 56 2 2 2 6" xfId="7279" xr:uid="{00000000-0005-0000-0000-0000B91C0000}"/>
    <cellStyle name="Comma 56 2 2 3" xfId="7280" xr:uid="{00000000-0005-0000-0000-0000BA1C0000}"/>
    <cellStyle name="Comma 56 2 2 3 2" xfId="7281" xr:uid="{00000000-0005-0000-0000-0000BB1C0000}"/>
    <cellStyle name="Comma 56 2 2 3 2 2" xfId="7282" xr:uid="{00000000-0005-0000-0000-0000BC1C0000}"/>
    <cellStyle name="Comma 56 2 2 3 2 2 2" xfId="7283" xr:uid="{00000000-0005-0000-0000-0000BD1C0000}"/>
    <cellStyle name="Comma 56 2 2 3 2 2 3" xfId="7284" xr:uid="{00000000-0005-0000-0000-0000BE1C0000}"/>
    <cellStyle name="Comma 56 2 2 3 2 2 4" xfId="7285" xr:uid="{00000000-0005-0000-0000-0000BF1C0000}"/>
    <cellStyle name="Comma 56 2 2 3 2 3" xfId="7286" xr:uid="{00000000-0005-0000-0000-0000C01C0000}"/>
    <cellStyle name="Comma 56 2 2 3 2 4" xfId="7287" xr:uid="{00000000-0005-0000-0000-0000C11C0000}"/>
    <cellStyle name="Comma 56 2 2 3 2 5" xfId="7288" xr:uid="{00000000-0005-0000-0000-0000C21C0000}"/>
    <cellStyle name="Comma 56 2 2 3 3" xfId="7289" xr:uid="{00000000-0005-0000-0000-0000C31C0000}"/>
    <cellStyle name="Comma 56 2 2 3 3 2" xfId="7290" xr:uid="{00000000-0005-0000-0000-0000C41C0000}"/>
    <cellStyle name="Comma 56 2 2 3 3 3" xfId="7291" xr:uid="{00000000-0005-0000-0000-0000C51C0000}"/>
    <cellStyle name="Comma 56 2 2 3 3 4" xfId="7292" xr:uid="{00000000-0005-0000-0000-0000C61C0000}"/>
    <cellStyle name="Comma 56 2 2 3 4" xfId="7293" xr:uid="{00000000-0005-0000-0000-0000C71C0000}"/>
    <cellStyle name="Comma 56 2 2 3 5" xfId="7294" xr:uid="{00000000-0005-0000-0000-0000C81C0000}"/>
    <cellStyle name="Comma 56 2 2 3 6" xfId="7295" xr:uid="{00000000-0005-0000-0000-0000C91C0000}"/>
    <cellStyle name="Comma 56 2 2 4" xfId="7296" xr:uid="{00000000-0005-0000-0000-0000CA1C0000}"/>
    <cellStyle name="Comma 56 2 2 4 2" xfId="7297" xr:uid="{00000000-0005-0000-0000-0000CB1C0000}"/>
    <cellStyle name="Comma 56 2 2 4 2 2" xfId="7298" xr:uid="{00000000-0005-0000-0000-0000CC1C0000}"/>
    <cellStyle name="Comma 56 2 2 4 2 3" xfId="7299" xr:uid="{00000000-0005-0000-0000-0000CD1C0000}"/>
    <cellStyle name="Comma 56 2 2 4 2 4" xfId="7300" xr:uid="{00000000-0005-0000-0000-0000CE1C0000}"/>
    <cellStyle name="Comma 56 2 2 4 3" xfId="7301" xr:uid="{00000000-0005-0000-0000-0000CF1C0000}"/>
    <cellStyle name="Comma 56 2 2 4 4" xfId="7302" xr:uid="{00000000-0005-0000-0000-0000D01C0000}"/>
    <cellStyle name="Comma 56 2 2 4 5" xfId="7303" xr:uid="{00000000-0005-0000-0000-0000D11C0000}"/>
    <cellStyle name="Comma 56 2 2 5" xfId="7304" xr:uid="{00000000-0005-0000-0000-0000D21C0000}"/>
    <cellStyle name="Comma 56 2 2 5 2" xfId="7305" xr:uid="{00000000-0005-0000-0000-0000D31C0000}"/>
    <cellStyle name="Comma 56 2 2 5 3" xfId="7306" xr:uid="{00000000-0005-0000-0000-0000D41C0000}"/>
    <cellStyle name="Comma 56 2 2 5 4" xfId="7307" xr:uid="{00000000-0005-0000-0000-0000D51C0000}"/>
    <cellStyle name="Comma 56 2 2 6" xfId="7308" xr:uid="{00000000-0005-0000-0000-0000D61C0000}"/>
    <cellStyle name="Comma 56 2 2 7" xfId="7309" xr:uid="{00000000-0005-0000-0000-0000D71C0000}"/>
    <cellStyle name="Comma 56 2 2 8" xfId="7310" xr:uid="{00000000-0005-0000-0000-0000D81C0000}"/>
    <cellStyle name="Comma 56 2 3" xfId="7311" xr:uid="{00000000-0005-0000-0000-0000D91C0000}"/>
    <cellStyle name="Comma 56 2 3 2" xfId="7312" xr:uid="{00000000-0005-0000-0000-0000DA1C0000}"/>
    <cellStyle name="Comma 56 2 3 2 2" xfId="7313" xr:uid="{00000000-0005-0000-0000-0000DB1C0000}"/>
    <cellStyle name="Comma 56 2 3 2 2 2" xfId="7314" xr:uid="{00000000-0005-0000-0000-0000DC1C0000}"/>
    <cellStyle name="Comma 56 2 3 2 2 2 2" xfId="7315" xr:uid="{00000000-0005-0000-0000-0000DD1C0000}"/>
    <cellStyle name="Comma 56 2 3 2 2 2 3" xfId="7316" xr:uid="{00000000-0005-0000-0000-0000DE1C0000}"/>
    <cellStyle name="Comma 56 2 3 2 2 2 4" xfId="7317" xr:uid="{00000000-0005-0000-0000-0000DF1C0000}"/>
    <cellStyle name="Comma 56 2 3 2 2 3" xfId="7318" xr:uid="{00000000-0005-0000-0000-0000E01C0000}"/>
    <cellStyle name="Comma 56 2 3 2 2 4" xfId="7319" xr:uid="{00000000-0005-0000-0000-0000E11C0000}"/>
    <cellStyle name="Comma 56 2 3 2 2 5" xfId="7320" xr:uid="{00000000-0005-0000-0000-0000E21C0000}"/>
    <cellStyle name="Comma 56 2 3 2 3" xfId="7321" xr:uid="{00000000-0005-0000-0000-0000E31C0000}"/>
    <cellStyle name="Comma 56 2 3 2 3 2" xfId="7322" xr:uid="{00000000-0005-0000-0000-0000E41C0000}"/>
    <cellStyle name="Comma 56 2 3 2 3 3" xfId="7323" xr:uid="{00000000-0005-0000-0000-0000E51C0000}"/>
    <cellStyle name="Comma 56 2 3 2 3 4" xfId="7324" xr:uid="{00000000-0005-0000-0000-0000E61C0000}"/>
    <cellStyle name="Comma 56 2 3 2 4" xfId="7325" xr:uid="{00000000-0005-0000-0000-0000E71C0000}"/>
    <cellStyle name="Comma 56 2 3 2 5" xfId="7326" xr:uid="{00000000-0005-0000-0000-0000E81C0000}"/>
    <cellStyle name="Comma 56 2 3 2 6" xfId="7327" xr:uid="{00000000-0005-0000-0000-0000E91C0000}"/>
    <cellStyle name="Comma 56 2 3 3" xfId="7328" xr:uid="{00000000-0005-0000-0000-0000EA1C0000}"/>
    <cellStyle name="Comma 56 2 3 3 2" xfId="7329" xr:uid="{00000000-0005-0000-0000-0000EB1C0000}"/>
    <cellStyle name="Comma 56 2 3 3 2 2" xfId="7330" xr:uid="{00000000-0005-0000-0000-0000EC1C0000}"/>
    <cellStyle name="Comma 56 2 3 3 2 2 2" xfId="7331" xr:uid="{00000000-0005-0000-0000-0000ED1C0000}"/>
    <cellStyle name="Comma 56 2 3 3 2 2 3" xfId="7332" xr:uid="{00000000-0005-0000-0000-0000EE1C0000}"/>
    <cellStyle name="Comma 56 2 3 3 2 2 4" xfId="7333" xr:uid="{00000000-0005-0000-0000-0000EF1C0000}"/>
    <cellStyle name="Comma 56 2 3 3 2 3" xfId="7334" xr:uid="{00000000-0005-0000-0000-0000F01C0000}"/>
    <cellStyle name="Comma 56 2 3 3 2 4" xfId="7335" xr:uid="{00000000-0005-0000-0000-0000F11C0000}"/>
    <cellStyle name="Comma 56 2 3 3 2 5" xfId="7336" xr:uid="{00000000-0005-0000-0000-0000F21C0000}"/>
    <cellStyle name="Comma 56 2 3 3 3" xfId="7337" xr:uid="{00000000-0005-0000-0000-0000F31C0000}"/>
    <cellStyle name="Comma 56 2 3 3 3 2" xfId="7338" xr:uid="{00000000-0005-0000-0000-0000F41C0000}"/>
    <cellStyle name="Comma 56 2 3 3 3 3" xfId="7339" xr:uid="{00000000-0005-0000-0000-0000F51C0000}"/>
    <cellStyle name="Comma 56 2 3 3 3 4" xfId="7340" xr:uid="{00000000-0005-0000-0000-0000F61C0000}"/>
    <cellStyle name="Comma 56 2 3 3 4" xfId="7341" xr:uid="{00000000-0005-0000-0000-0000F71C0000}"/>
    <cellStyle name="Comma 56 2 3 3 5" xfId="7342" xr:uid="{00000000-0005-0000-0000-0000F81C0000}"/>
    <cellStyle name="Comma 56 2 3 3 6" xfId="7343" xr:uid="{00000000-0005-0000-0000-0000F91C0000}"/>
    <cellStyle name="Comma 56 2 3 4" xfId="7344" xr:uid="{00000000-0005-0000-0000-0000FA1C0000}"/>
    <cellStyle name="Comma 56 2 3 4 2" xfId="7345" xr:uid="{00000000-0005-0000-0000-0000FB1C0000}"/>
    <cellStyle name="Comma 56 2 3 4 2 2" xfId="7346" xr:uid="{00000000-0005-0000-0000-0000FC1C0000}"/>
    <cellStyle name="Comma 56 2 3 4 2 3" xfId="7347" xr:uid="{00000000-0005-0000-0000-0000FD1C0000}"/>
    <cellStyle name="Comma 56 2 3 4 2 4" xfId="7348" xr:uid="{00000000-0005-0000-0000-0000FE1C0000}"/>
    <cellStyle name="Comma 56 2 3 4 3" xfId="7349" xr:uid="{00000000-0005-0000-0000-0000FF1C0000}"/>
    <cellStyle name="Comma 56 2 3 4 4" xfId="7350" xr:uid="{00000000-0005-0000-0000-0000001D0000}"/>
    <cellStyle name="Comma 56 2 3 4 5" xfId="7351" xr:uid="{00000000-0005-0000-0000-0000011D0000}"/>
    <cellStyle name="Comma 56 2 3 5" xfId="7352" xr:uid="{00000000-0005-0000-0000-0000021D0000}"/>
    <cellStyle name="Comma 56 2 3 5 2" xfId="7353" xr:uid="{00000000-0005-0000-0000-0000031D0000}"/>
    <cellStyle name="Comma 56 2 3 5 3" xfId="7354" xr:uid="{00000000-0005-0000-0000-0000041D0000}"/>
    <cellStyle name="Comma 56 2 3 5 4" xfId="7355" xr:uid="{00000000-0005-0000-0000-0000051D0000}"/>
    <cellStyle name="Comma 56 2 3 6" xfId="7356" xr:uid="{00000000-0005-0000-0000-0000061D0000}"/>
    <cellStyle name="Comma 56 2 3 7" xfId="7357" xr:uid="{00000000-0005-0000-0000-0000071D0000}"/>
    <cellStyle name="Comma 56 2 3 8" xfId="7358" xr:uid="{00000000-0005-0000-0000-0000081D0000}"/>
    <cellStyle name="Comma 56 2 4" xfId="7359" xr:uid="{00000000-0005-0000-0000-0000091D0000}"/>
    <cellStyle name="Comma 56 2 4 2" xfId="7360" xr:uid="{00000000-0005-0000-0000-00000A1D0000}"/>
    <cellStyle name="Comma 56 2 4 2 2" xfId="7361" xr:uid="{00000000-0005-0000-0000-00000B1D0000}"/>
    <cellStyle name="Comma 56 2 4 2 2 2" xfId="7362" xr:uid="{00000000-0005-0000-0000-00000C1D0000}"/>
    <cellStyle name="Comma 56 2 4 2 2 3" xfId="7363" xr:uid="{00000000-0005-0000-0000-00000D1D0000}"/>
    <cellStyle name="Comma 56 2 4 2 2 4" xfId="7364" xr:uid="{00000000-0005-0000-0000-00000E1D0000}"/>
    <cellStyle name="Comma 56 2 4 2 3" xfId="7365" xr:uid="{00000000-0005-0000-0000-00000F1D0000}"/>
    <cellStyle name="Comma 56 2 4 2 4" xfId="7366" xr:uid="{00000000-0005-0000-0000-0000101D0000}"/>
    <cellStyle name="Comma 56 2 4 2 5" xfId="7367" xr:uid="{00000000-0005-0000-0000-0000111D0000}"/>
    <cellStyle name="Comma 56 2 4 3" xfId="7368" xr:uid="{00000000-0005-0000-0000-0000121D0000}"/>
    <cellStyle name="Comma 56 2 4 3 2" xfId="7369" xr:uid="{00000000-0005-0000-0000-0000131D0000}"/>
    <cellStyle name="Comma 56 2 4 3 3" xfId="7370" xr:uid="{00000000-0005-0000-0000-0000141D0000}"/>
    <cellStyle name="Comma 56 2 4 3 4" xfId="7371" xr:uid="{00000000-0005-0000-0000-0000151D0000}"/>
    <cellStyle name="Comma 56 2 4 4" xfId="7372" xr:uid="{00000000-0005-0000-0000-0000161D0000}"/>
    <cellStyle name="Comma 56 2 4 5" xfId="7373" xr:uid="{00000000-0005-0000-0000-0000171D0000}"/>
    <cellStyle name="Comma 56 2 4 6" xfId="7374" xr:uid="{00000000-0005-0000-0000-0000181D0000}"/>
    <cellStyle name="Comma 56 2 5" xfId="7375" xr:uid="{00000000-0005-0000-0000-0000191D0000}"/>
    <cellStyle name="Comma 56 2 5 2" xfId="7376" xr:uid="{00000000-0005-0000-0000-00001A1D0000}"/>
    <cellStyle name="Comma 56 2 5 2 2" xfId="7377" xr:uid="{00000000-0005-0000-0000-00001B1D0000}"/>
    <cellStyle name="Comma 56 2 5 2 2 2" xfId="7378" xr:uid="{00000000-0005-0000-0000-00001C1D0000}"/>
    <cellStyle name="Comma 56 2 5 2 2 3" xfId="7379" xr:uid="{00000000-0005-0000-0000-00001D1D0000}"/>
    <cellStyle name="Comma 56 2 5 2 2 4" xfId="7380" xr:uid="{00000000-0005-0000-0000-00001E1D0000}"/>
    <cellStyle name="Comma 56 2 5 2 3" xfId="7381" xr:uid="{00000000-0005-0000-0000-00001F1D0000}"/>
    <cellStyle name="Comma 56 2 5 2 4" xfId="7382" xr:uid="{00000000-0005-0000-0000-0000201D0000}"/>
    <cellStyle name="Comma 56 2 5 2 5" xfId="7383" xr:uid="{00000000-0005-0000-0000-0000211D0000}"/>
    <cellStyle name="Comma 56 2 5 3" xfId="7384" xr:uid="{00000000-0005-0000-0000-0000221D0000}"/>
    <cellStyle name="Comma 56 2 5 3 2" xfId="7385" xr:uid="{00000000-0005-0000-0000-0000231D0000}"/>
    <cellStyle name="Comma 56 2 5 3 3" xfId="7386" xr:uid="{00000000-0005-0000-0000-0000241D0000}"/>
    <cellStyle name="Comma 56 2 5 3 4" xfId="7387" xr:uid="{00000000-0005-0000-0000-0000251D0000}"/>
    <cellStyle name="Comma 56 2 5 4" xfId="7388" xr:uid="{00000000-0005-0000-0000-0000261D0000}"/>
    <cellStyle name="Comma 56 2 5 5" xfId="7389" xr:uid="{00000000-0005-0000-0000-0000271D0000}"/>
    <cellStyle name="Comma 56 2 5 6" xfId="7390" xr:uid="{00000000-0005-0000-0000-0000281D0000}"/>
    <cellStyle name="Comma 56 2 6" xfId="7391" xr:uid="{00000000-0005-0000-0000-0000291D0000}"/>
    <cellStyle name="Comma 56 2 6 2" xfId="7392" xr:uid="{00000000-0005-0000-0000-00002A1D0000}"/>
    <cellStyle name="Comma 56 2 6 2 2" xfId="7393" xr:uid="{00000000-0005-0000-0000-00002B1D0000}"/>
    <cellStyle name="Comma 56 2 6 2 3" xfId="7394" xr:uid="{00000000-0005-0000-0000-00002C1D0000}"/>
    <cellStyle name="Comma 56 2 6 2 4" xfId="7395" xr:uid="{00000000-0005-0000-0000-00002D1D0000}"/>
    <cellStyle name="Comma 56 2 6 3" xfId="7396" xr:uid="{00000000-0005-0000-0000-00002E1D0000}"/>
    <cellStyle name="Comma 56 2 6 4" xfId="7397" xr:uid="{00000000-0005-0000-0000-00002F1D0000}"/>
    <cellStyle name="Comma 56 2 6 5" xfId="7398" xr:uid="{00000000-0005-0000-0000-0000301D0000}"/>
    <cellStyle name="Comma 56 2 7" xfId="7399" xr:uid="{00000000-0005-0000-0000-0000311D0000}"/>
    <cellStyle name="Comma 56 2 7 2" xfId="7400" xr:uid="{00000000-0005-0000-0000-0000321D0000}"/>
    <cellStyle name="Comma 56 2 7 3" xfId="7401" xr:uid="{00000000-0005-0000-0000-0000331D0000}"/>
    <cellStyle name="Comma 56 2 7 4" xfId="7402" xr:uid="{00000000-0005-0000-0000-0000341D0000}"/>
    <cellStyle name="Comma 56 2 8" xfId="7403" xr:uid="{00000000-0005-0000-0000-0000351D0000}"/>
    <cellStyle name="Comma 56 2 9" xfId="7404" xr:uid="{00000000-0005-0000-0000-0000361D0000}"/>
    <cellStyle name="Comma 56 3" xfId="7405" xr:uid="{00000000-0005-0000-0000-0000371D0000}"/>
    <cellStyle name="Comma 56 3 10" xfId="7406" xr:uid="{00000000-0005-0000-0000-0000381D0000}"/>
    <cellStyle name="Comma 56 3 2" xfId="7407" xr:uid="{00000000-0005-0000-0000-0000391D0000}"/>
    <cellStyle name="Comma 56 3 2 2" xfId="7408" xr:uid="{00000000-0005-0000-0000-00003A1D0000}"/>
    <cellStyle name="Comma 56 3 2 2 2" xfId="7409" xr:uid="{00000000-0005-0000-0000-00003B1D0000}"/>
    <cellStyle name="Comma 56 3 2 2 2 2" xfId="7410" xr:uid="{00000000-0005-0000-0000-00003C1D0000}"/>
    <cellStyle name="Comma 56 3 2 2 2 2 2" xfId="7411" xr:uid="{00000000-0005-0000-0000-00003D1D0000}"/>
    <cellStyle name="Comma 56 3 2 2 2 2 3" xfId="7412" xr:uid="{00000000-0005-0000-0000-00003E1D0000}"/>
    <cellStyle name="Comma 56 3 2 2 2 2 4" xfId="7413" xr:uid="{00000000-0005-0000-0000-00003F1D0000}"/>
    <cellStyle name="Comma 56 3 2 2 2 3" xfId="7414" xr:uid="{00000000-0005-0000-0000-0000401D0000}"/>
    <cellStyle name="Comma 56 3 2 2 2 4" xfId="7415" xr:uid="{00000000-0005-0000-0000-0000411D0000}"/>
    <cellStyle name="Comma 56 3 2 2 2 5" xfId="7416" xr:uid="{00000000-0005-0000-0000-0000421D0000}"/>
    <cellStyle name="Comma 56 3 2 2 3" xfId="7417" xr:uid="{00000000-0005-0000-0000-0000431D0000}"/>
    <cellStyle name="Comma 56 3 2 2 3 2" xfId="7418" xr:uid="{00000000-0005-0000-0000-0000441D0000}"/>
    <cellStyle name="Comma 56 3 2 2 3 3" xfId="7419" xr:uid="{00000000-0005-0000-0000-0000451D0000}"/>
    <cellStyle name="Comma 56 3 2 2 3 4" xfId="7420" xr:uid="{00000000-0005-0000-0000-0000461D0000}"/>
    <cellStyle name="Comma 56 3 2 2 4" xfId="7421" xr:uid="{00000000-0005-0000-0000-0000471D0000}"/>
    <cellStyle name="Comma 56 3 2 2 5" xfId="7422" xr:uid="{00000000-0005-0000-0000-0000481D0000}"/>
    <cellStyle name="Comma 56 3 2 2 6" xfId="7423" xr:uid="{00000000-0005-0000-0000-0000491D0000}"/>
    <cellStyle name="Comma 56 3 2 3" xfId="7424" xr:uid="{00000000-0005-0000-0000-00004A1D0000}"/>
    <cellStyle name="Comma 56 3 2 3 2" xfId="7425" xr:uid="{00000000-0005-0000-0000-00004B1D0000}"/>
    <cellStyle name="Comma 56 3 2 3 2 2" xfId="7426" xr:uid="{00000000-0005-0000-0000-00004C1D0000}"/>
    <cellStyle name="Comma 56 3 2 3 2 2 2" xfId="7427" xr:uid="{00000000-0005-0000-0000-00004D1D0000}"/>
    <cellStyle name="Comma 56 3 2 3 2 2 3" xfId="7428" xr:uid="{00000000-0005-0000-0000-00004E1D0000}"/>
    <cellStyle name="Comma 56 3 2 3 2 2 4" xfId="7429" xr:uid="{00000000-0005-0000-0000-00004F1D0000}"/>
    <cellStyle name="Comma 56 3 2 3 2 3" xfId="7430" xr:uid="{00000000-0005-0000-0000-0000501D0000}"/>
    <cellStyle name="Comma 56 3 2 3 2 4" xfId="7431" xr:uid="{00000000-0005-0000-0000-0000511D0000}"/>
    <cellStyle name="Comma 56 3 2 3 2 5" xfId="7432" xr:uid="{00000000-0005-0000-0000-0000521D0000}"/>
    <cellStyle name="Comma 56 3 2 3 3" xfId="7433" xr:uid="{00000000-0005-0000-0000-0000531D0000}"/>
    <cellStyle name="Comma 56 3 2 3 3 2" xfId="7434" xr:uid="{00000000-0005-0000-0000-0000541D0000}"/>
    <cellStyle name="Comma 56 3 2 3 3 3" xfId="7435" xr:uid="{00000000-0005-0000-0000-0000551D0000}"/>
    <cellStyle name="Comma 56 3 2 3 3 4" xfId="7436" xr:uid="{00000000-0005-0000-0000-0000561D0000}"/>
    <cellStyle name="Comma 56 3 2 3 4" xfId="7437" xr:uid="{00000000-0005-0000-0000-0000571D0000}"/>
    <cellStyle name="Comma 56 3 2 3 5" xfId="7438" xr:uid="{00000000-0005-0000-0000-0000581D0000}"/>
    <cellStyle name="Comma 56 3 2 3 6" xfId="7439" xr:uid="{00000000-0005-0000-0000-0000591D0000}"/>
    <cellStyle name="Comma 56 3 2 4" xfId="7440" xr:uid="{00000000-0005-0000-0000-00005A1D0000}"/>
    <cellStyle name="Comma 56 3 2 4 2" xfId="7441" xr:uid="{00000000-0005-0000-0000-00005B1D0000}"/>
    <cellStyle name="Comma 56 3 2 4 2 2" xfId="7442" xr:uid="{00000000-0005-0000-0000-00005C1D0000}"/>
    <cellStyle name="Comma 56 3 2 4 2 3" xfId="7443" xr:uid="{00000000-0005-0000-0000-00005D1D0000}"/>
    <cellStyle name="Comma 56 3 2 4 2 4" xfId="7444" xr:uid="{00000000-0005-0000-0000-00005E1D0000}"/>
    <cellStyle name="Comma 56 3 2 4 3" xfId="7445" xr:uid="{00000000-0005-0000-0000-00005F1D0000}"/>
    <cellStyle name="Comma 56 3 2 4 4" xfId="7446" xr:uid="{00000000-0005-0000-0000-0000601D0000}"/>
    <cellStyle name="Comma 56 3 2 4 5" xfId="7447" xr:uid="{00000000-0005-0000-0000-0000611D0000}"/>
    <cellStyle name="Comma 56 3 2 5" xfId="7448" xr:uid="{00000000-0005-0000-0000-0000621D0000}"/>
    <cellStyle name="Comma 56 3 2 5 2" xfId="7449" xr:uid="{00000000-0005-0000-0000-0000631D0000}"/>
    <cellStyle name="Comma 56 3 2 5 3" xfId="7450" xr:uid="{00000000-0005-0000-0000-0000641D0000}"/>
    <cellStyle name="Comma 56 3 2 5 4" xfId="7451" xr:uid="{00000000-0005-0000-0000-0000651D0000}"/>
    <cellStyle name="Comma 56 3 2 6" xfId="7452" xr:uid="{00000000-0005-0000-0000-0000661D0000}"/>
    <cellStyle name="Comma 56 3 2 7" xfId="7453" xr:uid="{00000000-0005-0000-0000-0000671D0000}"/>
    <cellStyle name="Comma 56 3 2 8" xfId="7454" xr:uid="{00000000-0005-0000-0000-0000681D0000}"/>
    <cellStyle name="Comma 56 3 3" xfId="7455" xr:uid="{00000000-0005-0000-0000-0000691D0000}"/>
    <cellStyle name="Comma 56 3 3 2" xfId="7456" xr:uid="{00000000-0005-0000-0000-00006A1D0000}"/>
    <cellStyle name="Comma 56 3 3 2 2" xfId="7457" xr:uid="{00000000-0005-0000-0000-00006B1D0000}"/>
    <cellStyle name="Comma 56 3 3 2 2 2" xfId="7458" xr:uid="{00000000-0005-0000-0000-00006C1D0000}"/>
    <cellStyle name="Comma 56 3 3 2 2 2 2" xfId="7459" xr:uid="{00000000-0005-0000-0000-00006D1D0000}"/>
    <cellStyle name="Comma 56 3 3 2 2 2 3" xfId="7460" xr:uid="{00000000-0005-0000-0000-00006E1D0000}"/>
    <cellStyle name="Comma 56 3 3 2 2 2 4" xfId="7461" xr:uid="{00000000-0005-0000-0000-00006F1D0000}"/>
    <cellStyle name="Comma 56 3 3 2 2 3" xfId="7462" xr:uid="{00000000-0005-0000-0000-0000701D0000}"/>
    <cellStyle name="Comma 56 3 3 2 2 4" xfId="7463" xr:uid="{00000000-0005-0000-0000-0000711D0000}"/>
    <cellStyle name="Comma 56 3 3 2 2 5" xfId="7464" xr:uid="{00000000-0005-0000-0000-0000721D0000}"/>
    <cellStyle name="Comma 56 3 3 2 3" xfId="7465" xr:uid="{00000000-0005-0000-0000-0000731D0000}"/>
    <cellStyle name="Comma 56 3 3 2 3 2" xfId="7466" xr:uid="{00000000-0005-0000-0000-0000741D0000}"/>
    <cellStyle name="Comma 56 3 3 2 3 3" xfId="7467" xr:uid="{00000000-0005-0000-0000-0000751D0000}"/>
    <cellStyle name="Comma 56 3 3 2 3 4" xfId="7468" xr:uid="{00000000-0005-0000-0000-0000761D0000}"/>
    <cellStyle name="Comma 56 3 3 2 4" xfId="7469" xr:uid="{00000000-0005-0000-0000-0000771D0000}"/>
    <cellStyle name="Comma 56 3 3 2 5" xfId="7470" xr:uid="{00000000-0005-0000-0000-0000781D0000}"/>
    <cellStyle name="Comma 56 3 3 2 6" xfId="7471" xr:uid="{00000000-0005-0000-0000-0000791D0000}"/>
    <cellStyle name="Comma 56 3 3 3" xfId="7472" xr:uid="{00000000-0005-0000-0000-00007A1D0000}"/>
    <cellStyle name="Comma 56 3 3 3 2" xfId="7473" xr:uid="{00000000-0005-0000-0000-00007B1D0000}"/>
    <cellStyle name="Comma 56 3 3 3 2 2" xfId="7474" xr:uid="{00000000-0005-0000-0000-00007C1D0000}"/>
    <cellStyle name="Comma 56 3 3 3 2 2 2" xfId="7475" xr:uid="{00000000-0005-0000-0000-00007D1D0000}"/>
    <cellStyle name="Comma 56 3 3 3 2 2 3" xfId="7476" xr:uid="{00000000-0005-0000-0000-00007E1D0000}"/>
    <cellStyle name="Comma 56 3 3 3 2 2 4" xfId="7477" xr:uid="{00000000-0005-0000-0000-00007F1D0000}"/>
    <cellStyle name="Comma 56 3 3 3 2 3" xfId="7478" xr:uid="{00000000-0005-0000-0000-0000801D0000}"/>
    <cellStyle name="Comma 56 3 3 3 2 4" xfId="7479" xr:uid="{00000000-0005-0000-0000-0000811D0000}"/>
    <cellStyle name="Comma 56 3 3 3 2 5" xfId="7480" xr:uid="{00000000-0005-0000-0000-0000821D0000}"/>
    <cellStyle name="Comma 56 3 3 3 3" xfId="7481" xr:uid="{00000000-0005-0000-0000-0000831D0000}"/>
    <cellStyle name="Comma 56 3 3 3 3 2" xfId="7482" xr:uid="{00000000-0005-0000-0000-0000841D0000}"/>
    <cellStyle name="Comma 56 3 3 3 3 3" xfId="7483" xr:uid="{00000000-0005-0000-0000-0000851D0000}"/>
    <cellStyle name="Comma 56 3 3 3 3 4" xfId="7484" xr:uid="{00000000-0005-0000-0000-0000861D0000}"/>
    <cellStyle name="Comma 56 3 3 3 4" xfId="7485" xr:uid="{00000000-0005-0000-0000-0000871D0000}"/>
    <cellStyle name="Comma 56 3 3 3 5" xfId="7486" xr:uid="{00000000-0005-0000-0000-0000881D0000}"/>
    <cellStyle name="Comma 56 3 3 3 6" xfId="7487" xr:uid="{00000000-0005-0000-0000-0000891D0000}"/>
    <cellStyle name="Comma 56 3 3 4" xfId="7488" xr:uid="{00000000-0005-0000-0000-00008A1D0000}"/>
    <cellStyle name="Comma 56 3 3 4 2" xfId="7489" xr:uid="{00000000-0005-0000-0000-00008B1D0000}"/>
    <cellStyle name="Comma 56 3 3 4 2 2" xfId="7490" xr:uid="{00000000-0005-0000-0000-00008C1D0000}"/>
    <cellStyle name="Comma 56 3 3 4 2 3" xfId="7491" xr:uid="{00000000-0005-0000-0000-00008D1D0000}"/>
    <cellStyle name="Comma 56 3 3 4 2 4" xfId="7492" xr:uid="{00000000-0005-0000-0000-00008E1D0000}"/>
    <cellStyle name="Comma 56 3 3 4 3" xfId="7493" xr:uid="{00000000-0005-0000-0000-00008F1D0000}"/>
    <cellStyle name="Comma 56 3 3 4 4" xfId="7494" xr:uid="{00000000-0005-0000-0000-0000901D0000}"/>
    <cellStyle name="Comma 56 3 3 4 5" xfId="7495" xr:uid="{00000000-0005-0000-0000-0000911D0000}"/>
    <cellStyle name="Comma 56 3 3 5" xfId="7496" xr:uid="{00000000-0005-0000-0000-0000921D0000}"/>
    <cellStyle name="Comma 56 3 3 5 2" xfId="7497" xr:uid="{00000000-0005-0000-0000-0000931D0000}"/>
    <cellStyle name="Comma 56 3 3 5 3" xfId="7498" xr:uid="{00000000-0005-0000-0000-0000941D0000}"/>
    <cellStyle name="Comma 56 3 3 5 4" xfId="7499" xr:uid="{00000000-0005-0000-0000-0000951D0000}"/>
    <cellStyle name="Comma 56 3 3 6" xfId="7500" xr:uid="{00000000-0005-0000-0000-0000961D0000}"/>
    <cellStyle name="Comma 56 3 3 7" xfId="7501" xr:uid="{00000000-0005-0000-0000-0000971D0000}"/>
    <cellStyle name="Comma 56 3 3 8" xfId="7502" xr:uid="{00000000-0005-0000-0000-0000981D0000}"/>
    <cellStyle name="Comma 56 3 4" xfId="7503" xr:uid="{00000000-0005-0000-0000-0000991D0000}"/>
    <cellStyle name="Comma 56 3 4 2" xfId="7504" xr:uid="{00000000-0005-0000-0000-00009A1D0000}"/>
    <cellStyle name="Comma 56 3 4 2 2" xfId="7505" xr:uid="{00000000-0005-0000-0000-00009B1D0000}"/>
    <cellStyle name="Comma 56 3 4 2 2 2" xfId="7506" xr:uid="{00000000-0005-0000-0000-00009C1D0000}"/>
    <cellStyle name="Comma 56 3 4 2 2 3" xfId="7507" xr:uid="{00000000-0005-0000-0000-00009D1D0000}"/>
    <cellStyle name="Comma 56 3 4 2 2 4" xfId="7508" xr:uid="{00000000-0005-0000-0000-00009E1D0000}"/>
    <cellStyle name="Comma 56 3 4 2 3" xfId="7509" xr:uid="{00000000-0005-0000-0000-00009F1D0000}"/>
    <cellStyle name="Comma 56 3 4 2 4" xfId="7510" xr:uid="{00000000-0005-0000-0000-0000A01D0000}"/>
    <cellStyle name="Comma 56 3 4 2 5" xfId="7511" xr:uid="{00000000-0005-0000-0000-0000A11D0000}"/>
    <cellStyle name="Comma 56 3 4 3" xfId="7512" xr:uid="{00000000-0005-0000-0000-0000A21D0000}"/>
    <cellStyle name="Comma 56 3 4 3 2" xfId="7513" xr:uid="{00000000-0005-0000-0000-0000A31D0000}"/>
    <cellStyle name="Comma 56 3 4 3 3" xfId="7514" xr:uid="{00000000-0005-0000-0000-0000A41D0000}"/>
    <cellStyle name="Comma 56 3 4 3 4" xfId="7515" xr:uid="{00000000-0005-0000-0000-0000A51D0000}"/>
    <cellStyle name="Comma 56 3 4 4" xfId="7516" xr:uid="{00000000-0005-0000-0000-0000A61D0000}"/>
    <cellStyle name="Comma 56 3 4 5" xfId="7517" xr:uid="{00000000-0005-0000-0000-0000A71D0000}"/>
    <cellStyle name="Comma 56 3 4 6" xfId="7518" xr:uid="{00000000-0005-0000-0000-0000A81D0000}"/>
    <cellStyle name="Comma 56 3 5" xfId="7519" xr:uid="{00000000-0005-0000-0000-0000A91D0000}"/>
    <cellStyle name="Comma 56 3 5 2" xfId="7520" xr:uid="{00000000-0005-0000-0000-0000AA1D0000}"/>
    <cellStyle name="Comma 56 3 5 2 2" xfId="7521" xr:uid="{00000000-0005-0000-0000-0000AB1D0000}"/>
    <cellStyle name="Comma 56 3 5 2 2 2" xfId="7522" xr:uid="{00000000-0005-0000-0000-0000AC1D0000}"/>
    <cellStyle name="Comma 56 3 5 2 2 3" xfId="7523" xr:uid="{00000000-0005-0000-0000-0000AD1D0000}"/>
    <cellStyle name="Comma 56 3 5 2 2 4" xfId="7524" xr:uid="{00000000-0005-0000-0000-0000AE1D0000}"/>
    <cellStyle name="Comma 56 3 5 2 3" xfId="7525" xr:uid="{00000000-0005-0000-0000-0000AF1D0000}"/>
    <cellStyle name="Comma 56 3 5 2 4" xfId="7526" xr:uid="{00000000-0005-0000-0000-0000B01D0000}"/>
    <cellStyle name="Comma 56 3 5 2 5" xfId="7527" xr:uid="{00000000-0005-0000-0000-0000B11D0000}"/>
    <cellStyle name="Comma 56 3 5 3" xfId="7528" xr:uid="{00000000-0005-0000-0000-0000B21D0000}"/>
    <cellStyle name="Comma 56 3 5 3 2" xfId="7529" xr:uid="{00000000-0005-0000-0000-0000B31D0000}"/>
    <cellStyle name="Comma 56 3 5 3 3" xfId="7530" xr:uid="{00000000-0005-0000-0000-0000B41D0000}"/>
    <cellStyle name="Comma 56 3 5 3 4" xfId="7531" xr:uid="{00000000-0005-0000-0000-0000B51D0000}"/>
    <cellStyle name="Comma 56 3 5 4" xfId="7532" xr:uid="{00000000-0005-0000-0000-0000B61D0000}"/>
    <cellStyle name="Comma 56 3 5 5" xfId="7533" xr:uid="{00000000-0005-0000-0000-0000B71D0000}"/>
    <cellStyle name="Comma 56 3 5 6" xfId="7534" xr:uid="{00000000-0005-0000-0000-0000B81D0000}"/>
    <cellStyle name="Comma 56 3 6" xfId="7535" xr:uid="{00000000-0005-0000-0000-0000B91D0000}"/>
    <cellStyle name="Comma 56 3 6 2" xfId="7536" xr:uid="{00000000-0005-0000-0000-0000BA1D0000}"/>
    <cellStyle name="Comma 56 3 6 2 2" xfId="7537" xr:uid="{00000000-0005-0000-0000-0000BB1D0000}"/>
    <cellStyle name="Comma 56 3 6 2 3" xfId="7538" xr:uid="{00000000-0005-0000-0000-0000BC1D0000}"/>
    <cellStyle name="Comma 56 3 6 2 4" xfId="7539" xr:uid="{00000000-0005-0000-0000-0000BD1D0000}"/>
    <cellStyle name="Comma 56 3 6 3" xfId="7540" xr:uid="{00000000-0005-0000-0000-0000BE1D0000}"/>
    <cellStyle name="Comma 56 3 6 4" xfId="7541" xr:uid="{00000000-0005-0000-0000-0000BF1D0000}"/>
    <cellStyle name="Comma 56 3 6 5" xfId="7542" xr:uid="{00000000-0005-0000-0000-0000C01D0000}"/>
    <cellStyle name="Comma 56 3 7" xfId="7543" xr:uid="{00000000-0005-0000-0000-0000C11D0000}"/>
    <cellStyle name="Comma 56 3 7 2" xfId="7544" xr:uid="{00000000-0005-0000-0000-0000C21D0000}"/>
    <cellStyle name="Comma 56 3 7 3" xfId="7545" xr:uid="{00000000-0005-0000-0000-0000C31D0000}"/>
    <cellStyle name="Comma 56 3 7 4" xfId="7546" xr:uid="{00000000-0005-0000-0000-0000C41D0000}"/>
    <cellStyle name="Comma 56 3 8" xfId="7547" xr:uid="{00000000-0005-0000-0000-0000C51D0000}"/>
    <cellStyle name="Comma 56 3 9" xfId="7548" xr:uid="{00000000-0005-0000-0000-0000C61D0000}"/>
    <cellStyle name="Comma 56 4" xfId="7549" xr:uid="{00000000-0005-0000-0000-0000C71D0000}"/>
    <cellStyle name="Comma 56 4 2" xfId="7550" xr:uid="{00000000-0005-0000-0000-0000C81D0000}"/>
    <cellStyle name="Comma 56 4 2 2" xfId="7551" xr:uid="{00000000-0005-0000-0000-0000C91D0000}"/>
    <cellStyle name="Comma 56 4 2 2 2" xfId="7552" xr:uid="{00000000-0005-0000-0000-0000CA1D0000}"/>
    <cellStyle name="Comma 56 4 2 2 2 2" xfId="7553" xr:uid="{00000000-0005-0000-0000-0000CB1D0000}"/>
    <cellStyle name="Comma 56 4 2 2 2 3" xfId="7554" xr:uid="{00000000-0005-0000-0000-0000CC1D0000}"/>
    <cellStyle name="Comma 56 4 2 2 2 4" xfId="7555" xr:uid="{00000000-0005-0000-0000-0000CD1D0000}"/>
    <cellStyle name="Comma 56 4 2 2 3" xfId="7556" xr:uid="{00000000-0005-0000-0000-0000CE1D0000}"/>
    <cellStyle name="Comma 56 4 2 2 4" xfId="7557" xr:uid="{00000000-0005-0000-0000-0000CF1D0000}"/>
    <cellStyle name="Comma 56 4 2 2 5" xfId="7558" xr:uid="{00000000-0005-0000-0000-0000D01D0000}"/>
    <cellStyle name="Comma 56 4 2 3" xfId="7559" xr:uid="{00000000-0005-0000-0000-0000D11D0000}"/>
    <cellStyle name="Comma 56 4 2 3 2" xfId="7560" xr:uid="{00000000-0005-0000-0000-0000D21D0000}"/>
    <cellStyle name="Comma 56 4 2 3 3" xfId="7561" xr:uid="{00000000-0005-0000-0000-0000D31D0000}"/>
    <cellStyle name="Comma 56 4 2 3 4" xfId="7562" xr:uid="{00000000-0005-0000-0000-0000D41D0000}"/>
    <cellStyle name="Comma 56 4 2 4" xfId="7563" xr:uid="{00000000-0005-0000-0000-0000D51D0000}"/>
    <cellStyle name="Comma 56 4 2 5" xfId="7564" xr:uid="{00000000-0005-0000-0000-0000D61D0000}"/>
    <cellStyle name="Comma 56 4 2 6" xfId="7565" xr:uid="{00000000-0005-0000-0000-0000D71D0000}"/>
    <cellStyle name="Comma 56 4 3" xfId="7566" xr:uid="{00000000-0005-0000-0000-0000D81D0000}"/>
    <cellStyle name="Comma 56 4 3 2" xfId="7567" xr:uid="{00000000-0005-0000-0000-0000D91D0000}"/>
    <cellStyle name="Comma 56 4 3 2 2" xfId="7568" xr:uid="{00000000-0005-0000-0000-0000DA1D0000}"/>
    <cellStyle name="Comma 56 4 3 2 2 2" xfId="7569" xr:uid="{00000000-0005-0000-0000-0000DB1D0000}"/>
    <cellStyle name="Comma 56 4 3 2 2 3" xfId="7570" xr:uid="{00000000-0005-0000-0000-0000DC1D0000}"/>
    <cellStyle name="Comma 56 4 3 2 2 4" xfId="7571" xr:uid="{00000000-0005-0000-0000-0000DD1D0000}"/>
    <cellStyle name="Comma 56 4 3 2 3" xfId="7572" xr:uid="{00000000-0005-0000-0000-0000DE1D0000}"/>
    <cellStyle name="Comma 56 4 3 2 4" xfId="7573" xr:uid="{00000000-0005-0000-0000-0000DF1D0000}"/>
    <cellStyle name="Comma 56 4 3 2 5" xfId="7574" xr:uid="{00000000-0005-0000-0000-0000E01D0000}"/>
    <cellStyle name="Comma 56 4 3 3" xfId="7575" xr:uid="{00000000-0005-0000-0000-0000E11D0000}"/>
    <cellStyle name="Comma 56 4 3 3 2" xfId="7576" xr:uid="{00000000-0005-0000-0000-0000E21D0000}"/>
    <cellStyle name="Comma 56 4 3 3 3" xfId="7577" xr:uid="{00000000-0005-0000-0000-0000E31D0000}"/>
    <cellStyle name="Comma 56 4 3 3 4" xfId="7578" xr:uid="{00000000-0005-0000-0000-0000E41D0000}"/>
    <cellStyle name="Comma 56 4 3 4" xfId="7579" xr:uid="{00000000-0005-0000-0000-0000E51D0000}"/>
    <cellStyle name="Comma 56 4 3 5" xfId="7580" xr:uid="{00000000-0005-0000-0000-0000E61D0000}"/>
    <cellStyle name="Comma 56 4 3 6" xfId="7581" xr:uid="{00000000-0005-0000-0000-0000E71D0000}"/>
    <cellStyle name="Comma 56 4 4" xfId="7582" xr:uid="{00000000-0005-0000-0000-0000E81D0000}"/>
    <cellStyle name="Comma 56 4 4 2" xfId="7583" xr:uid="{00000000-0005-0000-0000-0000E91D0000}"/>
    <cellStyle name="Comma 56 4 4 2 2" xfId="7584" xr:uid="{00000000-0005-0000-0000-0000EA1D0000}"/>
    <cellStyle name="Comma 56 4 4 2 3" xfId="7585" xr:uid="{00000000-0005-0000-0000-0000EB1D0000}"/>
    <cellStyle name="Comma 56 4 4 2 4" xfId="7586" xr:uid="{00000000-0005-0000-0000-0000EC1D0000}"/>
    <cellStyle name="Comma 56 4 4 3" xfId="7587" xr:uid="{00000000-0005-0000-0000-0000ED1D0000}"/>
    <cellStyle name="Comma 56 4 4 4" xfId="7588" xr:uid="{00000000-0005-0000-0000-0000EE1D0000}"/>
    <cellStyle name="Comma 56 4 4 5" xfId="7589" xr:uid="{00000000-0005-0000-0000-0000EF1D0000}"/>
    <cellStyle name="Comma 56 4 5" xfId="7590" xr:uid="{00000000-0005-0000-0000-0000F01D0000}"/>
    <cellStyle name="Comma 56 4 5 2" xfId="7591" xr:uid="{00000000-0005-0000-0000-0000F11D0000}"/>
    <cellStyle name="Comma 56 4 5 3" xfId="7592" xr:uid="{00000000-0005-0000-0000-0000F21D0000}"/>
    <cellStyle name="Comma 56 4 5 4" xfId="7593" xr:uid="{00000000-0005-0000-0000-0000F31D0000}"/>
    <cellStyle name="Comma 56 4 6" xfId="7594" xr:uid="{00000000-0005-0000-0000-0000F41D0000}"/>
    <cellStyle name="Comma 56 4 7" xfId="7595" xr:uid="{00000000-0005-0000-0000-0000F51D0000}"/>
    <cellStyle name="Comma 56 4 8" xfId="7596" xr:uid="{00000000-0005-0000-0000-0000F61D0000}"/>
    <cellStyle name="Comma 56 5" xfId="7597" xr:uid="{00000000-0005-0000-0000-0000F71D0000}"/>
    <cellStyle name="Comma 56 5 2" xfId="7598" xr:uid="{00000000-0005-0000-0000-0000F81D0000}"/>
    <cellStyle name="Comma 56 5 2 2" xfId="7599" xr:uid="{00000000-0005-0000-0000-0000F91D0000}"/>
    <cellStyle name="Comma 56 5 2 2 2" xfId="7600" xr:uid="{00000000-0005-0000-0000-0000FA1D0000}"/>
    <cellStyle name="Comma 56 5 2 2 2 2" xfId="7601" xr:uid="{00000000-0005-0000-0000-0000FB1D0000}"/>
    <cellStyle name="Comma 56 5 2 2 2 3" xfId="7602" xr:uid="{00000000-0005-0000-0000-0000FC1D0000}"/>
    <cellStyle name="Comma 56 5 2 2 2 4" xfId="7603" xr:uid="{00000000-0005-0000-0000-0000FD1D0000}"/>
    <cellStyle name="Comma 56 5 2 2 3" xfId="7604" xr:uid="{00000000-0005-0000-0000-0000FE1D0000}"/>
    <cellStyle name="Comma 56 5 2 2 4" xfId="7605" xr:uid="{00000000-0005-0000-0000-0000FF1D0000}"/>
    <cellStyle name="Comma 56 5 2 2 5" xfId="7606" xr:uid="{00000000-0005-0000-0000-0000001E0000}"/>
    <cellStyle name="Comma 56 5 2 3" xfId="7607" xr:uid="{00000000-0005-0000-0000-0000011E0000}"/>
    <cellStyle name="Comma 56 5 2 3 2" xfId="7608" xr:uid="{00000000-0005-0000-0000-0000021E0000}"/>
    <cellStyle name="Comma 56 5 2 3 3" xfId="7609" xr:uid="{00000000-0005-0000-0000-0000031E0000}"/>
    <cellStyle name="Comma 56 5 2 3 4" xfId="7610" xr:uid="{00000000-0005-0000-0000-0000041E0000}"/>
    <cellStyle name="Comma 56 5 2 4" xfId="7611" xr:uid="{00000000-0005-0000-0000-0000051E0000}"/>
    <cellStyle name="Comma 56 5 2 5" xfId="7612" xr:uid="{00000000-0005-0000-0000-0000061E0000}"/>
    <cellStyle name="Comma 56 5 2 6" xfId="7613" xr:uid="{00000000-0005-0000-0000-0000071E0000}"/>
    <cellStyle name="Comma 56 5 3" xfId="7614" xr:uid="{00000000-0005-0000-0000-0000081E0000}"/>
    <cellStyle name="Comma 56 5 3 2" xfId="7615" xr:uid="{00000000-0005-0000-0000-0000091E0000}"/>
    <cellStyle name="Comma 56 5 3 2 2" xfId="7616" xr:uid="{00000000-0005-0000-0000-00000A1E0000}"/>
    <cellStyle name="Comma 56 5 3 2 2 2" xfId="7617" xr:uid="{00000000-0005-0000-0000-00000B1E0000}"/>
    <cellStyle name="Comma 56 5 3 2 2 3" xfId="7618" xr:uid="{00000000-0005-0000-0000-00000C1E0000}"/>
    <cellStyle name="Comma 56 5 3 2 2 4" xfId="7619" xr:uid="{00000000-0005-0000-0000-00000D1E0000}"/>
    <cellStyle name="Comma 56 5 3 2 3" xfId="7620" xr:uid="{00000000-0005-0000-0000-00000E1E0000}"/>
    <cellStyle name="Comma 56 5 3 2 4" xfId="7621" xr:uid="{00000000-0005-0000-0000-00000F1E0000}"/>
    <cellStyle name="Comma 56 5 3 2 5" xfId="7622" xr:uid="{00000000-0005-0000-0000-0000101E0000}"/>
    <cellStyle name="Comma 56 5 3 3" xfId="7623" xr:uid="{00000000-0005-0000-0000-0000111E0000}"/>
    <cellStyle name="Comma 56 5 3 3 2" xfId="7624" xr:uid="{00000000-0005-0000-0000-0000121E0000}"/>
    <cellStyle name="Comma 56 5 3 3 3" xfId="7625" xr:uid="{00000000-0005-0000-0000-0000131E0000}"/>
    <cellStyle name="Comma 56 5 3 3 4" xfId="7626" xr:uid="{00000000-0005-0000-0000-0000141E0000}"/>
    <cellStyle name="Comma 56 5 3 4" xfId="7627" xr:uid="{00000000-0005-0000-0000-0000151E0000}"/>
    <cellStyle name="Comma 56 5 3 5" xfId="7628" xr:uid="{00000000-0005-0000-0000-0000161E0000}"/>
    <cellStyle name="Comma 56 5 3 6" xfId="7629" xr:uid="{00000000-0005-0000-0000-0000171E0000}"/>
    <cellStyle name="Comma 56 5 4" xfId="7630" xr:uid="{00000000-0005-0000-0000-0000181E0000}"/>
    <cellStyle name="Comma 56 5 4 2" xfId="7631" xr:uid="{00000000-0005-0000-0000-0000191E0000}"/>
    <cellStyle name="Comma 56 5 4 2 2" xfId="7632" xr:uid="{00000000-0005-0000-0000-00001A1E0000}"/>
    <cellStyle name="Comma 56 5 4 2 3" xfId="7633" xr:uid="{00000000-0005-0000-0000-00001B1E0000}"/>
    <cellStyle name="Comma 56 5 4 2 4" xfId="7634" xr:uid="{00000000-0005-0000-0000-00001C1E0000}"/>
    <cellStyle name="Comma 56 5 4 3" xfId="7635" xr:uid="{00000000-0005-0000-0000-00001D1E0000}"/>
    <cellStyle name="Comma 56 5 4 4" xfId="7636" xr:uid="{00000000-0005-0000-0000-00001E1E0000}"/>
    <cellStyle name="Comma 56 5 4 5" xfId="7637" xr:uid="{00000000-0005-0000-0000-00001F1E0000}"/>
    <cellStyle name="Comma 56 5 5" xfId="7638" xr:uid="{00000000-0005-0000-0000-0000201E0000}"/>
    <cellStyle name="Comma 56 5 5 2" xfId="7639" xr:uid="{00000000-0005-0000-0000-0000211E0000}"/>
    <cellStyle name="Comma 56 5 5 3" xfId="7640" xr:uid="{00000000-0005-0000-0000-0000221E0000}"/>
    <cellStyle name="Comma 56 5 5 4" xfId="7641" xr:uid="{00000000-0005-0000-0000-0000231E0000}"/>
    <cellStyle name="Comma 56 5 6" xfId="7642" xr:uid="{00000000-0005-0000-0000-0000241E0000}"/>
    <cellStyle name="Comma 56 5 7" xfId="7643" xr:uid="{00000000-0005-0000-0000-0000251E0000}"/>
    <cellStyle name="Comma 56 5 8" xfId="7644" xr:uid="{00000000-0005-0000-0000-0000261E0000}"/>
    <cellStyle name="Comma 56 6" xfId="7645" xr:uid="{00000000-0005-0000-0000-0000271E0000}"/>
    <cellStyle name="Comma 56 6 2" xfId="7646" xr:uid="{00000000-0005-0000-0000-0000281E0000}"/>
    <cellStyle name="Comma 56 6 2 2" xfId="7647" xr:uid="{00000000-0005-0000-0000-0000291E0000}"/>
    <cellStyle name="Comma 56 6 2 2 2" xfId="7648" xr:uid="{00000000-0005-0000-0000-00002A1E0000}"/>
    <cellStyle name="Comma 56 6 2 2 3" xfId="7649" xr:uid="{00000000-0005-0000-0000-00002B1E0000}"/>
    <cellStyle name="Comma 56 6 2 2 4" xfId="7650" xr:uid="{00000000-0005-0000-0000-00002C1E0000}"/>
    <cellStyle name="Comma 56 6 2 3" xfId="7651" xr:uid="{00000000-0005-0000-0000-00002D1E0000}"/>
    <cellStyle name="Comma 56 6 2 4" xfId="7652" xr:uid="{00000000-0005-0000-0000-00002E1E0000}"/>
    <cellStyle name="Comma 56 6 2 5" xfId="7653" xr:uid="{00000000-0005-0000-0000-00002F1E0000}"/>
    <cellStyle name="Comma 56 6 3" xfId="7654" xr:uid="{00000000-0005-0000-0000-0000301E0000}"/>
    <cellStyle name="Comma 56 6 3 2" xfId="7655" xr:uid="{00000000-0005-0000-0000-0000311E0000}"/>
    <cellStyle name="Comma 56 6 3 3" xfId="7656" xr:uid="{00000000-0005-0000-0000-0000321E0000}"/>
    <cellStyle name="Comma 56 6 3 4" xfId="7657" xr:uid="{00000000-0005-0000-0000-0000331E0000}"/>
    <cellStyle name="Comma 56 6 4" xfId="7658" xr:uid="{00000000-0005-0000-0000-0000341E0000}"/>
    <cellStyle name="Comma 56 6 5" xfId="7659" xr:uid="{00000000-0005-0000-0000-0000351E0000}"/>
    <cellStyle name="Comma 56 6 6" xfId="7660" xr:uid="{00000000-0005-0000-0000-0000361E0000}"/>
    <cellStyle name="Comma 56 7" xfId="7661" xr:uid="{00000000-0005-0000-0000-0000371E0000}"/>
    <cellStyle name="Comma 56 7 2" xfId="7662" xr:uid="{00000000-0005-0000-0000-0000381E0000}"/>
    <cellStyle name="Comma 56 7 2 2" xfId="7663" xr:uid="{00000000-0005-0000-0000-0000391E0000}"/>
    <cellStyle name="Comma 56 7 2 2 2" xfId="7664" xr:uid="{00000000-0005-0000-0000-00003A1E0000}"/>
    <cellStyle name="Comma 56 7 2 2 3" xfId="7665" xr:uid="{00000000-0005-0000-0000-00003B1E0000}"/>
    <cellStyle name="Comma 56 7 2 2 4" xfId="7666" xr:uid="{00000000-0005-0000-0000-00003C1E0000}"/>
    <cellStyle name="Comma 56 7 2 3" xfId="7667" xr:uid="{00000000-0005-0000-0000-00003D1E0000}"/>
    <cellStyle name="Comma 56 7 2 4" xfId="7668" xr:uid="{00000000-0005-0000-0000-00003E1E0000}"/>
    <cellStyle name="Comma 56 7 2 5" xfId="7669" xr:uid="{00000000-0005-0000-0000-00003F1E0000}"/>
    <cellStyle name="Comma 56 7 3" xfId="7670" xr:uid="{00000000-0005-0000-0000-0000401E0000}"/>
    <cellStyle name="Comma 56 7 3 2" xfId="7671" xr:uid="{00000000-0005-0000-0000-0000411E0000}"/>
    <cellStyle name="Comma 56 7 3 3" xfId="7672" xr:uid="{00000000-0005-0000-0000-0000421E0000}"/>
    <cellStyle name="Comma 56 7 3 4" xfId="7673" xr:uid="{00000000-0005-0000-0000-0000431E0000}"/>
    <cellStyle name="Comma 56 7 4" xfId="7674" xr:uid="{00000000-0005-0000-0000-0000441E0000}"/>
    <cellStyle name="Comma 56 7 5" xfId="7675" xr:uid="{00000000-0005-0000-0000-0000451E0000}"/>
    <cellStyle name="Comma 56 7 6" xfId="7676" xr:uid="{00000000-0005-0000-0000-0000461E0000}"/>
    <cellStyle name="Comma 56 8" xfId="7677" xr:uid="{00000000-0005-0000-0000-0000471E0000}"/>
    <cellStyle name="Comma 56 8 2" xfId="7678" xr:uid="{00000000-0005-0000-0000-0000481E0000}"/>
    <cellStyle name="Comma 56 8 2 2" xfId="7679" xr:uid="{00000000-0005-0000-0000-0000491E0000}"/>
    <cellStyle name="Comma 56 8 2 3" xfId="7680" xr:uid="{00000000-0005-0000-0000-00004A1E0000}"/>
    <cellStyle name="Comma 56 8 2 4" xfId="7681" xr:uid="{00000000-0005-0000-0000-00004B1E0000}"/>
    <cellStyle name="Comma 56 8 3" xfId="7682" xr:uid="{00000000-0005-0000-0000-00004C1E0000}"/>
    <cellStyle name="Comma 56 8 4" xfId="7683" xr:uid="{00000000-0005-0000-0000-00004D1E0000}"/>
    <cellStyle name="Comma 56 8 5" xfId="7684" xr:uid="{00000000-0005-0000-0000-00004E1E0000}"/>
    <cellStyle name="Comma 56 9" xfId="7685" xr:uid="{00000000-0005-0000-0000-00004F1E0000}"/>
    <cellStyle name="Comma 56 9 2" xfId="7686" xr:uid="{00000000-0005-0000-0000-0000501E0000}"/>
    <cellStyle name="Comma 56 9 3" xfId="7687" xr:uid="{00000000-0005-0000-0000-0000511E0000}"/>
    <cellStyle name="Comma 56 9 4" xfId="7688" xr:uid="{00000000-0005-0000-0000-0000521E0000}"/>
    <cellStyle name="Comma 57" xfId="7689" xr:uid="{00000000-0005-0000-0000-0000531E0000}"/>
    <cellStyle name="Comma 57 10" xfId="7690" xr:uid="{00000000-0005-0000-0000-0000541E0000}"/>
    <cellStyle name="Comma 57 11" xfId="7691" xr:uid="{00000000-0005-0000-0000-0000551E0000}"/>
    <cellStyle name="Comma 57 12" xfId="7692" xr:uid="{00000000-0005-0000-0000-0000561E0000}"/>
    <cellStyle name="Comma 57 2" xfId="7693" xr:uid="{00000000-0005-0000-0000-0000571E0000}"/>
    <cellStyle name="Comma 57 2 10" xfId="7694" xr:uid="{00000000-0005-0000-0000-0000581E0000}"/>
    <cellStyle name="Comma 57 2 2" xfId="7695" xr:uid="{00000000-0005-0000-0000-0000591E0000}"/>
    <cellStyle name="Comma 57 2 2 2" xfId="7696" xr:uid="{00000000-0005-0000-0000-00005A1E0000}"/>
    <cellStyle name="Comma 57 2 2 2 2" xfId="7697" xr:uid="{00000000-0005-0000-0000-00005B1E0000}"/>
    <cellStyle name="Comma 57 2 2 2 2 2" xfId="7698" xr:uid="{00000000-0005-0000-0000-00005C1E0000}"/>
    <cellStyle name="Comma 57 2 2 2 2 2 2" xfId="7699" xr:uid="{00000000-0005-0000-0000-00005D1E0000}"/>
    <cellStyle name="Comma 57 2 2 2 2 2 3" xfId="7700" xr:uid="{00000000-0005-0000-0000-00005E1E0000}"/>
    <cellStyle name="Comma 57 2 2 2 2 2 4" xfId="7701" xr:uid="{00000000-0005-0000-0000-00005F1E0000}"/>
    <cellStyle name="Comma 57 2 2 2 2 3" xfId="7702" xr:uid="{00000000-0005-0000-0000-0000601E0000}"/>
    <cellStyle name="Comma 57 2 2 2 2 4" xfId="7703" xr:uid="{00000000-0005-0000-0000-0000611E0000}"/>
    <cellStyle name="Comma 57 2 2 2 2 5" xfId="7704" xr:uid="{00000000-0005-0000-0000-0000621E0000}"/>
    <cellStyle name="Comma 57 2 2 2 3" xfId="7705" xr:uid="{00000000-0005-0000-0000-0000631E0000}"/>
    <cellStyle name="Comma 57 2 2 2 3 2" xfId="7706" xr:uid="{00000000-0005-0000-0000-0000641E0000}"/>
    <cellStyle name="Comma 57 2 2 2 3 3" xfId="7707" xr:uid="{00000000-0005-0000-0000-0000651E0000}"/>
    <cellStyle name="Comma 57 2 2 2 3 4" xfId="7708" xr:uid="{00000000-0005-0000-0000-0000661E0000}"/>
    <cellStyle name="Comma 57 2 2 2 4" xfId="7709" xr:uid="{00000000-0005-0000-0000-0000671E0000}"/>
    <cellStyle name="Comma 57 2 2 2 5" xfId="7710" xr:uid="{00000000-0005-0000-0000-0000681E0000}"/>
    <cellStyle name="Comma 57 2 2 2 6" xfId="7711" xr:uid="{00000000-0005-0000-0000-0000691E0000}"/>
    <cellStyle name="Comma 57 2 2 3" xfId="7712" xr:uid="{00000000-0005-0000-0000-00006A1E0000}"/>
    <cellStyle name="Comma 57 2 2 3 2" xfId="7713" xr:uid="{00000000-0005-0000-0000-00006B1E0000}"/>
    <cellStyle name="Comma 57 2 2 3 2 2" xfId="7714" xr:uid="{00000000-0005-0000-0000-00006C1E0000}"/>
    <cellStyle name="Comma 57 2 2 3 2 2 2" xfId="7715" xr:uid="{00000000-0005-0000-0000-00006D1E0000}"/>
    <cellStyle name="Comma 57 2 2 3 2 2 3" xfId="7716" xr:uid="{00000000-0005-0000-0000-00006E1E0000}"/>
    <cellStyle name="Comma 57 2 2 3 2 2 4" xfId="7717" xr:uid="{00000000-0005-0000-0000-00006F1E0000}"/>
    <cellStyle name="Comma 57 2 2 3 2 3" xfId="7718" xr:uid="{00000000-0005-0000-0000-0000701E0000}"/>
    <cellStyle name="Comma 57 2 2 3 2 4" xfId="7719" xr:uid="{00000000-0005-0000-0000-0000711E0000}"/>
    <cellStyle name="Comma 57 2 2 3 2 5" xfId="7720" xr:uid="{00000000-0005-0000-0000-0000721E0000}"/>
    <cellStyle name="Comma 57 2 2 3 3" xfId="7721" xr:uid="{00000000-0005-0000-0000-0000731E0000}"/>
    <cellStyle name="Comma 57 2 2 3 3 2" xfId="7722" xr:uid="{00000000-0005-0000-0000-0000741E0000}"/>
    <cellStyle name="Comma 57 2 2 3 3 3" xfId="7723" xr:uid="{00000000-0005-0000-0000-0000751E0000}"/>
    <cellStyle name="Comma 57 2 2 3 3 4" xfId="7724" xr:uid="{00000000-0005-0000-0000-0000761E0000}"/>
    <cellStyle name="Comma 57 2 2 3 4" xfId="7725" xr:uid="{00000000-0005-0000-0000-0000771E0000}"/>
    <cellStyle name="Comma 57 2 2 3 5" xfId="7726" xr:uid="{00000000-0005-0000-0000-0000781E0000}"/>
    <cellStyle name="Comma 57 2 2 3 6" xfId="7727" xr:uid="{00000000-0005-0000-0000-0000791E0000}"/>
    <cellStyle name="Comma 57 2 2 4" xfId="7728" xr:uid="{00000000-0005-0000-0000-00007A1E0000}"/>
    <cellStyle name="Comma 57 2 2 4 2" xfId="7729" xr:uid="{00000000-0005-0000-0000-00007B1E0000}"/>
    <cellStyle name="Comma 57 2 2 4 2 2" xfId="7730" xr:uid="{00000000-0005-0000-0000-00007C1E0000}"/>
    <cellStyle name="Comma 57 2 2 4 2 3" xfId="7731" xr:uid="{00000000-0005-0000-0000-00007D1E0000}"/>
    <cellStyle name="Comma 57 2 2 4 2 4" xfId="7732" xr:uid="{00000000-0005-0000-0000-00007E1E0000}"/>
    <cellStyle name="Comma 57 2 2 4 3" xfId="7733" xr:uid="{00000000-0005-0000-0000-00007F1E0000}"/>
    <cellStyle name="Comma 57 2 2 4 4" xfId="7734" xr:uid="{00000000-0005-0000-0000-0000801E0000}"/>
    <cellStyle name="Comma 57 2 2 4 5" xfId="7735" xr:uid="{00000000-0005-0000-0000-0000811E0000}"/>
    <cellStyle name="Comma 57 2 2 5" xfId="7736" xr:uid="{00000000-0005-0000-0000-0000821E0000}"/>
    <cellStyle name="Comma 57 2 2 5 2" xfId="7737" xr:uid="{00000000-0005-0000-0000-0000831E0000}"/>
    <cellStyle name="Comma 57 2 2 5 3" xfId="7738" xr:uid="{00000000-0005-0000-0000-0000841E0000}"/>
    <cellStyle name="Comma 57 2 2 5 4" xfId="7739" xr:uid="{00000000-0005-0000-0000-0000851E0000}"/>
    <cellStyle name="Comma 57 2 2 6" xfId="7740" xr:uid="{00000000-0005-0000-0000-0000861E0000}"/>
    <cellStyle name="Comma 57 2 2 7" xfId="7741" xr:uid="{00000000-0005-0000-0000-0000871E0000}"/>
    <cellStyle name="Comma 57 2 2 8" xfId="7742" xr:uid="{00000000-0005-0000-0000-0000881E0000}"/>
    <cellStyle name="Comma 57 2 3" xfId="7743" xr:uid="{00000000-0005-0000-0000-0000891E0000}"/>
    <cellStyle name="Comma 57 2 3 2" xfId="7744" xr:uid="{00000000-0005-0000-0000-00008A1E0000}"/>
    <cellStyle name="Comma 57 2 3 2 2" xfId="7745" xr:uid="{00000000-0005-0000-0000-00008B1E0000}"/>
    <cellStyle name="Comma 57 2 3 2 2 2" xfId="7746" xr:uid="{00000000-0005-0000-0000-00008C1E0000}"/>
    <cellStyle name="Comma 57 2 3 2 2 2 2" xfId="7747" xr:uid="{00000000-0005-0000-0000-00008D1E0000}"/>
    <cellStyle name="Comma 57 2 3 2 2 2 3" xfId="7748" xr:uid="{00000000-0005-0000-0000-00008E1E0000}"/>
    <cellStyle name="Comma 57 2 3 2 2 2 4" xfId="7749" xr:uid="{00000000-0005-0000-0000-00008F1E0000}"/>
    <cellStyle name="Comma 57 2 3 2 2 3" xfId="7750" xr:uid="{00000000-0005-0000-0000-0000901E0000}"/>
    <cellStyle name="Comma 57 2 3 2 2 4" xfId="7751" xr:uid="{00000000-0005-0000-0000-0000911E0000}"/>
    <cellStyle name="Comma 57 2 3 2 2 5" xfId="7752" xr:uid="{00000000-0005-0000-0000-0000921E0000}"/>
    <cellStyle name="Comma 57 2 3 2 3" xfId="7753" xr:uid="{00000000-0005-0000-0000-0000931E0000}"/>
    <cellStyle name="Comma 57 2 3 2 3 2" xfId="7754" xr:uid="{00000000-0005-0000-0000-0000941E0000}"/>
    <cellStyle name="Comma 57 2 3 2 3 3" xfId="7755" xr:uid="{00000000-0005-0000-0000-0000951E0000}"/>
    <cellStyle name="Comma 57 2 3 2 3 4" xfId="7756" xr:uid="{00000000-0005-0000-0000-0000961E0000}"/>
    <cellStyle name="Comma 57 2 3 2 4" xfId="7757" xr:uid="{00000000-0005-0000-0000-0000971E0000}"/>
    <cellStyle name="Comma 57 2 3 2 5" xfId="7758" xr:uid="{00000000-0005-0000-0000-0000981E0000}"/>
    <cellStyle name="Comma 57 2 3 2 6" xfId="7759" xr:uid="{00000000-0005-0000-0000-0000991E0000}"/>
    <cellStyle name="Comma 57 2 3 3" xfId="7760" xr:uid="{00000000-0005-0000-0000-00009A1E0000}"/>
    <cellStyle name="Comma 57 2 3 3 2" xfId="7761" xr:uid="{00000000-0005-0000-0000-00009B1E0000}"/>
    <cellStyle name="Comma 57 2 3 3 2 2" xfId="7762" xr:uid="{00000000-0005-0000-0000-00009C1E0000}"/>
    <cellStyle name="Comma 57 2 3 3 2 2 2" xfId="7763" xr:uid="{00000000-0005-0000-0000-00009D1E0000}"/>
    <cellStyle name="Comma 57 2 3 3 2 2 3" xfId="7764" xr:uid="{00000000-0005-0000-0000-00009E1E0000}"/>
    <cellStyle name="Comma 57 2 3 3 2 2 4" xfId="7765" xr:uid="{00000000-0005-0000-0000-00009F1E0000}"/>
    <cellStyle name="Comma 57 2 3 3 2 3" xfId="7766" xr:uid="{00000000-0005-0000-0000-0000A01E0000}"/>
    <cellStyle name="Comma 57 2 3 3 2 4" xfId="7767" xr:uid="{00000000-0005-0000-0000-0000A11E0000}"/>
    <cellStyle name="Comma 57 2 3 3 2 5" xfId="7768" xr:uid="{00000000-0005-0000-0000-0000A21E0000}"/>
    <cellStyle name="Comma 57 2 3 3 3" xfId="7769" xr:uid="{00000000-0005-0000-0000-0000A31E0000}"/>
    <cellStyle name="Comma 57 2 3 3 3 2" xfId="7770" xr:uid="{00000000-0005-0000-0000-0000A41E0000}"/>
    <cellStyle name="Comma 57 2 3 3 3 3" xfId="7771" xr:uid="{00000000-0005-0000-0000-0000A51E0000}"/>
    <cellStyle name="Comma 57 2 3 3 3 4" xfId="7772" xr:uid="{00000000-0005-0000-0000-0000A61E0000}"/>
    <cellStyle name="Comma 57 2 3 3 4" xfId="7773" xr:uid="{00000000-0005-0000-0000-0000A71E0000}"/>
    <cellStyle name="Comma 57 2 3 3 5" xfId="7774" xr:uid="{00000000-0005-0000-0000-0000A81E0000}"/>
    <cellStyle name="Comma 57 2 3 3 6" xfId="7775" xr:uid="{00000000-0005-0000-0000-0000A91E0000}"/>
    <cellStyle name="Comma 57 2 3 4" xfId="7776" xr:uid="{00000000-0005-0000-0000-0000AA1E0000}"/>
    <cellStyle name="Comma 57 2 3 4 2" xfId="7777" xr:uid="{00000000-0005-0000-0000-0000AB1E0000}"/>
    <cellStyle name="Comma 57 2 3 4 2 2" xfId="7778" xr:uid="{00000000-0005-0000-0000-0000AC1E0000}"/>
    <cellStyle name="Comma 57 2 3 4 2 3" xfId="7779" xr:uid="{00000000-0005-0000-0000-0000AD1E0000}"/>
    <cellStyle name="Comma 57 2 3 4 2 4" xfId="7780" xr:uid="{00000000-0005-0000-0000-0000AE1E0000}"/>
    <cellStyle name="Comma 57 2 3 4 3" xfId="7781" xr:uid="{00000000-0005-0000-0000-0000AF1E0000}"/>
    <cellStyle name="Comma 57 2 3 4 4" xfId="7782" xr:uid="{00000000-0005-0000-0000-0000B01E0000}"/>
    <cellStyle name="Comma 57 2 3 4 5" xfId="7783" xr:uid="{00000000-0005-0000-0000-0000B11E0000}"/>
    <cellStyle name="Comma 57 2 3 5" xfId="7784" xr:uid="{00000000-0005-0000-0000-0000B21E0000}"/>
    <cellStyle name="Comma 57 2 3 5 2" xfId="7785" xr:uid="{00000000-0005-0000-0000-0000B31E0000}"/>
    <cellStyle name="Comma 57 2 3 5 3" xfId="7786" xr:uid="{00000000-0005-0000-0000-0000B41E0000}"/>
    <cellStyle name="Comma 57 2 3 5 4" xfId="7787" xr:uid="{00000000-0005-0000-0000-0000B51E0000}"/>
    <cellStyle name="Comma 57 2 3 6" xfId="7788" xr:uid="{00000000-0005-0000-0000-0000B61E0000}"/>
    <cellStyle name="Comma 57 2 3 7" xfId="7789" xr:uid="{00000000-0005-0000-0000-0000B71E0000}"/>
    <cellStyle name="Comma 57 2 3 8" xfId="7790" xr:uid="{00000000-0005-0000-0000-0000B81E0000}"/>
    <cellStyle name="Comma 57 2 4" xfId="7791" xr:uid="{00000000-0005-0000-0000-0000B91E0000}"/>
    <cellStyle name="Comma 57 2 4 2" xfId="7792" xr:uid="{00000000-0005-0000-0000-0000BA1E0000}"/>
    <cellStyle name="Comma 57 2 4 2 2" xfId="7793" xr:uid="{00000000-0005-0000-0000-0000BB1E0000}"/>
    <cellStyle name="Comma 57 2 4 2 2 2" xfId="7794" xr:uid="{00000000-0005-0000-0000-0000BC1E0000}"/>
    <cellStyle name="Comma 57 2 4 2 2 3" xfId="7795" xr:uid="{00000000-0005-0000-0000-0000BD1E0000}"/>
    <cellStyle name="Comma 57 2 4 2 2 4" xfId="7796" xr:uid="{00000000-0005-0000-0000-0000BE1E0000}"/>
    <cellStyle name="Comma 57 2 4 2 3" xfId="7797" xr:uid="{00000000-0005-0000-0000-0000BF1E0000}"/>
    <cellStyle name="Comma 57 2 4 2 4" xfId="7798" xr:uid="{00000000-0005-0000-0000-0000C01E0000}"/>
    <cellStyle name="Comma 57 2 4 2 5" xfId="7799" xr:uid="{00000000-0005-0000-0000-0000C11E0000}"/>
    <cellStyle name="Comma 57 2 4 3" xfId="7800" xr:uid="{00000000-0005-0000-0000-0000C21E0000}"/>
    <cellStyle name="Comma 57 2 4 3 2" xfId="7801" xr:uid="{00000000-0005-0000-0000-0000C31E0000}"/>
    <cellStyle name="Comma 57 2 4 3 3" xfId="7802" xr:uid="{00000000-0005-0000-0000-0000C41E0000}"/>
    <cellStyle name="Comma 57 2 4 3 4" xfId="7803" xr:uid="{00000000-0005-0000-0000-0000C51E0000}"/>
    <cellStyle name="Comma 57 2 4 4" xfId="7804" xr:uid="{00000000-0005-0000-0000-0000C61E0000}"/>
    <cellStyle name="Comma 57 2 4 5" xfId="7805" xr:uid="{00000000-0005-0000-0000-0000C71E0000}"/>
    <cellStyle name="Comma 57 2 4 6" xfId="7806" xr:uid="{00000000-0005-0000-0000-0000C81E0000}"/>
    <cellStyle name="Comma 57 2 5" xfId="7807" xr:uid="{00000000-0005-0000-0000-0000C91E0000}"/>
    <cellStyle name="Comma 57 2 5 2" xfId="7808" xr:uid="{00000000-0005-0000-0000-0000CA1E0000}"/>
    <cellStyle name="Comma 57 2 5 2 2" xfId="7809" xr:uid="{00000000-0005-0000-0000-0000CB1E0000}"/>
    <cellStyle name="Comma 57 2 5 2 2 2" xfId="7810" xr:uid="{00000000-0005-0000-0000-0000CC1E0000}"/>
    <cellStyle name="Comma 57 2 5 2 2 3" xfId="7811" xr:uid="{00000000-0005-0000-0000-0000CD1E0000}"/>
    <cellStyle name="Comma 57 2 5 2 2 4" xfId="7812" xr:uid="{00000000-0005-0000-0000-0000CE1E0000}"/>
    <cellStyle name="Comma 57 2 5 2 3" xfId="7813" xr:uid="{00000000-0005-0000-0000-0000CF1E0000}"/>
    <cellStyle name="Comma 57 2 5 2 4" xfId="7814" xr:uid="{00000000-0005-0000-0000-0000D01E0000}"/>
    <cellStyle name="Comma 57 2 5 2 5" xfId="7815" xr:uid="{00000000-0005-0000-0000-0000D11E0000}"/>
    <cellStyle name="Comma 57 2 5 3" xfId="7816" xr:uid="{00000000-0005-0000-0000-0000D21E0000}"/>
    <cellStyle name="Comma 57 2 5 3 2" xfId="7817" xr:uid="{00000000-0005-0000-0000-0000D31E0000}"/>
    <cellStyle name="Comma 57 2 5 3 3" xfId="7818" xr:uid="{00000000-0005-0000-0000-0000D41E0000}"/>
    <cellStyle name="Comma 57 2 5 3 4" xfId="7819" xr:uid="{00000000-0005-0000-0000-0000D51E0000}"/>
    <cellStyle name="Comma 57 2 5 4" xfId="7820" xr:uid="{00000000-0005-0000-0000-0000D61E0000}"/>
    <cellStyle name="Comma 57 2 5 5" xfId="7821" xr:uid="{00000000-0005-0000-0000-0000D71E0000}"/>
    <cellStyle name="Comma 57 2 5 6" xfId="7822" xr:uid="{00000000-0005-0000-0000-0000D81E0000}"/>
    <cellStyle name="Comma 57 2 6" xfId="7823" xr:uid="{00000000-0005-0000-0000-0000D91E0000}"/>
    <cellStyle name="Comma 57 2 6 2" xfId="7824" xr:uid="{00000000-0005-0000-0000-0000DA1E0000}"/>
    <cellStyle name="Comma 57 2 6 2 2" xfId="7825" xr:uid="{00000000-0005-0000-0000-0000DB1E0000}"/>
    <cellStyle name="Comma 57 2 6 2 3" xfId="7826" xr:uid="{00000000-0005-0000-0000-0000DC1E0000}"/>
    <cellStyle name="Comma 57 2 6 2 4" xfId="7827" xr:uid="{00000000-0005-0000-0000-0000DD1E0000}"/>
    <cellStyle name="Comma 57 2 6 3" xfId="7828" xr:uid="{00000000-0005-0000-0000-0000DE1E0000}"/>
    <cellStyle name="Comma 57 2 6 4" xfId="7829" xr:uid="{00000000-0005-0000-0000-0000DF1E0000}"/>
    <cellStyle name="Comma 57 2 6 5" xfId="7830" xr:uid="{00000000-0005-0000-0000-0000E01E0000}"/>
    <cellStyle name="Comma 57 2 7" xfId="7831" xr:uid="{00000000-0005-0000-0000-0000E11E0000}"/>
    <cellStyle name="Comma 57 2 7 2" xfId="7832" xr:uid="{00000000-0005-0000-0000-0000E21E0000}"/>
    <cellStyle name="Comma 57 2 7 3" xfId="7833" xr:uid="{00000000-0005-0000-0000-0000E31E0000}"/>
    <cellStyle name="Comma 57 2 7 4" xfId="7834" xr:uid="{00000000-0005-0000-0000-0000E41E0000}"/>
    <cellStyle name="Comma 57 2 8" xfId="7835" xr:uid="{00000000-0005-0000-0000-0000E51E0000}"/>
    <cellStyle name="Comma 57 2 9" xfId="7836" xr:uid="{00000000-0005-0000-0000-0000E61E0000}"/>
    <cellStyle name="Comma 57 3" xfId="7837" xr:uid="{00000000-0005-0000-0000-0000E71E0000}"/>
    <cellStyle name="Comma 57 3 10" xfId="7838" xr:uid="{00000000-0005-0000-0000-0000E81E0000}"/>
    <cellStyle name="Comma 57 3 2" xfId="7839" xr:uid="{00000000-0005-0000-0000-0000E91E0000}"/>
    <cellStyle name="Comma 57 3 2 2" xfId="7840" xr:uid="{00000000-0005-0000-0000-0000EA1E0000}"/>
    <cellStyle name="Comma 57 3 2 2 2" xfId="7841" xr:uid="{00000000-0005-0000-0000-0000EB1E0000}"/>
    <cellStyle name="Comma 57 3 2 2 2 2" xfId="7842" xr:uid="{00000000-0005-0000-0000-0000EC1E0000}"/>
    <cellStyle name="Comma 57 3 2 2 2 2 2" xfId="7843" xr:uid="{00000000-0005-0000-0000-0000ED1E0000}"/>
    <cellStyle name="Comma 57 3 2 2 2 2 3" xfId="7844" xr:uid="{00000000-0005-0000-0000-0000EE1E0000}"/>
    <cellStyle name="Comma 57 3 2 2 2 2 4" xfId="7845" xr:uid="{00000000-0005-0000-0000-0000EF1E0000}"/>
    <cellStyle name="Comma 57 3 2 2 2 3" xfId="7846" xr:uid="{00000000-0005-0000-0000-0000F01E0000}"/>
    <cellStyle name="Comma 57 3 2 2 2 4" xfId="7847" xr:uid="{00000000-0005-0000-0000-0000F11E0000}"/>
    <cellStyle name="Comma 57 3 2 2 2 5" xfId="7848" xr:uid="{00000000-0005-0000-0000-0000F21E0000}"/>
    <cellStyle name="Comma 57 3 2 2 3" xfId="7849" xr:uid="{00000000-0005-0000-0000-0000F31E0000}"/>
    <cellStyle name="Comma 57 3 2 2 3 2" xfId="7850" xr:uid="{00000000-0005-0000-0000-0000F41E0000}"/>
    <cellStyle name="Comma 57 3 2 2 3 3" xfId="7851" xr:uid="{00000000-0005-0000-0000-0000F51E0000}"/>
    <cellStyle name="Comma 57 3 2 2 3 4" xfId="7852" xr:uid="{00000000-0005-0000-0000-0000F61E0000}"/>
    <cellStyle name="Comma 57 3 2 2 4" xfId="7853" xr:uid="{00000000-0005-0000-0000-0000F71E0000}"/>
    <cellStyle name="Comma 57 3 2 2 5" xfId="7854" xr:uid="{00000000-0005-0000-0000-0000F81E0000}"/>
    <cellStyle name="Comma 57 3 2 2 6" xfId="7855" xr:uid="{00000000-0005-0000-0000-0000F91E0000}"/>
    <cellStyle name="Comma 57 3 2 3" xfId="7856" xr:uid="{00000000-0005-0000-0000-0000FA1E0000}"/>
    <cellStyle name="Comma 57 3 2 3 2" xfId="7857" xr:uid="{00000000-0005-0000-0000-0000FB1E0000}"/>
    <cellStyle name="Comma 57 3 2 3 2 2" xfId="7858" xr:uid="{00000000-0005-0000-0000-0000FC1E0000}"/>
    <cellStyle name="Comma 57 3 2 3 2 2 2" xfId="7859" xr:uid="{00000000-0005-0000-0000-0000FD1E0000}"/>
    <cellStyle name="Comma 57 3 2 3 2 2 3" xfId="7860" xr:uid="{00000000-0005-0000-0000-0000FE1E0000}"/>
    <cellStyle name="Comma 57 3 2 3 2 2 4" xfId="7861" xr:uid="{00000000-0005-0000-0000-0000FF1E0000}"/>
    <cellStyle name="Comma 57 3 2 3 2 3" xfId="7862" xr:uid="{00000000-0005-0000-0000-0000001F0000}"/>
    <cellStyle name="Comma 57 3 2 3 2 4" xfId="7863" xr:uid="{00000000-0005-0000-0000-0000011F0000}"/>
    <cellStyle name="Comma 57 3 2 3 2 5" xfId="7864" xr:uid="{00000000-0005-0000-0000-0000021F0000}"/>
    <cellStyle name="Comma 57 3 2 3 3" xfId="7865" xr:uid="{00000000-0005-0000-0000-0000031F0000}"/>
    <cellStyle name="Comma 57 3 2 3 3 2" xfId="7866" xr:uid="{00000000-0005-0000-0000-0000041F0000}"/>
    <cellStyle name="Comma 57 3 2 3 3 3" xfId="7867" xr:uid="{00000000-0005-0000-0000-0000051F0000}"/>
    <cellStyle name="Comma 57 3 2 3 3 4" xfId="7868" xr:uid="{00000000-0005-0000-0000-0000061F0000}"/>
    <cellStyle name="Comma 57 3 2 3 4" xfId="7869" xr:uid="{00000000-0005-0000-0000-0000071F0000}"/>
    <cellStyle name="Comma 57 3 2 3 5" xfId="7870" xr:uid="{00000000-0005-0000-0000-0000081F0000}"/>
    <cellStyle name="Comma 57 3 2 3 6" xfId="7871" xr:uid="{00000000-0005-0000-0000-0000091F0000}"/>
    <cellStyle name="Comma 57 3 2 4" xfId="7872" xr:uid="{00000000-0005-0000-0000-00000A1F0000}"/>
    <cellStyle name="Comma 57 3 2 4 2" xfId="7873" xr:uid="{00000000-0005-0000-0000-00000B1F0000}"/>
    <cellStyle name="Comma 57 3 2 4 2 2" xfId="7874" xr:uid="{00000000-0005-0000-0000-00000C1F0000}"/>
    <cellStyle name="Comma 57 3 2 4 2 3" xfId="7875" xr:uid="{00000000-0005-0000-0000-00000D1F0000}"/>
    <cellStyle name="Comma 57 3 2 4 2 4" xfId="7876" xr:uid="{00000000-0005-0000-0000-00000E1F0000}"/>
    <cellStyle name="Comma 57 3 2 4 3" xfId="7877" xr:uid="{00000000-0005-0000-0000-00000F1F0000}"/>
    <cellStyle name="Comma 57 3 2 4 4" xfId="7878" xr:uid="{00000000-0005-0000-0000-0000101F0000}"/>
    <cellStyle name="Comma 57 3 2 4 5" xfId="7879" xr:uid="{00000000-0005-0000-0000-0000111F0000}"/>
    <cellStyle name="Comma 57 3 2 5" xfId="7880" xr:uid="{00000000-0005-0000-0000-0000121F0000}"/>
    <cellStyle name="Comma 57 3 2 5 2" xfId="7881" xr:uid="{00000000-0005-0000-0000-0000131F0000}"/>
    <cellStyle name="Comma 57 3 2 5 3" xfId="7882" xr:uid="{00000000-0005-0000-0000-0000141F0000}"/>
    <cellStyle name="Comma 57 3 2 5 4" xfId="7883" xr:uid="{00000000-0005-0000-0000-0000151F0000}"/>
    <cellStyle name="Comma 57 3 2 6" xfId="7884" xr:uid="{00000000-0005-0000-0000-0000161F0000}"/>
    <cellStyle name="Comma 57 3 2 7" xfId="7885" xr:uid="{00000000-0005-0000-0000-0000171F0000}"/>
    <cellStyle name="Comma 57 3 2 8" xfId="7886" xr:uid="{00000000-0005-0000-0000-0000181F0000}"/>
    <cellStyle name="Comma 57 3 3" xfId="7887" xr:uid="{00000000-0005-0000-0000-0000191F0000}"/>
    <cellStyle name="Comma 57 3 3 2" xfId="7888" xr:uid="{00000000-0005-0000-0000-00001A1F0000}"/>
    <cellStyle name="Comma 57 3 3 2 2" xfId="7889" xr:uid="{00000000-0005-0000-0000-00001B1F0000}"/>
    <cellStyle name="Comma 57 3 3 2 2 2" xfId="7890" xr:uid="{00000000-0005-0000-0000-00001C1F0000}"/>
    <cellStyle name="Comma 57 3 3 2 2 2 2" xfId="7891" xr:uid="{00000000-0005-0000-0000-00001D1F0000}"/>
    <cellStyle name="Comma 57 3 3 2 2 2 3" xfId="7892" xr:uid="{00000000-0005-0000-0000-00001E1F0000}"/>
    <cellStyle name="Comma 57 3 3 2 2 2 4" xfId="7893" xr:uid="{00000000-0005-0000-0000-00001F1F0000}"/>
    <cellStyle name="Comma 57 3 3 2 2 3" xfId="7894" xr:uid="{00000000-0005-0000-0000-0000201F0000}"/>
    <cellStyle name="Comma 57 3 3 2 2 4" xfId="7895" xr:uid="{00000000-0005-0000-0000-0000211F0000}"/>
    <cellStyle name="Comma 57 3 3 2 2 5" xfId="7896" xr:uid="{00000000-0005-0000-0000-0000221F0000}"/>
    <cellStyle name="Comma 57 3 3 2 3" xfId="7897" xr:uid="{00000000-0005-0000-0000-0000231F0000}"/>
    <cellStyle name="Comma 57 3 3 2 3 2" xfId="7898" xr:uid="{00000000-0005-0000-0000-0000241F0000}"/>
    <cellStyle name="Comma 57 3 3 2 3 3" xfId="7899" xr:uid="{00000000-0005-0000-0000-0000251F0000}"/>
    <cellStyle name="Comma 57 3 3 2 3 4" xfId="7900" xr:uid="{00000000-0005-0000-0000-0000261F0000}"/>
    <cellStyle name="Comma 57 3 3 2 4" xfId="7901" xr:uid="{00000000-0005-0000-0000-0000271F0000}"/>
    <cellStyle name="Comma 57 3 3 2 5" xfId="7902" xr:uid="{00000000-0005-0000-0000-0000281F0000}"/>
    <cellStyle name="Comma 57 3 3 2 6" xfId="7903" xr:uid="{00000000-0005-0000-0000-0000291F0000}"/>
    <cellStyle name="Comma 57 3 3 3" xfId="7904" xr:uid="{00000000-0005-0000-0000-00002A1F0000}"/>
    <cellStyle name="Comma 57 3 3 3 2" xfId="7905" xr:uid="{00000000-0005-0000-0000-00002B1F0000}"/>
    <cellStyle name="Comma 57 3 3 3 2 2" xfId="7906" xr:uid="{00000000-0005-0000-0000-00002C1F0000}"/>
    <cellStyle name="Comma 57 3 3 3 2 2 2" xfId="7907" xr:uid="{00000000-0005-0000-0000-00002D1F0000}"/>
    <cellStyle name="Comma 57 3 3 3 2 2 3" xfId="7908" xr:uid="{00000000-0005-0000-0000-00002E1F0000}"/>
    <cellStyle name="Comma 57 3 3 3 2 2 4" xfId="7909" xr:uid="{00000000-0005-0000-0000-00002F1F0000}"/>
    <cellStyle name="Comma 57 3 3 3 2 3" xfId="7910" xr:uid="{00000000-0005-0000-0000-0000301F0000}"/>
    <cellStyle name="Comma 57 3 3 3 2 4" xfId="7911" xr:uid="{00000000-0005-0000-0000-0000311F0000}"/>
    <cellStyle name="Comma 57 3 3 3 2 5" xfId="7912" xr:uid="{00000000-0005-0000-0000-0000321F0000}"/>
    <cellStyle name="Comma 57 3 3 3 3" xfId="7913" xr:uid="{00000000-0005-0000-0000-0000331F0000}"/>
    <cellStyle name="Comma 57 3 3 3 3 2" xfId="7914" xr:uid="{00000000-0005-0000-0000-0000341F0000}"/>
    <cellStyle name="Comma 57 3 3 3 3 3" xfId="7915" xr:uid="{00000000-0005-0000-0000-0000351F0000}"/>
    <cellStyle name="Comma 57 3 3 3 3 4" xfId="7916" xr:uid="{00000000-0005-0000-0000-0000361F0000}"/>
    <cellStyle name="Comma 57 3 3 3 4" xfId="7917" xr:uid="{00000000-0005-0000-0000-0000371F0000}"/>
    <cellStyle name="Comma 57 3 3 3 5" xfId="7918" xr:uid="{00000000-0005-0000-0000-0000381F0000}"/>
    <cellStyle name="Comma 57 3 3 3 6" xfId="7919" xr:uid="{00000000-0005-0000-0000-0000391F0000}"/>
    <cellStyle name="Comma 57 3 3 4" xfId="7920" xr:uid="{00000000-0005-0000-0000-00003A1F0000}"/>
    <cellStyle name="Comma 57 3 3 4 2" xfId="7921" xr:uid="{00000000-0005-0000-0000-00003B1F0000}"/>
    <cellStyle name="Comma 57 3 3 4 2 2" xfId="7922" xr:uid="{00000000-0005-0000-0000-00003C1F0000}"/>
    <cellStyle name="Comma 57 3 3 4 2 3" xfId="7923" xr:uid="{00000000-0005-0000-0000-00003D1F0000}"/>
    <cellStyle name="Comma 57 3 3 4 2 4" xfId="7924" xr:uid="{00000000-0005-0000-0000-00003E1F0000}"/>
    <cellStyle name="Comma 57 3 3 4 3" xfId="7925" xr:uid="{00000000-0005-0000-0000-00003F1F0000}"/>
    <cellStyle name="Comma 57 3 3 4 4" xfId="7926" xr:uid="{00000000-0005-0000-0000-0000401F0000}"/>
    <cellStyle name="Comma 57 3 3 4 5" xfId="7927" xr:uid="{00000000-0005-0000-0000-0000411F0000}"/>
    <cellStyle name="Comma 57 3 3 5" xfId="7928" xr:uid="{00000000-0005-0000-0000-0000421F0000}"/>
    <cellStyle name="Comma 57 3 3 5 2" xfId="7929" xr:uid="{00000000-0005-0000-0000-0000431F0000}"/>
    <cellStyle name="Comma 57 3 3 5 3" xfId="7930" xr:uid="{00000000-0005-0000-0000-0000441F0000}"/>
    <cellStyle name="Comma 57 3 3 5 4" xfId="7931" xr:uid="{00000000-0005-0000-0000-0000451F0000}"/>
    <cellStyle name="Comma 57 3 3 6" xfId="7932" xr:uid="{00000000-0005-0000-0000-0000461F0000}"/>
    <cellStyle name="Comma 57 3 3 7" xfId="7933" xr:uid="{00000000-0005-0000-0000-0000471F0000}"/>
    <cellStyle name="Comma 57 3 3 8" xfId="7934" xr:uid="{00000000-0005-0000-0000-0000481F0000}"/>
    <cellStyle name="Comma 57 3 4" xfId="7935" xr:uid="{00000000-0005-0000-0000-0000491F0000}"/>
    <cellStyle name="Comma 57 3 4 2" xfId="7936" xr:uid="{00000000-0005-0000-0000-00004A1F0000}"/>
    <cellStyle name="Comma 57 3 4 2 2" xfId="7937" xr:uid="{00000000-0005-0000-0000-00004B1F0000}"/>
    <cellStyle name="Comma 57 3 4 2 2 2" xfId="7938" xr:uid="{00000000-0005-0000-0000-00004C1F0000}"/>
    <cellStyle name="Comma 57 3 4 2 2 3" xfId="7939" xr:uid="{00000000-0005-0000-0000-00004D1F0000}"/>
    <cellStyle name="Comma 57 3 4 2 2 4" xfId="7940" xr:uid="{00000000-0005-0000-0000-00004E1F0000}"/>
    <cellStyle name="Comma 57 3 4 2 3" xfId="7941" xr:uid="{00000000-0005-0000-0000-00004F1F0000}"/>
    <cellStyle name="Comma 57 3 4 2 4" xfId="7942" xr:uid="{00000000-0005-0000-0000-0000501F0000}"/>
    <cellStyle name="Comma 57 3 4 2 5" xfId="7943" xr:uid="{00000000-0005-0000-0000-0000511F0000}"/>
    <cellStyle name="Comma 57 3 4 3" xfId="7944" xr:uid="{00000000-0005-0000-0000-0000521F0000}"/>
    <cellStyle name="Comma 57 3 4 3 2" xfId="7945" xr:uid="{00000000-0005-0000-0000-0000531F0000}"/>
    <cellStyle name="Comma 57 3 4 3 3" xfId="7946" xr:uid="{00000000-0005-0000-0000-0000541F0000}"/>
    <cellStyle name="Comma 57 3 4 3 4" xfId="7947" xr:uid="{00000000-0005-0000-0000-0000551F0000}"/>
    <cellStyle name="Comma 57 3 4 4" xfId="7948" xr:uid="{00000000-0005-0000-0000-0000561F0000}"/>
    <cellStyle name="Comma 57 3 4 5" xfId="7949" xr:uid="{00000000-0005-0000-0000-0000571F0000}"/>
    <cellStyle name="Comma 57 3 4 6" xfId="7950" xr:uid="{00000000-0005-0000-0000-0000581F0000}"/>
    <cellStyle name="Comma 57 3 5" xfId="7951" xr:uid="{00000000-0005-0000-0000-0000591F0000}"/>
    <cellStyle name="Comma 57 3 5 2" xfId="7952" xr:uid="{00000000-0005-0000-0000-00005A1F0000}"/>
    <cellStyle name="Comma 57 3 5 2 2" xfId="7953" xr:uid="{00000000-0005-0000-0000-00005B1F0000}"/>
    <cellStyle name="Comma 57 3 5 2 2 2" xfId="7954" xr:uid="{00000000-0005-0000-0000-00005C1F0000}"/>
    <cellStyle name="Comma 57 3 5 2 2 3" xfId="7955" xr:uid="{00000000-0005-0000-0000-00005D1F0000}"/>
    <cellStyle name="Comma 57 3 5 2 2 4" xfId="7956" xr:uid="{00000000-0005-0000-0000-00005E1F0000}"/>
    <cellStyle name="Comma 57 3 5 2 3" xfId="7957" xr:uid="{00000000-0005-0000-0000-00005F1F0000}"/>
    <cellStyle name="Comma 57 3 5 2 4" xfId="7958" xr:uid="{00000000-0005-0000-0000-0000601F0000}"/>
    <cellStyle name="Comma 57 3 5 2 5" xfId="7959" xr:uid="{00000000-0005-0000-0000-0000611F0000}"/>
    <cellStyle name="Comma 57 3 5 3" xfId="7960" xr:uid="{00000000-0005-0000-0000-0000621F0000}"/>
    <cellStyle name="Comma 57 3 5 3 2" xfId="7961" xr:uid="{00000000-0005-0000-0000-0000631F0000}"/>
    <cellStyle name="Comma 57 3 5 3 3" xfId="7962" xr:uid="{00000000-0005-0000-0000-0000641F0000}"/>
    <cellStyle name="Comma 57 3 5 3 4" xfId="7963" xr:uid="{00000000-0005-0000-0000-0000651F0000}"/>
    <cellStyle name="Comma 57 3 5 4" xfId="7964" xr:uid="{00000000-0005-0000-0000-0000661F0000}"/>
    <cellStyle name="Comma 57 3 5 5" xfId="7965" xr:uid="{00000000-0005-0000-0000-0000671F0000}"/>
    <cellStyle name="Comma 57 3 5 6" xfId="7966" xr:uid="{00000000-0005-0000-0000-0000681F0000}"/>
    <cellStyle name="Comma 57 3 6" xfId="7967" xr:uid="{00000000-0005-0000-0000-0000691F0000}"/>
    <cellStyle name="Comma 57 3 6 2" xfId="7968" xr:uid="{00000000-0005-0000-0000-00006A1F0000}"/>
    <cellStyle name="Comma 57 3 6 2 2" xfId="7969" xr:uid="{00000000-0005-0000-0000-00006B1F0000}"/>
    <cellStyle name="Comma 57 3 6 2 3" xfId="7970" xr:uid="{00000000-0005-0000-0000-00006C1F0000}"/>
    <cellStyle name="Comma 57 3 6 2 4" xfId="7971" xr:uid="{00000000-0005-0000-0000-00006D1F0000}"/>
    <cellStyle name="Comma 57 3 6 3" xfId="7972" xr:uid="{00000000-0005-0000-0000-00006E1F0000}"/>
    <cellStyle name="Comma 57 3 6 4" xfId="7973" xr:uid="{00000000-0005-0000-0000-00006F1F0000}"/>
    <cellStyle name="Comma 57 3 6 5" xfId="7974" xr:uid="{00000000-0005-0000-0000-0000701F0000}"/>
    <cellStyle name="Comma 57 3 7" xfId="7975" xr:uid="{00000000-0005-0000-0000-0000711F0000}"/>
    <cellStyle name="Comma 57 3 7 2" xfId="7976" xr:uid="{00000000-0005-0000-0000-0000721F0000}"/>
    <cellStyle name="Comma 57 3 7 3" xfId="7977" xr:uid="{00000000-0005-0000-0000-0000731F0000}"/>
    <cellStyle name="Comma 57 3 7 4" xfId="7978" xr:uid="{00000000-0005-0000-0000-0000741F0000}"/>
    <cellStyle name="Comma 57 3 8" xfId="7979" xr:uid="{00000000-0005-0000-0000-0000751F0000}"/>
    <cellStyle name="Comma 57 3 9" xfId="7980" xr:uid="{00000000-0005-0000-0000-0000761F0000}"/>
    <cellStyle name="Comma 57 4" xfId="7981" xr:uid="{00000000-0005-0000-0000-0000771F0000}"/>
    <cellStyle name="Comma 57 4 2" xfId="7982" xr:uid="{00000000-0005-0000-0000-0000781F0000}"/>
    <cellStyle name="Comma 57 4 2 2" xfId="7983" xr:uid="{00000000-0005-0000-0000-0000791F0000}"/>
    <cellStyle name="Comma 57 4 2 2 2" xfId="7984" xr:uid="{00000000-0005-0000-0000-00007A1F0000}"/>
    <cellStyle name="Comma 57 4 2 2 2 2" xfId="7985" xr:uid="{00000000-0005-0000-0000-00007B1F0000}"/>
    <cellStyle name="Comma 57 4 2 2 2 3" xfId="7986" xr:uid="{00000000-0005-0000-0000-00007C1F0000}"/>
    <cellStyle name="Comma 57 4 2 2 2 4" xfId="7987" xr:uid="{00000000-0005-0000-0000-00007D1F0000}"/>
    <cellStyle name="Comma 57 4 2 2 3" xfId="7988" xr:uid="{00000000-0005-0000-0000-00007E1F0000}"/>
    <cellStyle name="Comma 57 4 2 2 4" xfId="7989" xr:uid="{00000000-0005-0000-0000-00007F1F0000}"/>
    <cellStyle name="Comma 57 4 2 2 5" xfId="7990" xr:uid="{00000000-0005-0000-0000-0000801F0000}"/>
    <cellStyle name="Comma 57 4 2 3" xfId="7991" xr:uid="{00000000-0005-0000-0000-0000811F0000}"/>
    <cellStyle name="Comma 57 4 2 3 2" xfId="7992" xr:uid="{00000000-0005-0000-0000-0000821F0000}"/>
    <cellStyle name="Comma 57 4 2 3 3" xfId="7993" xr:uid="{00000000-0005-0000-0000-0000831F0000}"/>
    <cellStyle name="Comma 57 4 2 3 4" xfId="7994" xr:uid="{00000000-0005-0000-0000-0000841F0000}"/>
    <cellStyle name="Comma 57 4 2 4" xfId="7995" xr:uid="{00000000-0005-0000-0000-0000851F0000}"/>
    <cellStyle name="Comma 57 4 2 5" xfId="7996" xr:uid="{00000000-0005-0000-0000-0000861F0000}"/>
    <cellStyle name="Comma 57 4 2 6" xfId="7997" xr:uid="{00000000-0005-0000-0000-0000871F0000}"/>
    <cellStyle name="Comma 57 4 3" xfId="7998" xr:uid="{00000000-0005-0000-0000-0000881F0000}"/>
    <cellStyle name="Comma 57 4 3 2" xfId="7999" xr:uid="{00000000-0005-0000-0000-0000891F0000}"/>
    <cellStyle name="Comma 57 4 3 2 2" xfId="8000" xr:uid="{00000000-0005-0000-0000-00008A1F0000}"/>
    <cellStyle name="Comma 57 4 3 2 2 2" xfId="8001" xr:uid="{00000000-0005-0000-0000-00008B1F0000}"/>
    <cellStyle name="Comma 57 4 3 2 2 3" xfId="8002" xr:uid="{00000000-0005-0000-0000-00008C1F0000}"/>
    <cellStyle name="Comma 57 4 3 2 2 4" xfId="8003" xr:uid="{00000000-0005-0000-0000-00008D1F0000}"/>
    <cellStyle name="Comma 57 4 3 2 3" xfId="8004" xr:uid="{00000000-0005-0000-0000-00008E1F0000}"/>
    <cellStyle name="Comma 57 4 3 2 4" xfId="8005" xr:uid="{00000000-0005-0000-0000-00008F1F0000}"/>
    <cellStyle name="Comma 57 4 3 2 5" xfId="8006" xr:uid="{00000000-0005-0000-0000-0000901F0000}"/>
    <cellStyle name="Comma 57 4 3 3" xfId="8007" xr:uid="{00000000-0005-0000-0000-0000911F0000}"/>
    <cellStyle name="Comma 57 4 3 3 2" xfId="8008" xr:uid="{00000000-0005-0000-0000-0000921F0000}"/>
    <cellStyle name="Comma 57 4 3 3 3" xfId="8009" xr:uid="{00000000-0005-0000-0000-0000931F0000}"/>
    <cellStyle name="Comma 57 4 3 3 4" xfId="8010" xr:uid="{00000000-0005-0000-0000-0000941F0000}"/>
    <cellStyle name="Comma 57 4 3 4" xfId="8011" xr:uid="{00000000-0005-0000-0000-0000951F0000}"/>
    <cellStyle name="Comma 57 4 3 5" xfId="8012" xr:uid="{00000000-0005-0000-0000-0000961F0000}"/>
    <cellStyle name="Comma 57 4 3 6" xfId="8013" xr:uid="{00000000-0005-0000-0000-0000971F0000}"/>
    <cellStyle name="Comma 57 4 4" xfId="8014" xr:uid="{00000000-0005-0000-0000-0000981F0000}"/>
    <cellStyle name="Comma 57 4 4 2" xfId="8015" xr:uid="{00000000-0005-0000-0000-0000991F0000}"/>
    <cellStyle name="Comma 57 4 4 2 2" xfId="8016" xr:uid="{00000000-0005-0000-0000-00009A1F0000}"/>
    <cellStyle name="Comma 57 4 4 2 3" xfId="8017" xr:uid="{00000000-0005-0000-0000-00009B1F0000}"/>
    <cellStyle name="Comma 57 4 4 2 4" xfId="8018" xr:uid="{00000000-0005-0000-0000-00009C1F0000}"/>
    <cellStyle name="Comma 57 4 4 3" xfId="8019" xr:uid="{00000000-0005-0000-0000-00009D1F0000}"/>
    <cellStyle name="Comma 57 4 4 4" xfId="8020" xr:uid="{00000000-0005-0000-0000-00009E1F0000}"/>
    <cellStyle name="Comma 57 4 4 5" xfId="8021" xr:uid="{00000000-0005-0000-0000-00009F1F0000}"/>
    <cellStyle name="Comma 57 4 5" xfId="8022" xr:uid="{00000000-0005-0000-0000-0000A01F0000}"/>
    <cellStyle name="Comma 57 4 5 2" xfId="8023" xr:uid="{00000000-0005-0000-0000-0000A11F0000}"/>
    <cellStyle name="Comma 57 4 5 3" xfId="8024" xr:uid="{00000000-0005-0000-0000-0000A21F0000}"/>
    <cellStyle name="Comma 57 4 5 4" xfId="8025" xr:uid="{00000000-0005-0000-0000-0000A31F0000}"/>
    <cellStyle name="Comma 57 4 6" xfId="8026" xr:uid="{00000000-0005-0000-0000-0000A41F0000}"/>
    <cellStyle name="Comma 57 4 7" xfId="8027" xr:uid="{00000000-0005-0000-0000-0000A51F0000}"/>
    <cellStyle name="Comma 57 4 8" xfId="8028" xr:uid="{00000000-0005-0000-0000-0000A61F0000}"/>
    <cellStyle name="Comma 57 5" xfId="8029" xr:uid="{00000000-0005-0000-0000-0000A71F0000}"/>
    <cellStyle name="Comma 57 5 2" xfId="8030" xr:uid="{00000000-0005-0000-0000-0000A81F0000}"/>
    <cellStyle name="Comma 57 5 2 2" xfId="8031" xr:uid="{00000000-0005-0000-0000-0000A91F0000}"/>
    <cellStyle name="Comma 57 5 2 2 2" xfId="8032" xr:uid="{00000000-0005-0000-0000-0000AA1F0000}"/>
    <cellStyle name="Comma 57 5 2 2 2 2" xfId="8033" xr:uid="{00000000-0005-0000-0000-0000AB1F0000}"/>
    <cellStyle name="Comma 57 5 2 2 2 3" xfId="8034" xr:uid="{00000000-0005-0000-0000-0000AC1F0000}"/>
    <cellStyle name="Comma 57 5 2 2 2 4" xfId="8035" xr:uid="{00000000-0005-0000-0000-0000AD1F0000}"/>
    <cellStyle name="Comma 57 5 2 2 3" xfId="8036" xr:uid="{00000000-0005-0000-0000-0000AE1F0000}"/>
    <cellStyle name="Comma 57 5 2 2 4" xfId="8037" xr:uid="{00000000-0005-0000-0000-0000AF1F0000}"/>
    <cellStyle name="Comma 57 5 2 2 5" xfId="8038" xr:uid="{00000000-0005-0000-0000-0000B01F0000}"/>
    <cellStyle name="Comma 57 5 2 3" xfId="8039" xr:uid="{00000000-0005-0000-0000-0000B11F0000}"/>
    <cellStyle name="Comma 57 5 2 3 2" xfId="8040" xr:uid="{00000000-0005-0000-0000-0000B21F0000}"/>
    <cellStyle name="Comma 57 5 2 3 3" xfId="8041" xr:uid="{00000000-0005-0000-0000-0000B31F0000}"/>
    <cellStyle name="Comma 57 5 2 3 4" xfId="8042" xr:uid="{00000000-0005-0000-0000-0000B41F0000}"/>
    <cellStyle name="Comma 57 5 2 4" xfId="8043" xr:uid="{00000000-0005-0000-0000-0000B51F0000}"/>
    <cellStyle name="Comma 57 5 2 5" xfId="8044" xr:uid="{00000000-0005-0000-0000-0000B61F0000}"/>
    <cellStyle name="Comma 57 5 2 6" xfId="8045" xr:uid="{00000000-0005-0000-0000-0000B71F0000}"/>
    <cellStyle name="Comma 57 5 3" xfId="8046" xr:uid="{00000000-0005-0000-0000-0000B81F0000}"/>
    <cellStyle name="Comma 57 5 3 2" xfId="8047" xr:uid="{00000000-0005-0000-0000-0000B91F0000}"/>
    <cellStyle name="Comma 57 5 3 2 2" xfId="8048" xr:uid="{00000000-0005-0000-0000-0000BA1F0000}"/>
    <cellStyle name="Comma 57 5 3 2 2 2" xfId="8049" xr:uid="{00000000-0005-0000-0000-0000BB1F0000}"/>
    <cellStyle name="Comma 57 5 3 2 2 3" xfId="8050" xr:uid="{00000000-0005-0000-0000-0000BC1F0000}"/>
    <cellStyle name="Comma 57 5 3 2 2 4" xfId="8051" xr:uid="{00000000-0005-0000-0000-0000BD1F0000}"/>
    <cellStyle name="Comma 57 5 3 2 3" xfId="8052" xr:uid="{00000000-0005-0000-0000-0000BE1F0000}"/>
    <cellStyle name="Comma 57 5 3 2 4" xfId="8053" xr:uid="{00000000-0005-0000-0000-0000BF1F0000}"/>
    <cellStyle name="Comma 57 5 3 2 5" xfId="8054" xr:uid="{00000000-0005-0000-0000-0000C01F0000}"/>
    <cellStyle name="Comma 57 5 3 3" xfId="8055" xr:uid="{00000000-0005-0000-0000-0000C11F0000}"/>
    <cellStyle name="Comma 57 5 3 3 2" xfId="8056" xr:uid="{00000000-0005-0000-0000-0000C21F0000}"/>
    <cellStyle name="Comma 57 5 3 3 3" xfId="8057" xr:uid="{00000000-0005-0000-0000-0000C31F0000}"/>
    <cellStyle name="Comma 57 5 3 3 4" xfId="8058" xr:uid="{00000000-0005-0000-0000-0000C41F0000}"/>
    <cellStyle name="Comma 57 5 3 4" xfId="8059" xr:uid="{00000000-0005-0000-0000-0000C51F0000}"/>
    <cellStyle name="Comma 57 5 3 5" xfId="8060" xr:uid="{00000000-0005-0000-0000-0000C61F0000}"/>
    <cellStyle name="Comma 57 5 3 6" xfId="8061" xr:uid="{00000000-0005-0000-0000-0000C71F0000}"/>
    <cellStyle name="Comma 57 5 4" xfId="8062" xr:uid="{00000000-0005-0000-0000-0000C81F0000}"/>
    <cellStyle name="Comma 57 5 4 2" xfId="8063" xr:uid="{00000000-0005-0000-0000-0000C91F0000}"/>
    <cellStyle name="Comma 57 5 4 2 2" xfId="8064" xr:uid="{00000000-0005-0000-0000-0000CA1F0000}"/>
    <cellStyle name="Comma 57 5 4 2 3" xfId="8065" xr:uid="{00000000-0005-0000-0000-0000CB1F0000}"/>
    <cellStyle name="Comma 57 5 4 2 4" xfId="8066" xr:uid="{00000000-0005-0000-0000-0000CC1F0000}"/>
    <cellStyle name="Comma 57 5 4 3" xfId="8067" xr:uid="{00000000-0005-0000-0000-0000CD1F0000}"/>
    <cellStyle name="Comma 57 5 4 4" xfId="8068" xr:uid="{00000000-0005-0000-0000-0000CE1F0000}"/>
    <cellStyle name="Comma 57 5 4 5" xfId="8069" xr:uid="{00000000-0005-0000-0000-0000CF1F0000}"/>
    <cellStyle name="Comma 57 5 5" xfId="8070" xr:uid="{00000000-0005-0000-0000-0000D01F0000}"/>
    <cellStyle name="Comma 57 5 5 2" xfId="8071" xr:uid="{00000000-0005-0000-0000-0000D11F0000}"/>
    <cellStyle name="Comma 57 5 5 3" xfId="8072" xr:uid="{00000000-0005-0000-0000-0000D21F0000}"/>
    <cellStyle name="Comma 57 5 5 4" xfId="8073" xr:uid="{00000000-0005-0000-0000-0000D31F0000}"/>
    <cellStyle name="Comma 57 5 6" xfId="8074" xr:uid="{00000000-0005-0000-0000-0000D41F0000}"/>
    <cellStyle name="Comma 57 5 7" xfId="8075" xr:uid="{00000000-0005-0000-0000-0000D51F0000}"/>
    <cellStyle name="Comma 57 5 8" xfId="8076" xr:uid="{00000000-0005-0000-0000-0000D61F0000}"/>
    <cellStyle name="Comma 57 6" xfId="8077" xr:uid="{00000000-0005-0000-0000-0000D71F0000}"/>
    <cellStyle name="Comma 57 6 2" xfId="8078" xr:uid="{00000000-0005-0000-0000-0000D81F0000}"/>
    <cellStyle name="Comma 57 6 2 2" xfId="8079" xr:uid="{00000000-0005-0000-0000-0000D91F0000}"/>
    <cellStyle name="Comma 57 6 2 2 2" xfId="8080" xr:uid="{00000000-0005-0000-0000-0000DA1F0000}"/>
    <cellStyle name="Comma 57 6 2 2 3" xfId="8081" xr:uid="{00000000-0005-0000-0000-0000DB1F0000}"/>
    <cellStyle name="Comma 57 6 2 2 4" xfId="8082" xr:uid="{00000000-0005-0000-0000-0000DC1F0000}"/>
    <cellStyle name="Comma 57 6 2 3" xfId="8083" xr:uid="{00000000-0005-0000-0000-0000DD1F0000}"/>
    <cellStyle name="Comma 57 6 2 4" xfId="8084" xr:uid="{00000000-0005-0000-0000-0000DE1F0000}"/>
    <cellStyle name="Comma 57 6 2 5" xfId="8085" xr:uid="{00000000-0005-0000-0000-0000DF1F0000}"/>
    <cellStyle name="Comma 57 6 3" xfId="8086" xr:uid="{00000000-0005-0000-0000-0000E01F0000}"/>
    <cellStyle name="Comma 57 6 3 2" xfId="8087" xr:uid="{00000000-0005-0000-0000-0000E11F0000}"/>
    <cellStyle name="Comma 57 6 3 3" xfId="8088" xr:uid="{00000000-0005-0000-0000-0000E21F0000}"/>
    <cellStyle name="Comma 57 6 3 4" xfId="8089" xr:uid="{00000000-0005-0000-0000-0000E31F0000}"/>
    <cellStyle name="Comma 57 6 4" xfId="8090" xr:uid="{00000000-0005-0000-0000-0000E41F0000}"/>
    <cellStyle name="Comma 57 6 5" xfId="8091" xr:uid="{00000000-0005-0000-0000-0000E51F0000}"/>
    <cellStyle name="Comma 57 6 6" xfId="8092" xr:uid="{00000000-0005-0000-0000-0000E61F0000}"/>
    <cellStyle name="Comma 57 7" xfId="8093" xr:uid="{00000000-0005-0000-0000-0000E71F0000}"/>
    <cellStyle name="Comma 57 7 2" xfId="8094" xr:uid="{00000000-0005-0000-0000-0000E81F0000}"/>
    <cellStyle name="Comma 57 7 2 2" xfId="8095" xr:uid="{00000000-0005-0000-0000-0000E91F0000}"/>
    <cellStyle name="Comma 57 7 2 2 2" xfId="8096" xr:uid="{00000000-0005-0000-0000-0000EA1F0000}"/>
    <cellStyle name="Comma 57 7 2 2 3" xfId="8097" xr:uid="{00000000-0005-0000-0000-0000EB1F0000}"/>
    <cellStyle name="Comma 57 7 2 2 4" xfId="8098" xr:uid="{00000000-0005-0000-0000-0000EC1F0000}"/>
    <cellStyle name="Comma 57 7 2 3" xfId="8099" xr:uid="{00000000-0005-0000-0000-0000ED1F0000}"/>
    <cellStyle name="Comma 57 7 2 4" xfId="8100" xr:uid="{00000000-0005-0000-0000-0000EE1F0000}"/>
    <cellStyle name="Comma 57 7 2 5" xfId="8101" xr:uid="{00000000-0005-0000-0000-0000EF1F0000}"/>
    <cellStyle name="Comma 57 7 3" xfId="8102" xr:uid="{00000000-0005-0000-0000-0000F01F0000}"/>
    <cellStyle name="Comma 57 7 3 2" xfId="8103" xr:uid="{00000000-0005-0000-0000-0000F11F0000}"/>
    <cellStyle name="Comma 57 7 3 3" xfId="8104" xr:uid="{00000000-0005-0000-0000-0000F21F0000}"/>
    <cellStyle name="Comma 57 7 3 4" xfId="8105" xr:uid="{00000000-0005-0000-0000-0000F31F0000}"/>
    <cellStyle name="Comma 57 7 4" xfId="8106" xr:uid="{00000000-0005-0000-0000-0000F41F0000}"/>
    <cellStyle name="Comma 57 7 5" xfId="8107" xr:uid="{00000000-0005-0000-0000-0000F51F0000}"/>
    <cellStyle name="Comma 57 7 6" xfId="8108" xr:uid="{00000000-0005-0000-0000-0000F61F0000}"/>
    <cellStyle name="Comma 57 8" xfId="8109" xr:uid="{00000000-0005-0000-0000-0000F71F0000}"/>
    <cellStyle name="Comma 57 8 2" xfId="8110" xr:uid="{00000000-0005-0000-0000-0000F81F0000}"/>
    <cellStyle name="Comma 57 8 2 2" xfId="8111" xr:uid="{00000000-0005-0000-0000-0000F91F0000}"/>
    <cellStyle name="Comma 57 8 2 3" xfId="8112" xr:uid="{00000000-0005-0000-0000-0000FA1F0000}"/>
    <cellStyle name="Comma 57 8 2 4" xfId="8113" xr:uid="{00000000-0005-0000-0000-0000FB1F0000}"/>
    <cellStyle name="Comma 57 8 3" xfId="8114" xr:uid="{00000000-0005-0000-0000-0000FC1F0000}"/>
    <cellStyle name="Comma 57 8 4" xfId="8115" xr:uid="{00000000-0005-0000-0000-0000FD1F0000}"/>
    <cellStyle name="Comma 57 8 5" xfId="8116" xr:uid="{00000000-0005-0000-0000-0000FE1F0000}"/>
    <cellStyle name="Comma 57 9" xfId="8117" xr:uid="{00000000-0005-0000-0000-0000FF1F0000}"/>
    <cellStyle name="Comma 57 9 2" xfId="8118" xr:uid="{00000000-0005-0000-0000-000000200000}"/>
    <cellStyle name="Comma 57 9 3" xfId="8119" xr:uid="{00000000-0005-0000-0000-000001200000}"/>
    <cellStyle name="Comma 57 9 4" xfId="8120" xr:uid="{00000000-0005-0000-0000-000002200000}"/>
    <cellStyle name="Comma 58" xfId="8121" xr:uid="{00000000-0005-0000-0000-000003200000}"/>
    <cellStyle name="Comma 58 10" xfId="8122" xr:uid="{00000000-0005-0000-0000-000004200000}"/>
    <cellStyle name="Comma 58 11" xfId="8123" xr:uid="{00000000-0005-0000-0000-000005200000}"/>
    <cellStyle name="Comma 58 12" xfId="8124" xr:uid="{00000000-0005-0000-0000-000006200000}"/>
    <cellStyle name="Comma 58 2" xfId="8125" xr:uid="{00000000-0005-0000-0000-000007200000}"/>
    <cellStyle name="Comma 58 2 10" xfId="8126" xr:uid="{00000000-0005-0000-0000-000008200000}"/>
    <cellStyle name="Comma 58 2 2" xfId="8127" xr:uid="{00000000-0005-0000-0000-000009200000}"/>
    <cellStyle name="Comma 58 2 2 2" xfId="8128" xr:uid="{00000000-0005-0000-0000-00000A200000}"/>
    <cellStyle name="Comma 58 2 2 2 2" xfId="8129" xr:uid="{00000000-0005-0000-0000-00000B200000}"/>
    <cellStyle name="Comma 58 2 2 2 2 2" xfId="8130" xr:uid="{00000000-0005-0000-0000-00000C200000}"/>
    <cellStyle name="Comma 58 2 2 2 2 2 2" xfId="8131" xr:uid="{00000000-0005-0000-0000-00000D200000}"/>
    <cellStyle name="Comma 58 2 2 2 2 2 3" xfId="8132" xr:uid="{00000000-0005-0000-0000-00000E200000}"/>
    <cellStyle name="Comma 58 2 2 2 2 2 4" xfId="8133" xr:uid="{00000000-0005-0000-0000-00000F200000}"/>
    <cellStyle name="Comma 58 2 2 2 2 3" xfId="8134" xr:uid="{00000000-0005-0000-0000-000010200000}"/>
    <cellStyle name="Comma 58 2 2 2 2 4" xfId="8135" xr:uid="{00000000-0005-0000-0000-000011200000}"/>
    <cellStyle name="Comma 58 2 2 2 2 5" xfId="8136" xr:uid="{00000000-0005-0000-0000-000012200000}"/>
    <cellStyle name="Comma 58 2 2 2 3" xfId="8137" xr:uid="{00000000-0005-0000-0000-000013200000}"/>
    <cellStyle name="Comma 58 2 2 2 3 2" xfId="8138" xr:uid="{00000000-0005-0000-0000-000014200000}"/>
    <cellStyle name="Comma 58 2 2 2 3 3" xfId="8139" xr:uid="{00000000-0005-0000-0000-000015200000}"/>
    <cellStyle name="Comma 58 2 2 2 3 4" xfId="8140" xr:uid="{00000000-0005-0000-0000-000016200000}"/>
    <cellStyle name="Comma 58 2 2 2 4" xfId="8141" xr:uid="{00000000-0005-0000-0000-000017200000}"/>
    <cellStyle name="Comma 58 2 2 2 5" xfId="8142" xr:uid="{00000000-0005-0000-0000-000018200000}"/>
    <cellStyle name="Comma 58 2 2 2 6" xfId="8143" xr:uid="{00000000-0005-0000-0000-000019200000}"/>
    <cellStyle name="Comma 58 2 2 3" xfId="8144" xr:uid="{00000000-0005-0000-0000-00001A200000}"/>
    <cellStyle name="Comma 58 2 2 3 2" xfId="8145" xr:uid="{00000000-0005-0000-0000-00001B200000}"/>
    <cellStyle name="Comma 58 2 2 3 2 2" xfId="8146" xr:uid="{00000000-0005-0000-0000-00001C200000}"/>
    <cellStyle name="Comma 58 2 2 3 2 2 2" xfId="8147" xr:uid="{00000000-0005-0000-0000-00001D200000}"/>
    <cellStyle name="Comma 58 2 2 3 2 2 3" xfId="8148" xr:uid="{00000000-0005-0000-0000-00001E200000}"/>
    <cellStyle name="Comma 58 2 2 3 2 2 4" xfId="8149" xr:uid="{00000000-0005-0000-0000-00001F200000}"/>
    <cellStyle name="Comma 58 2 2 3 2 3" xfId="8150" xr:uid="{00000000-0005-0000-0000-000020200000}"/>
    <cellStyle name="Comma 58 2 2 3 2 4" xfId="8151" xr:uid="{00000000-0005-0000-0000-000021200000}"/>
    <cellStyle name="Comma 58 2 2 3 2 5" xfId="8152" xr:uid="{00000000-0005-0000-0000-000022200000}"/>
    <cellStyle name="Comma 58 2 2 3 3" xfId="8153" xr:uid="{00000000-0005-0000-0000-000023200000}"/>
    <cellStyle name="Comma 58 2 2 3 3 2" xfId="8154" xr:uid="{00000000-0005-0000-0000-000024200000}"/>
    <cellStyle name="Comma 58 2 2 3 3 3" xfId="8155" xr:uid="{00000000-0005-0000-0000-000025200000}"/>
    <cellStyle name="Comma 58 2 2 3 3 4" xfId="8156" xr:uid="{00000000-0005-0000-0000-000026200000}"/>
    <cellStyle name="Comma 58 2 2 3 4" xfId="8157" xr:uid="{00000000-0005-0000-0000-000027200000}"/>
    <cellStyle name="Comma 58 2 2 3 5" xfId="8158" xr:uid="{00000000-0005-0000-0000-000028200000}"/>
    <cellStyle name="Comma 58 2 2 3 6" xfId="8159" xr:uid="{00000000-0005-0000-0000-000029200000}"/>
    <cellStyle name="Comma 58 2 2 4" xfId="8160" xr:uid="{00000000-0005-0000-0000-00002A200000}"/>
    <cellStyle name="Comma 58 2 2 4 2" xfId="8161" xr:uid="{00000000-0005-0000-0000-00002B200000}"/>
    <cellStyle name="Comma 58 2 2 4 2 2" xfId="8162" xr:uid="{00000000-0005-0000-0000-00002C200000}"/>
    <cellStyle name="Comma 58 2 2 4 2 3" xfId="8163" xr:uid="{00000000-0005-0000-0000-00002D200000}"/>
    <cellStyle name="Comma 58 2 2 4 2 4" xfId="8164" xr:uid="{00000000-0005-0000-0000-00002E200000}"/>
    <cellStyle name="Comma 58 2 2 4 3" xfId="8165" xr:uid="{00000000-0005-0000-0000-00002F200000}"/>
    <cellStyle name="Comma 58 2 2 4 4" xfId="8166" xr:uid="{00000000-0005-0000-0000-000030200000}"/>
    <cellStyle name="Comma 58 2 2 4 5" xfId="8167" xr:uid="{00000000-0005-0000-0000-000031200000}"/>
    <cellStyle name="Comma 58 2 2 5" xfId="8168" xr:uid="{00000000-0005-0000-0000-000032200000}"/>
    <cellStyle name="Comma 58 2 2 5 2" xfId="8169" xr:uid="{00000000-0005-0000-0000-000033200000}"/>
    <cellStyle name="Comma 58 2 2 5 3" xfId="8170" xr:uid="{00000000-0005-0000-0000-000034200000}"/>
    <cellStyle name="Comma 58 2 2 5 4" xfId="8171" xr:uid="{00000000-0005-0000-0000-000035200000}"/>
    <cellStyle name="Comma 58 2 2 6" xfId="8172" xr:uid="{00000000-0005-0000-0000-000036200000}"/>
    <cellStyle name="Comma 58 2 2 7" xfId="8173" xr:uid="{00000000-0005-0000-0000-000037200000}"/>
    <cellStyle name="Comma 58 2 2 8" xfId="8174" xr:uid="{00000000-0005-0000-0000-000038200000}"/>
    <cellStyle name="Comma 58 2 3" xfId="8175" xr:uid="{00000000-0005-0000-0000-000039200000}"/>
    <cellStyle name="Comma 58 2 3 2" xfId="8176" xr:uid="{00000000-0005-0000-0000-00003A200000}"/>
    <cellStyle name="Comma 58 2 3 2 2" xfId="8177" xr:uid="{00000000-0005-0000-0000-00003B200000}"/>
    <cellStyle name="Comma 58 2 3 2 2 2" xfId="8178" xr:uid="{00000000-0005-0000-0000-00003C200000}"/>
    <cellStyle name="Comma 58 2 3 2 2 2 2" xfId="8179" xr:uid="{00000000-0005-0000-0000-00003D200000}"/>
    <cellStyle name="Comma 58 2 3 2 2 2 3" xfId="8180" xr:uid="{00000000-0005-0000-0000-00003E200000}"/>
    <cellStyle name="Comma 58 2 3 2 2 2 4" xfId="8181" xr:uid="{00000000-0005-0000-0000-00003F200000}"/>
    <cellStyle name="Comma 58 2 3 2 2 3" xfId="8182" xr:uid="{00000000-0005-0000-0000-000040200000}"/>
    <cellStyle name="Comma 58 2 3 2 2 4" xfId="8183" xr:uid="{00000000-0005-0000-0000-000041200000}"/>
    <cellStyle name="Comma 58 2 3 2 2 5" xfId="8184" xr:uid="{00000000-0005-0000-0000-000042200000}"/>
    <cellStyle name="Comma 58 2 3 2 3" xfId="8185" xr:uid="{00000000-0005-0000-0000-000043200000}"/>
    <cellStyle name="Comma 58 2 3 2 3 2" xfId="8186" xr:uid="{00000000-0005-0000-0000-000044200000}"/>
    <cellStyle name="Comma 58 2 3 2 3 3" xfId="8187" xr:uid="{00000000-0005-0000-0000-000045200000}"/>
    <cellStyle name="Comma 58 2 3 2 3 4" xfId="8188" xr:uid="{00000000-0005-0000-0000-000046200000}"/>
    <cellStyle name="Comma 58 2 3 2 4" xfId="8189" xr:uid="{00000000-0005-0000-0000-000047200000}"/>
    <cellStyle name="Comma 58 2 3 2 5" xfId="8190" xr:uid="{00000000-0005-0000-0000-000048200000}"/>
    <cellStyle name="Comma 58 2 3 2 6" xfId="8191" xr:uid="{00000000-0005-0000-0000-000049200000}"/>
    <cellStyle name="Comma 58 2 3 3" xfId="8192" xr:uid="{00000000-0005-0000-0000-00004A200000}"/>
    <cellStyle name="Comma 58 2 3 3 2" xfId="8193" xr:uid="{00000000-0005-0000-0000-00004B200000}"/>
    <cellStyle name="Comma 58 2 3 3 2 2" xfId="8194" xr:uid="{00000000-0005-0000-0000-00004C200000}"/>
    <cellStyle name="Comma 58 2 3 3 2 2 2" xfId="8195" xr:uid="{00000000-0005-0000-0000-00004D200000}"/>
    <cellStyle name="Comma 58 2 3 3 2 2 3" xfId="8196" xr:uid="{00000000-0005-0000-0000-00004E200000}"/>
    <cellStyle name="Comma 58 2 3 3 2 2 4" xfId="8197" xr:uid="{00000000-0005-0000-0000-00004F200000}"/>
    <cellStyle name="Comma 58 2 3 3 2 3" xfId="8198" xr:uid="{00000000-0005-0000-0000-000050200000}"/>
    <cellStyle name="Comma 58 2 3 3 2 4" xfId="8199" xr:uid="{00000000-0005-0000-0000-000051200000}"/>
    <cellStyle name="Comma 58 2 3 3 2 5" xfId="8200" xr:uid="{00000000-0005-0000-0000-000052200000}"/>
    <cellStyle name="Comma 58 2 3 3 3" xfId="8201" xr:uid="{00000000-0005-0000-0000-000053200000}"/>
    <cellStyle name="Comma 58 2 3 3 3 2" xfId="8202" xr:uid="{00000000-0005-0000-0000-000054200000}"/>
    <cellStyle name="Comma 58 2 3 3 3 3" xfId="8203" xr:uid="{00000000-0005-0000-0000-000055200000}"/>
    <cellStyle name="Comma 58 2 3 3 3 4" xfId="8204" xr:uid="{00000000-0005-0000-0000-000056200000}"/>
    <cellStyle name="Comma 58 2 3 3 4" xfId="8205" xr:uid="{00000000-0005-0000-0000-000057200000}"/>
    <cellStyle name="Comma 58 2 3 3 5" xfId="8206" xr:uid="{00000000-0005-0000-0000-000058200000}"/>
    <cellStyle name="Comma 58 2 3 3 6" xfId="8207" xr:uid="{00000000-0005-0000-0000-000059200000}"/>
    <cellStyle name="Comma 58 2 3 4" xfId="8208" xr:uid="{00000000-0005-0000-0000-00005A200000}"/>
    <cellStyle name="Comma 58 2 3 4 2" xfId="8209" xr:uid="{00000000-0005-0000-0000-00005B200000}"/>
    <cellStyle name="Comma 58 2 3 4 2 2" xfId="8210" xr:uid="{00000000-0005-0000-0000-00005C200000}"/>
    <cellStyle name="Comma 58 2 3 4 2 3" xfId="8211" xr:uid="{00000000-0005-0000-0000-00005D200000}"/>
    <cellStyle name="Comma 58 2 3 4 2 4" xfId="8212" xr:uid="{00000000-0005-0000-0000-00005E200000}"/>
    <cellStyle name="Comma 58 2 3 4 3" xfId="8213" xr:uid="{00000000-0005-0000-0000-00005F200000}"/>
    <cellStyle name="Comma 58 2 3 4 4" xfId="8214" xr:uid="{00000000-0005-0000-0000-000060200000}"/>
    <cellStyle name="Comma 58 2 3 4 5" xfId="8215" xr:uid="{00000000-0005-0000-0000-000061200000}"/>
    <cellStyle name="Comma 58 2 3 5" xfId="8216" xr:uid="{00000000-0005-0000-0000-000062200000}"/>
    <cellStyle name="Comma 58 2 3 5 2" xfId="8217" xr:uid="{00000000-0005-0000-0000-000063200000}"/>
    <cellStyle name="Comma 58 2 3 5 3" xfId="8218" xr:uid="{00000000-0005-0000-0000-000064200000}"/>
    <cellStyle name="Comma 58 2 3 5 4" xfId="8219" xr:uid="{00000000-0005-0000-0000-000065200000}"/>
    <cellStyle name="Comma 58 2 3 6" xfId="8220" xr:uid="{00000000-0005-0000-0000-000066200000}"/>
    <cellStyle name="Comma 58 2 3 7" xfId="8221" xr:uid="{00000000-0005-0000-0000-000067200000}"/>
    <cellStyle name="Comma 58 2 3 8" xfId="8222" xr:uid="{00000000-0005-0000-0000-000068200000}"/>
    <cellStyle name="Comma 58 2 4" xfId="8223" xr:uid="{00000000-0005-0000-0000-000069200000}"/>
    <cellStyle name="Comma 58 2 4 2" xfId="8224" xr:uid="{00000000-0005-0000-0000-00006A200000}"/>
    <cellStyle name="Comma 58 2 4 2 2" xfId="8225" xr:uid="{00000000-0005-0000-0000-00006B200000}"/>
    <cellStyle name="Comma 58 2 4 2 2 2" xfId="8226" xr:uid="{00000000-0005-0000-0000-00006C200000}"/>
    <cellStyle name="Comma 58 2 4 2 2 3" xfId="8227" xr:uid="{00000000-0005-0000-0000-00006D200000}"/>
    <cellStyle name="Comma 58 2 4 2 2 4" xfId="8228" xr:uid="{00000000-0005-0000-0000-00006E200000}"/>
    <cellStyle name="Comma 58 2 4 2 3" xfId="8229" xr:uid="{00000000-0005-0000-0000-00006F200000}"/>
    <cellStyle name="Comma 58 2 4 2 4" xfId="8230" xr:uid="{00000000-0005-0000-0000-000070200000}"/>
    <cellStyle name="Comma 58 2 4 2 5" xfId="8231" xr:uid="{00000000-0005-0000-0000-000071200000}"/>
    <cellStyle name="Comma 58 2 4 3" xfId="8232" xr:uid="{00000000-0005-0000-0000-000072200000}"/>
    <cellStyle name="Comma 58 2 4 3 2" xfId="8233" xr:uid="{00000000-0005-0000-0000-000073200000}"/>
    <cellStyle name="Comma 58 2 4 3 3" xfId="8234" xr:uid="{00000000-0005-0000-0000-000074200000}"/>
    <cellStyle name="Comma 58 2 4 3 4" xfId="8235" xr:uid="{00000000-0005-0000-0000-000075200000}"/>
    <cellStyle name="Comma 58 2 4 4" xfId="8236" xr:uid="{00000000-0005-0000-0000-000076200000}"/>
    <cellStyle name="Comma 58 2 4 5" xfId="8237" xr:uid="{00000000-0005-0000-0000-000077200000}"/>
    <cellStyle name="Comma 58 2 4 6" xfId="8238" xr:uid="{00000000-0005-0000-0000-000078200000}"/>
    <cellStyle name="Comma 58 2 5" xfId="8239" xr:uid="{00000000-0005-0000-0000-000079200000}"/>
    <cellStyle name="Comma 58 2 5 2" xfId="8240" xr:uid="{00000000-0005-0000-0000-00007A200000}"/>
    <cellStyle name="Comma 58 2 5 2 2" xfId="8241" xr:uid="{00000000-0005-0000-0000-00007B200000}"/>
    <cellStyle name="Comma 58 2 5 2 2 2" xfId="8242" xr:uid="{00000000-0005-0000-0000-00007C200000}"/>
    <cellStyle name="Comma 58 2 5 2 2 3" xfId="8243" xr:uid="{00000000-0005-0000-0000-00007D200000}"/>
    <cellStyle name="Comma 58 2 5 2 2 4" xfId="8244" xr:uid="{00000000-0005-0000-0000-00007E200000}"/>
    <cellStyle name="Comma 58 2 5 2 3" xfId="8245" xr:uid="{00000000-0005-0000-0000-00007F200000}"/>
    <cellStyle name="Comma 58 2 5 2 4" xfId="8246" xr:uid="{00000000-0005-0000-0000-000080200000}"/>
    <cellStyle name="Comma 58 2 5 2 5" xfId="8247" xr:uid="{00000000-0005-0000-0000-000081200000}"/>
    <cellStyle name="Comma 58 2 5 3" xfId="8248" xr:uid="{00000000-0005-0000-0000-000082200000}"/>
    <cellStyle name="Comma 58 2 5 3 2" xfId="8249" xr:uid="{00000000-0005-0000-0000-000083200000}"/>
    <cellStyle name="Comma 58 2 5 3 3" xfId="8250" xr:uid="{00000000-0005-0000-0000-000084200000}"/>
    <cellStyle name="Comma 58 2 5 3 4" xfId="8251" xr:uid="{00000000-0005-0000-0000-000085200000}"/>
    <cellStyle name="Comma 58 2 5 4" xfId="8252" xr:uid="{00000000-0005-0000-0000-000086200000}"/>
    <cellStyle name="Comma 58 2 5 5" xfId="8253" xr:uid="{00000000-0005-0000-0000-000087200000}"/>
    <cellStyle name="Comma 58 2 5 6" xfId="8254" xr:uid="{00000000-0005-0000-0000-000088200000}"/>
    <cellStyle name="Comma 58 2 6" xfId="8255" xr:uid="{00000000-0005-0000-0000-000089200000}"/>
    <cellStyle name="Comma 58 2 6 2" xfId="8256" xr:uid="{00000000-0005-0000-0000-00008A200000}"/>
    <cellStyle name="Comma 58 2 6 2 2" xfId="8257" xr:uid="{00000000-0005-0000-0000-00008B200000}"/>
    <cellStyle name="Comma 58 2 6 2 3" xfId="8258" xr:uid="{00000000-0005-0000-0000-00008C200000}"/>
    <cellStyle name="Comma 58 2 6 2 4" xfId="8259" xr:uid="{00000000-0005-0000-0000-00008D200000}"/>
    <cellStyle name="Comma 58 2 6 3" xfId="8260" xr:uid="{00000000-0005-0000-0000-00008E200000}"/>
    <cellStyle name="Comma 58 2 6 4" xfId="8261" xr:uid="{00000000-0005-0000-0000-00008F200000}"/>
    <cellStyle name="Comma 58 2 6 5" xfId="8262" xr:uid="{00000000-0005-0000-0000-000090200000}"/>
    <cellStyle name="Comma 58 2 7" xfId="8263" xr:uid="{00000000-0005-0000-0000-000091200000}"/>
    <cellStyle name="Comma 58 2 7 2" xfId="8264" xr:uid="{00000000-0005-0000-0000-000092200000}"/>
    <cellStyle name="Comma 58 2 7 3" xfId="8265" xr:uid="{00000000-0005-0000-0000-000093200000}"/>
    <cellStyle name="Comma 58 2 7 4" xfId="8266" xr:uid="{00000000-0005-0000-0000-000094200000}"/>
    <cellStyle name="Comma 58 2 8" xfId="8267" xr:uid="{00000000-0005-0000-0000-000095200000}"/>
    <cellStyle name="Comma 58 2 9" xfId="8268" xr:uid="{00000000-0005-0000-0000-000096200000}"/>
    <cellStyle name="Comma 58 3" xfId="8269" xr:uid="{00000000-0005-0000-0000-000097200000}"/>
    <cellStyle name="Comma 58 3 10" xfId="8270" xr:uid="{00000000-0005-0000-0000-000098200000}"/>
    <cellStyle name="Comma 58 3 2" xfId="8271" xr:uid="{00000000-0005-0000-0000-000099200000}"/>
    <cellStyle name="Comma 58 3 2 2" xfId="8272" xr:uid="{00000000-0005-0000-0000-00009A200000}"/>
    <cellStyle name="Comma 58 3 2 2 2" xfId="8273" xr:uid="{00000000-0005-0000-0000-00009B200000}"/>
    <cellStyle name="Comma 58 3 2 2 2 2" xfId="8274" xr:uid="{00000000-0005-0000-0000-00009C200000}"/>
    <cellStyle name="Comma 58 3 2 2 2 2 2" xfId="8275" xr:uid="{00000000-0005-0000-0000-00009D200000}"/>
    <cellStyle name="Comma 58 3 2 2 2 2 3" xfId="8276" xr:uid="{00000000-0005-0000-0000-00009E200000}"/>
    <cellStyle name="Comma 58 3 2 2 2 2 4" xfId="8277" xr:uid="{00000000-0005-0000-0000-00009F200000}"/>
    <cellStyle name="Comma 58 3 2 2 2 3" xfId="8278" xr:uid="{00000000-0005-0000-0000-0000A0200000}"/>
    <cellStyle name="Comma 58 3 2 2 2 4" xfId="8279" xr:uid="{00000000-0005-0000-0000-0000A1200000}"/>
    <cellStyle name="Comma 58 3 2 2 2 5" xfId="8280" xr:uid="{00000000-0005-0000-0000-0000A2200000}"/>
    <cellStyle name="Comma 58 3 2 2 3" xfId="8281" xr:uid="{00000000-0005-0000-0000-0000A3200000}"/>
    <cellStyle name="Comma 58 3 2 2 3 2" xfId="8282" xr:uid="{00000000-0005-0000-0000-0000A4200000}"/>
    <cellStyle name="Comma 58 3 2 2 3 3" xfId="8283" xr:uid="{00000000-0005-0000-0000-0000A5200000}"/>
    <cellStyle name="Comma 58 3 2 2 3 4" xfId="8284" xr:uid="{00000000-0005-0000-0000-0000A6200000}"/>
    <cellStyle name="Comma 58 3 2 2 4" xfId="8285" xr:uid="{00000000-0005-0000-0000-0000A7200000}"/>
    <cellStyle name="Comma 58 3 2 2 5" xfId="8286" xr:uid="{00000000-0005-0000-0000-0000A8200000}"/>
    <cellStyle name="Comma 58 3 2 2 6" xfId="8287" xr:uid="{00000000-0005-0000-0000-0000A9200000}"/>
    <cellStyle name="Comma 58 3 2 3" xfId="8288" xr:uid="{00000000-0005-0000-0000-0000AA200000}"/>
    <cellStyle name="Comma 58 3 2 3 2" xfId="8289" xr:uid="{00000000-0005-0000-0000-0000AB200000}"/>
    <cellStyle name="Comma 58 3 2 3 2 2" xfId="8290" xr:uid="{00000000-0005-0000-0000-0000AC200000}"/>
    <cellStyle name="Comma 58 3 2 3 2 2 2" xfId="8291" xr:uid="{00000000-0005-0000-0000-0000AD200000}"/>
    <cellStyle name="Comma 58 3 2 3 2 2 3" xfId="8292" xr:uid="{00000000-0005-0000-0000-0000AE200000}"/>
    <cellStyle name="Comma 58 3 2 3 2 2 4" xfId="8293" xr:uid="{00000000-0005-0000-0000-0000AF200000}"/>
    <cellStyle name="Comma 58 3 2 3 2 3" xfId="8294" xr:uid="{00000000-0005-0000-0000-0000B0200000}"/>
    <cellStyle name="Comma 58 3 2 3 2 4" xfId="8295" xr:uid="{00000000-0005-0000-0000-0000B1200000}"/>
    <cellStyle name="Comma 58 3 2 3 2 5" xfId="8296" xr:uid="{00000000-0005-0000-0000-0000B2200000}"/>
    <cellStyle name="Comma 58 3 2 3 3" xfId="8297" xr:uid="{00000000-0005-0000-0000-0000B3200000}"/>
    <cellStyle name="Comma 58 3 2 3 3 2" xfId="8298" xr:uid="{00000000-0005-0000-0000-0000B4200000}"/>
    <cellStyle name="Comma 58 3 2 3 3 3" xfId="8299" xr:uid="{00000000-0005-0000-0000-0000B5200000}"/>
    <cellStyle name="Comma 58 3 2 3 3 4" xfId="8300" xr:uid="{00000000-0005-0000-0000-0000B6200000}"/>
    <cellStyle name="Comma 58 3 2 3 4" xfId="8301" xr:uid="{00000000-0005-0000-0000-0000B7200000}"/>
    <cellStyle name="Comma 58 3 2 3 5" xfId="8302" xr:uid="{00000000-0005-0000-0000-0000B8200000}"/>
    <cellStyle name="Comma 58 3 2 3 6" xfId="8303" xr:uid="{00000000-0005-0000-0000-0000B9200000}"/>
    <cellStyle name="Comma 58 3 2 4" xfId="8304" xr:uid="{00000000-0005-0000-0000-0000BA200000}"/>
    <cellStyle name="Comma 58 3 2 4 2" xfId="8305" xr:uid="{00000000-0005-0000-0000-0000BB200000}"/>
    <cellStyle name="Comma 58 3 2 4 2 2" xfId="8306" xr:uid="{00000000-0005-0000-0000-0000BC200000}"/>
    <cellStyle name="Comma 58 3 2 4 2 3" xfId="8307" xr:uid="{00000000-0005-0000-0000-0000BD200000}"/>
    <cellStyle name="Comma 58 3 2 4 2 4" xfId="8308" xr:uid="{00000000-0005-0000-0000-0000BE200000}"/>
    <cellStyle name="Comma 58 3 2 4 3" xfId="8309" xr:uid="{00000000-0005-0000-0000-0000BF200000}"/>
    <cellStyle name="Comma 58 3 2 4 4" xfId="8310" xr:uid="{00000000-0005-0000-0000-0000C0200000}"/>
    <cellStyle name="Comma 58 3 2 4 5" xfId="8311" xr:uid="{00000000-0005-0000-0000-0000C1200000}"/>
    <cellStyle name="Comma 58 3 2 5" xfId="8312" xr:uid="{00000000-0005-0000-0000-0000C2200000}"/>
    <cellStyle name="Comma 58 3 2 5 2" xfId="8313" xr:uid="{00000000-0005-0000-0000-0000C3200000}"/>
    <cellStyle name="Comma 58 3 2 5 3" xfId="8314" xr:uid="{00000000-0005-0000-0000-0000C4200000}"/>
    <cellStyle name="Comma 58 3 2 5 4" xfId="8315" xr:uid="{00000000-0005-0000-0000-0000C5200000}"/>
    <cellStyle name="Comma 58 3 2 6" xfId="8316" xr:uid="{00000000-0005-0000-0000-0000C6200000}"/>
    <cellStyle name="Comma 58 3 2 7" xfId="8317" xr:uid="{00000000-0005-0000-0000-0000C7200000}"/>
    <cellStyle name="Comma 58 3 2 8" xfId="8318" xr:uid="{00000000-0005-0000-0000-0000C8200000}"/>
    <cellStyle name="Comma 58 3 3" xfId="8319" xr:uid="{00000000-0005-0000-0000-0000C9200000}"/>
    <cellStyle name="Comma 58 3 3 2" xfId="8320" xr:uid="{00000000-0005-0000-0000-0000CA200000}"/>
    <cellStyle name="Comma 58 3 3 2 2" xfId="8321" xr:uid="{00000000-0005-0000-0000-0000CB200000}"/>
    <cellStyle name="Comma 58 3 3 2 2 2" xfId="8322" xr:uid="{00000000-0005-0000-0000-0000CC200000}"/>
    <cellStyle name="Comma 58 3 3 2 2 2 2" xfId="8323" xr:uid="{00000000-0005-0000-0000-0000CD200000}"/>
    <cellStyle name="Comma 58 3 3 2 2 2 3" xfId="8324" xr:uid="{00000000-0005-0000-0000-0000CE200000}"/>
    <cellStyle name="Comma 58 3 3 2 2 2 4" xfId="8325" xr:uid="{00000000-0005-0000-0000-0000CF200000}"/>
    <cellStyle name="Comma 58 3 3 2 2 3" xfId="8326" xr:uid="{00000000-0005-0000-0000-0000D0200000}"/>
    <cellStyle name="Comma 58 3 3 2 2 4" xfId="8327" xr:uid="{00000000-0005-0000-0000-0000D1200000}"/>
    <cellStyle name="Comma 58 3 3 2 2 5" xfId="8328" xr:uid="{00000000-0005-0000-0000-0000D2200000}"/>
    <cellStyle name="Comma 58 3 3 2 3" xfId="8329" xr:uid="{00000000-0005-0000-0000-0000D3200000}"/>
    <cellStyle name="Comma 58 3 3 2 3 2" xfId="8330" xr:uid="{00000000-0005-0000-0000-0000D4200000}"/>
    <cellStyle name="Comma 58 3 3 2 3 3" xfId="8331" xr:uid="{00000000-0005-0000-0000-0000D5200000}"/>
    <cellStyle name="Comma 58 3 3 2 3 4" xfId="8332" xr:uid="{00000000-0005-0000-0000-0000D6200000}"/>
    <cellStyle name="Comma 58 3 3 2 4" xfId="8333" xr:uid="{00000000-0005-0000-0000-0000D7200000}"/>
    <cellStyle name="Comma 58 3 3 2 5" xfId="8334" xr:uid="{00000000-0005-0000-0000-0000D8200000}"/>
    <cellStyle name="Comma 58 3 3 2 6" xfId="8335" xr:uid="{00000000-0005-0000-0000-0000D9200000}"/>
    <cellStyle name="Comma 58 3 3 3" xfId="8336" xr:uid="{00000000-0005-0000-0000-0000DA200000}"/>
    <cellStyle name="Comma 58 3 3 3 2" xfId="8337" xr:uid="{00000000-0005-0000-0000-0000DB200000}"/>
    <cellStyle name="Comma 58 3 3 3 2 2" xfId="8338" xr:uid="{00000000-0005-0000-0000-0000DC200000}"/>
    <cellStyle name="Comma 58 3 3 3 2 2 2" xfId="8339" xr:uid="{00000000-0005-0000-0000-0000DD200000}"/>
    <cellStyle name="Comma 58 3 3 3 2 2 3" xfId="8340" xr:uid="{00000000-0005-0000-0000-0000DE200000}"/>
    <cellStyle name="Comma 58 3 3 3 2 2 4" xfId="8341" xr:uid="{00000000-0005-0000-0000-0000DF200000}"/>
    <cellStyle name="Comma 58 3 3 3 2 3" xfId="8342" xr:uid="{00000000-0005-0000-0000-0000E0200000}"/>
    <cellStyle name="Comma 58 3 3 3 2 4" xfId="8343" xr:uid="{00000000-0005-0000-0000-0000E1200000}"/>
    <cellStyle name="Comma 58 3 3 3 2 5" xfId="8344" xr:uid="{00000000-0005-0000-0000-0000E2200000}"/>
    <cellStyle name="Comma 58 3 3 3 3" xfId="8345" xr:uid="{00000000-0005-0000-0000-0000E3200000}"/>
    <cellStyle name="Comma 58 3 3 3 3 2" xfId="8346" xr:uid="{00000000-0005-0000-0000-0000E4200000}"/>
    <cellStyle name="Comma 58 3 3 3 3 3" xfId="8347" xr:uid="{00000000-0005-0000-0000-0000E5200000}"/>
    <cellStyle name="Comma 58 3 3 3 3 4" xfId="8348" xr:uid="{00000000-0005-0000-0000-0000E6200000}"/>
    <cellStyle name="Comma 58 3 3 3 4" xfId="8349" xr:uid="{00000000-0005-0000-0000-0000E7200000}"/>
    <cellStyle name="Comma 58 3 3 3 5" xfId="8350" xr:uid="{00000000-0005-0000-0000-0000E8200000}"/>
    <cellStyle name="Comma 58 3 3 3 6" xfId="8351" xr:uid="{00000000-0005-0000-0000-0000E9200000}"/>
    <cellStyle name="Comma 58 3 3 4" xfId="8352" xr:uid="{00000000-0005-0000-0000-0000EA200000}"/>
    <cellStyle name="Comma 58 3 3 4 2" xfId="8353" xr:uid="{00000000-0005-0000-0000-0000EB200000}"/>
    <cellStyle name="Comma 58 3 3 4 2 2" xfId="8354" xr:uid="{00000000-0005-0000-0000-0000EC200000}"/>
    <cellStyle name="Comma 58 3 3 4 2 3" xfId="8355" xr:uid="{00000000-0005-0000-0000-0000ED200000}"/>
    <cellStyle name="Comma 58 3 3 4 2 4" xfId="8356" xr:uid="{00000000-0005-0000-0000-0000EE200000}"/>
    <cellStyle name="Comma 58 3 3 4 3" xfId="8357" xr:uid="{00000000-0005-0000-0000-0000EF200000}"/>
    <cellStyle name="Comma 58 3 3 4 4" xfId="8358" xr:uid="{00000000-0005-0000-0000-0000F0200000}"/>
    <cellStyle name="Comma 58 3 3 4 5" xfId="8359" xr:uid="{00000000-0005-0000-0000-0000F1200000}"/>
    <cellStyle name="Comma 58 3 3 5" xfId="8360" xr:uid="{00000000-0005-0000-0000-0000F2200000}"/>
    <cellStyle name="Comma 58 3 3 5 2" xfId="8361" xr:uid="{00000000-0005-0000-0000-0000F3200000}"/>
    <cellStyle name="Comma 58 3 3 5 3" xfId="8362" xr:uid="{00000000-0005-0000-0000-0000F4200000}"/>
    <cellStyle name="Comma 58 3 3 5 4" xfId="8363" xr:uid="{00000000-0005-0000-0000-0000F5200000}"/>
    <cellStyle name="Comma 58 3 3 6" xfId="8364" xr:uid="{00000000-0005-0000-0000-0000F6200000}"/>
    <cellStyle name="Comma 58 3 3 7" xfId="8365" xr:uid="{00000000-0005-0000-0000-0000F7200000}"/>
    <cellStyle name="Comma 58 3 3 8" xfId="8366" xr:uid="{00000000-0005-0000-0000-0000F8200000}"/>
    <cellStyle name="Comma 58 3 4" xfId="8367" xr:uid="{00000000-0005-0000-0000-0000F9200000}"/>
    <cellStyle name="Comma 58 3 4 2" xfId="8368" xr:uid="{00000000-0005-0000-0000-0000FA200000}"/>
    <cellStyle name="Comma 58 3 4 2 2" xfId="8369" xr:uid="{00000000-0005-0000-0000-0000FB200000}"/>
    <cellStyle name="Comma 58 3 4 2 2 2" xfId="8370" xr:uid="{00000000-0005-0000-0000-0000FC200000}"/>
    <cellStyle name="Comma 58 3 4 2 2 3" xfId="8371" xr:uid="{00000000-0005-0000-0000-0000FD200000}"/>
    <cellStyle name="Comma 58 3 4 2 2 4" xfId="8372" xr:uid="{00000000-0005-0000-0000-0000FE200000}"/>
    <cellStyle name="Comma 58 3 4 2 3" xfId="8373" xr:uid="{00000000-0005-0000-0000-0000FF200000}"/>
    <cellStyle name="Comma 58 3 4 2 4" xfId="8374" xr:uid="{00000000-0005-0000-0000-000000210000}"/>
    <cellStyle name="Comma 58 3 4 2 5" xfId="8375" xr:uid="{00000000-0005-0000-0000-000001210000}"/>
    <cellStyle name="Comma 58 3 4 3" xfId="8376" xr:uid="{00000000-0005-0000-0000-000002210000}"/>
    <cellStyle name="Comma 58 3 4 3 2" xfId="8377" xr:uid="{00000000-0005-0000-0000-000003210000}"/>
    <cellStyle name="Comma 58 3 4 3 3" xfId="8378" xr:uid="{00000000-0005-0000-0000-000004210000}"/>
    <cellStyle name="Comma 58 3 4 3 4" xfId="8379" xr:uid="{00000000-0005-0000-0000-000005210000}"/>
    <cellStyle name="Comma 58 3 4 4" xfId="8380" xr:uid="{00000000-0005-0000-0000-000006210000}"/>
    <cellStyle name="Comma 58 3 4 5" xfId="8381" xr:uid="{00000000-0005-0000-0000-000007210000}"/>
    <cellStyle name="Comma 58 3 4 6" xfId="8382" xr:uid="{00000000-0005-0000-0000-000008210000}"/>
    <cellStyle name="Comma 58 3 5" xfId="8383" xr:uid="{00000000-0005-0000-0000-000009210000}"/>
    <cellStyle name="Comma 58 3 5 2" xfId="8384" xr:uid="{00000000-0005-0000-0000-00000A210000}"/>
    <cellStyle name="Comma 58 3 5 2 2" xfId="8385" xr:uid="{00000000-0005-0000-0000-00000B210000}"/>
    <cellStyle name="Comma 58 3 5 2 2 2" xfId="8386" xr:uid="{00000000-0005-0000-0000-00000C210000}"/>
    <cellStyle name="Comma 58 3 5 2 2 3" xfId="8387" xr:uid="{00000000-0005-0000-0000-00000D210000}"/>
    <cellStyle name="Comma 58 3 5 2 2 4" xfId="8388" xr:uid="{00000000-0005-0000-0000-00000E210000}"/>
    <cellStyle name="Comma 58 3 5 2 3" xfId="8389" xr:uid="{00000000-0005-0000-0000-00000F210000}"/>
    <cellStyle name="Comma 58 3 5 2 4" xfId="8390" xr:uid="{00000000-0005-0000-0000-000010210000}"/>
    <cellStyle name="Comma 58 3 5 2 5" xfId="8391" xr:uid="{00000000-0005-0000-0000-000011210000}"/>
    <cellStyle name="Comma 58 3 5 3" xfId="8392" xr:uid="{00000000-0005-0000-0000-000012210000}"/>
    <cellStyle name="Comma 58 3 5 3 2" xfId="8393" xr:uid="{00000000-0005-0000-0000-000013210000}"/>
    <cellStyle name="Comma 58 3 5 3 3" xfId="8394" xr:uid="{00000000-0005-0000-0000-000014210000}"/>
    <cellStyle name="Comma 58 3 5 3 4" xfId="8395" xr:uid="{00000000-0005-0000-0000-000015210000}"/>
    <cellStyle name="Comma 58 3 5 4" xfId="8396" xr:uid="{00000000-0005-0000-0000-000016210000}"/>
    <cellStyle name="Comma 58 3 5 5" xfId="8397" xr:uid="{00000000-0005-0000-0000-000017210000}"/>
    <cellStyle name="Comma 58 3 5 6" xfId="8398" xr:uid="{00000000-0005-0000-0000-000018210000}"/>
    <cellStyle name="Comma 58 3 6" xfId="8399" xr:uid="{00000000-0005-0000-0000-000019210000}"/>
    <cellStyle name="Comma 58 3 6 2" xfId="8400" xr:uid="{00000000-0005-0000-0000-00001A210000}"/>
    <cellStyle name="Comma 58 3 6 2 2" xfId="8401" xr:uid="{00000000-0005-0000-0000-00001B210000}"/>
    <cellStyle name="Comma 58 3 6 2 3" xfId="8402" xr:uid="{00000000-0005-0000-0000-00001C210000}"/>
    <cellStyle name="Comma 58 3 6 2 4" xfId="8403" xr:uid="{00000000-0005-0000-0000-00001D210000}"/>
    <cellStyle name="Comma 58 3 6 3" xfId="8404" xr:uid="{00000000-0005-0000-0000-00001E210000}"/>
    <cellStyle name="Comma 58 3 6 4" xfId="8405" xr:uid="{00000000-0005-0000-0000-00001F210000}"/>
    <cellStyle name="Comma 58 3 6 5" xfId="8406" xr:uid="{00000000-0005-0000-0000-000020210000}"/>
    <cellStyle name="Comma 58 3 7" xfId="8407" xr:uid="{00000000-0005-0000-0000-000021210000}"/>
    <cellStyle name="Comma 58 3 7 2" xfId="8408" xr:uid="{00000000-0005-0000-0000-000022210000}"/>
    <cellStyle name="Comma 58 3 7 3" xfId="8409" xr:uid="{00000000-0005-0000-0000-000023210000}"/>
    <cellStyle name="Comma 58 3 7 4" xfId="8410" xr:uid="{00000000-0005-0000-0000-000024210000}"/>
    <cellStyle name="Comma 58 3 8" xfId="8411" xr:uid="{00000000-0005-0000-0000-000025210000}"/>
    <cellStyle name="Comma 58 3 9" xfId="8412" xr:uid="{00000000-0005-0000-0000-000026210000}"/>
    <cellStyle name="Comma 58 4" xfId="8413" xr:uid="{00000000-0005-0000-0000-000027210000}"/>
    <cellStyle name="Comma 58 4 2" xfId="8414" xr:uid="{00000000-0005-0000-0000-000028210000}"/>
    <cellStyle name="Comma 58 4 2 2" xfId="8415" xr:uid="{00000000-0005-0000-0000-000029210000}"/>
    <cellStyle name="Comma 58 4 2 2 2" xfId="8416" xr:uid="{00000000-0005-0000-0000-00002A210000}"/>
    <cellStyle name="Comma 58 4 2 2 2 2" xfId="8417" xr:uid="{00000000-0005-0000-0000-00002B210000}"/>
    <cellStyle name="Comma 58 4 2 2 2 3" xfId="8418" xr:uid="{00000000-0005-0000-0000-00002C210000}"/>
    <cellStyle name="Comma 58 4 2 2 2 4" xfId="8419" xr:uid="{00000000-0005-0000-0000-00002D210000}"/>
    <cellStyle name="Comma 58 4 2 2 3" xfId="8420" xr:uid="{00000000-0005-0000-0000-00002E210000}"/>
    <cellStyle name="Comma 58 4 2 2 4" xfId="8421" xr:uid="{00000000-0005-0000-0000-00002F210000}"/>
    <cellStyle name="Comma 58 4 2 2 5" xfId="8422" xr:uid="{00000000-0005-0000-0000-000030210000}"/>
    <cellStyle name="Comma 58 4 2 3" xfId="8423" xr:uid="{00000000-0005-0000-0000-000031210000}"/>
    <cellStyle name="Comma 58 4 2 3 2" xfId="8424" xr:uid="{00000000-0005-0000-0000-000032210000}"/>
    <cellStyle name="Comma 58 4 2 3 3" xfId="8425" xr:uid="{00000000-0005-0000-0000-000033210000}"/>
    <cellStyle name="Comma 58 4 2 3 4" xfId="8426" xr:uid="{00000000-0005-0000-0000-000034210000}"/>
    <cellStyle name="Comma 58 4 2 4" xfId="8427" xr:uid="{00000000-0005-0000-0000-000035210000}"/>
    <cellStyle name="Comma 58 4 2 5" xfId="8428" xr:uid="{00000000-0005-0000-0000-000036210000}"/>
    <cellStyle name="Comma 58 4 2 6" xfId="8429" xr:uid="{00000000-0005-0000-0000-000037210000}"/>
    <cellStyle name="Comma 58 4 3" xfId="8430" xr:uid="{00000000-0005-0000-0000-000038210000}"/>
    <cellStyle name="Comma 58 4 3 2" xfId="8431" xr:uid="{00000000-0005-0000-0000-000039210000}"/>
    <cellStyle name="Comma 58 4 3 2 2" xfId="8432" xr:uid="{00000000-0005-0000-0000-00003A210000}"/>
    <cellStyle name="Comma 58 4 3 2 2 2" xfId="8433" xr:uid="{00000000-0005-0000-0000-00003B210000}"/>
    <cellStyle name="Comma 58 4 3 2 2 3" xfId="8434" xr:uid="{00000000-0005-0000-0000-00003C210000}"/>
    <cellStyle name="Comma 58 4 3 2 2 4" xfId="8435" xr:uid="{00000000-0005-0000-0000-00003D210000}"/>
    <cellStyle name="Comma 58 4 3 2 3" xfId="8436" xr:uid="{00000000-0005-0000-0000-00003E210000}"/>
    <cellStyle name="Comma 58 4 3 2 4" xfId="8437" xr:uid="{00000000-0005-0000-0000-00003F210000}"/>
    <cellStyle name="Comma 58 4 3 2 5" xfId="8438" xr:uid="{00000000-0005-0000-0000-000040210000}"/>
    <cellStyle name="Comma 58 4 3 3" xfId="8439" xr:uid="{00000000-0005-0000-0000-000041210000}"/>
    <cellStyle name="Comma 58 4 3 3 2" xfId="8440" xr:uid="{00000000-0005-0000-0000-000042210000}"/>
    <cellStyle name="Comma 58 4 3 3 3" xfId="8441" xr:uid="{00000000-0005-0000-0000-000043210000}"/>
    <cellStyle name="Comma 58 4 3 3 4" xfId="8442" xr:uid="{00000000-0005-0000-0000-000044210000}"/>
    <cellStyle name="Comma 58 4 3 4" xfId="8443" xr:uid="{00000000-0005-0000-0000-000045210000}"/>
    <cellStyle name="Comma 58 4 3 5" xfId="8444" xr:uid="{00000000-0005-0000-0000-000046210000}"/>
    <cellStyle name="Comma 58 4 3 6" xfId="8445" xr:uid="{00000000-0005-0000-0000-000047210000}"/>
    <cellStyle name="Comma 58 4 4" xfId="8446" xr:uid="{00000000-0005-0000-0000-000048210000}"/>
    <cellStyle name="Comma 58 4 4 2" xfId="8447" xr:uid="{00000000-0005-0000-0000-000049210000}"/>
    <cellStyle name="Comma 58 4 4 2 2" xfId="8448" xr:uid="{00000000-0005-0000-0000-00004A210000}"/>
    <cellStyle name="Comma 58 4 4 2 3" xfId="8449" xr:uid="{00000000-0005-0000-0000-00004B210000}"/>
    <cellStyle name="Comma 58 4 4 2 4" xfId="8450" xr:uid="{00000000-0005-0000-0000-00004C210000}"/>
    <cellStyle name="Comma 58 4 4 3" xfId="8451" xr:uid="{00000000-0005-0000-0000-00004D210000}"/>
    <cellStyle name="Comma 58 4 4 4" xfId="8452" xr:uid="{00000000-0005-0000-0000-00004E210000}"/>
    <cellStyle name="Comma 58 4 4 5" xfId="8453" xr:uid="{00000000-0005-0000-0000-00004F210000}"/>
    <cellStyle name="Comma 58 4 5" xfId="8454" xr:uid="{00000000-0005-0000-0000-000050210000}"/>
    <cellStyle name="Comma 58 4 5 2" xfId="8455" xr:uid="{00000000-0005-0000-0000-000051210000}"/>
    <cellStyle name="Comma 58 4 5 3" xfId="8456" xr:uid="{00000000-0005-0000-0000-000052210000}"/>
    <cellStyle name="Comma 58 4 5 4" xfId="8457" xr:uid="{00000000-0005-0000-0000-000053210000}"/>
    <cellStyle name="Comma 58 4 6" xfId="8458" xr:uid="{00000000-0005-0000-0000-000054210000}"/>
    <cellStyle name="Comma 58 4 7" xfId="8459" xr:uid="{00000000-0005-0000-0000-000055210000}"/>
    <cellStyle name="Comma 58 4 8" xfId="8460" xr:uid="{00000000-0005-0000-0000-000056210000}"/>
    <cellStyle name="Comma 58 5" xfId="8461" xr:uid="{00000000-0005-0000-0000-000057210000}"/>
    <cellStyle name="Comma 58 5 2" xfId="8462" xr:uid="{00000000-0005-0000-0000-000058210000}"/>
    <cellStyle name="Comma 58 5 2 2" xfId="8463" xr:uid="{00000000-0005-0000-0000-000059210000}"/>
    <cellStyle name="Comma 58 5 2 2 2" xfId="8464" xr:uid="{00000000-0005-0000-0000-00005A210000}"/>
    <cellStyle name="Comma 58 5 2 2 2 2" xfId="8465" xr:uid="{00000000-0005-0000-0000-00005B210000}"/>
    <cellStyle name="Comma 58 5 2 2 2 3" xfId="8466" xr:uid="{00000000-0005-0000-0000-00005C210000}"/>
    <cellStyle name="Comma 58 5 2 2 2 4" xfId="8467" xr:uid="{00000000-0005-0000-0000-00005D210000}"/>
    <cellStyle name="Comma 58 5 2 2 3" xfId="8468" xr:uid="{00000000-0005-0000-0000-00005E210000}"/>
    <cellStyle name="Comma 58 5 2 2 4" xfId="8469" xr:uid="{00000000-0005-0000-0000-00005F210000}"/>
    <cellStyle name="Comma 58 5 2 2 5" xfId="8470" xr:uid="{00000000-0005-0000-0000-000060210000}"/>
    <cellStyle name="Comma 58 5 2 3" xfId="8471" xr:uid="{00000000-0005-0000-0000-000061210000}"/>
    <cellStyle name="Comma 58 5 2 3 2" xfId="8472" xr:uid="{00000000-0005-0000-0000-000062210000}"/>
    <cellStyle name="Comma 58 5 2 3 3" xfId="8473" xr:uid="{00000000-0005-0000-0000-000063210000}"/>
    <cellStyle name="Comma 58 5 2 3 4" xfId="8474" xr:uid="{00000000-0005-0000-0000-000064210000}"/>
    <cellStyle name="Comma 58 5 2 4" xfId="8475" xr:uid="{00000000-0005-0000-0000-000065210000}"/>
    <cellStyle name="Comma 58 5 2 5" xfId="8476" xr:uid="{00000000-0005-0000-0000-000066210000}"/>
    <cellStyle name="Comma 58 5 2 6" xfId="8477" xr:uid="{00000000-0005-0000-0000-000067210000}"/>
    <cellStyle name="Comma 58 5 3" xfId="8478" xr:uid="{00000000-0005-0000-0000-000068210000}"/>
    <cellStyle name="Comma 58 5 3 2" xfId="8479" xr:uid="{00000000-0005-0000-0000-000069210000}"/>
    <cellStyle name="Comma 58 5 3 2 2" xfId="8480" xr:uid="{00000000-0005-0000-0000-00006A210000}"/>
    <cellStyle name="Comma 58 5 3 2 2 2" xfId="8481" xr:uid="{00000000-0005-0000-0000-00006B210000}"/>
    <cellStyle name="Comma 58 5 3 2 2 3" xfId="8482" xr:uid="{00000000-0005-0000-0000-00006C210000}"/>
    <cellStyle name="Comma 58 5 3 2 2 4" xfId="8483" xr:uid="{00000000-0005-0000-0000-00006D210000}"/>
    <cellStyle name="Comma 58 5 3 2 3" xfId="8484" xr:uid="{00000000-0005-0000-0000-00006E210000}"/>
    <cellStyle name="Comma 58 5 3 2 4" xfId="8485" xr:uid="{00000000-0005-0000-0000-00006F210000}"/>
    <cellStyle name="Comma 58 5 3 2 5" xfId="8486" xr:uid="{00000000-0005-0000-0000-000070210000}"/>
    <cellStyle name="Comma 58 5 3 3" xfId="8487" xr:uid="{00000000-0005-0000-0000-000071210000}"/>
    <cellStyle name="Comma 58 5 3 3 2" xfId="8488" xr:uid="{00000000-0005-0000-0000-000072210000}"/>
    <cellStyle name="Comma 58 5 3 3 3" xfId="8489" xr:uid="{00000000-0005-0000-0000-000073210000}"/>
    <cellStyle name="Comma 58 5 3 3 4" xfId="8490" xr:uid="{00000000-0005-0000-0000-000074210000}"/>
    <cellStyle name="Comma 58 5 3 4" xfId="8491" xr:uid="{00000000-0005-0000-0000-000075210000}"/>
    <cellStyle name="Comma 58 5 3 5" xfId="8492" xr:uid="{00000000-0005-0000-0000-000076210000}"/>
    <cellStyle name="Comma 58 5 3 6" xfId="8493" xr:uid="{00000000-0005-0000-0000-000077210000}"/>
    <cellStyle name="Comma 58 5 4" xfId="8494" xr:uid="{00000000-0005-0000-0000-000078210000}"/>
    <cellStyle name="Comma 58 5 4 2" xfId="8495" xr:uid="{00000000-0005-0000-0000-000079210000}"/>
    <cellStyle name="Comma 58 5 4 2 2" xfId="8496" xr:uid="{00000000-0005-0000-0000-00007A210000}"/>
    <cellStyle name="Comma 58 5 4 2 3" xfId="8497" xr:uid="{00000000-0005-0000-0000-00007B210000}"/>
    <cellStyle name="Comma 58 5 4 2 4" xfId="8498" xr:uid="{00000000-0005-0000-0000-00007C210000}"/>
    <cellStyle name="Comma 58 5 4 3" xfId="8499" xr:uid="{00000000-0005-0000-0000-00007D210000}"/>
    <cellStyle name="Comma 58 5 4 4" xfId="8500" xr:uid="{00000000-0005-0000-0000-00007E210000}"/>
    <cellStyle name="Comma 58 5 4 5" xfId="8501" xr:uid="{00000000-0005-0000-0000-00007F210000}"/>
    <cellStyle name="Comma 58 5 5" xfId="8502" xr:uid="{00000000-0005-0000-0000-000080210000}"/>
    <cellStyle name="Comma 58 5 5 2" xfId="8503" xr:uid="{00000000-0005-0000-0000-000081210000}"/>
    <cellStyle name="Comma 58 5 5 3" xfId="8504" xr:uid="{00000000-0005-0000-0000-000082210000}"/>
    <cellStyle name="Comma 58 5 5 4" xfId="8505" xr:uid="{00000000-0005-0000-0000-000083210000}"/>
    <cellStyle name="Comma 58 5 6" xfId="8506" xr:uid="{00000000-0005-0000-0000-000084210000}"/>
    <cellStyle name="Comma 58 5 7" xfId="8507" xr:uid="{00000000-0005-0000-0000-000085210000}"/>
    <cellStyle name="Comma 58 5 8" xfId="8508" xr:uid="{00000000-0005-0000-0000-000086210000}"/>
    <cellStyle name="Comma 58 6" xfId="8509" xr:uid="{00000000-0005-0000-0000-000087210000}"/>
    <cellStyle name="Comma 58 6 2" xfId="8510" xr:uid="{00000000-0005-0000-0000-000088210000}"/>
    <cellStyle name="Comma 58 6 2 2" xfId="8511" xr:uid="{00000000-0005-0000-0000-000089210000}"/>
    <cellStyle name="Comma 58 6 2 2 2" xfId="8512" xr:uid="{00000000-0005-0000-0000-00008A210000}"/>
    <cellStyle name="Comma 58 6 2 2 3" xfId="8513" xr:uid="{00000000-0005-0000-0000-00008B210000}"/>
    <cellStyle name="Comma 58 6 2 2 4" xfId="8514" xr:uid="{00000000-0005-0000-0000-00008C210000}"/>
    <cellStyle name="Comma 58 6 2 3" xfId="8515" xr:uid="{00000000-0005-0000-0000-00008D210000}"/>
    <cellStyle name="Comma 58 6 2 4" xfId="8516" xr:uid="{00000000-0005-0000-0000-00008E210000}"/>
    <cellStyle name="Comma 58 6 2 5" xfId="8517" xr:uid="{00000000-0005-0000-0000-00008F210000}"/>
    <cellStyle name="Comma 58 6 3" xfId="8518" xr:uid="{00000000-0005-0000-0000-000090210000}"/>
    <cellStyle name="Comma 58 6 3 2" xfId="8519" xr:uid="{00000000-0005-0000-0000-000091210000}"/>
    <cellStyle name="Comma 58 6 3 3" xfId="8520" xr:uid="{00000000-0005-0000-0000-000092210000}"/>
    <cellStyle name="Comma 58 6 3 4" xfId="8521" xr:uid="{00000000-0005-0000-0000-000093210000}"/>
    <cellStyle name="Comma 58 6 4" xfId="8522" xr:uid="{00000000-0005-0000-0000-000094210000}"/>
    <cellStyle name="Comma 58 6 5" xfId="8523" xr:uid="{00000000-0005-0000-0000-000095210000}"/>
    <cellStyle name="Comma 58 6 6" xfId="8524" xr:uid="{00000000-0005-0000-0000-000096210000}"/>
    <cellStyle name="Comma 58 7" xfId="8525" xr:uid="{00000000-0005-0000-0000-000097210000}"/>
    <cellStyle name="Comma 58 7 2" xfId="8526" xr:uid="{00000000-0005-0000-0000-000098210000}"/>
    <cellStyle name="Comma 58 7 2 2" xfId="8527" xr:uid="{00000000-0005-0000-0000-000099210000}"/>
    <cellStyle name="Comma 58 7 2 2 2" xfId="8528" xr:uid="{00000000-0005-0000-0000-00009A210000}"/>
    <cellStyle name="Comma 58 7 2 2 3" xfId="8529" xr:uid="{00000000-0005-0000-0000-00009B210000}"/>
    <cellStyle name="Comma 58 7 2 2 4" xfId="8530" xr:uid="{00000000-0005-0000-0000-00009C210000}"/>
    <cellStyle name="Comma 58 7 2 3" xfId="8531" xr:uid="{00000000-0005-0000-0000-00009D210000}"/>
    <cellStyle name="Comma 58 7 2 4" xfId="8532" xr:uid="{00000000-0005-0000-0000-00009E210000}"/>
    <cellStyle name="Comma 58 7 2 5" xfId="8533" xr:uid="{00000000-0005-0000-0000-00009F210000}"/>
    <cellStyle name="Comma 58 7 3" xfId="8534" xr:uid="{00000000-0005-0000-0000-0000A0210000}"/>
    <cellStyle name="Comma 58 7 3 2" xfId="8535" xr:uid="{00000000-0005-0000-0000-0000A1210000}"/>
    <cellStyle name="Comma 58 7 3 3" xfId="8536" xr:uid="{00000000-0005-0000-0000-0000A2210000}"/>
    <cellStyle name="Comma 58 7 3 4" xfId="8537" xr:uid="{00000000-0005-0000-0000-0000A3210000}"/>
    <cellStyle name="Comma 58 7 4" xfId="8538" xr:uid="{00000000-0005-0000-0000-0000A4210000}"/>
    <cellStyle name="Comma 58 7 5" xfId="8539" xr:uid="{00000000-0005-0000-0000-0000A5210000}"/>
    <cellStyle name="Comma 58 7 6" xfId="8540" xr:uid="{00000000-0005-0000-0000-0000A6210000}"/>
    <cellStyle name="Comma 58 8" xfId="8541" xr:uid="{00000000-0005-0000-0000-0000A7210000}"/>
    <cellStyle name="Comma 58 8 2" xfId="8542" xr:uid="{00000000-0005-0000-0000-0000A8210000}"/>
    <cellStyle name="Comma 58 8 2 2" xfId="8543" xr:uid="{00000000-0005-0000-0000-0000A9210000}"/>
    <cellStyle name="Comma 58 8 2 3" xfId="8544" xr:uid="{00000000-0005-0000-0000-0000AA210000}"/>
    <cellStyle name="Comma 58 8 2 4" xfId="8545" xr:uid="{00000000-0005-0000-0000-0000AB210000}"/>
    <cellStyle name="Comma 58 8 3" xfId="8546" xr:uid="{00000000-0005-0000-0000-0000AC210000}"/>
    <cellStyle name="Comma 58 8 4" xfId="8547" xr:uid="{00000000-0005-0000-0000-0000AD210000}"/>
    <cellStyle name="Comma 58 8 5" xfId="8548" xr:uid="{00000000-0005-0000-0000-0000AE210000}"/>
    <cellStyle name="Comma 58 9" xfId="8549" xr:uid="{00000000-0005-0000-0000-0000AF210000}"/>
    <cellStyle name="Comma 58 9 2" xfId="8550" xr:uid="{00000000-0005-0000-0000-0000B0210000}"/>
    <cellStyle name="Comma 58 9 3" xfId="8551" xr:uid="{00000000-0005-0000-0000-0000B1210000}"/>
    <cellStyle name="Comma 58 9 4" xfId="8552" xr:uid="{00000000-0005-0000-0000-0000B2210000}"/>
    <cellStyle name="Comma 59" xfId="8553" xr:uid="{00000000-0005-0000-0000-0000B3210000}"/>
    <cellStyle name="Comma 59 2" xfId="8554" xr:uid="{00000000-0005-0000-0000-0000B4210000}"/>
    <cellStyle name="Comma 6" xfId="8555" xr:uid="{00000000-0005-0000-0000-0000B5210000}"/>
    <cellStyle name="Comma 6 10" xfId="28967" xr:uid="{FB7AFC99-C931-4E5B-B2E7-D194E3808D97}"/>
    <cellStyle name="Comma 6 2" xfId="8556" xr:uid="{00000000-0005-0000-0000-0000B6210000}"/>
    <cellStyle name="Comma 6 2 2" xfId="8557" xr:uid="{00000000-0005-0000-0000-0000B7210000}"/>
    <cellStyle name="Comma 6 2 2 2" xfId="8558" xr:uid="{00000000-0005-0000-0000-0000B8210000}"/>
    <cellStyle name="Comma 6 2 2 2 2" xfId="28970" xr:uid="{435AEC6A-6BA3-40BE-AD98-F60A1AC25ECA}"/>
    <cellStyle name="Comma 6 2 2 3" xfId="28969" xr:uid="{103BA1FC-8322-4087-AE20-F7399525D2C6}"/>
    <cellStyle name="Comma 6 2 3" xfId="8559" xr:uid="{00000000-0005-0000-0000-0000B9210000}"/>
    <cellStyle name="Comma 6 2 3 2" xfId="28971" xr:uid="{0C1ACCB4-C861-4D49-9212-E77240E523B3}"/>
    <cellStyle name="Comma 6 2 4" xfId="8560" xr:uid="{00000000-0005-0000-0000-0000BA210000}"/>
    <cellStyle name="Comma 6 2 4 2" xfId="28972" xr:uid="{087178ED-1344-4737-B3D3-749FC878C2CD}"/>
    <cellStyle name="Comma 6 2 5" xfId="28968" xr:uid="{8980B2D3-D05E-4FAB-A7AE-571AE8DA986D}"/>
    <cellStyle name="Comma 6 3" xfId="8561" xr:uid="{00000000-0005-0000-0000-0000BB210000}"/>
    <cellStyle name="Comma 6 3 2" xfId="8562" xr:uid="{00000000-0005-0000-0000-0000BC210000}"/>
    <cellStyle name="Comma 6 3 2 2" xfId="28975" xr:uid="{ED837797-1C91-4B1F-B82A-12747E982C0C}"/>
    <cellStyle name="Comma 6 3 2 3" xfId="28974" xr:uid="{ACAC6848-69F7-49A8-B0D3-A465CCB0A0A4}"/>
    <cellStyle name="Comma 6 3 3" xfId="8563" xr:uid="{00000000-0005-0000-0000-0000BD210000}"/>
    <cellStyle name="Comma 6 3 3 2" xfId="28976" xr:uid="{6C9333CF-6670-44B3-9B09-B924420B4414}"/>
    <cellStyle name="Comma 6 3 4" xfId="28977" xr:uid="{F2DC2742-82F9-4DCA-ABDD-AADEDF352043}"/>
    <cellStyle name="Comma 6 3 5" xfId="28973" xr:uid="{A8729DDB-7D7C-4D82-80DD-24F8DAACF10D}"/>
    <cellStyle name="Comma 6 4" xfId="8564" xr:uid="{00000000-0005-0000-0000-0000BE210000}"/>
    <cellStyle name="Comma 6 4 2" xfId="8565" xr:uid="{00000000-0005-0000-0000-0000BF210000}"/>
    <cellStyle name="Comma 6 4 2 2" xfId="28979" xr:uid="{B2400F92-2994-4875-A22C-FC2AD3E987C5}"/>
    <cellStyle name="Comma 6 4 3" xfId="28980" xr:uid="{7A0A3CBD-254D-44A0-8F58-3DCB6E983A64}"/>
    <cellStyle name="Comma 6 4 4" xfId="28978" xr:uid="{9A0ADC5E-7AFC-4FBC-9AAE-70E1764E52B4}"/>
    <cellStyle name="Comma 6 5" xfId="8566" xr:uid="{00000000-0005-0000-0000-0000C0210000}"/>
    <cellStyle name="Comma 6 5 2" xfId="28981" xr:uid="{349C420D-75C7-41DB-B1E6-6B37ACB14C4E}"/>
    <cellStyle name="Comma 6 6" xfId="28982" xr:uid="{05A108FF-8463-4197-B170-BFA4ED40A18A}"/>
    <cellStyle name="Comma 6 7" xfId="28983" xr:uid="{61EEF328-DCC2-4B71-B523-177FF09E5B1B}"/>
    <cellStyle name="Comma 6 8" xfId="28984" xr:uid="{EED0CA71-880B-4D8E-BD69-A88EC643E171}"/>
    <cellStyle name="Comma 6 9" xfId="28985" xr:uid="{1039783D-3BE4-4C66-9BF7-4FA0C0B4E540}"/>
    <cellStyle name="Comma 6_CONFIGURATION" xfId="28986" xr:uid="{CE80FE2D-AE1A-4C1B-B668-1B48CCD7D5AB}"/>
    <cellStyle name="Comma 60" xfId="8567" xr:uid="{00000000-0005-0000-0000-0000C1210000}"/>
    <cellStyle name="Comma 60 2" xfId="8568" xr:uid="{00000000-0005-0000-0000-0000C2210000}"/>
    <cellStyle name="Comma 61" xfId="8569" xr:uid="{00000000-0005-0000-0000-0000C3210000}"/>
    <cellStyle name="Comma 61 2" xfId="8570" xr:uid="{00000000-0005-0000-0000-0000C4210000}"/>
    <cellStyle name="Comma 62" xfId="8571" xr:uid="{00000000-0005-0000-0000-0000C5210000}"/>
    <cellStyle name="Comma 62 2" xfId="8572" xr:uid="{00000000-0005-0000-0000-0000C6210000}"/>
    <cellStyle name="Comma 63" xfId="8573" xr:uid="{00000000-0005-0000-0000-0000C7210000}"/>
    <cellStyle name="Comma 63 2" xfId="8574" xr:uid="{00000000-0005-0000-0000-0000C8210000}"/>
    <cellStyle name="Comma 64" xfId="8575" xr:uid="{00000000-0005-0000-0000-0000C9210000}"/>
    <cellStyle name="Comma 64 2" xfId="8576" xr:uid="{00000000-0005-0000-0000-0000CA210000}"/>
    <cellStyle name="Comma 65" xfId="8577" xr:uid="{00000000-0005-0000-0000-0000CB210000}"/>
    <cellStyle name="Comma 65 2" xfId="8578" xr:uid="{00000000-0005-0000-0000-0000CC210000}"/>
    <cellStyle name="Comma 66" xfId="8579" xr:uid="{00000000-0005-0000-0000-0000CD210000}"/>
    <cellStyle name="Comma 66 2" xfId="8580" xr:uid="{00000000-0005-0000-0000-0000CE210000}"/>
    <cellStyle name="Comma 67" xfId="8581" xr:uid="{00000000-0005-0000-0000-0000CF210000}"/>
    <cellStyle name="Comma 67 2" xfId="8582" xr:uid="{00000000-0005-0000-0000-0000D0210000}"/>
    <cellStyle name="Comma 68" xfId="8583" xr:uid="{00000000-0005-0000-0000-0000D1210000}"/>
    <cellStyle name="Comma 68 10" xfId="8584" xr:uid="{00000000-0005-0000-0000-0000D2210000}"/>
    <cellStyle name="Comma 68 11" xfId="8585" xr:uid="{00000000-0005-0000-0000-0000D3210000}"/>
    <cellStyle name="Comma 68 12" xfId="8586" xr:uid="{00000000-0005-0000-0000-0000D4210000}"/>
    <cellStyle name="Comma 68 2" xfId="8587" xr:uid="{00000000-0005-0000-0000-0000D5210000}"/>
    <cellStyle name="Comma 68 2 10" xfId="8588" xr:uid="{00000000-0005-0000-0000-0000D6210000}"/>
    <cellStyle name="Comma 68 2 2" xfId="8589" xr:uid="{00000000-0005-0000-0000-0000D7210000}"/>
    <cellStyle name="Comma 68 2 2 2" xfId="8590" xr:uid="{00000000-0005-0000-0000-0000D8210000}"/>
    <cellStyle name="Comma 68 2 2 2 2" xfId="8591" xr:uid="{00000000-0005-0000-0000-0000D9210000}"/>
    <cellStyle name="Comma 68 2 2 2 2 2" xfId="8592" xr:uid="{00000000-0005-0000-0000-0000DA210000}"/>
    <cellStyle name="Comma 68 2 2 2 2 2 2" xfId="8593" xr:uid="{00000000-0005-0000-0000-0000DB210000}"/>
    <cellStyle name="Comma 68 2 2 2 2 2 3" xfId="8594" xr:uid="{00000000-0005-0000-0000-0000DC210000}"/>
    <cellStyle name="Comma 68 2 2 2 2 2 4" xfId="8595" xr:uid="{00000000-0005-0000-0000-0000DD210000}"/>
    <cellStyle name="Comma 68 2 2 2 2 3" xfId="8596" xr:uid="{00000000-0005-0000-0000-0000DE210000}"/>
    <cellStyle name="Comma 68 2 2 2 2 4" xfId="8597" xr:uid="{00000000-0005-0000-0000-0000DF210000}"/>
    <cellStyle name="Comma 68 2 2 2 2 5" xfId="8598" xr:uid="{00000000-0005-0000-0000-0000E0210000}"/>
    <cellStyle name="Comma 68 2 2 2 3" xfId="8599" xr:uid="{00000000-0005-0000-0000-0000E1210000}"/>
    <cellStyle name="Comma 68 2 2 2 3 2" xfId="8600" xr:uid="{00000000-0005-0000-0000-0000E2210000}"/>
    <cellStyle name="Comma 68 2 2 2 3 3" xfId="8601" xr:uid="{00000000-0005-0000-0000-0000E3210000}"/>
    <cellStyle name="Comma 68 2 2 2 3 4" xfId="8602" xr:uid="{00000000-0005-0000-0000-0000E4210000}"/>
    <cellStyle name="Comma 68 2 2 2 4" xfId="8603" xr:uid="{00000000-0005-0000-0000-0000E5210000}"/>
    <cellStyle name="Comma 68 2 2 2 5" xfId="8604" xr:uid="{00000000-0005-0000-0000-0000E6210000}"/>
    <cellStyle name="Comma 68 2 2 2 6" xfId="8605" xr:uid="{00000000-0005-0000-0000-0000E7210000}"/>
    <cellStyle name="Comma 68 2 2 3" xfId="8606" xr:uid="{00000000-0005-0000-0000-0000E8210000}"/>
    <cellStyle name="Comma 68 2 2 3 2" xfId="8607" xr:uid="{00000000-0005-0000-0000-0000E9210000}"/>
    <cellStyle name="Comma 68 2 2 3 2 2" xfId="8608" xr:uid="{00000000-0005-0000-0000-0000EA210000}"/>
    <cellStyle name="Comma 68 2 2 3 2 2 2" xfId="8609" xr:uid="{00000000-0005-0000-0000-0000EB210000}"/>
    <cellStyle name="Comma 68 2 2 3 2 2 3" xfId="8610" xr:uid="{00000000-0005-0000-0000-0000EC210000}"/>
    <cellStyle name="Comma 68 2 2 3 2 2 4" xfId="8611" xr:uid="{00000000-0005-0000-0000-0000ED210000}"/>
    <cellStyle name="Comma 68 2 2 3 2 3" xfId="8612" xr:uid="{00000000-0005-0000-0000-0000EE210000}"/>
    <cellStyle name="Comma 68 2 2 3 2 4" xfId="8613" xr:uid="{00000000-0005-0000-0000-0000EF210000}"/>
    <cellStyle name="Comma 68 2 2 3 2 5" xfId="8614" xr:uid="{00000000-0005-0000-0000-0000F0210000}"/>
    <cellStyle name="Comma 68 2 2 3 3" xfId="8615" xr:uid="{00000000-0005-0000-0000-0000F1210000}"/>
    <cellStyle name="Comma 68 2 2 3 3 2" xfId="8616" xr:uid="{00000000-0005-0000-0000-0000F2210000}"/>
    <cellStyle name="Comma 68 2 2 3 3 3" xfId="8617" xr:uid="{00000000-0005-0000-0000-0000F3210000}"/>
    <cellStyle name="Comma 68 2 2 3 3 4" xfId="8618" xr:uid="{00000000-0005-0000-0000-0000F4210000}"/>
    <cellStyle name="Comma 68 2 2 3 4" xfId="8619" xr:uid="{00000000-0005-0000-0000-0000F5210000}"/>
    <cellStyle name="Comma 68 2 2 3 5" xfId="8620" xr:uid="{00000000-0005-0000-0000-0000F6210000}"/>
    <cellStyle name="Comma 68 2 2 3 6" xfId="8621" xr:uid="{00000000-0005-0000-0000-0000F7210000}"/>
    <cellStyle name="Comma 68 2 2 4" xfId="8622" xr:uid="{00000000-0005-0000-0000-0000F8210000}"/>
    <cellStyle name="Comma 68 2 2 4 2" xfId="8623" xr:uid="{00000000-0005-0000-0000-0000F9210000}"/>
    <cellStyle name="Comma 68 2 2 4 2 2" xfId="8624" xr:uid="{00000000-0005-0000-0000-0000FA210000}"/>
    <cellStyle name="Comma 68 2 2 4 2 3" xfId="8625" xr:uid="{00000000-0005-0000-0000-0000FB210000}"/>
    <cellStyle name="Comma 68 2 2 4 2 4" xfId="8626" xr:uid="{00000000-0005-0000-0000-0000FC210000}"/>
    <cellStyle name="Comma 68 2 2 4 3" xfId="8627" xr:uid="{00000000-0005-0000-0000-0000FD210000}"/>
    <cellStyle name="Comma 68 2 2 4 4" xfId="8628" xr:uid="{00000000-0005-0000-0000-0000FE210000}"/>
    <cellStyle name="Comma 68 2 2 4 5" xfId="8629" xr:uid="{00000000-0005-0000-0000-0000FF210000}"/>
    <cellStyle name="Comma 68 2 2 5" xfId="8630" xr:uid="{00000000-0005-0000-0000-000000220000}"/>
    <cellStyle name="Comma 68 2 2 5 2" xfId="8631" xr:uid="{00000000-0005-0000-0000-000001220000}"/>
    <cellStyle name="Comma 68 2 2 5 3" xfId="8632" xr:uid="{00000000-0005-0000-0000-000002220000}"/>
    <cellStyle name="Comma 68 2 2 5 4" xfId="8633" xr:uid="{00000000-0005-0000-0000-000003220000}"/>
    <cellStyle name="Comma 68 2 2 6" xfId="8634" xr:uid="{00000000-0005-0000-0000-000004220000}"/>
    <cellStyle name="Comma 68 2 2 7" xfId="8635" xr:uid="{00000000-0005-0000-0000-000005220000}"/>
    <cellStyle name="Comma 68 2 2 8" xfId="8636" xr:uid="{00000000-0005-0000-0000-000006220000}"/>
    <cellStyle name="Comma 68 2 3" xfId="8637" xr:uid="{00000000-0005-0000-0000-000007220000}"/>
    <cellStyle name="Comma 68 2 3 2" xfId="8638" xr:uid="{00000000-0005-0000-0000-000008220000}"/>
    <cellStyle name="Comma 68 2 3 2 2" xfId="8639" xr:uid="{00000000-0005-0000-0000-000009220000}"/>
    <cellStyle name="Comma 68 2 3 2 2 2" xfId="8640" xr:uid="{00000000-0005-0000-0000-00000A220000}"/>
    <cellStyle name="Comma 68 2 3 2 2 2 2" xfId="8641" xr:uid="{00000000-0005-0000-0000-00000B220000}"/>
    <cellStyle name="Comma 68 2 3 2 2 2 3" xfId="8642" xr:uid="{00000000-0005-0000-0000-00000C220000}"/>
    <cellStyle name="Comma 68 2 3 2 2 2 4" xfId="8643" xr:uid="{00000000-0005-0000-0000-00000D220000}"/>
    <cellStyle name="Comma 68 2 3 2 2 3" xfId="8644" xr:uid="{00000000-0005-0000-0000-00000E220000}"/>
    <cellStyle name="Comma 68 2 3 2 2 4" xfId="8645" xr:uid="{00000000-0005-0000-0000-00000F220000}"/>
    <cellStyle name="Comma 68 2 3 2 2 5" xfId="8646" xr:uid="{00000000-0005-0000-0000-000010220000}"/>
    <cellStyle name="Comma 68 2 3 2 3" xfId="8647" xr:uid="{00000000-0005-0000-0000-000011220000}"/>
    <cellStyle name="Comma 68 2 3 2 3 2" xfId="8648" xr:uid="{00000000-0005-0000-0000-000012220000}"/>
    <cellStyle name="Comma 68 2 3 2 3 3" xfId="8649" xr:uid="{00000000-0005-0000-0000-000013220000}"/>
    <cellStyle name="Comma 68 2 3 2 3 4" xfId="8650" xr:uid="{00000000-0005-0000-0000-000014220000}"/>
    <cellStyle name="Comma 68 2 3 2 4" xfId="8651" xr:uid="{00000000-0005-0000-0000-000015220000}"/>
    <cellStyle name="Comma 68 2 3 2 5" xfId="8652" xr:uid="{00000000-0005-0000-0000-000016220000}"/>
    <cellStyle name="Comma 68 2 3 2 6" xfId="8653" xr:uid="{00000000-0005-0000-0000-000017220000}"/>
    <cellStyle name="Comma 68 2 3 3" xfId="8654" xr:uid="{00000000-0005-0000-0000-000018220000}"/>
    <cellStyle name="Comma 68 2 3 3 2" xfId="8655" xr:uid="{00000000-0005-0000-0000-000019220000}"/>
    <cellStyle name="Comma 68 2 3 3 2 2" xfId="8656" xr:uid="{00000000-0005-0000-0000-00001A220000}"/>
    <cellStyle name="Comma 68 2 3 3 2 2 2" xfId="8657" xr:uid="{00000000-0005-0000-0000-00001B220000}"/>
    <cellStyle name="Comma 68 2 3 3 2 2 3" xfId="8658" xr:uid="{00000000-0005-0000-0000-00001C220000}"/>
    <cellStyle name="Comma 68 2 3 3 2 2 4" xfId="8659" xr:uid="{00000000-0005-0000-0000-00001D220000}"/>
    <cellStyle name="Comma 68 2 3 3 2 3" xfId="8660" xr:uid="{00000000-0005-0000-0000-00001E220000}"/>
    <cellStyle name="Comma 68 2 3 3 2 4" xfId="8661" xr:uid="{00000000-0005-0000-0000-00001F220000}"/>
    <cellStyle name="Comma 68 2 3 3 2 5" xfId="8662" xr:uid="{00000000-0005-0000-0000-000020220000}"/>
    <cellStyle name="Comma 68 2 3 3 3" xfId="8663" xr:uid="{00000000-0005-0000-0000-000021220000}"/>
    <cellStyle name="Comma 68 2 3 3 3 2" xfId="8664" xr:uid="{00000000-0005-0000-0000-000022220000}"/>
    <cellStyle name="Comma 68 2 3 3 3 3" xfId="8665" xr:uid="{00000000-0005-0000-0000-000023220000}"/>
    <cellStyle name="Comma 68 2 3 3 3 4" xfId="8666" xr:uid="{00000000-0005-0000-0000-000024220000}"/>
    <cellStyle name="Comma 68 2 3 3 4" xfId="8667" xr:uid="{00000000-0005-0000-0000-000025220000}"/>
    <cellStyle name="Comma 68 2 3 3 5" xfId="8668" xr:uid="{00000000-0005-0000-0000-000026220000}"/>
    <cellStyle name="Comma 68 2 3 3 6" xfId="8669" xr:uid="{00000000-0005-0000-0000-000027220000}"/>
    <cellStyle name="Comma 68 2 3 4" xfId="8670" xr:uid="{00000000-0005-0000-0000-000028220000}"/>
    <cellStyle name="Comma 68 2 3 4 2" xfId="8671" xr:uid="{00000000-0005-0000-0000-000029220000}"/>
    <cellStyle name="Comma 68 2 3 4 2 2" xfId="8672" xr:uid="{00000000-0005-0000-0000-00002A220000}"/>
    <cellStyle name="Comma 68 2 3 4 2 3" xfId="8673" xr:uid="{00000000-0005-0000-0000-00002B220000}"/>
    <cellStyle name="Comma 68 2 3 4 2 4" xfId="8674" xr:uid="{00000000-0005-0000-0000-00002C220000}"/>
    <cellStyle name="Comma 68 2 3 4 3" xfId="8675" xr:uid="{00000000-0005-0000-0000-00002D220000}"/>
    <cellStyle name="Comma 68 2 3 4 4" xfId="8676" xr:uid="{00000000-0005-0000-0000-00002E220000}"/>
    <cellStyle name="Comma 68 2 3 4 5" xfId="8677" xr:uid="{00000000-0005-0000-0000-00002F220000}"/>
    <cellStyle name="Comma 68 2 3 5" xfId="8678" xr:uid="{00000000-0005-0000-0000-000030220000}"/>
    <cellStyle name="Comma 68 2 3 5 2" xfId="8679" xr:uid="{00000000-0005-0000-0000-000031220000}"/>
    <cellStyle name="Comma 68 2 3 5 3" xfId="8680" xr:uid="{00000000-0005-0000-0000-000032220000}"/>
    <cellStyle name="Comma 68 2 3 5 4" xfId="8681" xr:uid="{00000000-0005-0000-0000-000033220000}"/>
    <cellStyle name="Comma 68 2 3 6" xfId="8682" xr:uid="{00000000-0005-0000-0000-000034220000}"/>
    <cellStyle name="Comma 68 2 3 7" xfId="8683" xr:uid="{00000000-0005-0000-0000-000035220000}"/>
    <cellStyle name="Comma 68 2 3 8" xfId="8684" xr:uid="{00000000-0005-0000-0000-000036220000}"/>
    <cellStyle name="Comma 68 2 4" xfId="8685" xr:uid="{00000000-0005-0000-0000-000037220000}"/>
    <cellStyle name="Comma 68 2 4 2" xfId="8686" xr:uid="{00000000-0005-0000-0000-000038220000}"/>
    <cellStyle name="Comma 68 2 4 2 2" xfId="8687" xr:uid="{00000000-0005-0000-0000-000039220000}"/>
    <cellStyle name="Comma 68 2 4 2 2 2" xfId="8688" xr:uid="{00000000-0005-0000-0000-00003A220000}"/>
    <cellStyle name="Comma 68 2 4 2 2 3" xfId="8689" xr:uid="{00000000-0005-0000-0000-00003B220000}"/>
    <cellStyle name="Comma 68 2 4 2 2 4" xfId="8690" xr:uid="{00000000-0005-0000-0000-00003C220000}"/>
    <cellStyle name="Comma 68 2 4 2 3" xfId="8691" xr:uid="{00000000-0005-0000-0000-00003D220000}"/>
    <cellStyle name="Comma 68 2 4 2 4" xfId="8692" xr:uid="{00000000-0005-0000-0000-00003E220000}"/>
    <cellStyle name="Comma 68 2 4 2 5" xfId="8693" xr:uid="{00000000-0005-0000-0000-00003F220000}"/>
    <cellStyle name="Comma 68 2 4 3" xfId="8694" xr:uid="{00000000-0005-0000-0000-000040220000}"/>
    <cellStyle name="Comma 68 2 4 3 2" xfId="8695" xr:uid="{00000000-0005-0000-0000-000041220000}"/>
    <cellStyle name="Comma 68 2 4 3 3" xfId="8696" xr:uid="{00000000-0005-0000-0000-000042220000}"/>
    <cellStyle name="Comma 68 2 4 3 4" xfId="8697" xr:uid="{00000000-0005-0000-0000-000043220000}"/>
    <cellStyle name="Comma 68 2 4 4" xfId="8698" xr:uid="{00000000-0005-0000-0000-000044220000}"/>
    <cellStyle name="Comma 68 2 4 5" xfId="8699" xr:uid="{00000000-0005-0000-0000-000045220000}"/>
    <cellStyle name="Comma 68 2 4 6" xfId="8700" xr:uid="{00000000-0005-0000-0000-000046220000}"/>
    <cellStyle name="Comma 68 2 5" xfId="8701" xr:uid="{00000000-0005-0000-0000-000047220000}"/>
    <cellStyle name="Comma 68 2 5 2" xfId="8702" xr:uid="{00000000-0005-0000-0000-000048220000}"/>
    <cellStyle name="Comma 68 2 5 2 2" xfId="8703" xr:uid="{00000000-0005-0000-0000-000049220000}"/>
    <cellStyle name="Comma 68 2 5 2 2 2" xfId="8704" xr:uid="{00000000-0005-0000-0000-00004A220000}"/>
    <cellStyle name="Comma 68 2 5 2 2 3" xfId="8705" xr:uid="{00000000-0005-0000-0000-00004B220000}"/>
    <cellStyle name="Comma 68 2 5 2 2 4" xfId="8706" xr:uid="{00000000-0005-0000-0000-00004C220000}"/>
    <cellStyle name="Comma 68 2 5 2 3" xfId="8707" xr:uid="{00000000-0005-0000-0000-00004D220000}"/>
    <cellStyle name="Comma 68 2 5 2 4" xfId="8708" xr:uid="{00000000-0005-0000-0000-00004E220000}"/>
    <cellStyle name="Comma 68 2 5 2 5" xfId="8709" xr:uid="{00000000-0005-0000-0000-00004F220000}"/>
    <cellStyle name="Comma 68 2 5 3" xfId="8710" xr:uid="{00000000-0005-0000-0000-000050220000}"/>
    <cellStyle name="Comma 68 2 5 3 2" xfId="8711" xr:uid="{00000000-0005-0000-0000-000051220000}"/>
    <cellStyle name="Comma 68 2 5 3 3" xfId="8712" xr:uid="{00000000-0005-0000-0000-000052220000}"/>
    <cellStyle name="Comma 68 2 5 3 4" xfId="8713" xr:uid="{00000000-0005-0000-0000-000053220000}"/>
    <cellStyle name="Comma 68 2 5 4" xfId="8714" xr:uid="{00000000-0005-0000-0000-000054220000}"/>
    <cellStyle name="Comma 68 2 5 5" xfId="8715" xr:uid="{00000000-0005-0000-0000-000055220000}"/>
    <cellStyle name="Comma 68 2 5 6" xfId="8716" xr:uid="{00000000-0005-0000-0000-000056220000}"/>
    <cellStyle name="Comma 68 2 6" xfId="8717" xr:uid="{00000000-0005-0000-0000-000057220000}"/>
    <cellStyle name="Comma 68 2 6 2" xfId="8718" xr:uid="{00000000-0005-0000-0000-000058220000}"/>
    <cellStyle name="Comma 68 2 6 2 2" xfId="8719" xr:uid="{00000000-0005-0000-0000-000059220000}"/>
    <cellStyle name="Comma 68 2 6 2 3" xfId="8720" xr:uid="{00000000-0005-0000-0000-00005A220000}"/>
    <cellStyle name="Comma 68 2 6 2 4" xfId="8721" xr:uid="{00000000-0005-0000-0000-00005B220000}"/>
    <cellStyle name="Comma 68 2 6 3" xfId="8722" xr:uid="{00000000-0005-0000-0000-00005C220000}"/>
    <cellStyle name="Comma 68 2 6 4" xfId="8723" xr:uid="{00000000-0005-0000-0000-00005D220000}"/>
    <cellStyle name="Comma 68 2 6 5" xfId="8724" xr:uid="{00000000-0005-0000-0000-00005E220000}"/>
    <cellStyle name="Comma 68 2 7" xfId="8725" xr:uid="{00000000-0005-0000-0000-00005F220000}"/>
    <cellStyle name="Comma 68 2 7 2" xfId="8726" xr:uid="{00000000-0005-0000-0000-000060220000}"/>
    <cellStyle name="Comma 68 2 7 3" xfId="8727" xr:uid="{00000000-0005-0000-0000-000061220000}"/>
    <cellStyle name="Comma 68 2 7 4" xfId="8728" xr:uid="{00000000-0005-0000-0000-000062220000}"/>
    <cellStyle name="Comma 68 2 8" xfId="8729" xr:uid="{00000000-0005-0000-0000-000063220000}"/>
    <cellStyle name="Comma 68 2 9" xfId="8730" xr:uid="{00000000-0005-0000-0000-000064220000}"/>
    <cellStyle name="Comma 68 3" xfId="8731" xr:uid="{00000000-0005-0000-0000-000065220000}"/>
    <cellStyle name="Comma 68 3 10" xfId="8732" xr:uid="{00000000-0005-0000-0000-000066220000}"/>
    <cellStyle name="Comma 68 3 2" xfId="8733" xr:uid="{00000000-0005-0000-0000-000067220000}"/>
    <cellStyle name="Comma 68 3 2 2" xfId="8734" xr:uid="{00000000-0005-0000-0000-000068220000}"/>
    <cellStyle name="Comma 68 3 2 2 2" xfId="8735" xr:uid="{00000000-0005-0000-0000-000069220000}"/>
    <cellStyle name="Comma 68 3 2 2 2 2" xfId="8736" xr:uid="{00000000-0005-0000-0000-00006A220000}"/>
    <cellStyle name="Comma 68 3 2 2 2 2 2" xfId="8737" xr:uid="{00000000-0005-0000-0000-00006B220000}"/>
    <cellStyle name="Comma 68 3 2 2 2 2 3" xfId="8738" xr:uid="{00000000-0005-0000-0000-00006C220000}"/>
    <cellStyle name="Comma 68 3 2 2 2 2 4" xfId="8739" xr:uid="{00000000-0005-0000-0000-00006D220000}"/>
    <cellStyle name="Comma 68 3 2 2 2 3" xfId="8740" xr:uid="{00000000-0005-0000-0000-00006E220000}"/>
    <cellStyle name="Comma 68 3 2 2 2 4" xfId="8741" xr:uid="{00000000-0005-0000-0000-00006F220000}"/>
    <cellStyle name="Comma 68 3 2 2 2 5" xfId="8742" xr:uid="{00000000-0005-0000-0000-000070220000}"/>
    <cellStyle name="Comma 68 3 2 2 3" xfId="8743" xr:uid="{00000000-0005-0000-0000-000071220000}"/>
    <cellStyle name="Comma 68 3 2 2 3 2" xfId="8744" xr:uid="{00000000-0005-0000-0000-000072220000}"/>
    <cellStyle name="Comma 68 3 2 2 3 3" xfId="8745" xr:uid="{00000000-0005-0000-0000-000073220000}"/>
    <cellStyle name="Comma 68 3 2 2 3 4" xfId="8746" xr:uid="{00000000-0005-0000-0000-000074220000}"/>
    <cellStyle name="Comma 68 3 2 2 4" xfId="8747" xr:uid="{00000000-0005-0000-0000-000075220000}"/>
    <cellStyle name="Comma 68 3 2 2 5" xfId="8748" xr:uid="{00000000-0005-0000-0000-000076220000}"/>
    <cellStyle name="Comma 68 3 2 2 6" xfId="8749" xr:uid="{00000000-0005-0000-0000-000077220000}"/>
    <cellStyle name="Comma 68 3 2 3" xfId="8750" xr:uid="{00000000-0005-0000-0000-000078220000}"/>
    <cellStyle name="Comma 68 3 2 3 2" xfId="8751" xr:uid="{00000000-0005-0000-0000-000079220000}"/>
    <cellStyle name="Comma 68 3 2 3 2 2" xfId="8752" xr:uid="{00000000-0005-0000-0000-00007A220000}"/>
    <cellStyle name="Comma 68 3 2 3 2 2 2" xfId="8753" xr:uid="{00000000-0005-0000-0000-00007B220000}"/>
    <cellStyle name="Comma 68 3 2 3 2 2 3" xfId="8754" xr:uid="{00000000-0005-0000-0000-00007C220000}"/>
    <cellStyle name="Comma 68 3 2 3 2 2 4" xfId="8755" xr:uid="{00000000-0005-0000-0000-00007D220000}"/>
    <cellStyle name="Comma 68 3 2 3 2 3" xfId="8756" xr:uid="{00000000-0005-0000-0000-00007E220000}"/>
    <cellStyle name="Comma 68 3 2 3 2 4" xfId="8757" xr:uid="{00000000-0005-0000-0000-00007F220000}"/>
    <cellStyle name="Comma 68 3 2 3 2 5" xfId="8758" xr:uid="{00000000-0005-0000-0000-000080220000}"/>
    <cellStyle name="Comma 68 3 2 3 3" xfId="8759" xr:uid="{00000000-0005-0000-0000-000081220000}"/>
    <cellStyle name="Comma 68 3 2 3 3 2" xfId="8760" xr:uid="{00000000-0005-0000-0000-000082220000}"/>
    <cellStyle name="Comma 68 3 2 3 3 3" xfId="8761" xr:uid="{00000000-0005-0000-0000-000083220000}"/>
    <cellStyle name="Comma 68 3 2 3 3 4" xfId="8762" xr:uid="{00000000-0005-0000-0000-000084220000}"/>
    <cellStyle name="Comma 68 3 2 3 4" xfId="8763" xr:uid="{00000000-0005-0000-0000-000085220000}"/>
    <cellStyle name="Comma 68 3 2 3 5" xfId="8764" xr:uid="{00000000-0005-0000-0000-000086220000}"/>
    <cellStyle name="Comma 68 3 2 3 6" xfId="8765" xr:uid="{00000000-0005-0000-0000-000087220000}"/>
    <cellStyle name="Comma 68 3 2 4" xfId="8766" xr:uid="{00000000-0005-0000-0000-000088220000}"/>
    <cellStyle name="Comma 68 3 2 4 2" xfId="8767" xr:uid="{00000000-0005-0000-0000-000089220000}"/>
    <cellStyle name="Comma 68 3 2 4 2 2" xfId="8768" xr:uid="{00000000-0005-0000-0000-00008A220000}"/>
    <cellStyle name="Comma 68 3 2 4 2 3" xfId="8769" xr:uid="{00000000-0005-0000-0000-00008B220000}"/>
    <cellStyle name="Comma 68 3 2 4 2 4" xfId="8770" xr:uid="{00000000-0005-0000-0000-00008C220000}"/>
    <cellStyle name="Comma 68 3 2 4 3" xfId="8771" xr:uid="{00000000-0005-0000-0000-00008D220000}"/>
    <cellStyle name="Comma 68 3 2 4 4" xfId="8772" xr:uid="{00000000-0005-0000-0000-00008E220000}"/>
    <cellStyle name="Comma 68 3 2 4 5" xfId="8773" xr:uid="{00000000-0005-0000-0000-00008F220000}"/>
    <cellStyle name="Comma 68 3 2 5" xfId="8774" xr:uid="{00000000-0005-0000-0000-000090220000}"/>
    <cellStyle name="Comma 68 3 2 5 2" xfId="8775" xr:uid="{00000000-0005-0000-0000-000091220000}"/>
    <cellStyle name="Comma 68 3 2 5 3" xfId="8776" xr:uid="{00000000-0005-0000-0000-000092220000}"/>
    <cellStyle name="Comma 68 3 2 5 4" xfId="8777" xr:uid="{00000000-0005-0000-0000-000093220000}"/>
    <cellStyle name="Comma 68 3 2 6" xfId="8778" xr:uid="{00000000-0005-0000-0000-000094220000}"/>
    <cellStyle name="Comma 68 3 2 7" xfId="8779" xr:uid="{00000000-0005-0000-0000-000095220000}"/>
    <cellStyle name="Comma 68 3 2 8" xfId="8780" xr:uid="{00000000-0005-0000-0000-000096220000}"/>
    <cellStyle name="Comma 68 3 3" xfId="8781" xr:uid="{00000000-0005-0000-0000-000097220000}"/>
    <cellStyle name="Comma 68 3 3 2" xfId="8782" xr:uid="{00000000-0005-0000-0000-000098220000}"/>
    <cellStyle name="Comma 68 3 3 2 2" xfId="8783" xr:uid="{00000000-0005-0000-0000-000099220000}"/>
    <cellStyle name="Comma 68 3 3 2 2 2" xfId="8784" xr:uid="{00000000-0005-0000-0000-00009A220000}"/>
    <cellStyle name="Comma 68 3 3 2 2 2 2" xfId="8785" xr:uid="{00000000-0005-0000-0000-00009B220000}"/>
    <cellStyle name="Comma 68 3 3 2 2 2 3" xfId="8786" xr:uid="{00000000-0005-0000-0000-00009C220000}"/>
    <cellStyle name="Comma 68 3 3 2 2 2 4" xfId="8787" xr:uid="{00000000-0005-0000-0000-00009D220000}"/>
    <cellStyle name="Comma 68 3 3 2 2 3" xfId="8788" xr:uid="{00000000-0005-0000-0000-00009E220000}"/>
    <cellStyle name="Comma 68 3 3 2 2 4" xfId="8789" xr:uid="{00000000-0005-0000-0000-00009F220000}"/>
    <cellStyle name="Comma 68 3 3 2 2 5" xfId="8790" xr:uid="{00000000-0005-0000-0000-0000A0220000}"/>
    <cellStyle name="Comma 68 3 3 2 3" xfId="8791" xr:uid="{00000000-0005-0000-0000-0000A1220000}"/>
    <cellStyle name="Comma 68 3 3 2 3 2" xfId="8792" xr:uid="{00000000-0005-0000-0000-0000A2220000}"/>
    <cellStyle name="Comma 68 3 3 2 3 3" xfId="8793" xr:uid="{00000000-0005-0000-0000-0000A3220000}"/>
    <cellStyle name="Comma 68 3 3 2 3 4" xfId="8794" xr:uid="{00000000-0005-0000-0000-0000A4220000}"/>
    <cellStyle name="Comma 68 3 3 2 4" xfId="8795" xr:uid="{00000000-0005-0000-0000-0000A5220000}"/>
    <cellStyle name="Comma 68 3 3 2 5" xfId="8796" xr:uid="{00000000-0005-0000-0000-0000A6220000}"/>
    <cellStyle name="Comma 68 3 3 2 6" xfId="8797" xr:uid="{00000000-0005-0000-0000-0000A7220000}"/>
    <cellStyle name="Comma 68 3 3 3" xfId="8798" xr:uid="{00000000-0005-0000-0000-0000A8220000}"/>
    <cellStyle name="Comma 68 3 3 3 2" xfId="8799" xr:uid="{00000000-0005-0000-0000-0000A9220000}"/>
    <cellStyle name="Comma 68 3 3 3 2 2" xfId="8800" xr:uid="{00000000-0005-0000-0000-0000AA220000}"/>
    <cellStyle name="Comma 68 3 3 3 2 2 2" xfId="8801" xr:uid="{00000000-0005-0000-0000-0000AB220000}"/>
    <cellStyle name="Comma 68 3 3 3 2 2 3" xfId="8802" xr:uid="{00000000-0005-0000-0000-0000AC220000}"/>
    <cellStyle name="Comma 68 3 3 3 2 2 4" xfId="8803" xr:uid="{00000000-0005-0000-0000-0000AD220000}"/>
    <cellStyle name="Comma 68 3 3 3 2 3" xfId="8804" xr:uid="{00000000-0005-0000-0000-0000AE220000}"/>
    <cellStyle name="Comma 68 3 3 3 2 4" xfId="8805" xr:uid="{00000000-0005-0000-0000-0000AF220000}"/>
    <cellStyle name="Comma 68 3 3 3 2 5" xfId="8806" xr:uid="{00000000-0005-0000-0000-0000B0220000}"/>
    <cellStyle name="Comma 68 3 3 3 3" xfId="8807" xr:uid="{00000000-0005-0000-0000-0000B1220000}"/>
    <cellStyle name="Comma 68 3 3 3 3 2" xfId="8808" xr:uid="{00000000-0005-0000-0000-0000B2220000}"/>
    <cellStyle name="Comma 68 3 3 3 3 3" xfId="8809" xr:uid="{00000000-0005-0000-0000-0000B3220000}"/>
    <cellStyle name="Comma 68 3 3 3 3 4" xfId="8810" xr:uid="{00000000-0005-0000-0000-0000B4220000}"/>
    <cellStyle name="Comma 68 3 3 3 4" xfId="8811" xr:uid="{00000000-0005-0000-0000-0000B5220000}"/>
    <cellStyle name="Comma 68 3 3 3 5" xfId="8812" xr:uid="{00000000-0005-0000-0000-0000B6220000}"/>
    <cellStyle name="Comma 68 3 3 3 6" xfId="8813" xr:uid="{00000000-0005-0000-0000-0000B7220000}"/>
    <cellStyle name="Comma 68 3 3 4" xfId="8814" xr:uid="{00000000-0005-0000-0000-0000B8220000}"/>
    <cellStyle name="Comma 68 3 3 4 2" xfId="8815" xr:uid="{00000000-0005-0000-0000-0000B9220000}"/>
    <cellStyle name="Comma 68 3 3 4 2 2" xfId="8816" xr:uid="{00000000-0005-0000-0000-0000BA220000}"/>
    <cellStyle name="Comma 68 3 3 4 2 3" xfId="8817" xr:uid="{00000000-0005-0000-0000-0000BB220000}"/>
    <cellStyle name="Comma 68 3 3 4 2 4" xfId="8818" xr:uid="{00000000-0005-0000-0000-0000BC220000}"/>
    <cellStyle name="Comma 68 3 3 4 3" xfId="8819" xr:uid="{00000000-0005-0000-0000-0000BD220000}"/>
    <cellStyle name="Comma 68 3 3 4 4" xfId="8820" xr:uid="{00000000-0005-0000-0000-0000BE220000}"/>
    <cellStyle name="Comma 68 3 3 4 5" xfId="8821" xr:uid="{00000000-0005-0000-0000-0000BF220000}"/>
    <cellStyle name="Comma 68 3 3 5" xfId="8822" xr:uid="{00000000-0005-0000-0000-0000C0220000}"/>
    <cellStyle name="Comma 68 3 3 5 2" xfId="8823" xr:uid="{00000000-0005-0000-0000-0000C1220000}"/>
    <cellStyle name="Comma 68 3 3 5 3" xfId="8824" xr:uid="{00000000-0005-0000-0000-0000C2220000}"/>
    <cellStyle name="Comma 68 3 3 5 4" xfId="8825" xr:uid="{00000000-0005-0000-0000-0000C3220000}"/>
    <cellStyle name="Comma 68 3 3 6" xfId="8826" xr:uid="{00000000-0005-0000-0000-0000C4220000}"/>
    <cellStyle name="Comma 68 3 3 7" xfId="8827" xr:uid="{00000000-0005-0000-0000-0000C5220000}"/>
    <cellStyle name="Comma 68 3 3 8" xfId="8828" xr:uid="{00000000-0005-0000-0000-0000C6220000}"/>
    <cellStyle name="Comma 68 3 4" xfId="8829" xr:uid="{00000000-0005-0000-0000-0000C7220000}"/>
    <cellStyle name="Comma 68 3 4 2" xfId="8830" xr:uid="{00000000-0005-0000-0000-0000C8220000}"/>
    <cellStyle name="Comma 68 3 4 2 2" xfId="8831" xr:uid="{00000000-0005-0000-0000-0000C9220000}"/>
    <cellStyle name="Comma 68 3 4 2 2 2" xfId="8832" xr:uid="{00000000-0005-0000-0000-0000CA220000}"/>
    <cellStyle name="Comma 68 3 4 2 2 3" xfId="8833" xr:uid="{00000000-0005-0000-0000-0000CB220000}"/>
    <cellStyle name="Comma 68 3 4 2 2 4" xfId="8834" xr:uid="{00000000-0005-0000-0000-0000CC220000}"/>
    <cellStyle name="Comma 68 3 4 2 3" xfId="8835" xr:uid="{00000000-0005-0000-0000-0000CD220000}"/>
    <cellStyle name="Comma 68 3 4 2 4" xfId="8836" xr:uid="{00000000-0005-0000-0000-0000CE220000}"/>
    <cellStyle name="Comma 68 3 4 2 5" xfId="8837" xr:uid="{00000000-0005-0000-0000-0000CF220000}"/>
    <cellStyle name="Comma 68 3 4 3" xfId="8838" xr:uid="{00000000-0005-0000-0000-0000D0220000}"/>
    <cellStyle name="Comma 68 3 4 3 2" xfId="8839" xr:uid="{00000000-0005-0000-0000-0000D1220000}"/>
    <cellStyle name="Comma 68 3 4 3 3" xfId="8840" xr:uid="{00000000-0005-0000-0000-0000D2220000}"/>
    <cellStyle name="Comma 68 3 4 3 4" xfId="8841" xr:uid="{00000000-0005-0000-0000-0000D3220000}"/>
    <cellStyle name="Comma 68 3 4 4" xfId="8842" xr:uid="{00000000-0005-0000-0000-0000D4220000}"/>
    <cellStyle name="Comma 68 3 4 5" xfId="8843" xr:uid="{00000000-0005-0000-0000-0000D5220000}"/>
    <cellStyle name="Comma 68 3 4 6" xfId="8844" xr:uid="{00000000-0005-0000-0000-0000D6220000}"/>
    <cellStyle name="Comma 68 3 5" xfId="8845" xr:uid="{00000000-0005-0000-0000-0000D7220000}"/>
    <cellStyle name="Comma 68 3 5 2" xfId="8846" xr:uid="{00000000-0005-0000-0000-0000D8220000}"/>
    <cellStyle name="Comma 68 3 5 2 2" xfId="8847" xr:uid="{00000000-0005-0000-0000-0000D9220000}"/>
    <cellStyle name="Comma 68 3 5 2 2 2" xfId="8848" xr:uid="{00000000-0005-0000-0000-0000DA220000}"/>
    <cellStyle name="Comma 68 3 5 2 2 3" xfId="8849" xr:uid="{00000000-0005-0000-0000-0000DB220000}"/>
    <cellStyle name="Comma 68 3 5 2 2 4" xfId="8850" xr:uid="{00000000-0005-0000-0000-0000DC220000}"/>
    <cellStyle name="Comma 68 3 5 2 3" xfId="8851" xr:uid="{00000000-0005-0000-0000-0000DD220000}"/>
    <cellStyle name="Comma 68 3 5 2 4" xfId="8852" xr:uid="{00000000-0005-0000-0000-0000DE220000}"/>
    <cellStyle name="Comma 68 3 5 2 5" xfId="8853" xr:uid="{00000000-0005-0000-0000-0000DF220000}"/>
    <cellStyle name="Comma 68 3 5 3" xfId="8854" xr:uid="{00000000-0005-0000-0000-0000E0220000}"/>
    <cellStyle name="Comma 68 3 5 3 2" xfId="8855" xr:uid="{00000000-0005-0000-0000-0000E1220000}"/>
    <cellStyle name="Comma 68 3 5 3 3" xfId="8856" xr:uid="{00000000-0005-0000-0000-0000E2220000}"/>
    <cellStyle name="Comma 68 3 5 3 4" xfId="8857" xr:uid="{00000000-0005-0000-0000-0000E3220000}"/>
    <cellStyle name="Comma 68 3 5 4" xfId="8858" xr:uid="{00000000-0005-0000-0000-0000E4220000}"/>
    <cellStyle name="Comma 68 3 5 5" xfId="8859" xr:uid="{00000000-0005-0000-0000-0000E5220000}"/>
    <cellStyle name="Comma 68 3 5 6" xfId="8860" xr:uid="{00000000-0005-0000-0000-0000E6220000}"/>
    <cellStyle name="Comma 68 3 6" xfId="8861" xr:uid="{00000000-0005-0000-0000-0000E7220000}"/>
    <cellStyle name="Comma 68 3 6 2" xfId="8862" xr:uid="{00000000-0005-0000-0000-0000E8220000}"/>
    <cellStyle name="Comma 68 3 6 2 2" xfId="8863" xr:uid="{00000000-0005-0000-0000-0000E9220000}"/>
    <cellStyle name="Comma 68 3 6 2 3" xfId="8864" xr:uid="{00000000-0005-0000-0000-0000EA220000}"/>
    <cellStyle name="Comma 68 3 6 2 4" xfId="8865" xr:uid="{00000000-0005-0000-0000-0000EB220000}"/>
    <cellStyle name="Comma 68 3 6 3" xfId="8866" xr:uid="{00000000-0005-0000-0000-0000EC220000}"/>
    <cellStyle name="Comma 68 3 6 4" xfId="8867" xr:uid="{00000000-0005-0000-0000-0000ED220000}"/>
    <cellStyle name="Comma 68 3 6 5" xfId="8868" xr:uid="{00000000-0005-0000-0000-0000EE220000}"/>
    <cellStyle name="Comma 68 3 7" xfId="8869" xr:uid="{00000000-0005-0000-0000-0000EF220000}"/>
    <cellStyle name="Comma 68 3 7 2" xfId="8870" xr:uid="{00000000-0005-0000-0000-0000F0220000}"/>
    <cellStyle name="Comma 68 3 7 3" xfId="8871" xr:uid="{00000000-0005-0000-0000-0000F1220000}"/>
    <cellStyle name="Comma 68 3 7 4" xfId="8872" xr:uid="{00000000-0005-0000-0000-0000F2220000}"/>
    <cellStyle name="Comma 68 3 8" xfId="8873" xr:uid="{00000000-0005-0000-0000-0000F3220000}"/>
    <cellStyle name="Comma 68 3 9" xfId="8874" xr:uid="{00000000-0005-0000-0000-0000F4220000}"/>
    <cellStyle name="Comma 68 4" xfId="8875" xr:uid="{00000000-0005-0000-0000-0000F5220000}"/>
    <cellStyle name="Comma 68 4 2" xfId="8876" xr:uid="{00000000-0005-0000-0000-0000F6220000}"/>
    <cellStyle name="Comma 68 4 2 2" xfId="8877" xr:uid="{00000000-0005-0000-0000-0000F7220000}"/>
    <cellStyle name="Comma 68 4 2 2 2" xfId="8878" xr:uid="{00000000-0005-0000-0000-0000F8220000}"/>
    <cellStyle name="Comma 68 4 2 2 2 2" xfId="8879" xr:uid="{00000000-0005-0000-0000-0000F9220000}"/>
    <cellStyle name="Comma 68 4 2 2 2 3" xfId="8880" xr:uid="{00000000-0005-0000-0000-0000FA220000}"/>
    <cellStyle name="Comma 68 4 2 2 2 4" xfId="8881" xr:uid="{00000000-0005-0000-0000-0000FB220000}"/>
    <cellStyle name="Comma 68 4 2 2 3" xfId="8882" xr:uid="{00000000-0005-0000-0000-0000FC220000}"/>
    <cellStyle name="Comma 68 4 2 2 4" xfId="8883" xr:uid="{00000000-0005-0000-0000-0000FD220000}"/>
    <cellStyle name="Comma 68 4 2 2 5" xfId="8884" xr:uid="{00000000-0005-0000-0000-0000FE220000}"/>
    <cellStyle name="Comma 68 4 2 3" xfId="8885" xr:uid="{00000000-0005-0000-0000-0000FF220000}"/>
    <cellStyle name="Comma 68 4 2 3 2" xfId="8886" xr:uid="{00000000-0005-0000-0000-000000230000}"/>
    <cellStyle name="Comma 68 4 2 3 3" xfId="8887" xr:uid="{00000000-0005-0000-0000-000001230000}"/>
    <cellStyle name="Comma 68 4 2 3 4" xfId="8888" xr:uid="{00000000-0005-0000-0000-000002230000}"/>
    <cellStyle name="Comma 68 4 2 4" xfId="8889" xr:uid="{00000000-0005-0000-0000-000003230000}"/>
    <cellStyle name="Comma 68 4 2 5" xfId="8890" xr:uid="{00000000-0005-0000-0000-000004230000}"/>
    <cellStyle name="Comma 68 4 2 6" xfId="8891" xr:uid="{00000000-0005-0000-0000-000005230000}"/>
    <cellStyle name="Comma 68 4 3" xfId="8892" xr:uid="{00000000-0005-0000-0000-000006230000}"/>
    <cellStyle name="Comma 68 4 3 2" xfId="8893" xr:uid="{00000000-0005-0000-0000-000007230000}"/>
    <cellStyle name="Comma 68 4 3 2 2" xfId="8894" xr:uid="{00000000-0005-0000-0000-000008230000}"/>
    <cellStyle name="Comma 68 4 3 2 2 2" xfId="8895" xr:uid="{00000000-0005-0000-0000-000009230000}"/>
    <cellStyle name="Comma 68 4 3 2 2 3" xfId="8896" xr:uid="{00000000-0005-0000-0000-00000A230000}"/>
    <cellStyle name="Comma 68 4 3 2 2 4" xfId="8897" xr:uid="{00000000-0005-0000-0000-00000B230000}"/>
    <cellStyle name="Comma 68 4 3 2 3" xfId="8898" xr:uid="{00000000-0005-0000-0000-00000C230000}"/>
    <cellStyle name="Comma 68 4 3 2 4" xfId="8899" xr:uid="{00000000-0005-0000-0000-00000D230000}"/>
    <cellStyle name="Comma 68 4 3 2 5" xfId="8900" xr:uid="{00000000-0005-0000-0000-00000E230000}"/>
    <cellStyle name="Comma 68 4 3 3" xfId="8901" xr:uid="{00000000-0005-0000-0000-00000F230000}"/>
    <cellStyle name="Comma 68 4 3 3 2" xfId="8902" xr:uid="{00000000-0005-0000-0000-000010230000}"/>
    <cellStyle name="Comma 68 4 3 3 3" xfId="8903" xr:uid="{00000000-0005-0000-0000-000011230000}"/>
    <cellStyle name="Comma 68 4 3 3 4" xfId="8904" xr:uid="{00000000-0005-0000-0000-000012230000}"/>
    <cellStyle name="Comma 68 4 3 4" xfId="8905" xr:uid="{00000000-0005-0000-0000-000013230000}"/>
    <cellStyle name="Comma 68 4 3 5" xfId="8906" xr:uid="{00000000-0005-0000-0000-000014230000}"/>
    <cellStyle name="Comma 68 4 3 6" xfId="8907" xr:uid="{00000000-0005-0000-0000-000015230000}"/>
    <cellStyle name="Comma 68 4 4" xfId="8908" xr:uid="{00000000-0005-0000-0000-000016230000}"/>
    <cellStyle name="Comma 68 4 4 2" xfId="8909" xr:uid="{00000000-0005-0000-0000-000017230000}"/>
    <cellStyle name="Comma 68 4 4 2 2" xfId="8910" xr:uid="{00000000-0005-0000-0000-000018230000}"/>
    <cellStyle name="Comma 68 4 4 2 3" xfId="8911" xr:uid="{00000000-0005-0000-0000-000019230000}"/>
    <cellStyle name="Comma 68 4 4 2 4" xfId="8912" xr:uid="{00000000-0005-0000-0000-00001A230000}"/>
    <cellStyle name="Comma 68 4 4 3" xfId="8913" xr:uid="{00000000-0005-0000-0000-00001B230000}"/>
    <cellStyle name="Comma 68 4 4 4" xfId="8914" xr:uid="{00000000-0005-0000-0000-00001C230000}"/>
    <cellStyle name="Comma 68 4 4 5" xfId="8915" xr:uid="{00000000-0005-0000-0000-00001D230000}"/>
    <cellStyle name="Comma 68 4 5" xfId="8916" xr:uid="{00000000-0005-0000-0000-00001E230000}"/>
    <cellStyle name="Comma 68 4 5 2" xfId="8917" xr:uid="{00000000-0005-0000-0000-00001F230000}"/>
    <cellStyle name="Comma 68 4 5 3" xfId="8918" xr:uid="{00000000-0005-0000-0000-000020230000}"/>
    <cellStyle name="Comma 68 4 5 4" xfId="8919" xr:uid="{00000000-0005-0000-0000-000021230000}"/>
    <cellStyle name="Comma 68 4 6" xfId="8920" xr:uid="{00000000-0005-0000-0000-000022230000}"/>
    <cellStyle name="Comma 68 4 7" xfId="8921" xr:uid="{00000000-0005-0000-0000-000023230000}"/>
    <cellStyle name="Comma 68 4 8" xfId="8922" xr:uid="{00000000-0005-0000-0000-000024230000}"/>
    <cellStyle name="Comma 68 5" xfId="8923" xr:uid="{00000000-0005-0000-0000-000025230000}"/>
    <cellStyle name="Comma 68 5 2" xfId="8924" xr:uid="{00000000-0005-0000-0000-000026230000}"/>
    <cellStyle name="Comma 68 5 2 2" xfId="8925" xr:uid="{00000000-0005-0000-0000-000027230000}"/>
    <cellStyle name="Comma 68 5 2 2 2" xfId="8926" xr:uid="{00000000-0005-0000-0000-000028230000}"/>
    <cellStyle name="Comma 68 5 2 2 2 2" xfId="8927" xr:uid="{00000000-0005-0000-0000-000029230000}"/>
    <cellStyle name="Comma 68 5 2 2 2 3" xfId="8928" xr:uid="{00000000-0005-0000-0000-00002A230000}"/>
    <cellStyle name="Comma 68 5 2 2 2 4" xfId="8929" xr:uid="{00000000-0005-0000-0000-00002B230000}"/>
    <cellStyle name="Comma 68 5 2 2 3" xfId="8930" xr:uid="{00000000-0005-0000-0000-00002C230000}"/>
    <cellStyle name="Comma 68 5 2 2 4" xfId="8931" xr:uid="{00000000-0005-0000-0000-00002D230000}"/>
    <cellStyle name="Comma 68 5 2 2 5" xfId="8932" xr:uid="{00000000-0005-0000-0000-00002E230000}"/>
    <cellStyle name="Comma 68 5 2 3" xfId="8933" xr:uid="{00000000-0005-0000-0000-00002F230000}"/>
    <cellStyle name="Comma 68 5 2 3 2" xfId="8934" xr:uid="{00000000-0005-0000-0000-000030230000}"/>
    <cellStyle name="Comma 68 5 2 3 3" xfId="8935" xr:uid="{00000000-0005-0000-0000-000031230000}"/>
    <cellStyle name="Comma 68 5 2 3 4" xfId="8936" xr:uid="{00000000-0005-0000-0000-000032230000}"/>
    <cellStyle name="Comma 68 5 2 4" xfId="8937" xr:uid="{00000000-0005-0000-0000-000033230000}"/>
    <cellStyle name="Comma 68 5 2 5" xfId="8938" xr:uid="{00000000-0005-0000-0000-000034230000}"/>
    <cellStyle name="Comma 68 5 2 6" xfId="8939" xr:uid="{00000000-0005-0000-0000-000035230000}"/>
    <cellStyle name="Comma 68 5 3" xfId="8940" xr:uid="{00000000-0005-0000-0000-000036230000}"/>
    <cellStyle name="Comma 68 5 3 2" xfId="8941" xr:uid="{00000000-0005-0000-0000-000037230000}"/>
    <cellStyle name="Comma 68 5 3 2 2" xfId="8942" xr:uid="{00000000-0005-0000-0000-000038230000}"/>
    <cellStyle name="Comma 68 5 3 2 2 2" xfId="8943" xr:uid="{00000000-0005-0000-0000-000039230000}"/>
    <cellStyle name="Comma 68 5 3 2 2 3" xfId="8944" xr:uid="{00000000-0005-0000-0000-00003A230000}"/>
    <cellStyle name="Comma 68 5 3 2 2 4" xfId="8945" xr:uid="{00000000-0005-0000-0000-00003B230000}"/>
    <cellStyle name="Comma 68 5 3 2 3" xfId="8946" xr:uid="{00000000-0005-0000-0000-00003C230000}"/>
    <cellStyle name="Comma 68 5 3 2 4" xfId="8947" xr:uid="{00000000-0005-0000-0000-00003D230000}"/>
    <cellStyle name="Comma 68 5 3 2 5" xfId="8948" xr:uid="{00000000-0005-0000-0000-00003E230000}"/>
    <cellStyle name="Comma 68 5 3 3" xfId="8949" xr:uid="{00000000-0005-0000-0000-00003F230000}"/>
    <cellStyle name="Comma 68 5 3 3 2" xfId="8950" xr:uid="{00000000-0005-0000-0000-000040230000}"/>
    <cellStyle name="Comma 68 5 3 3 3" xfId="8951" xr:uid="{00000000-0005-0000-0000-000041230000}"/>
    <cellStyle name="Comma 68 5 3 3 4" xfId="8952" xr:uid="{00000000-0005-0000-0000-000042230000}"/>
    <cellStyle name="Comma 68 5 3 4" xfId="8953" xr:uid="{00000000-0005-0000-0000-000043230000}"/>
    <cellStyle name="Comma 68 5 3 5" xfId="8954" xr:uid="{00000000-0005-0000-0000-000044230000}"/>
    <cellStyle name="Comma 68 5 3 6" xfId="8955" xr:uid="{00000000-0005-0000-0000-000045230000}"/>
    <cellStyle name="Comma 68 5 4" xfId="8956" xr:uid="{00000000-0005-0000-0000-000046230000}"/>
    <cellStyle name="Comma 68 5 4 2" xfId="8957" xr:uid="{00000000-0005-0000-0000-000047230000}"/>
    <cellStyle name="Comma 68 5 4 2 2" xfId="8958" xr:uid="{00000000-0005-0000-0000-000048230000}"/>
    <cellStyle name="Comma 68 5 4 2 3" xfId="8959" xr:uid="{00000000-0005-0000-0000-000049230000}"/>
    <cellStyle name="Comma 68 5 4 2 4" xfId="8960" xr:uid="{00000000-0005-0000-0000-00004A230000}"/>
    <cellStyle name="Comma 68 5 4 3" xfId="8961" xr:uid="{00000000-0005-0000-0000-00004B230000}"/>
    <cellStyle name="Comma 68 5 4 4" xfId="8962" xr:uid="{00000000-0005-0000-0000-00004C230000}"/>
    <cellStyle name="Comma 68 5 4 5" xfId="8963" xr:uid="{00000000-0005-0000-0000-00004D230000}"/>
    <cellStyle name="Comma 68 5 5" xfId="8964" xr:uid="{00000000-0005-0000-0000-00004E230000}"/>
    <cellStyle name="Comma 68 5 5 2" xfId="8965" xr:uid="{00000000-0005-0000-0000-00004F230000}"/>
    <cellStyle name="Comma 68 5 5 3" xfId="8966" xr:uid="{00000000-0005-0000-0000-000050230000}"/>
    <cellStyle name="Comma 68 5 5 4" xfId="8967" xr:uid="{00000000-0005-0000-0000-000051230000}"/>
    <cellStyle name="Comma 68 5 6" xfId="8968" xr:uid="{00000000-0005-0000-0000-000052230000}"/>
    <cellStyle name="Comma 68 5 7" xfId="8969" xr:uid="{00000000-0005-0000-0000-000053230000}"/>
    <cellStyle name="Comma 68 5 8" xfId="8970" xr:uid="{00000000-0005-0000-0000-000054230000}"/>
    <cellStyle name="Comma 68 6" xfId="8971" xr:uid="{00000000-0005-0000-0000-000055230000}"/>
    <cellStyle name="Comma 68 6 2" xfId="8972" xr:uid="{00000000-0005-0000-0000-000056230000}"/>
    <cellStyle name="Comma 68 6 2 2" xfId="8973" xr:uid="{00000000-0005-0000-0000-000057230000}"/>
    <cellStyle name="Comma 68 6 2 2 2" xfId="8974" xr:uid="{00000000-0005-0000-0000-000058230000}"/>
    <cellStyle name="Comma 68 6 2 2 3" xfId="8975" xr:uid="{00000000-0005-0000-0000-000059230000}"/>
    <cellStyle name="Comma 68 6 2 2 4" xfId="8976" xr:uid="{00000000-0005-0000-0000-00005A230000}"/>
    <cellStyle name="Comma 68 6 2 3" xfId="8977" xr:uid="{00000000-0005-0000-0000-00005B230000}"/>
    <cellStyle name="Comma 68 6 2 4" xfId="8978" xr:uid="{00000000-0005-0000-0000-00005C230000}"/>
    <cellStyle name="Comma 68 6 2 5" xfId="8979" xr:uid="{00000000-0005-0000-0000-00005D230000}"/>
    <cellStyle name="Comma 68 6 3" xfId="8980" xr:uid="{00000000-0005-0000-0000-00005E230000}"/>
    <cellStyle name="Comma 68 6 3 2" xfId="8981" xr:uid="{00000000-0005-0000-0000-00005F230000}"/>
    <cellStyle name="Comma 68 6 3 3" xfId="8982" xr:uid="{00000000-0005-0000-0000-000060230000}"/>
    <cellStyle name="Comma 68 6 3 4" xfId="8983" xr:uid="{00000000-0005-0000-0000-000061230000}"/>
    <cellStyle name="Comma 68 6 4" xfId="8984" xr:uid="{00000000-0005-0000-0000-000062230000}"/>
    <cellStyle name="Comma 68 6 5" xfId="8985" xr:uid="{00000000-0005-0000-0000-000063230000}"/>
    <cellStyle name="Comma 68 6 6" xfId="8986" xr:uid="{00000000-0005-0000-0000-000064230000}"/>
    <cellStyle name="Comma 68 7" xfId="8987" xr:uid="{00000000-0005-0000-0000-000065230000}"/>
    <cellStyle name="Comma 68 7 2" xfId="8988" xr:uid="{00000000-0005-0000-0000-000066230000}"/>
    <cellStyle name="Comma 68 7 2 2" xfId="8989" xr:uid="{00000000-0005-0000-0000-000067230000}"/>
    <cellStyle name="Comma 68 7 2 2 2" xfId="8990" xr:uid="{00000000-0005-0000-0000-000068230000}"/>
    <cellStyle name="Comma 68 7 2 2 3" xfId="8991" xr:uid="{00000000-0005-0000-0000-000069230000}"/>
    <cellStyle name="Comma 68 7 2 2 4" xfId="8992" xr:uid="{00000000-0005-0000-0000-00006A230000}"/>
    <cellStyle name="Comma 68 7 2 3" xfId="8993" xr:uid="{00000000-0005-0000-0000-00006B230000}"/>
    <cellStyle name="Comma 68 7 2 4" xfId="8994" xr:uid="{00000000-0005-0000-0000-00006C230000}"/>
    <cellStyle name="Comma 68 7 2 5" xfId="8995" xr:uid="{00000000-0005-0000-0000-00006D230000}"/>
    <cellStyle name="Comma 68 7 3" xfId="8996" xr:uid="{00000000-0005-0000-0000-00006E230000}"/>
    <cellStyle name="Comma 68 7 3 2" xfId="8997" xr:uid="{00000000-0005-0000-0000-00006F230000}"/>
    <cellStyle name="Comma 68 7 3 3" xfId="8998" xr:uid="{00000000-0005-0000-0000-000070230000}"/>
    <cellStyle name="Comma 68 7 3 4" xfId="8999" xr:uid="{00000000-0005-0000-0000-000071230000}"/>
    <cellStyle name="Comma 68 7 4" xfId="9000" xr:uid="{00000000-0005-0000-0000-000072230000}"/>
    <cellStyle name="Comma 68 7 5" xfId="9001" xr:uid="{00000000-0005-0000-0000-000073230000}"/>
    <cellStyle name="Comma 68 7 6" xfId="9002" xr:uid="{00000000-0005-0000-0000-000074230000}"/>
    <cellStyle name="Comma 68 8" xfId="9003" xr:uid="{00000000-0005-0000-0000-000075230000}"/>
    <cellStyle name="Comma 68 8 2" xfId="9004" xr:uid="{00000000-0005-0000-0000-000076230000}"/>
    <cellStyle name="Comma 68 8 2 2" xfId="9005" xr:uid="{00000000-0005-0000-0000-000077230000}"/>
    <cellStyle name="Comma 68 8 2 3" xfId="9006" xr:uid="{00000000-0005-0000-0000-000078230000}"/>
    <cellStyle name="Comma 68 8 2 4" xfId="9007" xr:uid="{00000000-0005-0000-0000-000079230000}"/>
    <cellStyle name="Comma 68 8 3" xfId="9008" xr:uid="{00000000-0005-0000-0000-00007A230000}"/>
    <cellStyle name="Comma 68 8 4" xfId="9009" xr:uid="{00000000-0005-0000-0000-00007B230000}"/>
    <cellStyle name="Comma 68 8 5" xfId="9010" xr:uid="{00000000-0005-0000-0000-00007C230000}"/>
    <cellStyle name="Comma 68 9" xfId="9011" xr:uid="{00000000-0005-0000-0000-00007D230000}"/>
    <cellStyle name="Comma 68 9 2" xfId="9012" xr:uid="{00000000-0005-0000-0000-00007E230000}"/>
    <cellStyle name="Comma 68 9 3" xfId="9013" xr:uid="{00000000-0005-0000-0000-00007F230000}"/>
    <cellStyle name="Comma 68 9 4" xfId="9014" xr:uid="{00000000-0005-0000-0000-000080230000}"/>
    <cellStyle name="Comma 69" xfId="9015" xr:uid="{00000000-0005-0000-0000-000081230000}"/>
    <cellStyle name="Comma 7" xfId="9016" xr:uid="{00000000-0005-0000-0000-000082230000}"/>
    <cellStyle name="Comma 7 2" xfId="9017" xr:uid="{00000000-0005-0000-0000-000083230000}"/>
    <cellStyle name="Comma 7 2 2" xfId="9018" xr:uid="{00000000-0005-0000-0000-000084230000}"/>
    <cellStyle name="Comma 7 2 2 2" xfId="9019" xr:uid="{00000000-0005-0000-0000-000085230000}"/>
    <cellStyle name="Comma 7 2 2 2 2" xfId="28990" xr:uid="{356FB2B5-3B8D-4D02-A802-D3EAE6D595F8}"/>
    <cellStyle name="Comma 7 2 2 3" xfId="28989" xr:uid="{DC92DAE4-1C02-4A1F-AA31-069A571B544D}"/>
    <cellStyle name="Comma 7 2 2_Annexe 6 IAS" xfId="28991" xr:uid="{2976101B-A8DC-42CA-8744-676D00DFE233}"/>
    <cellStyle name="Comma 7 2 3" xfId="9020" xr:uid="{00000000-0005-0000-0000-000086230000}"/>
    <cellStyle name="Comma 7 2 3 2" xfId="28992" xr:uid="{43F7EF9A-7BE9-479A-AD6D-5C1C7DA9A85E}"/>
    <cellStyle name="Comma 7 2 4" xfId="9021" xr:uid="{00000000-0005-0000-0000-000087230000}"/>
    <cellStyle name="Comma 7 2 5" xfId="9022" xr:uid="{00000000-0005-0000-0000-000088230000}"/>
    <cellStyle name="Comma 7 2 6" xfId="9023" xr:uid="{00000000-0005-0000-0000-000089230000}"/>
    <cellStyle name="Comma 7 2 7" xfId="9024" xr:uid="{00000000-0005-0000-0000-00008A230000}"/>
    <cellStyle name="Comma 7 2 8" xfId="28988" xr:uid="{F9B7D310-3BA9-4693-9DB4-4F5B48A3BDDA}"/>
    <cellStyle name="Comma 7 2_Annexe 6 IAS" xfId="28993" xr:uid="{0EA3BDF3-1D6B-4BBE-8BFC-EBC8651641FE}"/>
    <cellStyle name="Comma 7 3" xfId="9025" xr:uid="{00000000-0005-0000-0000-00008B230000}"/>
    <cellStyle name="Comma 7 3 2" xfId="9026" xr:uid="{00000000-0005-0000-0000-00008C230000}"/>
    <cellStyle name="Comma 7 3 2 2" xfId="28995" xr:uid="{9CD40BC4-7BA9-4340-8CE4-5FB7D07F233E}"/>
    <cellStyle name="Comma 7 3 3" xfId="28994" xr:uid="{238E3604-5ACC-429A-AC12-5FB33CD7DF69}"/>
    <cellStyle name="Comma 7 3_Annexe 6 IAS" xfId="28996" xr:uid="{773B8E04-517E-401B-9869-DDD83343DC2E}"/>
    <cellStyle name="Comma 7 4" xfId="9027" xr:uid="{00000000-0005-0000-0000-00008D230000}"/>
    <cellStyle name="Comma 7 4 2" xfId="9028" xr:uid="{00000000-0005-0000-0000-00008E230000}"/>
    <cellStyle name="Comma 7 4 3" xfId="9029" xr:uid="{00000000-0005-0000-0000-00008F230000}"/>
    <cellStyle name="Comma 7 4 4" xfId="28997" xr:uid="{9D54555C-B55F-4EFF-9806-722B5AF4C5AE}"/>
    <cellStyle name="Comma 7 5" xfId="28998" xr:uid="{FB14C6EE-188E-4C0B-BD69-86297C56214F}"/>
    <cellStyle name="Comma 7 6" xfId="28987" xr:uid="{1CD69250-04BE-4C96-ACCA-1A94A484B9ED}"/>
    <cellStyle name="Comma 7 7" xfId="37470" xr:uid="{0EC75B3B-A89B-46DE-A882-949DE1132A8B}"/>
    <cellStyle name="Comma 7_Annexe 6 IAS" xfId="28999" xr:uid="{07F6C99C-91A3-47C9-9733-FF6935EA08AE}"/>
    <cellStyle name="Comma 70" xfId="9030" xr:uid="{00000000-0005-0000-0000-000090230000}"/>
    <cellStyle name="Comma 71" xfId="9031" xr:uid="{00000000-0005-0000-0000-000091230000}"/>
    <cellStyle name="Comma 72" xfId="9032" xr:uid="{00000000-0005-0000-0000-000092230000}"/>
    <cellStyle name="Comma 73" xfId="9033" xr:uid="{00000000-0005-0000-0000-000093230000}"/>
    <cellStyle name="Comma 74" xfId="9034" xr:uid="{00000000-0005-0000-0000-000094230000}"/>
    <cellStyle name="Comma 75" xfId="9035" xr:uid="{00000000-0005-0000-0000-000095230000}"/>
    <cellStyle name="Comma 76" xfId="9036" xr:uid="{00000000-0005-0000-0000-000096230000}"/>
    <cellStyle name="Comma 77" xfId="9037" xr:uid="{00000000-0005-0000-0000-000097230000}"/>
    <cellStyle name="Comma 78" xfId="9038" xr:uid="{00000000-0005-0000-0000-000098230000}"/>
    <cellStyle name="Comma 79" xfId="9039" xr:uid="{00000000-0005-0000-0000-000099230000}"/>
    <cellStyle name="Comma 8" xfId="9040" xr:uid="{00000000-0005-0000-0000-00009A230000}"/>
    <cellStyle name="Comma 8 10" xfId="9041" xr:uid="{00000000-0005-0000-0000-00009B230000}"/>
    <cellStyle name="Comma 8 11" xfId="9042" xr:uid="{00000000-0005-0000-0000-00009C230000}"/>
    <cellStyle name="Comma 8 12" xfId="29000" xr:uid="{4B81D800-E253-4B4E-A37B-6D84879C43B6}"/>
    <cellStyle name="Comma 8 2" xfId="9043" xr:uid="{00000000-0005-0000-0000-00009D230000}"/>
    <cellStyle name="Comma 8 2 2" xfId="9044" xr:uid="{00000000-0005-0000-0000-00009E230000}"/>
    <cellStyle name="Comma 8 2 2 2" xfId="9045" xr:uid="{00000000-0005-0000-0000-00009F230000}"/>
    <cellStyle name="Comma 8 2 2 2 2" xfId="29003" xr:uid="{FA856D35-CC54-4045-AD8C-7B9A163A8CEB}"/>
    <cellStyle name="Comma 8 2 2 3" xfId="29002" xr:uid="{78A4FE2E-BBA2-40CA-AC8D-444C999E379C}"/>
    <cellStyle name="Comma 8 2 2_Annexe 6 IAS" xfId="29004" xr:uid="{C5F7A891-BB03-4616-B391-86B7033487A4}"/>
    <cellStyle name="Comma 8 2 3" xfId="9046" xr:uid="{00000000-0005-0000-0000-0000A0230000}"/>
    <cellStyle name="Comma 8 2 3 2" xfId="29005" xr:uid="{8AEC05A8-DAE1-4BF8-8115-CE3B8631F16A}"/>
    <cellStyle name="Comma 8 2 4" xfId="9047" xr:uid="{00000000-0005-0000-0000-0000A1230000}"/>
    <cellStyle name="Comma 8 2 5" xfId="9048" xr:uid="{00000000-0005-0000-0000-0000A2230000}"/>
    <cellStyle name="Comma 8 2 6" xfId="9049" xr:uid="{00000000-0005-0000-0000-0000A3230000}"/>
    <cellStyle name="Comma 8 2 7" xfId="9050" xr:uid="{00000000-0005-0000-0000-0000A4230000}"/>
    <cellStyle name="Comma 8 2 8" xfId="9051" xr:uid="{00000000-0005-0000-0000-0000A5230000}"/>
    <cellStyle name="Comma 8 2 9" xfId="29001" xr:uid="{EDD45AB0-4A43-41B0-B7DA-93EE74989729}"/>
    <cellStyle name="Comma 8 2_Annexe 6 IAS" xfId="29006" xr:uid="{5B86D9E8-8A88-4463-BE75-D937BC3694A6}"/>
    <cellStyle name="Comma 8 3" xfId="9052" xr:uid="{00000000-0005-0000-0000-0000A6230000}"/>
    <cellStyle name="Comma 8 3 2" xfId="9053" xr:uid="{00000000-0005-0000-0000-0000A7230000}"/>
    <cellStyle name="Comma 8 3 2 2" xfId="29008" xr:uid="{BEE6410E-0A71-4DF3-BBCA-6DBAF85EA946}"/>
    <cellStyle name="Comma 8 3 3" xfId="29007" xr:uid="{E0A6420B-DB99-4DC9-BE2A-40E497D40789}"/>
    <cellStyle name="Comma 8 3_Annexe 6 IAS" xfId="29009" xr:uid="{99FDF185-0720-49BF-AB3B-60C47BFDB777}"/>
    <cellStyle name="Comma 8 4" xfId="9054" xr:uid="{00000000-0005-0000-0000-0000A8230000}"/>
    <cellStyle name="Comma 8 4 2" xfId="9055" xr:uid="{00000000-0005-0000-0000-0000A9230000}"/>
    <cellStyle name="Comma 8 4 3" xfId="29010" xr:uid="{B750A30F-B7B2-4A5C-9D12-0ED36EB5CE6F}"/>
    <cellStyle name="Comma 8 5" xfId="9056" xr:uid="{00000000-0005-0000-0000-0000AA230000}"/>
    <cellStyle name="Comma 8 5 2" xfId="29011" xr:uid="{C4986DC5-3A2F-48EA-8215-5E780C0BF43E}"/>
    <cellStyle name="Comma 8 6" xfId="9057" xr:uid="{00000000-0005-0000-0000-0000AB230000}"/>
    <cellStyle name="Comma 8 7" xfId="9058" xr:uid="{00000000-0005-0000-0000-0000AC230000}"/>
    <cellStyle name="Comma 8 8" xfId="9059" xr:uid="{00000000-0005-0000-0000-0000AD230000}"/>
    <cellStyle name="Comma 8 9" xfId="9060" xr:uid="{00000000-0005-0000-0000-0000AE230000}"/>
    <cellStyle name="Comma 8_Annexe 6 IAS" xfId="29012" xr:uid="{A7DE88C2-D05B-4EC1-930B-7BB0A3D1CDAC}"/>
    <cellStyle name="Comma 80" xfId="9061" xr:uid="{00000000-0005-0000-0000-0000AF230000}"/>
    <cellStyle name="Comma 81" xfId="9062" xr:uid="{00000000-0005-0000-0000-0000B0230000}"/>
    <cellStyle name="Comma 82" xfId="9063" xr:uid="{00000000-0005-0000-0000-0000B1230000}"/>
    <cellStyle name="Comma 83" xfId="9064" xr:uid="{00000000-0005-0000-0000-0000B2230000}"/>
    <cellStyle name="Comma 84" xfId="9065" xr:uid="{00000000-0005-0000-0000-0000B3230000}"/>
    <cellStyle name="Comma 85" xfId="9066" xr:uid="{00000000-0005-0000-0000-0000B4230000}"/>
    <cellStyle name="Comma 86" xfId="9067" xr:uid="{00000000-0005-0000-0000-0000B5230000}"/>
    <cellStyle name="Comma 87" xfId="9068" xr:uid="{00000000-0005-0000-0000-0000B6230000}"/>
    <cellStyle name="Comma 88" xfId="9069" xr:uid="{00000000-0005-0000-0000-0000B7230000}"/>
    <cellStyle name="Comma 89" xfId="9070" xr:uid="{00000000-0005-0000-0000-0000B8230000}"/>
    <cellStyle name="Comma 9" xfId="9071" xr:uid="{00000000-0005-0000-0000-0000B9230000}"/>
    <cellStyle name="Comma 9 10" xfId="9072" xr:uid="{00000000-0005-0000-0000-0000BA230000}"/>
    <cellStyle name="Comma 9 11" xfId="9073" xr:uid="{00000000-0005-0000-0000-0000BB230000}"/>
    <cellStyle name="Comma 9 12" xfId="9074" xr:uid="{00000000-0005-0000-0000-0000BC230000}"/>
    <cellStyle name="Comma 9 13" xfId="9075" xr:uid="{00000000-0005-0000-0000-0000BD230000}"/>
    <cellStyle name="Comma 9 14" xfId="29013" xr:uid="{511ABF7D-5E72-467E-8542-18F89950FFCB}"/>
    <cellStyle name="Comma 9 2" xfId="9076" xr:uid="{00000000-0005-0000-0000-0000BE230000}"/>
    <cellStyle name="Comma 9 2 2" xfId="9077" xr:uid="{00000000-0005-0000-0000-0000BF230000}"/>
    <cellStyle name="Comma 9 2 2 2" xfId="9078" xr:uid="{00000000-0005-0000-0000-0000C0230000}"/>
    <cellStyle name="Comma 9 2 2 2 2" xfId="29016" xr:uid="{E7721F38-F3C2-45F9-BC66-EE626D760F96}"/>
    <cellStyle name="Comma 9 2 2 3" xfId="29015" xr:uid="{B326E773-53E9-4AF0-9F49-C23A88AB0340}"/>
    <cellStyle name="Comma 9 2 2_Annexe 6 IAS" xfId="29017" xr:uid="{8C1D3335-829B-47EA-9558-8A239C5F2033}"/>
    <cellStyle name="Comma 9 2 3" xfId="9079" xr:uid="{00000000-0005-0000-0000-0000C1230000}"/>
    <cellStyle name="Comma 9 2 3 2" xfId="9080" xr:uid="{00000000-0005-0000-0000-0000C2230000}"/>
    <cellStyle name="Comma 9 2 3 3" xfId="29018" xr:uid="{3F2FA0CA-BDD9-47F1-AE03-2B535A423FFC}"/>
    <cellStyle name="Comma 9 2 4" xfId="29014" xr:uid="{436D31C6-D64F-4CFB-913E-F90585A3FBF6}"/>
    <cellStyle name="Comma 9 2_Annexe 6 IAS" xfId="29019" xr:uid="{0F870C9D-E812-4AEA-81E5-4508D175EE5D}"/>
    <cellStyle name="Comma 9 3" xfId="9081" xr:uid="{00000000-0005-0000-0000-0000C3230000}"/>
    <cellStyle name="Comma 9 3 2" xfId="9082" xr:uid="{00000000-0005-0000-0000-0000C4230000}"/>
    <cellStyle name="Comma 9 3 2 2" xfId="9083" xr:uid="{00000000-0005-0000-0000-0000C5230000}"/>
    <cellStyle name="Comma 9 3 2 3" xfId="29021" xr:uid="{F475C89D-2B90-4FDD-83B5-5B42A7039713}"/>
    <cellStyle name="Comma 9 3 3" xfId="9084" xr:uid="{00000000-0005-0000-0000-0000C6230000}"/>
    <cellStyle name="Comma 9 3 4" xfId="9085" xr:uid="{00000000-0005-0000-0000-0000C7230000}"/>
    <cellStyle name="Comma 9 3 5" xfId="9086" xr:uid="{00000000-0005-0000-0000-0000C8230000}"/>
    <cellStyle name="Comma 9 3 6" xfId="9087" xr:uid="{00000000-0005-0000-0000-0000C9230000}"/>
    <cellStyle name="Comma 9 3 7" xfId="9088" xr:uid="{00000000-0005-0000-0000-0000CA230000}"/>
    <cellStyle name="Comma 9 3 8" xfId="29020" xr:uid="{FC56CBE6-AF7E-4CFE-9EA6-8F223241B4E4}"/>
    <cellStyle name="Comma 9 3_Annexe 6 IAS" xfId="29022" xr:uid="{18BC5D90-32F5-4445-BE2F-5747182387A0}"/>
    <cellStyle name="Comma 9 4" xfId="9089" xr:uid="{00000000-0005-0000-0000-0000CB230000}"/>
    <cellStyle name="Comma 9 4 2" xfId="29023" xr:uid="{AD1EC074-4A38-4D41-9EFE-6EC71C62EDEE}"/>
    <cellStyle name="Comma 9 5" xfId="9090" xr:uid="{00000000-0005-0000-0000-0000CC230000}"/>
    <cellStyle name="Comma 9 5 2" xfId="29024" xr:uid="{E9994C19-FA9B-442B-8EE4-4D5EE1597CBD}"/>
    <cellStyle name="Comma 9 6" xfId="9091" xr:uid="{00000000-0005-0000-0000-0000CD230000}"/>
    <cellStyle name="Comma 9 7" xfId="9092" xr:uid="{00000000-0005-0000-0000-0000CE230000}"/>
    <cellStyle name="Comma 9 8" xfId="9093" xr:uid="{00000000-0005-0000-0000-0000CF230000}"/>
    <cellStyle name="Comma 9 9" xfId="9094" xr:uid="{00000000-0005-0000-0000-0000D0230000}"/>
    <cellStyle name="Comma 9 9 2" xfId="9095" xr:uid="{00000000-0005-0000-0000-0000D1230000}"/>
    <cellStyle name="Comma 9_Annexe 6 IAS" xfId="29025" xr:uid="{43A31228-E594-4A43-83ED-99D70EAEF1A6}"/>
    <cellStyle name="Comma 90" xfId="9096" xr:uid="{00000000-0005-0000-0000-0000D2230000}"/>
    <cellStyle name="Comma 91" xfId="9097" xr:uid="{00000000-0005-0000-0000-0000D3230000}"/>
    <cellStyle name="Comma 92" xfId="9098" xr:uid="{00000000-0005-0000-0000-0000D4230000}"/>
    <cellStyle name="Comma 93" xfId="9099" xr:uid="{00000000-0005-0000-0000-0000D5230000}"/>
    <cellStyle name="Comma 94" xfId="9100" xr:uid="{00000000-0005-0000-0000-0000D6230000}"/>
    <cellStyle name="Comma 95" xfId="9101" xr:uid="{00000000-0005-0000-0000-0000D7230000}"/>
    <cellStyle name="Comma 96" xfId="9102" xr:uid="{00000000-0005-0000-0000-0000D8230000}"/>
    <cellStyle name="Comma 97" xfId="9103" xr:uid="{00000000-0005-0000-0000-0000D9230000}"/>
    <cellStyle name="Comma 98" xfId="9104" xr:uid="{00000000-0005-0000-0000-0000DA230000}"/>
    <cellStyle name="Comma 98 2" xfId="9105" xr:uid="{00000000-0005-0000-0000-0000DB230000}"/>
    <cellStyle name="Comma 99" xfId="9106" xr:uid="{00000000-0005-0000-0000-0000DC230000}"/>
    <cellStyle name="Comma.0" xfId="29026" xr:uid="{D6B8ABC7-1F78-47FD-B276-D92BAFAA9946}"/>
    <cellStyle name="Comma.0 2" xfId="29027" xr:uid="{30E23621-E6FD-4B1C-AC3D-3072053776F9}"/>
    <cellStyle name="Comma.0_Annexe 6 IAS" xfId="29028" xr:uid="{4C459D5D-D96C-4CB6-B505-EADAF2F425F6}"/>
    <cellStyle name="Comma.00" xfId="29029" xr:uid="{D02226DF-327B-42C0-BE7E-9D692CC9226E}"/>
    <cellStyle name="Comma.00 2" xfId="29030" xr:uid="{03DECF2C-E867-4845-8997-E4FEF2024828}"/>
    <cellStyle name="Comma.00 2 2" xfId="29031" xr:uid="{FA68A2F5-9324-439B-A622-88EDBF8E79EE}"/>
    <cellStyle name="Comma.00 2_Annexe 6 IAS" xfId="29032" xr:uid="{47EF5A3C-05DF-4702-845A-84D17208058E}"/>
    <cellStyle name="Comma.00 3" xfId="29033" xr:uid="{E9F4BC45-FB91-4A45-9FD8-733788153EAF}"/>
    <cellStyle name="Comma.00 4" xfId="29034" xr:uid="{3139974A-2960-442E-B56E-D47219E925C9}"/>
    <cellStyle name="Comma.00 5" xfId="29035" xr:uid="{97EA18F9-A675-4E8E-99CB-5312710068FA}"/>
    <cellStyle name="Comma.00_Annexe 6 IAS" xfId="29036" xr:uid="{0FDBAA41-0646-4103-8A3A-97D407D44CDD}"/>
    <cellStyle name="Comma0" xfId="29037" xr:uid="{CCE05051-20FD-428D-A5EC-DF75B25E82F2}"/>
    <cellStyle name="Comma0 - Style3" xfId="9107" xr:uid="{00000000-0005-0000-0000-0000DD230000}"/>
    <cellStyle name="Comma0 2" xfId="29038" xr:uid="{F9B17CF3-E7FC-417D-B96A-E84CBBD59636}"/>
    <cellStyle name="Comma0 2 2" xfId="29039" xr:uid="{59538FEC-AA23-4EC4-9EA6-97AE4AC3ABF4}"/>
    <cellStyle name="Comma0 2 2 2" xfId="29040" xr:uid="{460AF0EF-E348-4C13-8892-4DDA2B99B581}"/>
    <cellStyle name="Comma0 2 3" xfId="29041" xr:uid="{AA7A5A63-3785-41A8-98CB-717648CD5936}"/>
    <cellStyle name="Comma0 3" xfId="29042" xr:uid="{F2A087B2-FA23-44E3-9D37-CAD56B0DC378}"/>
    <cellStyle name="Comma0 3 2" xfId="29043" xr:uid="{E3B19F22-387E-4B1E-9111-CDE78AA786EA}"/>
    <cellStyle name="Comma0 4" xfId="29044" xr:uid="{57FE4D4A-E7CC-4605-805C-481CB5E4FBF0}"/>
    <cellStyle name="comment" xfId="29045" xr:uid="{1A0D2BDE-A6C7-4CE8-9506-7CD0EDDC4BBE}"/>
    <cellStyle name="comment2" xfId="29046" xr:uid="{DD771B25-A0E1-4CC1-BB71-57C63BAB0143}"/>
    <cellStyle name="Commentaire 2" xfId="29047" xr:uid="{C3EEAB2C-C85D-43D3-BEBA-D92C8238BF2F}"/>
    <cellStyle name="Commentaire 2 2" xfId="29048" xr:uid="{04DF718E-421A-4FB0-8DE2-B79BFF0F2930}"/>
    <cellStyle name="Commentaire 2 2 2" xfId="29049" xr:uid="{06902853-48E7-42F9-8391-A6560422C9DE}"/>
    <cellStyle name="Commentaire 2 2 3" xfId="29050" xr:uid="{C21D8A85-09B7-404D-9630-40F0FD544F50}"/>
    <cellStyle name="Commentaire 2 2 4" xfId="29051" xr:uid="{4FF49679-C16D-4A5D-9535-5B50E757A23B}"/>
    <cellStyle name="Commentaire 2 2 5" xfId="29052" xr:uid="{DB235F2D-A5CB-43C9-887E-E6EB21549BB7}"/>
    <cellStyle name="Commentaire 2 3" xfId="29053" xr:uid="{8DDFB654-BD56-48EC-BA3B-ADC78837947E}"/>
    <cellStyle name="Commentaire 2 3 2" xfId="29054" xr:uid="{F4B99196-8896-461B-900B-1911B11DAB17}"/>
    <cellStyle name="Commentaire 2 3 3" xfId="29055" xr:uid="{CE06B782-716D-4F9B-BD5D-FE12CBC4634C}"/>
    <cellStyle name="Commentaire 2 3 4" xfId="29056" xr:uid="{D120F70B-6932-49B1-BD89-532ECDDB3051}"/>
    <cellStyle name="Commentaire 2 3 5" xfId="29057" xr:uid="{45408826-F178-40A9-99D6-B65D3D07F6EC}"/>
    <cellStyle name="Commentaire 2 4" xfId="29058" xr:uid="{E44EC4F2-7E32-42E5-850C-35F715FDC6C0}"/>
    <cellStyle name="Commentaire 2 5" xfId="29059" xr:uid="{C710C4D2-5B3E-4BF2-A54A-345C98EAE531}"/>
    <cellStyle name="Commentaire 2 6" xfId="29060" xr:uid="{89E59BA3-9573-433E-A01D-E149AD0ACF40}"/>
    <cellStyle name="Commentaire 2 7" xfId="29061" xr:uid="{4A8BD8F3-2EB0-4DAA-BB98-5366DEDCDA5C}"/>
    <cellStyle name="Commentaire 2 7 2" xfId="29062" xr:uid="{62AC17DF-BC8E-4257-8685-1D888D0F55D6}"/>
    <cellStyle name="Commentaire 2 8" xfId="29063" xr:uid="{28EC124A-EBEB-4E03-B364-0D45D2FDE24E}"/>
    <cellStyle name="Commentaire 2_Annexe 6 IAS" xfId="29064" xr:uid="{03EF0EE4-3EFB-46CE-B6BB-915B66354715}"/>
    <cellStyle name="Commentaire 3" xfId="29065" xr:uid="{0A2BFACC-B914-439C-A37D-3CEB1640776D}"/>
    <cellStyle name="Commentaire 3 2" xfId="29066" xr:uid="{0E8C1CDB-CF03-49A5-A59F-6E58B2143EA0}"/>
    <cellStyle name="Commentaire 3 3" xfId="29067" xr:uid="{2D6A0E55-4379-4238-A35D-3AA65FA82C21}"/>
    <cellStyle name="Commentaire 3 4" xfId="29068" xr:uid="{2BBA4339-B925-409B-8C69-7A207FDB64C2}"/>
    <cellStyle name="Commentaire 3 5" xfId="29069" xr:uid="{E2412A7E-A38B-43F8-82A5-683B7F428944}"/>
    <cellStyle name="Commentaire 4" xfId="29070" xr:uid="{23EDEF03-C77E-4EE0-B711-A2A60C51A24C}"/>
    <cellStyle name="Commentaire 4 2" xfId="29071" xr:uid="{B21CD9B6-5A4B-42EC-836C-08976DD38DBA}"/>
    <cellStyle name="Commentaire 4 2 2" xfId="29072" xr:uid="{650BF920-F7D0-44C9-874C-3666F24054C8}"/>
    <cellStyle name="Commentaire 4 2 3" xfId="29073" xr:uid="{45AC6C0E-B7F0-4D65-9386-8AB01A394318}"/>
    <cellStyle name="Commentaire 4 2 4" xfId="29074" xr:uid="{A189179C-0FBC-4E33-A5F4-0DE159D86FA0}"/>
    <cellStyle name="Commentaire 4 2 5" xfId="29075" xr:uid="{CA1F03D5-7881-42B4-B1AC-A6A59F65F42B}"/>
    <cellStyle name="Commentaire 4 3" xfId="29076" xr:uid="{290EA85A-E46C-4B22-99CA-8F4A41FC55A6}"/>
    <cellStyle name="Commentaire 4 4" xfId="29077" xr:uid="{19F1F753-94B1-45A6-9D07-0DE362646751}"/>
    <cellStyle name="Commentaire 4 5" xfId="29078" xr:uid="{49E387C5-A7B7-41C8-BA64-C6CBFDFBCDFA}"/>
    <cellStyle name="Commentaire 4 6" xfId="29079" xr:uid="{BAE61E59-F785-4DE4-82C5-F1B40F35D22D}"/>
    <cellStyle name="Commentaire 5" xfId="29080" xr:uid="{4489144D-34FF-418E-9921-FDA3EEED741A}"/>
    <cellStyle name="Commentaire 5 2" xfId="29081" xr:uid="{75D77355-4596-45A2-95CC-00F3789947FA}"/>
    <cellStyle name="Commentaire 5 3" xfId="29082" xr:uid="{FC1C88CF-AF61-4D6C-8F5A-FD88EB51D547}"/>
    <cellStyle name="Commentaire 5 4" xfId="29083" xr:uid="{FD2F82EC-5D25-4522-BD14-6A8A4D3725EB}"/>
    <cellStyle name="Commentaire 5 5" xfId="29084" xr:uid="{5589D00C-42F1-4A96-ACA2-087F9D258B4E}"/>
    <cellStyle name="Commentaire 6" xfId="29085" xr:uid="{31CCD65C-2A7C-498D-92F9-16A8A0A679F8}"/>
    <cellStyle name="Commentaire 7" xfId="29086" xr:uid="{0BD255B6-D80B-4180-879E-D96A1ABC3A5E}"/>
    <cellStyle name="Commentaire 7 2" xfId="29087" xr:uid="{A49565E7-F703-479B-98FD-8660AE70FE17}"/>
    <cellStyle name="Commentaire 8" xfId="29088" xr:uid="{6E936CB7-183A-459A-B273-1FF8FB05A24F}"/>
    <cellStyle name="Commg [0]_FOP1&amp;L_PLN0309_NewBrazil3007.xls Chart 2" xfId="29089" xr:uid="{7607948D-F022-4922-BC6D-A734A7B6E637}"/>
    <cellStyle name="Commɡ [0]_FOP1&amp;L_PLN0309_NewBrazil3007.xls Chart 2" xfId="29090" xr:uid="{F97F86CC-E552-46B7-B2C5-7F59336C8B19}"/>
    <cellStyle name="CompanyName" xfId="29091" xr:uid="{DD762E51-3C8F-4CDB-B58D-BFB3845FD1C8}"/>
    <cellStyle name="Contract" xfId="29092" xr:uid="{3DBBFF7E-FB56-4156-AB57-E76DFF5AA609}"/>
    <cellStyle name="Controlecel" xfId="29093" xr:uid="{A5E12F35-6DA8-4290-868F-9642C454EAFE}"/>
    <cellStyle name="Convergence" xfId="29094" xr:uid="{CB400418-BDD4-4023-9454-ED4E6411EA40}"/>
    <cellStyle name="Convergence 2" xfId="29095" xr:uid="{A27FF3C4-125F-4504-8E2D-994402B4DDA3}"/>
    <cellStyle name="Convergence 2 2" xfId="29096" xr:uid="{86CB27CC-D399-4F03-B18A-0559BD70A939}"/>
    <cellStyle name="Convergence 2 2 2" xfId="29097" xr:uid="{D1956752-82EB-4B6A-9184-F429D670A418}"/>
    <cellStyle name="Convergence 2 3" xfId="29098" xr:uid="{91DC6559-A218-46DF-B0D0-FB2800A3FF7D}"/>
    <cellStyle name="Convergence 3" xfId="29099" xr:uid="{229BBB2E-2161-4428-93B5-399EF635BC54}"/>
    <cellStyle name="Convergence 3 2" xfId="29100" xr:uid="{2B4BA1A7-9F36-4191-8022-DA3C34C46B44}"/>
    <cellStyle name="Convergence 4" xfId="29101" xr:uid="{2113E119-15A1-46BA-9765-F22FA9772FF3}"/>
    <cellStyle name="Copied" xfId="29102" xr:uid="{6254FDB2-D36D-411D-A289-A5A5E9FA420A}"/>
    <cellStyle name="Correlat" xfId="29103" xr:uid="{29927E92-4EA8-4D31-96F4-C0AEACA8D542}"/>
    <cellStyle name="Correlat 10" xfId="29104" xr:uid="{C47DF428-B1DD-4E67-B423-7379B2F3C1A8}"/>
    <cellStyle name="Correlat 10 2" xfId="37472" xr:uid="{1367188A-693C-4F57-8EFC-1BB45C12EDBF}"/>
    <cellStyle name="Correlat 11" xfId="29105" xr:uid="{0F0871B8-B22E-4731-A981-8C4F1505B888}"/>
    <cellStyle name="Correlat 11 2" xfId="37473" xr:uid="{B7F448B4-7E23-4368-84E8-E9259944F823}"/>
    <cellStyle name="Correlat 12" xfId="29106" xr:uid="{39805F92-34E6-4995-8290-23B175A81F3E}"/>
    <cellStyle name="Correlat 12 2" xfId="37474" xr:uid="{79A20CDA-385E-4DE7-A568-3D3670D32E34}"/>
    <cellStyle name="Correlat 13" xfId="29107" xr:uid="{32331119-7347-4E1E-8C0B-9DA6C36FF36E}"/>
    <cellStyle name="Correlat 13 2" xfId="37475" xr:uid="{4C975206-BA6F-4AD2-8DD7-6682A9B4FE43}"/>
    <cellStyle name="Correlat 14" xfId="29108" xr:uid="{AEB00218-3FBB-49D2-AE01-3EAEA6611695}"/>
    <cellStyle name="Correlat 14 2" xfId="37476" xr:uid="{641BC53A-57A3-4ED2-909B-C866B948CB8A}"/>
    <cellStyle name="Correlat 15" xfId="29109" xr:uid="{D84FD976-F6E6-4264-9CAB-590F413A7556}"/>
    <cellStyle name="Correlat 15 2" xfId="37477" xr:uid="{AFDF6FB0-333B-4455-BBC0-8AC25AFCB682}"/>
    <cellStyle name="Correlat 16" xfId="29110" xr:uid="{7C24244F-9B2C-47C3-9951-C69972EE552A}"/>
    <cellStyle name="Correlat 16 2" xfId="37478" xr:uid="{B061315B-A752-416D-A88C-816F0A75E3B4}"/>
    <cellStyle name="Correlat 17" xfId="29111" xr:uid="{337A7DB5-EA0E-4BDA-B05D-61E99DAA02AB}"/>
    <cellStyle name="Correlat 17 2" xfId="37479" xr:uid="{583262EF-DA60-4D7A-AF52-DC5F61E947F5}"/>
    <cellStyle name="Correlat 18" xfId="37471" xr:uid="{215B5C9A-82A1-4F54-A7C5-D867066339B4}"/>
    <cellStyle name="Correlat 2" xfId="29112" xr:uid="{B307E581-AA24-4E01-8138-37381BCEAE66}"/>
    <cellStyle name="Correlat 2 2" xfId="29113" xr:uid="{353EC9A0-BDBF-44C1-8954-5DB5B8F1EC71}"/>
    <cellStyle name="Correlat 2 2 2" xfId="37481" xr:uid="{86EF3ABC-150A-4A52-AEDE-C9EAE6C15FBA}"/>
    <cellStyle name="Correlat 2 3" xfId="37480" xr:uid="{F9513170-5A3D-4B4A-A91A-1CBDB3DD9A53}"/>
    <cellStyle name="Correlat 2_Annexe 6 IAS" xfId="29114" xr:uid="{5130A940-343F-4995-AA1E-1EE83B2B5963}"/>
    <cellStyle name="Correlat 3" xfId="29115" xr:uid="{2A5F667A-3F40-432A-91EC-273A5A8DDEF9}"/>
    <cellStyle name="Correlat 3 2" xfId="29116" xr:uid="{16469682-F733-4E01-93DB-F315C74D957C}"/>
    <cellStyle name="Correlat 3 2 2" xfId="37483" xr:uid="{19200818-01D5-45D8-932B-25003AA973DC}"/>
    <cellStyle name="Correlat 3 3" xfId="37482" xr:uid="{6674D8AA-D444-418D-BB83-5854952EAF4E}"/>
    <cellStyle name="Correlat 3_Annexe 6 IAS" xfId="29117" xr:uid="{5A712CA2-F3C8-4394-9922-9745767D0C01}"/>
    <cellStyle name="Correlat 4" xfId="29118" xr:uid="{E1A81B89-78EB-471A-BA18-C4FB1AD69376}"/>
    <cellStyle name="Correlat 4 2" xfId="29119" xr:uid="{C6AE1F41-5451-4435-AE8B-7FC7AC86119C}"/>
    <cellStyle name="Correlat 4 2 2" xfId="37485" xr:uid="{3845C464-46B9-4B02-8DC0-9BB0C6C99E05}"/>
    <cellStyle name="Correlat 4 3" xfId="37484" xr:uid="{D356BA4A-8E09-4D41-BAB4-CBDEE80E23C7}"/>
    <cellStyle name="Correlat 4_Annexe 6 IAS" xfId="29120" xr:uid="{6D0FF127-C44D-4369-9420-BFBD1D02C95F}"/>
    <cellStyle name="Correlat 5" xfId="29121" xr:uid="{B16286AB-EE15-4D83-ACA7-C227FDF9D08F}"/>
    <cellStyle name="Correlat 5 2" xfId="29122" xr:uid="{3EC2AE29-98F6-4119-9EC6-7E946A37BAFA}"/>
    <cellStyle name="Correlat 5 2 2" xfId="37487" xr:uid="{47358DE0-C69B-47C5-867C-432A22504E95}"/>
    <cellStyle name="Correlat 5 3" xfId="37486" xr:uid="{0FBC4D93-5BBB-419A-8D5E-A1A9E78CC23A}"/>
    <cellStyle name="Correlat 5_Annexe 6 IAS" xfId="29123" xr:uid="{78D80D96-5044-4C42-96B0-132A9902AC50}"/>
    <cellStyle name="Correlat 6" xfId="29124" xr:uid="{AC0ECACD-6B21-49CE-A378-9C26FE9AAA45}"/>
    <cellStyle name="Correlat 6 2" xfId="37488" xr:uid="{181956F6-665D-412F-9D52-454E9167E401}"/>
    <cellStyle name="Correlat 7" xfId="29125" xr:uid="{1DD606C2-18BE-4D0A-8F5A-D7D7531542C0}"/>
    <cellStyle name="Correlat 7 2" xfId="37489" xr:uid="{E23ED9C2-D347-43CC-A2AA-EB1ABEB99BC5}"/>
    <cellStyle name="Correlat 8" xfId="29126" xr:uid="{17ADDE7E-F03A-4BBC-BC3B-683CC3B2938B}"/>
    <cellStyle name="Correlat 8 2" xfId="37490" xr:uid="{C58D7A34-4D33-49F2-B5E4-63620AC90AEE}"/>
    <cellStyle name="Correlat 9" xfId="29127" xr:uid="{B5903F3D-B6F8-4B6B-947C-4A7D6A464D34}"/>
    <cellStyle name="Correlat 9 2" xfId="37491" xr:uid="{1FD0DA1A-A926-40F6-AA7C-695D1ACC8396}"/>
    <cellStyle name="Correlat_Annexe 6 IAS" xfId="29128" xr:uid="{C43585D7-30E3-413F-A746-B3F3C858AF65}"/>
    <cellStyle name="CS" xfId="29129" xr:uid="{8B699A38-50F0-4E76-A1DC-EE13A04970D1}"/>
    <cellStyle name="CS 10" xfId="29130" xr:uid="{785C92E4-B6A4-426E-98D3-93F7C5C757EF}"/>
    <cellStyle name="CS 11" xfId="29131" xr:uid="{E99ABAE5-A071-450C-885C-855D67B73172}"/>
    <cellStyle name="CS 12" xfId="29132" xr:uid="{3A63638F-3B46-4E85-96E8-3CA664CA5021}"/>
    <cellStyle name="CS 13" xfId="29133" xr:uid="{CAAC1059-CC87-407B-A4C5-9F288BDEE0A5}"/>
    <cellStyle name="CS 14" xfId="29134" xr:uid="{EBA5C741-0164-42B4-91B9-6D821AD7076D}"/>
    <cellStyle name="CS 15" xfId="29135" xr:uid="{F3258F95-B932-44D8-A435-C1531A214189}"/>
    <cellStyle name="CS 16" xfId="29136" xr:uid="{82353162-6EEA-49EC-94D9-0FA7AD445F99}"/>
    <cellStyle name="CS 17" xfId="29137" xr:uid="{57F36F91-44C0-48C8-8CFA-3246923948C0}"/>
    <cellStyle name="CS 2" xfId="29138" xr:uid="{ABFFF96D-ABF5-47A6-B000-AC25594DDCCA}"/>
    <cellStyle name="CS 2 2" xfId="29139" xr:uid="{DF3C9EB0-7A98-492B-A16E-42620820710C}"/>
    <cellStyle name="CS 2_Annexe 6 IAS" xfId="29140" xr:uid="{CF838977-D7CC-4217-AF0E-389AF5F2BDCF}"/>
    <cellStyle name="CS 3" xfId="29141" xr:uid="{E1833F5F-D6F8-4088-84BA-2CC26815E719}"/>
    <cellStyle name="CS 4" xfId="29142" xr:uid="{580A3E64-99BB-4279-8F4C-6601CC24EB52}"/>
    <cellStyle name="CS 5" xfId="29143" xr:uid="{5E094363-5A85-4DB3-ACD8-066023A721C9}"/>
    <cellStyle name="CS 6" xfId="29144" xr:uid="{ED8313DB-7A2B-409D-A179-23E2A51FFA93}"/>
    <cellStyle name="CS 7" xfId="29145" xr:uid="{555E953A-3AA1-403A-AD60-DCD712DA5A4E}"/>
    <cellStyle name="CS 8" xfId="29146" xr:uid="{8F279CFF-07BD-42E2-BB6D-3E3CDFD79BCE}"/>
    <cellStyle name="CS 9" xfId="29147" xr:uid="{F283B8B8-2A39-47FC-AE50-0A7DBECA749B}"/>
    <cellStyle name="CS_~0950885" xfId="29148" xr:uid="{0C7D76AA-0D57-4802-AD8A-8F4A73181A10}"/>
    <cellStyle name="Currency [£]" xfId="29150" xr:uid="{EB320B86-7DE0-4FBB-ADDD-18CC5E401750}"/>
    <cellStyle name="Currency [0] 10" xfId="29152" xr:uid="{B995A202-A499-414F-8508-B4015D8DB038}"/>
    <cellStyle name="Currency [0] 10 2" xfId="29153" xr:uid="{FB13C272-B5BA-4315-B515-2907376E9F1E}"/>
    <cellStyle name="Currency [0] 10_Annexe 6 IAS" xfId="29154" xr:uid="{B22825DD-C0A6-4B81-9B46-0C27D16F34A9}"/>
    <cellStyle name="Currency [0] 11" xfId="29155" xr:uid="{EF8DB87B-5E52-4D34-99F1-3E8A67D33596}"/>
    <cellStyle name="Currency [0] 12" xfId="29156" xr:uid="{9A36D9C9-0B82-46C8-A773-728B33FC7ABD}"/>
    <cellStyle name="Currency [0] 13" xfId="29151" xr:uid="{916D3A31-8BB4-4F15-818D-0B0FAF11736E}"/>
    <cellStyle name="Currency [0] 14" xfId="37493" xr:uid="{8A2E62F3-ACAE-4DCB-93E7-5B9AC81D8D12}"/>
    <cellStyle name="Currency [0] 2" xfId="29157" xr:uid="{A527764E-17BF-464D-832A-56F616E1DCB6}"/>
    <cellStyle name="Currency [0] 2 2" xfId="29158" xr:uid="{324E59F8-A44B-4FFD-AC24-5E74226C94A5}"/>
    <cellStyle name="Currency [0] 2 2 2" xfId="29159" xr:uid="{DB6047F5-27FB-49D6-8BD0-093C9EEE8C0C}"/>
    <cellStyle name="Currency [0] 2 2 2 2" xfId="29160" xr:uid="{D7AC78C9-619C-4403-BB97-AD6C1FEB5855}"/>
    <cellStyle name="Currency [0] 2 2 2_Annexe 6 IAS" xfId="29161" xr:uid="{D735470B-886D-44D0-9EE9-66B8D8198988}"/>
    <cellStyle name="Currency [0] 2 2 3" xfId="29162" xr:uid="{B8F1E7A3-C122-45E9-95F2-93011405AB6E}"/>
    <cellStyle name="Currency [0] 2 2 4" xfId="29163" xr:uid="{A3D0BE0F-936F-4079-9E45-E28219ABE693}"/>
    <cellStyle name="Currency [0] 2 2_Annexe 6 IAS" xfId="29164" xr:uid="{55B83E07-0F4A-4EB5-A883-EB46C73181C1}"/>
    <cellStyle name="Currency [0] 2 3" xfId="29165" xr:uid="{0AAE7EC0-80B5-494D-B4DF-AB8769EF11F4}"/>
    <cellStyle name="Currency [0] 2 3 2" xfId="29166" xr:uid="{46060EEC-C9DD-4ECD-B995-63615DD5D295}"/>
    <cellStyle name="Currency [0] 2 3 2 2" xfId="29167" xr:uid="{0F0FB4CA-D3E1-42C4-80D6-7946AA0E8DEF}"/>
    <cellStyle name="Currency [0] 2 3 2_Annexe 6 IAS" xfId="29168" xr:uid="{D5B30A02-C5FE-4B2E-9E57-8F2487AD3712}"/>
    <cellStyle name="Currency [0] 2 3 3" xfId="29169" xr:uid="{1D99BE1F-109E-43DE-9A79-CC1D63C3B8B8}"/>
    <cellStyle name="Currency [0] 2 3 4" xfId="29170" xr:uid="{59573C7C-BAD5-4AF4-85EE-383B41B9C216}"/>
    <cellStyle name="Currency [0] 2 3_Annexe 6 IAS" xfId="29171" xr:uid="{99C68B8B-365C-4721-8416-9995D3B195CA}"/>
    <cellStyle name="Currency [0] 2 4" xfId="29172" xr:uid="{76D8BCA9-FF27-4D9C-811F-171A93B5C958}"/>
    <cellStyle name="Currency [0] 2 4 2" xfId="29173" xr:uid="{06DCF2BE-AF19-4202-B82F-69252C77D70D}"/>
    <cellStyle name="Currency [0] 2 4 3" xfId="29174" xr:uid="{7A3D27BD-8DB7-43BF-91F5-C1E3D907ABDD}"/>
    <cellStyle name="Currency [0] 2 4_Annexe 6 IAS" xfId="29175" xr:uid="{3D894152-DE5C-4E53-9B07-8456F151AEDC}"/>
    <cellStyle name="Currency [0] 2 5" xfId="29176" xr:uid="{919638F8-AA20-436D-BA49-747FFCA5F519}"/>
    <cellStyle name="Currency [0] 2 6" xfId="29177" xr:uid="{7A4188DE-1047-41FC-98E6-54381CFFE444}"/>
    <cellStyle name="Currency [0] 2 7" xfId="29178" xr:uid="{AAC46BC9-B45F-4A09-A896-0ABE185DB31B}"/>
    <cellStyle name="Currency [0] 2 8" xfId="29179" xr:uid="{C0A31EE3-22F5-4EDC-BBA7-A493FFF4DE28}"/>
    <cellStyle name="Currency [0] 2_Annexe 6 IAS" xfId="29180" xr:uid="{7EB9186D-773A-4936-BD9E-FF9E307CA8A0}"/>
    <cellStyle name="Currency [0] 3" xfId="29181" xr:uid="{F1E30185-9E05-45B0-A532-83ACEF815472}"/>
    <cellStyle name="Currency [0] 3 2" xfId="29182" xr:uid="{5B063475-EB96-4DD2-99F4-F0EB1A876999}"/>
    <cellStyle name="Currency [0] 3 2 2" xfId="29183" xr:uid="{318B78FC-037C-4782-A3F6-E178330CFF4A}"/>
    <cellStyle name="Currency [0] 3 2 2 2" xfId="29184" xr:uid="{C6B502C8-86AA-4E34-91BB-59FC20464156}"/>
    <cellStyle name="Currency [0] 3 2 2_Annexe 6 IAS" xfId="29185" xr:uid="{A8AAB4A5-9701-4B93-9B49-6B914E0EF869}"/>
    <cellStyle name="Currency [0] 3 2 3" xfId="29186" xr:uid="{4429F9F2-7C66-48A4-87C4-E976830CD83C}"/>
    <cellStyle name="Currency [0] 3 2 4" xfId="29187" xr:uid="{65A1B110-6EBC-497F-9B68-CF68B5CCDAFE}"/>
    <cellStyle name="Currency [0] 3 2_Annexe 6 IAS" xfId="29188" xr:uid="{3771213F-4AAC-4A26-9D71-5C1CB606E298}"/>
    <cellStyle name="Currency [0] 3 3" xfId="29189" xr:uid="{C1C7F2B5-E65D-4942-9CCE-496714FA01E8}"/>
    <cellStyle name="Currency [0] 3 3 2" xfId="29190" xr:uid="{823EF5FB-4A4C-46F0-9D1E-F08375511BAE}"/>
    <cellStyle name="Currency [0] 3 3 2 2" xfId="29191" xr:uid="{CAA193E0-6CFB-4066-A70C-2D584FB8377D}"/>
    <cellStyle name="Currency [0] 3 3 2_Annexe 6 IAS" xfId="29192" xr:uid="{520C8AA6-B861-430B-AB4B-2E633BCCDA69}"/>
    <cellStyle name="Currency [0] 3 3 3" xfId="29193" xr:uid="{CF9768B9-33B1-4C41-A72E-64BEEA5C3213}"/>
    <cellStyle name="Currency [0] 3 3 4" xfId="29194" xr:uid="{E100CA12-82DA-4E30-93C8-E136A96BAF6C}"/>
    <cellStyle name="Currency [0] 3 3_Annexe 6 IAS" xfId="29195" xr:uid="{1E598638-A88F-4DB5-BEAE-BC63C1448E2D}"/>
    <cellStyle name="Currency [0] 3 4" xfId="29196" xr:uid="{8670355A-F6B1-4047-9B9E-5122B1735A26}"/>
    <cellStyle name="Currency [0] 3 4 2" xfId="29197" xr:uid="{3C7B1C18-2469-42AE-A8EC-492F8F29FAE4}"/>
    <cellStyle name="Currency [0] 3 4 3" xfId="29198" xr:uid="{8D0D677D-CEB0-4DC2-B294-C07B8AEDC597}"/>
    <cellStyle name="Currency [0] 3 4_Annexe 6 IAS" xfId="29199" xr:uid="{E09BED14-208E-4A0D-AF7D-C1313E2D4A8E}"/>
    <cellStyle name="Currency [0] 3 5" xfId="29200" xr:uid="{868BBD1E-8BB7-486A-A7C8-6031F660D925}"/>
    <cellStyle name="Currency [0] 3 6" xfId="29201" xr:uid="{33D1D911-3F27-4A92-B21C-875D6C906712}"/>
    <cellStyle name="Currency [0] 3 7" xfId="29202" xr:uid="{28763059-7ACB-4B7E-95AD-B83E5530C337}"/>
    <cellStyle name="Currency [0] 3 8" xfId="29203" xr:uid="{6230B927-7B0E-41E4-AC49-0F35A96F5BF4}"/>
    <cellStyle name="Currency [0] 3_Annexe 6 IAS" xfId="29204" xr:uid="{FE677AB2-3EE3-4ED1-98B4-61B4DFB79C74}"/>
    <cellStyle name="Currency [0] 4" xfId="29205" xr:uid="{E4348AA1-7706-4441-A06E-C2510F64A60B}"/>
    <cellStyle name="Currency [0] 4 2" xfId="29206" xr:uid="{75BA55C6-DA49-4564-9727-8A3546B3C2E0}"/>
    <cellStyle name="Currency [0] 4 2 2" xfId="29207" xr:uid="{43DB87A8-64B5-461D-965D-66030376BE65}"/>
    <cellStyle name="Currency [0] 4 2 3" xfId="29208" xr:uid="{DBE20469-3E72-4508-859C-F2CE14F3DF54}"/>
    <cellStyle name="Currency [0] 4 2_Annexe 6 IAS" xfId="29209" xr:uid="{0BD63B04-9645-4B28-91DD-16BE41AD5AE6}"/>
    <cellStyle name="Currency [0] 4 3" xfId="29210" xr:uid="{4D3B96AD-6DB3-453E-8E8D-E3CABC47ED64}"/>
    <cellStyle name="Currency [0] 4 4" xfId="29211" xr:uid="{CE2C7C73-8F97-42B7-9AB6-8C5A164A48A7}"/>
    <cellStyle name="Currency [0] 4 5" xfId="29212" xr:uid="{1EFAFD84-36A4-4756-92A1-023724F53468}"/>
    <cellStyle name="Currency [0] 4_Annexe 6 IAS" xfId="29213" xr:uid="{EAB82C92-F229-4C87-8C5C-256E684F9DF4}"/>
    <cellStyle name="Currency [0] 5" xfId="29214" xr:uid="{787A3D68-2BB3-4E27-B4D1-84F5F18CE884}"/>
    <cellStyle name="Currency [0] 5 2" xfId="29215" xr:uid="{680E5892-3704-4818-AC2B-3C4B8CB311EF}"/>
    <cellStyle name="Currency [0] 5 2 2" xfId="29216" xr:uid="{F8EEA820-1502-4694-888A-BECBE2000D7E}"/>
    <cellStyle name="Currency [0] 5 2 3" xfId="29217" xr:uid="{9F3A3BC7-3E59-414E-8AEA-6B1DCF1EF2F6}"/>
    <cellStyle name="Currency [0] 5 2_Annexe 6 IAS" xfId="29218" xr:uid="{74206757-15BC-42B2-92FB-ABEF064295D7}"/>
    <cellStyle name="Currency [0] 5 3" xfId="29219" xr:uid="{3191185F-4833-465E-9256-8AB6CDD80DDB}"/>
    <cellStyle name="Currency [0] 5 4" xfId="29220" xr:uid="{CCD62AD3-CEEB-4505-A18E-F65403FFD4AF}"/>
    <cellStyle name="Currency [0] 5_Annexe 6 IAS" xfId="29221" xr:uid="{9BBCE392-9850-4948-A47B-C99156ABADAB}"/>
    <cellStyle name="Currency [0] 6" xfId="29222" xr:uid="{85A3D927-A275-44EA-B857-8A58D8F9D2FE}"/>
    <cellStyle name="Currency [0] 6 2" xfId="29223" xr:uid="{7D9AAD0E-ACBF-4D01-8809-403ABA8FAD30}"/>
    <cellStyle name="Currency [0] 6 3" xfId="29224" xr:uid="{47E514B8-686C-4D07-B2C1-3B94DCF73088}"/>
    <cellStyle name="Currency [0] 6_Annexe 6 IAS" xfId="29225" xr:uid="{DA967069-81C4-4C0F-8D08-A3CD46E9F2C8}"/>
    <cellStyle name="Currency [0] 7" xfId="29226" xr:uid="{AD227C68-62B6-4B44-BC75-4884AC8EEBD5}"/>
    <cellStyle name="Currency [0] 7 2" xfId="29227" xr:uid="{4C2524C2-7BB6-4186-BDC6-8945D074DAD7}"/>
    <cellStyle name="Currency [0] 7 3" xfId="29228" xr:uid="{49DD552B-B123-4B2D-B8EE-7D132256B731}"/>
    <cellStyle name="Currency [0] 7_Annexe 6 IAS" xfId="29229" xr:uid="{C07C25D5-69B4-4E68-8520-727A3D9780DC}"/>
    <cellStyle name="Currency [0] 8" xfId="29230" xr:uid="{0E34F7EE-8894-4E57-BEAC-20ADBB6EFF26}"/>
    <cellStyle name="Currency [0] 9" xfId="29231" xr:uid="{1CE3F3C3-EE42-4417-B947-D4D7A348902C}"/>
    <cellStyle name="Currency [0]OCMS1" xfId="29232" xr:uid="{81CA1D64-39A1-4C7F-BE94-3FF48125EDCE}"/>
    <cellStyle name="Currency [00]" xfId="9108" xr:uid="{00000000-0005-0000-0000-0000DE230000}"/>
    <cellStyle name="Currency [00] 10" xfId="29234" xr:uid="{7140244E-970A-45BF-8477-59E6EE05DF78}"/>
    <cellStyle name="Currency [00] 11" xfId="29235" xr:uid="{ECCABBB0-F589-4530-B073-B8482D36384F}"/>
    <cellStyle name="Currency [00] 12" xfId="29236" xr:uid="{6A1BD001-6B0F-4D20-9E2F-0960A2290C02}"/>
    <cellStyle name="Currency [00] 13" xfId="29237" xr:uid="{C9150385-2DBD-4BE0-A1CA-9C41D097728F}"/>
    <cellStyle name="Currency [00] 14" xfId="29238" xr:uid="{2B306204-D68E-403D-ADD9-D7A7D377338E}"/>
    <cellStyle name="Currency [00] 15" xfId="29239" xr:uid="{2B2A20E7-34F9-4CC8-A9DF-2F493B9BEB1F}"/>
    <cellStyle name="Currency [00] 16" xfId="29240" xr:uid="{F7B9C962-E4F6-4DED-AF89-EAF7A03541A9}"/>
    <cellStyle name="Currency [00] 17" xfId="29241" xr:uid="{FF18F4B6-72C8-4F19-9E79-522649352F75}"/>
    <cellStyle name="Currency [00] 18" xfId="29233" xr:uid="{8A8CBC89-94C5-4870-B568-D484D2F5AF5B}"/>
    <cellStyle name="Currency [00] 2" xfId="29242" xr:uid="{4E03FA51-77C5-431B-8B05-A085D6F36B1A}"/>
    <cellStyle name="Currency [00] 3" xfId="29243" xr:uid="{D02C0FBA-2E51-4329-BFB5-723E59A5A981}"/>
    <cellStyle name="Currency [00] 4" xfId="29244" xr:uid="{15E69B02-D5D2-4956-BC90-A03F5275B911}"/>
    <cellStyle name="Currency [00] 5" xfId="29245" xr:uid="{CD7FD119-69E6-4028-8FD6-86EB698FD79D}"/>
    <cellStyle name="Currency [00] 6" xfId="29246" xr:uid="{DBE98BE5-12A4-462B-9637-3FBFB63DDD48}"/>
    <cellStyle name="Currency [00] 7" xfId="29247" xr:uid="{50730997-EB03-43B0-AEF3-724447472837}"/>
    <cellStyle name="Currency [00] 8" xfId="29248" xr:uid="{E176B2C9-E430-4828-B04E-0910ACE1690E}"/>
    <cellStyle name="Currency [00] 9" xfId="29249" xr:uid="{7A7AE96D-EFF9-4D6C-97E6-05085F1BF1A9}"/>
    <cellStyle name="Currency [00]_Annexe 6 IAS" xfId="29250" xr:uid="{65E81CC8-5084-4C33-A84D-6B4F150FF3D7}"/>
    <cellStyle name="Currency [1]" xfId="29251" xr:uid="{08E41873-56FC-4EFA-BDCB-06550B42B00A}"/>
    <cellStyle name="Currency [1] 2" xfId="29252" xr:uid="{FA0B7401-4AD2-43B3-92CD-9CCA1843A8D6}"/>
    <cellStyle name="Currency [1] 2 2" xfId="29253" xr:uid="{ECDA4878-966F-4A89-A81C-D7DE1C247373}"/>
    <cellStyle name="Currency [1] 2 2 2" xfId="29254" xr:uid="{C0E26C60-DC5D-41C7-A3EE-198A42F42754}"/>
    <cellStyle name="Currency [1] 2 3" xfId="29255" xr:uid="{2849A08B-6567-46F1-8B06-C9906518A57B}"/>
    <cellStyle name="Currency [1] 3" xfId="29256" xr:uid="{D4961969-5327-480B-868A-7E5A68223C28}"/>
    <cellStyle name="Currency [1] 3 2" xfId="29257" xr:uid="{4F3D5A4E-869F-420B-B5F2-360EF0DE396B}"/>
    <cellStyle name="Currency [1] 4" xfId="29258" xr:uid="{1341E909-A88B-41C2-810B-30650C54A777}"/>
    <cellStyle name="Currency [2]" xfId="29259" xr:uid="{C27D7413-C043-42BE-8B50-B46829FCA47B}"/>
    <cellStyle name="Currency [2] 2" xfId="29260" xr:uid="{766980AD-49F9-49D0-9200-BF5159E7E5C5}"/>
    <cellStyle name="Currency [2] 2 2" xfId="29261" xr:uid="{7EB03EAC-672C-4F49-9AFC-FB1CB5566BCA}"/>
    <cellStyle name="Currency [2] 2 2 2" xfId="29262" xr:uid="{937C5AB8-FD0B-4BAB-949C-8126EC8721A4}"/>
    <cellStyle name="Currency [2] 2 3" xfId="29263" xr:uid="{3D7B5252-BDCB-4824-8269-5DA5BBC921F6}"/>
    <cellStyle name="Currency [2] 3" xfId="29264" xr:uid="{989C975A-B979-4007-ABA6-DA2E1C262392}"/>
    <cellStyle name="Currency [2] 3 2" xfId="29265" xr:uid="{852B4F20-0EC4-4211-9AAD-358B3EE0AC11}"/>
    <cellStyle name="Currency [2] 4" xfId="29266" xr:uid="{7905108A-5918-4FF4-B8C6-D334AEB67069}"/>
    <cellStyle name="Currency [3]" xfId="29267" xr:uid="{710B751D-B296-420F-A2C4-2D95119F3AC6}"/>
    <cellStyle name="Currency [3] 2" xfId="29268" xr:uid="{5834BC52-C396-4C30-86F8-799F4B0A62FA}"/>
    <cellStyle name="Currency [3] 2 2" xfId="29269" xr:uid="{E11B68E8-7FED-496C-B525-3AA9C9C48EA8}"/>
    <cellStyle name="Currency [3] 2 2 2" xfId="29270" xr:uid="{48A587C8-4C67-4693-9FDB-177719CC5563}"/>
    <cellStyle name="Currency [3] 2 3" xfId="29271" xr:uid="{6EC238EB-8579-4F4F-B4FF-444BB643373E}"/>
    <cellStyle name="Currency [3] 3" xfId="29272" xr:uid="{4C0F6E0C-2CB2-4319-8D11-2CD9DC98C646}"/>
    <cellStyle name="Currency [3] 3 2" xfId="29273" xr:uid="{26DF35DD-8673-4623-A42E-A17A3696E3A1}"/>
    <cellStyle name="Currency [3] 4" xfId="29274" xr:uid="{1D06BE9D-86D8-4AF1-9428-11FA9BC035C0}"/>
    <cellStyle name="Currency 0" xfId="29275" xr:uid="{96197A80-F8EB-4901-B60A-FF5E6551A8E9}"/>
    <cellStyle name="Currency 0 10" xfId="29276" xr:uid="{7C336672-B785-49A6-BF2D-354FCFB7A54B}"/>
    <cellStyle name="Currency 0 11" xfId="29277" xr:uid="{B8212083-56C6-4A14-8991-57CD0D472614}"/>
    <cellStyle name="Currency 0 12" xfId="29278" xr:uid="{6510E5D4-0A2D-427A-ADBC-4CD814CD7198}"/>
    <cellStyle name="Currency 0 13" xfId="29279" xr:uid="{C2CE9D35-CFCB-469B-9A96-779E78C3EC96}"/>
    <cellStyle name="Currency 0 14" xfId="29280" xr:uid="{F70D5AE6-4D84-4DF6-B147-FF2E0634F772}"/>
    <cellStyle name="Currency 0 15" xfId="29281" xr:uid="{8A3E3ED6-A790-4136-85CF-BBDE34373D77}"/>
    <cellStyle name="Currency 0 16" xfId="29282" xr:uid="{3119D05A-14CE-4B62-8E9B-EAD79E30EBFC}"/>
    <cellStyle name="Currency 0 17" xfId="29283" xr:uid="{0FF2D69A-57C5-4C56-AABA-D30F970BDEA5}"/>
    <cellStyle name="Currency 0 2" xfId="29284" xr:uid="{5939BB4C-C52E-468C-9EF7-885D4B2AC9A6}"/>
    <cellStyle name="Currency 0 3" xfId="29285" xr:uid="{2C7BA115-42E3-40EB-982E-354628D3B130}"/>
    <cellStyle name="Currency 0 4" xfId="29286" xr:uid="{1961F4DA-BF43-4DCD-B0DF-1DCE85DD3E14}"/>
    <cellStyle name="Currency 0 5" xfId="29287" xr:uid="{27B6D4A9-A877-4F40-B0C7-3C9B3557A5B2}"/>
    <cellStyle name="Currency 0 6" xfId="29288" xr:uid="{3E6B53BE-E065-4CA6-89D6-FB3B4C4E31A3}"/>
    <cellStyle name="Currency 0 7" xfId="29289" xr:uid="{A0829219-4892-4535-A621-AAB9AE8418B8}"/>
    <cellStyle name="Currency 0 8" xfId="29290" xr:uid="{9F15BA1A-55C7-4132-80DF-F16AE817D7D1}"/>
    <cellStyle name="Currency 0 9" xfId="29291" xr:uid="{66C9120E-0191-4DD9-B11C-C490B1A56728}"/>
    <cellStyle name="Currency 0_Annexe 6 IAS" xfId="29292" xr:uid="{86F061EC-3F58-4F3F-B3A9-A706872CC574}"/>
    <cellStyle name="Currency 10" xfId="9109" xr:uid="{00000000-0005-0000-0000-0000DF230000}"/>
    <cellStyle name="Currency 10 2" xfId="29294" xr:uid="{5DEEE2F3-EF91-4C2B-A96D-A0F13F506B49}"/>
    <cellStyle name="Currency 10 3" xfId="29293" xr:uid="{9E566CA5-CA41-4A37-BD32-FD7F8371B1EF}"/>
    <cellStyle name="Currency 10_Annexe 6 IAS" xfId="29295" xr:uid="{77350A52-9C12-46DF-B876-6D50725904D0}"/>
    <cellStyle name="Currency 11" xfId="29296" xr:uid="{4B1D4E0A-22CA-4C0E-B193-1E6C1846ABBC}"/>
    <cellStyle name="Currency 11 2" xfId="29297" xr:uid="{A6805FBD-D009-45D0-8342-E50B771A9F14}"/>
    <cellStyle name="Currency 11_Annexe 6 IAS" xfId="29298" xr:uid="{A18A6122-4A4F-4B5D-83E5-AFC31211881A}"/>
    <cellStyle name="Currency 12" xfId="29299" xr:uid="{71D5BF93-C115-4376-B625-709CB7A4ECC1}"/>
    <cellStyle name="Currency 12 2" xfId="29300" xr:uid="{18A3CF0D-712E-4948-86F1-47C2AC66F309}"/>
    <cellStyle name="Currency 12_Annexe 6 IAS" xfId="29301" xr:uid="{2FB6D612-6F7B-4C63-BFD9-50EF2AD6BD43}"/>
    <cellStyle name="Currency 13" xfId="29302" xr:uid="{E53E3CB1-0894-40C6-A1CD-0F421EDB6E88}"/>
    <cellStyle name="Currency 14" xfId="29303" xr:uid="{62DDA46F-BAB6-4A40-BB7B-C740E2009FC4}"/>
    <cellStyle name="Currency 15" xfId="29304" xr:uid="{3FDB99DC-8A39-4E18-98A3-FD3BC8A7210F}"/>
    <cellStyle name="Currency 16" xfId="29305" xr:uid="{1D801174-8B19-4EE5-8647-85F578DB2010}"/>
    <cellStyle name="Currency 17" xfId="29306" xr:uid="{0E8D87F5-DF50-4EB2-AF4D-48C0B06B49BC}"/>
    <cellStyle name="Currency 18" xfId="29307" xr:uid="{E0A2B4C9-C7E3-480C-967F-3DD7047001E8}"/>
    <cellStyle name="Currency 18 2" xfId="29308" xr:uid="{7B5F4944-273F-42E5-87A5-B1DF57EC8DB5}"/>
    <cellStyle name="Currency 18_Annexe 6 IAS" xfId="29309" xr:uid="{C8469D79-2AC8-49C8-A774-095669AB205A}"/>
    <cellStyle name="Currency 19" xfId="29310" xr:uid="{05CFC7F2-6517-4F0E-A4EE-08EC64A16554}"/>
    <cellStyle name="Currency 2" xfId="9110" xr:uid="{00000000-0005-0000-0000-0000E0230000}"/>
    <cellStyle name="Currency 2 10" xfId="29312" xr:uid="{1058DB64-61F3-431D-A5EB-C8052F9289F7}"/>
    <cellStyle name="Currency 2 11" xfId="29313" xr:uid="{40375966-CE62-432C-BC8A-CE44EAC45EAC}"/>
    <cellStyle name="Currency 2 11 2" xfId="29314" xr:uid="{B4DB1681-8881-46FA-961E-DDD3DEAD3A97}"/>
    <cellStyle name="Currency 2 11 3" xfId="29315" xr:uid="{FF6BE7EF-4082-4725-8BB4-219C76CF6D04}"/>
    <cellStyle name="Currency 2 11 4" xfId="29316" xr:uid="{BBF127F9-DC9A-4E13-90C2-E6A0D969CB1D}"/>
    <cellStyle name="Currency 2 11_Annexe 6 IAS" xfId="29317" xr:uid="{2481430C-C4E4-40AC-89AC-68D8CD560A81}"/>
    <cellStyle name="Currency 2 12" xfId="29318" xr:uid="{90E1F8C9-50FE-4DA3-91A8-48C08D8E944A}"/>
    <cellStyle name="Currency 2 12 2" xfId="29319" xr:uid="{E7A8666D-8FD8-4E76-8FEC-B36CFE8F7247}"/>
    <cellStyle name="Currency 2 12_Annexe 6 IAS" xfId="29320" xr:uid="{7D5DC57B-0F93-41CC-8030-12D7A599BBBC}"/>
    <cellStyle name="Currency 2 13" xfId="29321" xr:uid="{3A087899-A590-40DD-8BAC-EC1A691F2E77}"/>
    <cellStyle name="Currency 2 13 2" xfId="29322" xr:uid="{77FD75E7-2485-4CC3-86EF-49EA5CEF6884}"/>
    <cellStyle name="Currency 2 13 2 2" xfId="29323" xr:uid="{4B5CF0ED-E4A6-437E-B5CE-783D41E205B0}"/>
    <cellStyle name="Currency 2 13 2 3" xfId="29324" xr:uid="{1C56FF8C-90CC-4F88-B5FA-4DB9C5CAD676}"/>
    <cellStyle name="Currency 2 13 2_Annexe 6 IAS" xfId="29325" xr:uid="{BD12A2C2-A045-4A8D-A9E4-3154B1A42C06}"/>
    <cellStyle name="Currency 2 13_Annexe 6 IAS" xfId="29326" xr:uid="{88E188AD-BB47-411A-BB5C-D864F39A6F8F}"/>
    <cellStyle name="Currency 2 14" xfId="29327" xr:uid="{E9560130-BC89-45FD-B23C-41C680901DA3}"/>
    <cellStyle name="Currency 2 14 2" xfId="29328" xr:uid="{5A0DD0AB-ABC9-4859-9810-2185252F2828}"/>
    <cellStyle name="Currency 2 14 2 2" xfId="29329" xr:uid="{38A28F26-2FF6-4013-B717-4B51496DF27F}"/>
    <cellStyle name="Currency 2 14 2 3" xfId="29330" xr:uid="{DA08C58B-666E-4E58-A4E7-4B6D02E91DCA}"/>
    <cellStyle name="Currency 2 14 2_Annexe 6 IAS" xfId="29331" xr:uid="{B0AA64CF-C140-4CC5-B102-85286D79BF2D}"/>
    <cellStyle name="Currency 2 14_Annexe 6 IAS" xfId="29332" xr:uid="{64789447-FB50-4AF1-80E0-522A7A367E74}"/>
    <cellStyle name="Currency 2 15" xfId="29333" xr:uid="{619568EF-B932-4132-9DD8-71E6FF567FAF}"/>
    <cellStyle name="Currency 2 15 2" xfId="29334" xr:uid="{9F39227D-B87C-4CAB-A749-8F4C10AFDCEA}"/>
    <cellStyle name="Currency 2 15_Annexe 6 IAS" xfId="29335" xr:uid="{CE6ACBDF-BBB8-4079-960B-18D3DBBA7D4F}"/>
    <cellStyle name="Currency 2 16" xfId="29336" xr:uid="{93C78F5B-4D98-4AA1-9135-A95129296385}"/>
    <cellStyle name="Currency 2 17" xfId="29337" xr:uid="{FBDC9BCC-70FC-421D-9CF9-CA231632CDAF}"/>
    <cellStyle name="Currency 2 18" xfId="29338" xr:uid="{0F7AF0EE-6AB4-4352-9283-EF42B12075D8}"/>
    <cellStyle name="Currency 2 19" xfId="29339" xr:uid="{F5EC0449-57DF-49EF-9224-98373CEEEBF3}"/>
    <cellStyle name="Currency 2 2" xfId="9111" xr:uid="{00000000-0005-0000-0000-0000E1230000}"/>
    <cellStyle name="Currency 2 2 2" xfId="9112" xr:uid="{00000000-0005-0000-0000-0000E2230000}"/>
    <cellStyle name="Currency 2 2 2 2" xfId="9113" xr:uid="{00000000-0005-0000-0000-0000E3230000}"/>
    <cellStyle name="Currency 2 2 2 3" xfId="9114" xr:uid="{00000000-0005-0000-0000-0000E4230000}"/>
    <cellStyle name="Currency 2 2 2 4" xfId="9115" xr:uid="{00000000-0005-0000-0000-0000E5230000}"/>
    <cellStyle name="Currency 2 2 3" xfId="29340" xr:uid="{2884B2AB-4416-4A64-B637-5DB5CF4BF9EF}"/>
    <cellStyle name="Currency 2 20" xfId="29341" xr:uid="{C9ADAA34-3605-4C5F-910C-EEAC71112183}"/>
    <cellStyle name="Currency 2 21" xfId="29342" xr:uid="{90C109F0-FBE8-4BBA-A789-826899BD568A}"/>
    <cellStyle name="Currency 2 22" xfId="29343" xr:uid="{7FA335B2-2E4E-435D-8667-FCDE42F57077}"/>
    <cellStyle name="Currency 2 23" xfId="29311" xr:uid="{8A134339-C27E-4145-B463-5F97161DF106}"/>
    <cellStyle name="Currency 2 24" xfId="37494" xr:uid="{5FD44FF6-2B32-47C9-82D5-78051BFA9B88}"/>
    <cellStyle name="Currency 2 3" xfId="9116" xr:uid="{00000000-0005-0000-0000-0000E6230000}"/>
    <cellStyle name="Currency 2 3 2" xfId="29344" xr:uid="{4E8A706D-37D7-431E-AA95-9E902A023BF2}"/>
    <cellStyle name="Currency 2 4" xfId="9117" xr:uid="{00000000-0005-0000-0000-0000E7230000}"/>
    <cellStyle name="Currency 2 4 2" xfId="29346" xr:uid="{7C0DC04F-9D0B-4FA2-B5D4-7AD3F337B27F}"/>
    <cellStyle name="Currency 2 4 3" xfId="29345" xr:uid="{51C95A55-C5FD-4B36-B749-AD01731F7FBA}"/>
    <cellStyle name="Currency 2 4_Annexe 6 IAS" xfId="29347" xr:uid="{A7B12FBC-8708-425E-A835-32D155A3570E}"/>
    <cellStyle name="Currency 2 5" xfId="9118" xr:uid="{00000000-0005-0000-0000-0000E8230000}"/>
    <cellStyle name="Currency 2 5 2" xfId="29349" xr:uid="{965600FA-FB03-415D-BF77-4A43EA814FCA}"/>
    <cellStyle name="Currency 2 5 3" xfId="29350" xr:uid="{24B9FB6E-2E90-4147-809E-138599DC3F5C}"/>
    <cellStyle name="Currency 2 5 4" xfId="29351" xr:uid="{220B654E-6EDF-4662-8218-5825994B9EAD}"/>
    <cellStyle name="Currency 2 5 5" xfId="29348" xr:uid="{BCEB6756-F3D0-4630-AFF3-506C7648E66E}"/>
    <cellStyle name="Currency 2 5_Annexe 6 IAS" xfId="29352" xr:uid="{680DF0E8-1675-47AE-B2E7-188D25E674F9}"/>
    <cellStyle name="Currency 2 6" xfId="9119" xr:uid="{00000000-0005-0000-0000-0000E9230000}"/>
    <cellStyle name="Currency 2 6 2" xfId="29353" xr:uid="{AE7EBEB8-FABC-476C-BB22-501EAD168C0C}"/>
    <cellStyle name="Currency 2 7" xfId="9120" xr:uid="{00000000-0005-0000-0000-0000EA230000}"/>
    <cellStyle name="Currency 2 7 2" xfId="9121" xr:uid="{00000000-0005-0000-0000-0000EB230000}"/>
    <cellStyle name="Currency 2 7 3" xfId="9122" xr:uid="{00000000-0005-0000-0000-0000EC230000}"/>
    <cellStyle name="Currency 2 7 4" xfId="9123" xr:uid="{00000000-0005-0000-0000-0000ED230000}"/>
    <cellStyle name="Currency 2 7 5" xfId="29354" xr:uid="{856DE175-F1FB-44A8-8D6E-F706B65FB03C}"/>
    <cellStyle name="Currency 2 8" xfId="29355" xr:uid="{337B7944-1FAD-4563-A06B-4734BE58D0CB}"/>
    <cellStyle name="Currency 2 8 2" xfId="29356" xr:uid="{4FAFE213-1521-4C75-B0DF-816A131C6DD6}"/>
    <cellStyle name="Currency 2 8 2 2" xfId="29357" xr:uid="{9D581AB6-E8E5-4939-8205-8D2B03AF9C8E}"/>
    <cellStyle name="Currency 2 8 2 3" xfId="29358" xr:uid="{639E7773-5C91-4D44-A554-5FD69DA7538F}"/>
    <cellStyle name="Currency 2 8 2_Annexe 6 IAS" xfId="29359" xr:uid="{FB93A6D7-DF16-4732-8A6E-5D001ED4D5B4}"/>
    <cellStyle name="Currency 2 8 3" xfId="29360" xr:uid="{D9F6F9BF-7611-4CFA-8C07-7ABADC8861AB}"/>
    <cellStyle name="Currency 2 8 3 2" xfId="29361" xr:uid="{344F08A7-C9B7-4624-8FB0-67A0780D4B4C}"/>
    <cellStyle name="Currency 2 8 3_Annexe 6 IAS" xfId="29362" xr:uid="{4222F67A-EF14-4070-889C-343B37632EC9}"/>
    <cellStyle name="Currency 2 8 4" xfId="29363" xr:uid="{96D042E5-8822-4A50-9C23-ED650F622418}"/>
    <cellStyle name="Currency 2 8 4 2" xfId="29364" xr:uid="{4E20042D-6D88-4D42-8567-5DF4304CF602}"/>
    <cellStyle name="Currency 2 8 4_Annexe 6 IAS" xfId="29365" xr:uid="{FF867BB6-6502-4CDF-93C3-5229EC4E5642}"/>
    <cellStyle name="Currency 2 8 5" xfId="29366" xr:uid="{7157BE07-7335-46E6-B9D0-1102EB3719B1}"/>
    <cellStyle name="Currency 2 8_Annexe 6 IAS" xfId="29367" xr:uid="{20FC0B4A-247C-4576-9C46-7D095BB251D5}"/>
    <cellStyle name="Currency 2 9" xfId="29368" xr:uid="{D07DFF45-2377-4A41-95B9-741223688441}"/>
    <cellStyle name="Currency 2 9 2" xfId="29369" xr:uid="{EAF26675-6564-497E-8D69-C1EE23968541}"/>
    <cellStyle name="Currency 2 9 2 2" xfId="29370" xr:uid="{8CBCDD96-66F1-4F16-A190-5370E5670DAB}"/>
    <cellStyle name="Currency 2 9 2_Annexe 6 IAS" xfId="29371" xr:uid="{D6C731F8-262F-4878-B213-D3E7AA4C4C2A}"/>
    <cellStyle name="Currency 2 9 3" xfId="29372" xr:uid="{438E8DEC-5034-4281-93A1-6A7E66D21679}"/>
    <cellStyle name="Currency 2 9 4" xfId="29373" xr:uid="{FC8589FB-19AF-4A12-9E44-4217817A9995}"/>
    <cellStyle name="Currency 2 9 5" xfId="29374" xr:uid="{E6506E0B-79F1-4C88-BF6F-A00C38FF0626}"/>
    <cellStyle name="Currency 2 9_Annexe 6 IAS" xfId="29375" xr:uid="{C56FCE9C-19CE-4172-BF0D-E9E4F4FA8E00}"/>
    <cellStyle name="Currency 2_Annexe 6 IAS" xfId="29376" xr:uid="{860AABD6-A9A4-43CC-B3D9-D640A1618446}"/>
    <cellStyle name="Currency 20" xfId="29377" xr:uid="{228EC811-172A-4F57-A305-922F1CA04767}"/>
    <cellStyle name="Currency 21" xfId="29378" xr:uid="{3F6222F2-C367-47BC-B4F3-B21F48F6E4E6}"/>
    <cellStyle name="Currency 22" xfId="29379" xr:uid="{F434394C-B3B4-4834-A615-B927E7277D0E}"/>
    <cellStyle name="Currency 23" xfId="29380" xr:uid="{4D3877EE-6AA5-45CE-A789-4E3CD5A87361}"/>
    <cellStyle name="Currency 24" xfId="29381" xr:uid="{D0AE513C-59AF-479C-A999-76B4734EA0D5}"/>
    <cellStyle name="Currency 25" xfId="29382" xr:uid="{FFC007C2-44ED-42F7-92E4-EA03BA6F32F2}"/>
    <cellStyle name="Currency 26" xfId="29383" xr:uid="{52925405-12F5-4157-ACAD-7FC50A509272}"/>
    <cellStyle name="Currency 27" xfId="29384" xr:uid="{9DEE947D-7345-4010-9DD2-B9C11AC0967E}"/>
    <cellStyle name="Currency 28" xfId="29385" xr:uid="{CAEA1303-CD7F-4C4C-B868-8CC8F36E1C06}"/>
    <cellStyle name="Currency 29" xfId="29386" xr:uid="{281F634F-CE58-4C05-88A0-6C58D9164BD0}"/>
    <cellStyle name="Currency 3" xfId="9124" xr:uid="{00000000-0005-0000-0000-0000EE230000}"/>
    <cellStyle name="Currency 3 10" xfId="29387" xr:uid="{12C892E8-C22A-4272-B6A4-911D2C094BF5}"/>
    <cellStyle name="Currency 3 2" xfId="9125" xr:uid="{00000000-0005-0000-0000-0000EF230000}"/>
    <cellStyle name="Currency 3 2 2" xfId="29389" xr:uid="{42D2FCDA-527D-45E4-9ADB-58F11B464A48}"/>
    <cellStyle name="Currency 3 2 2 2" xfId="29390" xr:uid="{7606F8F8-B69C-4E2B-BA47-C58D10AEB23B}"/>
    <cellStyle name="Currency 3 2 2_Annexe 6 IAS" xfId="29391" xr:uid="{0939FAAE-8BE3-4FA1-A19F-048694EAC1AE}"/>
    <cellStyle name="Currency 3 2 3" xfId="29392" xr:uid="{3D8CB15D-BB40-41D8-9926-EC4700C03EDB}"/>
    <cellStyle name="Currency 3 2 4" xfId="29393" xr:uid="{67819CD6-9961-446B-8E49-B5D575B5825B}"/>
    <cellStyle name="Currency 3 2 5" xfId="29388" xr:uid="{4EB1C56A-89B8-4610-B6D7-11D8169EAA39}"/>
    <cellStyle name="Currency 3 2_Annexe 6 IAS" xfId="29394" xr:uid="{E43B6BC4-F2FF-4C91-8261-B6BDCD65F4D2}"/>
    <cellStyle name="Currency 3 3" xfId="29395" xr:uid="{FAC7BBAA-F9C3-4887-9D7A-9766AAEFA5D5}"/>
    <cellStyle name="Currency 3 3 2" xfId="29396" xr:uid="{93E652E0-693C-4A79-9C7A-3F5A29745045}"/>
    <cellStyle name="Currency 3 3 2 2" xfId="29397" xr:uid="{5C937ADA-B9BC-4583-89C3-074102A15130}"/>
    <cellStyle name="Currency 3 3 2_Annexe 6 IAS" xfId="29398" xr:uid="{437EAF4D-4A77-4FF2-A4B7-E084851805B9}"/>
    <cellStyle name="Currency 3 3 3" xfId="29399" xr:uid="{42E3D3F4-8F73-4426-A814-CD5467D172B6}"/>
    <cellStyle name="Currency 3 3 4" xfId="29400" xr:uid="{0E1B4143-500C-40F0-91E1-4188B5EA3B81}"/>
    <cellStyle name="Currency 3 3_Annexe 6 IAS" xfId="29401" xr:uid="{BE470C7A-6973-482D-9BB5-3C8871B3A79D}"/>
    <cellStyle name="Currency 3 4" xfId="29402" xr:uid="{A6A87CFF-0018-4D75-BE40-7D3966A92A27}"/>
    <cellStyle name="Currency 3 4 2" xfId="29403" xr:uid="{EB5767E7-9B53-4465-92C0-C1444196A2D3}"/>
    <cellStyle name="Currency 3 4 3" xfId="29404" xr:uid="{4EFA9A48-9B3A-4120-94D3-E877946D656B}"/>
    <cellStyle name="Currency 3 4_Annexe 6 IAS" xfId="29405" xr:uid="{5A084808-FDC8-497D-9A9C-CB17ABC89E84}"/>
    <cellStyle name="Currency 3 5" xfId="29406" xr:uid="{E5A0DEBC-E5FD-4336-93F0-C22708108343}"/>
    <cellStyle name="Currency 3 6" xfId="29407" xr:uid="{AFB815FC-7E32-442F-8F04-8A14541FFD30}"/>
    <cellStyle name="Currency 3 7" xfId="29408" xr:uid="{0CCF6FC1-202B-4449-AAB6-05D9A6F91750}"/>
    <cellStyle name="Currency 3 8" xfId="29409" xr:uid="{FAA6432A-3C65-4C93-9625-48A58104924B}"/>
    <cellStyle name="Currency 3 9" xfId="29410" xr:uid="{49B74668-A6F1-4E57-BF13-5563E3D608E1}"/>
    <cellStyle name="Currency 3_Annexe 6 IAS" xfId="29411" xr:uid="{7A5AADA1-4FC8-4BDB-9B0E-5F1B59F2046C}"/>
    <cellStyle name="Currency 30" xfId="29149" xr:uid="{9A4591E2-EA26-499A-ADAA-0A23EB1C524F}"/>
    <cellStyle name="Currency 31" xfId="37492" xr:uid="{74A72A56-A829-4D7B-9D97-A479DB666385}"/>
    <cellStyle name="Currency 4" xfId="9126" xr:uid="{00000000-0005-0000-0000-0000F0230000}"/>
    <cellStyle name="Currency 4 2" xfId="29413" xr:uid="{E71EB082-5DBD-475F-9D70-A5BC553EFD3A}"/>
    <cellStyle name="Currency 4 2 2" xfId="29414" xr:uid="{13B97266-DE9F-4312-BE6B-0C402B91FA6B}"/>
    <cellStyle name="Currency 4 2 2 2" xfId="29415" xr:uid="{0C09493F-12E1-4749-B708-FE6B6EB5E4FD}"/>
    <cellStyle name="Currency 4 2 2_Annexe 6 IAS" xfId="29416" xr:uid="{FD90EF82-DBDB-4FA9-B264-AFD953EA4BCE}"/>
    <cellStyle name="Currency 4 2 3" xfId="29417" xr:uid="{7F8027C0-6173-48FC-9159-D5B33466F3CE}"/>
    <cellStyle name="Currency 4 2 4" xfId="29418" xr:uid="{01182FF9-18CC-4B01-8D0D-7B97C5DB1993}"/>
    <cellStyle name="Currency 4 2_Annexe 6 IAS" xfId="29419" xr:uid="{9615B7C5-F993-4FB3-923F-9A09E4AEDE5A}"/>
    <cellStyle name="Currency 4 3" xfId="29420" xr:uid="{B329BEA0-48BE-45CA-8EC9-C8D1080A145E}"/>
    <cellStyle name="Currency 4 3 2" xfId="29421" xr:uid="{55B1FCE3-58A0-493D-9D35-8B33BBE6B651}"/>
    <cellStyle name="Currency 4 3 2 2" xfId="29422" xr:uid="{BF2E89FB-480D-472D-8BBB-8B1390918411}"/>
    <cellStyle name="Currency 4 3 2_Annexe 6 IAS" xfId="29423" xr:uid="{3B75DB8E-D083-4BD4-BE06-522FBBD659CD}"/>
    <cellStyle name="Currency 4 3 3" xfId="29424" xr:uid="{EFE7CDE9-FC68-4A00-8D9A-CC7494C17EE4}"/>
    <cellStyle name="Currency 4 3 4" xfId="29425" xr:uid="{8CF239F1-0AA7-435B-8E78-D6E0D072B9C3}"/>
    <cellStyle name="Currency 4 3_Annexe 6 IAS" xfId="29426" xr:uid="{B76AFFBA-3894-44F5-85F9-CE0C7A5B9366}"/>
    <cellStyle name="Currency 4 4" xfId="29427" xr:uid="{3B4AEF44-024A-44E0-81BB-2FCB009BF329}"/>
    <cellStyle name="Currency 4 4 2" xfId="29428" xr:uid="{FB47BF2A-F8FB-462D-A0FB-049695E7C8F3}"/>
    <cellStyle name="Currency 4 4 3" xfId="29429" xr:uid="{E377C486-BD1F-4B0E-A694-F20A6C8D025F}"/>
    <cellStyle name="Currency 4 4_Annexe 6 IAS" xfId="29430" xr:uid="{07EDECBC-58C7-4875-B625-4B4B25E14C2A}"/>
    <cellStyle name="Currency 4 5" xfId="29431" xr:uid="{0C879953-4924-490E-BE36-8B3691B4ACA3}"/>
    <cellStyle name="Currency 4 6" xfId="29432" xr:uid="{30517058-5714-477D-B933-4CCA15328B75}"/>
    <cellStyle name="Currency 4 7" xfId="29433" xr:uid="{55745599-C014-4C7C-B28D-2B43F7E8038B}"/>
    <cellStyle name="Currency 4 8" xfId="29434" xr:uid="{C84AF741-21E9-4B81-B014-D809B24FDBDB}"/>
    <cellStyle name="Currency 4 9" xfId="29412" xr:uid="{B9A1C5DF-94C0-403E-B457-9C085FDE2CA2}"/>
    <cellStyle name="Currency 4_Annexe 6 IAS" xfId="29435" xr:uid="{E955D816-029F-4CD0-9813-54FD8C844BC4}"/>
    <cellStyle name="Currency 5" xfId="9127" xr:uid="{00000000-0005-0000-0000-0000F1230000}"/>
    <cellStyle name="Currency 5 2" xfId="29437" xr:uid="{9203AC40-8C6F-422A-B1F5-E5570952AB0A}"/>
    <cellStyle name="Currency 5 2 2" xfId="29438" xr:uid="{51D658D2-9E2C-48DC-AF2A-A004BFAFAA79}"/>
    <cellStyle name="Currency 5 2 2 2" xfId="29439" xr:uid="{7E24D587-D1D0-40DF-89F4-0E443A1E245C}"/>
    <cellStyle name="Currency 5 2 2_Annexe 6 IAS" xfId="29440" xr:uid="{E8B51167-687D-4915-BFEE-7017623B5798}"/>
    <cellStyle name="Currency 5 2 3" xfId="29441" xr:uid="{00905DA1-A653-488F-8EA6-36BEEE013F80}"/>
    <cellStyle name="Currency 5 2 4" xfId="29442" xr:uid="{1327F72A-FF9B-4A5B-AC13-22EE01C14E5B}"/>
    <cellStyle name="Currency 5 2_Annexe 6 IAS" xfId="29443" xr:uid="{03FE0A92-793A-42A4-A9A6-99D866A16C76}"/>
    <cellStyle name="Currency 5 3" xfId="29444" xr:uid="{69EFD18F-AEA3-4F9C-91B0-5562F551A7A2}"/>
    <cellStyle name="Currency 5 3 2" xfId="29445" xr:uid="{675B02C5-A60C-4721-BDCD-23DBD4638EBE}"/>
    <cellStyle name="Currency 5 3 2 2" xfId="29446" xr:uid="{A6F76DD9-A131-4AA9-8EED-AC2D13A8507B}"/>
    <cellStyle name="Currency 5 3 2_Annexe 6 IAS" xfId="29447" xr:uid="{59CA680D-7878-46F9-979A-6DF878D3A3C2}"/>
    <cellStyle name="Currency 5 3 3" xfId="29448" xr:uid="{81911AF6-BE44-4E2A-B22C-BDFC3B706149}"/>
    <cellStyle name="Currency 5 3 4" xfId="29449" xr:uid="{BE2AAFDB-2583-4485-9C6D-E309279F675D}"/>
    <cellStyle name="Currency 5 3_Annexe 6 IAS" xfId="29450" xr:uid="{338945EB-15AD-47E9-B3DA-6B65D4E18705}"/>
    <cellStyle name="Currency 5 4" xfId="29451" xr:uid="{3D2782C1-7BB3-470A-883F-CF598B5C3F37}"/>
    <cellStyle name="Currency 5 4 2" xfId="29452" xr:uid="{407FF76A-EC0F-4315-A270-9BFFD69A12B0}"/>
    <cellStyle name="Currency 5 4 3" xfId="29453" xr:uid="{D5D2BADC-3ECC-4D3C-81B3-238BBA8333EE}"/>
    <cellStyle name="Currency 5 4_Annexe 6 IAS" xfId="29454" xr:uid="{A9E923BC-C6D2-4BAC-B00B-B740BDF9BF3F}"/>
    <cellStyle name="Currency 5 5" xfId="29455" xr:uid="{8344C917-D4AE-41E2-8C3E-FAD0879CF178}"/>
    <cellStyle name="Currency 5 6" xfId="29456" xr:uid="{58B4E355-4EED-4E72-A445-B00A869AE417}"/>
    <cellStyle name="Currency 5 7" xfId="29457" xr:uid="{680FA1AF-4A32-4919-95F9-BF3EEA319984}"/>
    <cellStyle name="Currency 5 8" xfId="29458" xr:uid="{81141F77-32A0-4CDE-B3F9-5AD50BF10F89}"/>
    <cellStyle name="Currency 5 9" xfId="29436" xr:uid="{243439B1-C893-40DE-A60F-607865316F74}"/>
    <cellStyle name="Currency 5_Annexe 6 IAS" xfId="29459" xr:uid="{09092402-F3D8-43D3-B605-E855263AEDFD}"/>
    <cellStyle name="Currency 6" xfId="9128" xr:uid="{00000000-0005-0000-0000-0000F2230000}"/>
    <cellStyle name="Currency 6 2" xfId="29461" xr:uid="{8E381E2D-9F96-41FE-B5F0-F7CEFEEB836F}"/>
    <cellStyle name="Currency 6 2 2" xfId="29462" xr:uid="{C3EE023B-CCA3-4B11-8BF3-F8DFF480FFEA}"/>
    <cellStyle name="Currency 6 2 3" xfId="29463" xr:uid="{8899FDB0-967F-4313-A53D-9000905E78D7}"/>
    <cellStyle name="Currency 6 2_Annexe 6 IAS" xfId="29464" xr:uid="{B197B139-0A5D-4CCA-8E0F-20FE251217CF}"/>
    <cellStyle name="Currency 6 3" xfId="29465" xr:uid="{77B809B5-4E4E-4EC9-B49C-CAA278592F2F}"/>
    <cellStyle name="Currency 6 4" xfId="29466" xr:uid="{34F0DFCC-34DD-463F-A9AF-767025D487F6}"/>
    <cellStyle name="Currency 6 5" xfId="29467" xr:uid="{00355529-89BE-46E5-9D49-B151428FBA6C}"/>
    <cellStyle name="Currency 6 6" xfId="29460" xr:uid="{20912154-4B0A-4F63-BEC4-5409E86CFDAA}"/>
    <cellStyle name="Currency 6_Annexe 6 IAS" xfId="29468" xr:uid="{FA10AB65-E218-44A0-91E8-94BC3E0AB8C6}"/>
    <cellStyle name="Currency 7" xfId="9129" xr:uid="{00000000-0005-0000-0000-0000F3230000}"/>
    <cellStyle name="Currency 7 2" xfId="29470" xr:uid="{298EBD38-6FB1-49A9-AF8D-FFF9A52D5BFF}"/>
    <cellStyle name="Currency 7 2 2" xfId="29471" xr:uid="{02CE3D33-CDA5-4173-9067-FC2C73EEAA9D}"/>
    <cellStyle name="Currency 7 2 3" xfId="29472" xr:uid="{9EFCE6F0-1002-4195-B470-14CC9E2B90B6}"/>
    <cellStyle name="Currency 7 2_Annexe 6 IAS" xfId="29473" xr:uid="{86F5AAC1-9792-4473-8EF8-B94B96692EE6}"/>
    <cellStyle name="Currency 7 3" xfId="29474" xr:uid="{E6313662-5FF6-425B-9E9E-025C847555FF}"/>
    <cellStyle name="Currency 7 4" xfId="29475" xr:uid="{544A0C16-790B-4A98-B057-0326A7025B66}"/>
    <cellStyle name="Currency 7 5" xfId="29476" xr:uid="{8D63BDE6-1284-4D47-A66E-B7B5A553CAC0}"/>
    <cellStyle name="Currency 7 6" xfId="29469" xr:uid="{DEBC5C62-BAA7-4EF5-B601-BF5E65D68DB8}"/>
    <cellStyle name="Currency 7_Annexe 6 IAS" xfId="29477" xr:uid="{B6D51E5C-EC21-42FC-8AE1-B21E66C7B025}"/>
    <cellStyle name="Currency 8" xfId="9130" xr:uid="{00000000-0005-0000-0000-0000F4230000}"/>
    <cellStyle name="Currency 8 2" xfId="29479" xr:uid="{BDB77C63-2140-4D2C-A1DA-3BDD4167AA18}"/>
    <cellStyle name="Currency 8 2 2" xfId="29480" xr:uid="{C3BD91F8-2683-4808-9EAE-EE3B937A1129}"/>
    <cellStyle name="Currency 8 2_Annexe 6 IAS" xfId="29481" xr:uid="{F2FB7880-0EA4-4334-9A22-D1DF9FC798C1}"/>
    <cellStyle name="Currency 8 3" xfId="29482" xr:uid="{AD0A828D-9B3B-4AA2-B36A-22D38905ABB9}"/>
    <cellStyle name="Currency 8 4" xfId="29483" xr:uid="{60F8EAD7-3CF6-4DAC-ABC6-CA2F0722C1C0}"/>
    <cellStyle name="Currency 8 5" xfId="29484" xr:uid="{2B75EA3F-3E03-4A6E-A233-17BF6B7A93E1}"/>
    <cellStyle name="Currency 8 6" xfId="29478" xr:uid="{8A6BC5E8-9C7A-41ED-8DE1-7C3F33EDA114}"/>
    <cellStyle name="Currency 8_Annexe 6 IAS" xfId="29485" xr:uid="{D7377446-CF6E-436F-9F7F-12F394227916}"/>
    <cellStyle name="Currency 9" xfId="9131" xr:uid="{00000000-0005-0000-0000-0000F5230000}"/>
    <cellStyle name="Currency 9 2" xfId="29487" xr:uid="{65C87C87-8D77-43D5-8DBB-050F389EC2BE}"/>
    <cellStyle name="Currency 9 3" xfId="29488" xr:uid="{B6419FED-392C-420F-82A3-A82305C6B61B}"/>
    <cellStyle name="Currency 9 4" xfId="29486" xr:uid="{F7F7E68A-49C1-4D38-A6D0-9F545840D816}"/>
    <cellStyle name="Currency 9_Annexe 6 IAS" xfId="29489" xr:uid="{6A107CB2-B4D6-418D-9F0A-469699B0617F}"/>
    <cellStyle name="Currency.[0]_Futures_104_&lt;&lt;&gt;&gt;_PLATO " xfId="29490" xr:uid="{24F5C961-D0AC-467C-9736-0B79041EE93E}"/>
    <cellStyle name="Currency0" xfId="29491" xr:uid="{BCDB8B9B-11B6-43D8-AB65-71B3B678F758}"/>
    <cellStyle name="Currency0 2" xfId="29492" xr:uid="{3032067A-2589-4D5F-8433-46548E145BE0}"/>
    <cellStyle name="Currency0 2 2" xfId="29493" xr:uid="{2CF786B2-46BE-4DF4-BC16-295B88AB5CB4}"/>
    <cellStyle name="Currency0 2 2 2" xfId="29494" xr:uid="{A174E955-3164-4218-AA23-B9CBCA881A42}"/>
    <cellStyle name="Currency0 2 3" xfId="29495" xr:uid="{796585AF-370D-463A-98FB-4F7523C473D6}"/>
    <cellStyle name="Currency0 3" xfId="29496" xr:uid="{E5E70A81-843D-490B-B120-2AFCC2DB6BD6}"/>
    <cellStyle name="Currency0 3 2" xfId="29497" xr:uid="{84B4AC83-46E1-47CE-AED6-33C95400DFAA}"/>
    <cellStyle name="Currency0 4" xfId="29498" xr:uid="{54C4F117-91C5-471B-9005-172603484C9A}"/>
    <cellStyle name="Currency0_Cadrage conso" xfId="29499" xr:uid="{D0D59440-88F9-4506-8F8B-EB9A46ED3440}"/>
    <cellStyle name="Cux8_x000c_" xfId="29500" xr:uid="{511C755D-4A42-4032-B9D8-2AAE9AE61C3D}"/>
    <cellStyle name="Cux8_x000c_ 2" xfId="29501" xr:uid="{2EFDF464-D3A1-4986-95BD-6A17266DE5E1}"/>
    <cellStyle name="Cux8_x000c_ 2 2" xfId="29502" xr:uid="{8A420C3D-6351-48C4-A1BE-53D0D897DA65}"/>
    <cellStyle name="Cux8_x000c_ 2_Cadrage conso" xfId="29503" xr:uid="{8374713D-64EA-4EDA-96AD-E87D2720773A}"/>
    <cellStyle name="Cux8_x000c_ 3" xfId="29504" xr:uid="{40F545E7-86E8-4602-8A37-6117CE6E46FF}"/>
    <cellStyle name="Cux8_x000c_.cy [0]_x000c_.heet1" xfId="29505" xr:uid="{149E2240-2893-4F10-8F9D-DA1FB39D116C}"/>
    <cellStyle name="Cux8_x000c_.cy [0]_x000c_.heet1 2" xfId="29506" xr:uid="{334B820D-AFD3-43D1-B296-91CDC74209A1}"/>
    <cellStyle name="Cux8_x000c_.cy [0]_x000c_.heet1_Annexe 6 IAS" xfId="29507" xr:uid="{33C3E519-C003-4498-8CFA-D604E934802A}"/>
    <cellStyle name="Cux8_x000c__Annexe 6 IAS" xfId="29508" xr:uid="{C12F3B31-F87F-4FE8-AA78-19C822BDF929}"/>
    <cellStyle name="D" xfId="29509" xr:uid="{B73B4065-3288-40B3-8DF0-76F04A2A15F1}"/>
    <cellStyle name="D 2" xfId="29510" xr:uid="{E9491981-50A3-47BA-8E47-481AF0388236}"/>
    <cellStyle name="D_~0950885" xfId="29511" xr:uid="{DEE098F8-41D5-4F10-B6F6-7C36362CB7F0}"/>
    <cellStyle name="D_~0950885_Annexe 6 IAS" xfId="29512" xr:uid="{DF7AB67F-1681-4BD8-80D3-6FCB90B86D0B}"/>
    <cellStyle name="D_~5830458" xfId="29513" xr:uid="{B6C79E14-A6D3-49EE-B195-6E64FA6705EA}"/>
    <cellStyle name="D_~5830458_Annexe 6 IAS" xfId="29514" xr:uid="{909CE171-9408-4B8C-ADA0-CBF8375B312C}"/>
    <cellStyle name="D_~8064952" xfId="29515" xr:uid="{43941D72-89B9-4D54-BC72-6703AF1BD6D0}"/>
    <cellStyle name="D_~8064952_Annexe 6 IAS" xfId="29516" xr:uid="{19987ADF-3464-4557-813E-4E8E355FC441}"/>
    <cellStyle name="D_Annexe 6 IAS" xfId="29517" xr:uid="{6104D699-BD93-4C16-9524-C24276FB4023}"/>
    <cellStyle name="D_Cadrage conso" xfId="29518" xr:uid="{2998404B-8981-470E-BF0D-613A0F6478B2}"/>
    <cellStyle name="D_Feuil1" xfId="29519" xr:uid="{E15A516C-5A03-46B7-B018-9AA959940994}"/>
    <cellStyle name="D_Feuil1 2" xfId="29520" xr:uid="{D0F17116-2D81-4CD3-93F8-CF94C4E45208}"/>
    <cellStyle name="D_Feuil1 2_Annexe 6 IAS" xfId="29521" xr:uid="{2D72B2F5-2F23-4F18-A4CB-4651D7B10BC7}"/>
    <cellStyle name="D_Feuil1_Annexe 6 IAS" xfId="29522" xr:uid="{282842B4-A08F-4D8D-9337-67C53813F246}"/>
    <cellStyle name="D_graph synthèse des valos Circuit A" xfId="29523" xr:uid="{17AC7755-F999-496B-877D-1095968232DE}"/>
    <cellStyle name="D_graph synthèse des valos Circuit A 2" xfId="29524" xr:uid="{282126BE-4732-481C-9804-9D57C678AE43}"/>
    <cellStyle name="D_graph synthèse des valos Circuit A 2_Annexe 6 IAS" xfId="29525" xr:uid="{703CE72C-A8BD-4149-9116-E2292AEFA439}"/>
    <cellStyle name="D_graph synthèse des valos Circuit A_~0950885" xfId="29526" xr:uid="{13839399-61B7-4828-AEA1-533BDBA0C48C}"/>
    <cellStyle name="D_graph synthèse des valos Circuit A_~0950885_Annexe 6 IAS" xfId="29527" xr:uid="{D165217A-662B-430B-84E4-DB1EAD51DC51}"/>
    <cellStyle name="D_graph synthèse des valos Circuit A_~5830458" xfId="29528" xr:uid="{72E48BD9-7FE6-4C97-BFA5-BC5FE5AE1955}"/>
    <cellStyle name="D_graph synthèse des valos Circuit A_~5830458_Annexe 6 IAS" xfId="29529" xr:uid="{0E1A2549-59E6-4239-A4B7-116827EFB4E7}"/>
    <cellStyle name="D_graph synthèse des valos Circuit A_~8064952" xfId="29530" xr:uid="{79B26131-1316-4E6F-BEAE-3165995970F0}"/>
    <cellStyle name="D_graph synthèse des valos Circuit A_~8064952_Annexe 6 IAS" xfId="29531" xr:uid="{4DAB332D-6367-4DA7-87A9-89156368E798}"/>
    <cellStyle name="D_graph synthèse des valos Circuit A_Annexe 6 IAS" xfId="29532" xr:uid="{981B4F64-E612-4653-9D67-4B92BAB27B97}"/>
    <cellStyle name="D_graph synthèse des valos Circuit A_Cadrage conso" xfId="29533" xr:uid="{935BA7A2-3AC8-42E5-B3AA-09032C7FCB08}"/>
    <cellStyle name="D_graph synthèse des valos Circuit A_Feuil1" xfId="29534" xr:uid="{F2CF7FAC-68BA-430E-8CCB-8918D9B03B2D}"/>
    <cellStyle name="D_graph synthèse des valos Circuit A_Feuil1 2" xfId="29535" xr:uid="{E799A4FE-B860-4AA6-A5BB-D02A297224D0}"/>
    <cellStyle name="D_graph synthèse des valos Circuit A_Feuil1 2_Annexe 6 IAS" xfId="29536" xr:uid="{8FA4F19F-66E7-4AC5-8672-AB98D9646309}"/>
    <cellStyle name="D_graph synthèse des valos Circuit A_Feuil1_Annexe 6 IAS" xfId="29537" xr:uid="{CD2EB314-BB3B-4E23-8252-5463B08FCA16}"/>
    <cellStyle name="D_graph synthèse des valos Circuit A_Master états financiers de synthèse IFRS_201112 V0" xfId="29538" xr:uid="{CF68E39A-F6C0-4908-A1B5-841FFEE48F71}"/>
    <cellStyle name="D_graph synthèse des valos Circuit A_Master états financiers de synthèse IFRS_201112 V0_Annexe 6 IAS" xfId="29539" xr:uid="{4EDB63A2-9C15-4DD3-89BF-8260E204F6AE}"/>
    <cellStyle name="D_graph synthèse des valos Circuit A_note 4 à insérer" xfId="29540" xr:uid="{87580C28-EDBD-438F-BD10-8133B1A4348A}"/>
    <cellStyle name="D_graph synthèse des valos Circuit A_note 4 à insérer 2" xfId="29541" xr:uid="{8918244B-2950-4C5B-B8F1-ABBA1EF8F3CD}"/>
    <cellStyle name="D_graph synthèse des valos Circuit A_note 4 à insérer 2_Annexe 6 IAS" xfId="29542" xr:uid="{57176B34-AB13-4EEA-8AB9-D8110F8BB987}"/>
    <cellStyle name="D_graph synthèse des valos Circuit A_note 4 à insérer_Annexe 6 IAS" xfId="29543" xr:uid="{58C2C18C-1E46-419C-950C-4B2949BDFC45}"/>
    <cellStyle name="D_graph synthèse des valos Circuit A_Tableauxà modifier dans états fin_gb_rev" xfId="29544" xr:uid="{8E4453B5-F5DB-4B6C-A590-363E1F0ABEA7}"/>
    <cellStyle name="D_graph synthèse des valos Circuit A_Tableauxà modifier dans états fin_gb_rev_Annexe 6 IAS" xfId="29545" xr:uid="{C2C34A76-13E2-4415-8A03-959B868E1AC4}"/>
    <cellStyle name="D_Master états financiers de synthèse IFRS_201112 V0" xfId="29546" xr:uid="{90482333-7099-4B9B-B5E2-B9B6F2C554E8}"/>
    <cellStyle name="D_Master états financiers de synthèse IFRS_201112 V0_Annexe 6 IAS" xfId="29547" xr:uid="{F23EA1C6-012E-4A3F-A0B2-C1D88F9825E7}"/>
    <cellStyle name="D_note 4 à insérer" xfId="29548" xr:uid="{9F4A8D71-DF8A-4BBF-BDDC-284204D05E5D}"/>
    <cellStyle name="D_note 4 à insérer 2" xfId="29549" xr:uid="{4FC5DBDF-4E79-4D9B-9629-2459F92A2F85}"/>
    <cellStyle name="D_note 4 à insérer 2_Annexe 6 IAS" xfId="29550" xr:uid="{A465E721-2D08-4F40-8F36-067CFE98ACA0}"/>
    <cellStyle name="D_note 4 à insérer_Annexe 6 IAS" xfId="29551" xr:uid="{226ADAFA-9D6D-481E-A479-178A3943FCD1}"/>
    <cellStyle name="D_shadow publication 2010.12" xfId="29552" xr:uid="{5ED9D964-551C-48E0-968C-206C4EE63D6F}"/>
    <cellStyle name="D_shadow publication 2010.12 2" xfId="29553" xr:uid="{0D171C1D-CD21-42FC-846F-1EE0D67CD321}"/>
    <cellStyle name="D_shadow publication 2010.12 2_Annexe 6 IAS" xfId="29554" xr:uid="{A097386C-27B9-4CF9-B43E-F0E88DCBCCE0}"/>
    <cellStyle name="D_shadow publication 2010.12_~0950885" xfId="29555" xr:uid="{12F0E0E3-8EB4-42CE-ACF2-1D9105A699EE}"/>
    <cellStyle name="D_shadow publication 2010.12_~0950885_Annexe 6 IAS" xfId="29556" xr:uid="{43D20359-D479-4585-BCCD-F91C6CA8DE49}"/>
    <cellStyle name="D_shadow publication 2010.12_~5830458" xfId="29557" xr:uid="{BE2C4DA3-DCAB-4F28-8DBF-DDBD98E51801}"/>
    <cellStyle name="D_shadow publication 2010.12_~5830458_Annexe 6 IAS" xfId="29558" xr:uid="{9C86EBE5-A487-465A-9AB0-91D361B8B188}"/>
    <cellStyle name="D_shadow publication 2010.12_~8064952" xfId="29559" xr:uid="{2BBF0E53-C66F-426D-9F4B-DEA6430B79B6}"/>
    <cellStyle name="D_shadow publication 2010.12_~8064952_Annexe 6 IAS" xfId="29560" xr:uid="{A0F27AE1-F988-4716-ACCA-41A4326B4339}"/>
    <cellStyle name="D_shadow publication 2010.12_Annexe 6 IAS" xfId="29561" xr:uid="{4B2AB6DA-375A-4229-9484-62B8FEC4287A}"/>
    <cellStyle name="D_shadow publication 2010.12_Master états financiers de synthèse IFRS_201112 V0" xfId="29562" xr:uid="{817F8C5A-87F2-4EDD-A178-B30B463987E9}"/>
    <cellStyle name="D_shadow publication 2010.12_Master états financiers de synthèse IFRS_201112 V0_Annexe 6 IAS" xfId="29563" xr:uid="{C8E0E571-1A1B-4AFF-9223-4EFFE288F06E}"/>
    <cellStyle name="D_shadow publication 2010.12_note 4 à insérer" xfId="29564" xr:uid="{194DCD65-E8AB-4546-9430-125E7993DEA1}"/>
    <cellStyle name="D_shadow publication 2010.12_note 4 à insérer 2" xfId="29565" xr:uid="{776B441F-FF1B-49B0-9FD1-45885FF2C48A}"/>
    <cellStyle name="D_shadow publication 2010.12_note 4 à insérer 2_Annexe 6 IAS" xfId="29566" xr:uid="{28306C4B-05DD-4872-B0E0-88AD2C03A7B7}"/>
    <cellStyle name="D_shadow publication 2010.12_note 4 à insérer_Annexe 6 IAS" xfId="29567" xr:uid="{097DFF9F-46C5-474C-AC05-9254A5B2066C}"/>
    <cellStyle name="D_shadow publication 2010.12_Tableauxà modifier dans états fin_gb_rev" xfId="29568" xr:uid="{3FAB6E74-F271-49FB-A142-6D3BD1BD9163}"/>
    <cellStyle name="D_shadow publication 2010.12_Tableauxà modifier dans états fin_gb_rev_Annexe 6 IAS" xfId="29569" xr:uid="{C50E391F-FC3C-4F98-8F3D-6F92A09451D4}"/>
    <cellStyle name="D_Synthese cumul 300910" xfId="29570" xr:uid="{017E0D47-A70A-4F7F-911E-872CAEFEF419}"/>
    <cellStyle name="D_Synthese cumul 300910 2" xfId="29571" xr:uid="{8BF358E9-5AB5-413E-86A6-F03754C3FBC6}"/>
    <cellStyle name="D_Synthese cumul 300910 2_Annexe 6 IAS" xfId="29572" xr:uid="{CE048082-221A-41FE-A576-21FD90773384}"/>
    <cellStyle name="D_Synthese cumul 300910_~0950885" xfId="29573" xr:uid="{E6DEDA8C-0476-40B1-AF9C-E39F91D71BEF}"/>
    <cellStyle name="D_Synthese cumul 300910_~0950885_Annexe 6 IAS" xfId="29574" xr:uid="{222540FA-437B-4215-A39D-A284B3DC7C0F}"/>
    <cellStyle name="D_Synthese cumul 300910_~5830458" xfId="29575" xr:uid="{F0E7B962-BAF5-4F1D-BAFB-9630E1102F40}"/>
    <cellStyle name="D_Synthese cumul 300910_~5830458_Annexe 6 IAS" xfId="29576" xr:uid="{01C9F1CE-3637-40DF-A328-9A6A88F8FCD1}"/>
    <cellStyle name="D_Synthese cumul 300910_~8064952" xfId="29577" xr:uid="{27546E73-245E-4019-9FC6-27E86A2CF877}"/>
    <cellStyle name="D_Synthese cumul 300910_~8064952_Annexe 6 IAS" xfId="29578" xr:uid="{6079D681-EEA6-409F-A797-B5FDADB846D9}"/>
    <cellStyle name="D_Synthese cumul 300910_Annexe 6 IAS" xfId="29579" xr:uid="{D4AAB538-100E-438B-857F-ED6A328804F0}"/>
    <cellStyle name="D_Synthese cumul 300910_Master états financiers de synthèse IFRS_201112 V0" xfId="29580" xr:uid="{DAA812C9-43FC-40E6-B86C-684BD73CCB97}"/>
    <cellStyle name="D_Synthese cumul 300910_Master états financiers de synthèse IFRS_201112 V0_Annexe 6 IAS" xfId="29581" xr:uid="{D52CD4DB-0337-4491-A271-1FB5B427C7F0}"/>
    <cellStyle name="D_Synthese cumul 300910_note 4 à insérer" xfId="29582" xr:uid="{0286097E-EB60-42FB-89F3-010987F96311}"/>
    <cellStyle name="D_Synthese cumul 300910_note 4 à insérer 2" xfId="29583" xr:uid="{45B0CAF7-3A9A-4D0C-AB92-F0B95B92DCDB}"/>
    <cellStyle name="D_Synthese cumul 300910_note 4 à insérer 2_Annexe 6 IAS" xfId="29584" xr:uid="{C33CB6D4-B1B1-424E-A77F-99D39A1254A8}"/>
    <cellStyle name="D_Synthese cumul 300910_note 4 à insérer_Annexe 6 IAS" xfId="29585" xr:uid="{CE79B354-0A99-4AC4-835B-1051FEB39EF1}"/>
    <cellStyle name="D_Synthese cumul 300910_Tableauxà modifier dans états fin_gb_rev" xfId="29586" xr:uid="{03E75FD3-6771-4AC0-A8DD-2692A21139CC}"/>
    <cellStyle name="D_Synthese cumul 300910_Tableauxà modifier dans états fin_gb_rev_Annexe 6 IAS" xfId="29587" xr:uid="{52AF3A54-FDAE-4BB0-8D8C-8A644D2BD1B5}"/>
    <cellStyle name="D_Tableauxà modifier dans états fin_gb_rev" xfId="29588" xr:uid="{8C1754D8-6110-466C-B5BE-428FBA5FB20D}"/>
    <cellStyle name="D_Tableauxà modifier dans états fin_gb_rev_Annexe 6 IAS" xfId="29589" xr:uid="{DC721F52-19B9-4900-A620-E46FCE4416BB}"/>
    <cellStyle name="Daily11" xfId="29590" xr:uid="{149C88B7-81A1-49B9-BED7-E9C4F3B941AD}"/>
    <cellStyle name="Daily12" xfId="29591" xr:uid="{26FC69CF-8C83-4DF8-946C-AC30F45FA216}"/>
    <cellStyle name="Dash" xfId="29592" xr:uid="{EF5C5763-7EA2-46C0-97EE-84676DB73E5B}"/>
    <cellStyle name="Dash 2" xfId="29593" xr:uid="{40AE5688-AD9F-4D6A-AD74-71DF31014A82}"/>
    <cellStyle name="Dash 2 2" xfId="29594" xr:uid="{D03C569E-66AE-4B2E-8741-F6A44395185D}"/>
    <cellStyle name="Dash 2 2 2" xfId="29595" xr:uid="{9D70F4E8-F79D-4296-9AD2-626DE8FA6644}"/>
    <cellStyle name="Dash 2 3" xfId="29596" xr:uid="{1CF8C009-43CD-49CA-8469-E6144293D46A}"/>
    <cellStyle name="Dash 3" xfId="29597" xr:uid="{AA055127-1CD5-44B2-9E7D-511BEF2B007D}"/>
    <cellStyle name="Dash 3 2" xfId="29598" xr:uid="{D752974F-D297-4D9B-A950-38BD9BF9ADF5}"/>
    <cellStyle name="Dash 4" xfId="29599" xr:uid="{FFB6A762-0FC9-411F-B081-0A35B45D60CC}"/>
    <cellStyle name="Dash_Cadrage conso" xfId="29600" xr:uid="{E32982D3-CE94-440B-84F5-DAD22E2CDCDB}"/>
    <cellStyle name="Data" xfId="29601" xr:uid="{2D269091-014E-4F13-86A6-81B709925F7F}"/>
    <cellStyle name="Data 10" xfId="29602" xr:uid="{B736BF0E-6239-49CC-B153-13A266427272}"/>
    <cellStyle name="Data 11" xfId="29603" xr:uid="{B11C440E-A124-4F09-913E-64ACD3E851A2}"/>
    <cellStyle name="Data 12" xfId="29604" xr:uid="{E97C54E0-F2FF-47C7-86C4-7166EE5BBCD3}"/>
    <cellStyle name="Data 13" xfId="29605" xr:uid="{4E2FD8AD-1C2A-4F62-9027-352CCAACF69F}"/>
    <cellStyle name="Data 14" xfId="29606" xr:uid="{B54948B5-DB68-4FE8-93BA-45713E8FB2E9}"/>
    <cellStyle name="Data 15" xfId="29607" xr:uid="{388A4827-30BF-4E27-A839-6D3BC5DEE146}"/>
    <cellStyle name="Data 16" xfId="29608" xr:uid="{352183F9-00E2-45A9-82DC-BD268BA8F09C}"/>
    <cellStyle name="Data 17" xfId="29609" xr:uid="{AD589193-C383-4588-A5B5-4A14E7F709F3}"/>
    <cellStyle name="Data 18" xfId="29610" xr:uid="{A5BDE83A-ABCE-4042-9847-DA48BD13E92E}"/>
    <cellStyle name="Data 19" xfId="29611" xr:uid="{4DEFA710-4A2F-450A-84BB-7F9CB0DB5C94}"/>
    <cellStyle name="Data 2" xfId="29612" xr:uid="{BC1FA2C7-6896-4D8B-986F-86F8BA93D481}"/>
    <cellStyle name="Data 2 2" xfId="29613" xr:uid="{1B0AA55D-4952-4FF0-88FE-6C3E45F63488}"/>
    <cellStyle name="Data 2_Annexe 6 IAS" xfId="29614" xr:uid="{31F7FE1A-784A-438B-B4C3-80F621F39A60}"/>
    <cellStyle name="Data 3" xfId="29615" xr:uid="{0834713E-9BE2-4473-861D-676E971112CE}"/>
    <cellStyle name="Data 3 2" xfId="29616" xr:uid="{8536054A-6A60-4E29-8692-FCB556CCCA27}"/>
    <cellStyle name="Data 3_Annexe 6 IAS" xfId="29617" xr:uid="{1023A483-1CA7-4BDE-B8D7-4779A471BCDD}"/>
    <cellStyle name="Data 4" xfId="29618" xr:uid="{A0FBACE0-3C1E-4B50-B5B8-02E0E45187B9}"/>
    <cellStyle name="Data 4 2" xfId="29619" xr:uid="{2E9214F0-C81F-4AEB-878C-6B003E8F7F90}"/>
    <cellStyle name="Data 4_Annexe 6 IAS" xfId="29620" xr:uid="{0BE28744-2C2C-464F-BFF3-78A93FD7D2B1}"/>
    <cellStyle name="Data 5" xfId="29621" xr:uid="{E33161DD-6D69-449E-B99C-9CF22D6DD66A}"/>
    <cellStyle name="Data 5 2" xfId="29622" xr:uid="{9EF476C0-60D7-4565-8357-92080AB21B77}"/>
    <cellStyle name="Data 5_Annexe 6 IAS" xfId="29623" xr:uid="{DB98DEEA-18E4-4F3D-911A-21351D9ED238}"/>
    <cellStyle name="Data 6" xfId="29624" xr:uid="{C5CCF20D-25CC-44B7-8036-C71AFED9CF9D}"/>
    <cellStyle name="Data 7" xfId="29625" xr:uid="{FFB301D2-9405-4345-8BC3-9EC4D86CFBB0}"/>
    <cellStyle name="Data 8" xfId="29626" xr:uid="{B983EF34-661D-4A84-9770-00AE7223B633}"/>
    <cellStyle name="Data 9" xfId="29627" xr:uid="{B0AF2040-3056-449F-BE02-6EDCDB557092}"/>
    <cellStyle name="Data.LongPercent" xfId="29628" xr:uid="{F3757448-CE6A-4635-9B51-19655FBEA292}"/>
    <cellStyle name="Data.NumPercent" xfId="29629" xr:uid="{38CE02B4-8544-4336-A729-9A467015F6D2}"/>
    <cellStyle name="Data.NumShortPercent" xfId="29630" xr:uid="{E7B8971D-1368-4249-AC26-955745663AA7}"/>
    <cellStyle name="Data_Annexe 6 IAS" xfId="29631" xr:uid="{A0D7223B-EDF2-49A1-B83C-F3DA7BF86501}"/>
    <cellStyle name="Data1" xfId="29632" xr:uid="{BD139DAC-EC2E-40D3-BC80-00ECF1D13BFE}"/>
    <cellStyle name="Data2" xfId="29633" xr:uid="{E7321368-AEFE-4BC0-A467-234BC7A051A0}"/>
    <cellStyle name="Data3" xfId="29634" xr:uid="{471B919B-90EA-41FE-B6D8-E3E017CF586C}"/>
    <cellStyle name="Data4" xfId="29635" xr:uid="{CD29C536-2DF0-4528-A50D-4F656DB56843}"/>
    <cellStyle name="DataCpta" xfId="29636" xr:uid="{B184EA6A-A4AD-47E8-9370-6C65612E0563}"/>
    <cellStyle name="DataFeed" xfId="29637" xr:uid="{15C367BD-F7C6-48D8-9B17-41BF61E1AA6F}"/>
    <cellStyle name="DataInput" xfId="29638" xr:uid="{09FB8049-8EC7-4A8A-BC79-667B36E435BE}"/>
    <cellStyle name="DataInput 10" xfId="29639" xr:uid="{D195BE71-B607-41F2-939E-0828BA7DA075}"/>
    <cellStyle name="DataInput 10 2" xfId="37496" xr:uid="{4DE80C6C-FBCF-4C8D-948B-AE54E9FDB754}"/>
    <cellStyle name="DataInput 11" xfId="29640" xr:uid="{86E52C03-A2B5-4D95-8563-224BDC5B6752}"/>
    <cellStyle name="DataInput 11 2" xfId="37497" xr:uid="{8CBFB900-F576-4521-BE40-B2C9EFF780CB}"/>
    <cellStyle name="DataInput 12" xfId="29641" xr:uid="{F11567A7-8E88-48F7-A214-D400B3380653}"/>
    <cellStyle name="DataInput 12 2" xfId="37498" xr:uid="{FC5104FA-6DF8-46B2-99BE-84ACCEF6A34C}"/>
    <cellStyle name="DataInput 13" xfId="29642" xr:uid="{9A21DABF-FA54-496E-A78C-F0CD53381F3E}"/>
    <cellStyle name="DataInput 13 2" xfId="37499" xr:uid="{69C6944E-7A78-4849-817B-3D9768F0C46F}"/>
    <cellStyle name="DataInput 14" xfId="29643" xr:uid="{65B658DD-FC49-4088-BB66-FDB95841BE0C}"/>
    <cellStyle name="DataInput 14 2" xfId="37500" xr:uid="{479640F8-4E7B-4986-B6CA-8D0DD04244C4}"/>
    <cellStyle name="DataInput 15" xfId="29644" xr:uid="{20DE0794-53EE-4DE1-B9A9-4346C5A39232}"/>
    <cellStyle name="DataInput 15 2" xfId="37501" xr:uid="{70489E97-8CCC-4720-9669-85EF638410F1}"/>
    <cellStyle name="DataInput 16" xfId="29645" xr:uid="{A89E6DF2-9C1F-4997-8E7E-37D218C54990}"/>
    <cellStyle name="DataInput 16 2" xfId="37502" xr:uid="{E6DCB2D7-7E4E-4A3C-9C6D-FE9DAB64D9D8}"/>
    <cellStyle name="DataInput 17" xfId="37495" xr:uid="{3007351C-BFED-4368-8E4A-BD1F64E3DE95}"/>
    <cellStyle name="DataInput 2" xfId="29646" xr:uid="{9731E8E3-4C6C-47EE-B588-5FA8AA869B68}"/>
    <cellStyle name="DataInput 2 2" xfId="29647" xr:uid="{E73D4F4E-D3C0-4518-8CB7-023B669CD958}"/>
    <cellStyle name="DataInput 2 3" xfId="29648" xr:uid="{6FB62773-E892-4F8A-8B64-D2F7879CE109}"/>
    <cellStyle name="DataInput 2 4" xfId="29649" xr:uid="{7450B0DE-8199-4DD0-A9A6-7AFC8F9153FF}"/>
    <cellStyle name="DataInput 2 4 2" xfId="37503" xr:uid="{EA63637F-A555-4981-8BC7-05158F421755}"/>
    <cellStyle name="DataInput 2 5" xfId="29650" xr:uid="{2936833A-8A8E-439C-8220-E6A7B04443A4}"/>
    <cellStyle name="DataInput 2 5 2" xfId="37504" xr:uid="{B02EA745-6ED0-4B25-8512-E4426B1CCD2C}"/>
    <cellStyle name="DataInput 2 6" xfId="29651" xr:uid="{1EE39BE9-E4FC-442B-97D4-EF686B55AF63}"/>
    <cellStyle name="DataInput 2 6 2" xfId="37505" xr:uid="{E2376B1B-A35C-42E8-8766-F5E9D5BC95E5}"/>
    <cellStyle name="DataInput 2_Annexe 6 IAS" xfId="29652" xr:uid="{A6820C0F-307C-4ABC-956D-84E2EC83A1EF}"/>
    <cellStyle name="DataInput 3" xfId="29653" xr:uid="{01150CD5-3E61-44DC-990C-0CF09758966F}"/>
    <cellStyle name="DataInput 3 2" xfId="29654" xr:uid="{0C7440DC-7AF5-4956-81E2-A5AA7A56E34E}"/>
    <cellStyle name="DataInput 3_Annexe 6 IAS" xfId="29655" xr:uid="{EDFC41AC-9F75-4D89-A950-160FB01B37A6}"/>
    <cellStyle name="DataInput 4" xfId="29656" xr:uid="{947EC65A-08C8-4AC8-95FC-490FC72BEBB4}"/>
    <cellStyle name="DataInput 4 2" xfId="29657" xr:uid="{DF4A7E86-9231-42F5-BE6E-AD946F2E6774}"/>
    <cellStyle name="DataInput 4 2 2" xfId="37507" xr:uid="{EC7C6E32-91D0-48C6-9BD6-4B0150786127}"/>
    <cellStyle name="DataInput 4 3" xfId="37506" xr:uid="{1EC395CE-C364-40F1-B155-F8F07E8AB0EF}"/>
    <cellStyle name="DataInput 4_Annexe 6 IAS" xfId="29658" xr:uid="{7E320A8E-8768-4AE1-BE40-07DA6BCFB7BA}"/>
    <cellStyle name="DataInput 5" xfId="29659" xr:uid="{A095CDEB-3CAF-438A-AA3C-5614348D146A}"/>
    <cellStyle name="DataInput 5 2" xfId="37508" xr:uid="{20F92DD9-3D71-417E-812C-4679AB622C31}"/>
    <cellStyle name="DataInput 6" xfId="29660" xr:uid="{4625B6EF-5D32-441A-A2AA-C6CF2A008096}"/>
    <cellStyle name="DataInput 6 2" xfId="37509" xr:uid="{F0A93C14-C9DE-4541-BBC2-42FC74B4DD79}"/>
    <cellStyle name="DataInput 7" xfId="29661" xr:uid="{9F5DF1E0-4237-41E0-A254-5C7E48FC04C4}"/>
    <cellStyle name="DataInput 7 2" xfId="37510" xr:uid="{E95749A5-4835-465B-ADD7-E5EC39784755}"/>
    <cellStyle name="DataInput 8" xfId="29662" xr:uid="{6CE7CE02-5D2F-4E08-9666-7D500BAC0F2D}"/>
    <cellStyle name="DataInput 8 2" xfId="37511" xr:uid="{854A5260-335E-499E-92EC-90CBEBABB2AD}"/>
    <cellStyle name="DataInput 9" xfId="29663" xr:uid="{867595D1-1DE7-44B0-A82D-351DCC30CA21}"/>
    <cellStyle name="DataInput 9 2" xfId="37512" xr:uid="{BE481E79-3FEE-44E6-BF04-5A53AFC51A59}"/>
    <cellStyle name="DataInput_Annexe 6 IAS" xfId="29664" xr:uid="{369557FB-7FD8-4DAD-8ABC-A393B3A8C278}"/>
    <cellStyle name="Date" xfId="29665" xr:uid="{3C90835E-E182-4510-97E7-72E855C7F5DE}"/>
    <cellStyle name="Date - Style2" xfId="9132" xr:uid="{00000000-0005-0000-0000-0000F6230000}"/>
    <cellStyle name="Date (dd-mmm-yy)" xfId="29666" xr:uid="{218B81AB-426D-4317-AB53-76CF21FBFACE}"/>
    <cellStyle name="Date (dd-mmm-yy) 2" xfId="29667" xr:uid="{47897794-9AF6-446E-B2CC-35178172578C}"/>
    <cellStyle name="Date (dd-mmm-yy)_~0950885" xfId="29668" xr:uid="{1AFCE072-1689-4381-AB00-05A1D0AB3452}"/>
    <cellStyle name="Date (mmm-yy)" xfId="29669" xr:uid="{BC69D07E-1555-4785-97E5-5F46C6278202}"/>
    <cellStyle name="Date (mmm-yy) 2" xfId="29670" xr:uid="{906BA7F6-C1B0-4752-854F-0EBCF4244C31}"/>
    <cellStyle name="Date (mmm-yy) 2 2" xfId="29671" xr:uid="{74419605-6549-4BED-A973-9EF862CD2B60}"/>
    <cellStyle name="Date (mmm-yy) 2 2 2" xfId="29672" xr:uid="{05323C2C-39B6-4D22-B432-A709B3CE1B93}"/>
    <cellStyle name="Date (mmm-yy) 2 2_Annexe 6 IAS" xfId="29673" xr:uid="{D7CA78BB-BE4F-4AD3-9D16-EE910CFE6E64}"/>
    <cellStyle name="Date (mmm-yy) 2 3" xfId="29674" xr:uid="{B6C34EFC-1BF4-49AE-A33A-F2F698E2F00F}"/>
    <cellStyle name="Date (mmm-yy) 2_Annexe 6 IAS" xfId="29675" xr:uid="{68EBD371-8FB1-4F3C-A8C7-4561296EC3BF}"/>
    <cellStyle name="Date (mmm-yy) 3" xfId="29676" xr:uid="{6D38C728-037D-4602-A6F1-3F6D9250503A}"/>
    <cellStyle name="Date (mmm-yy) 4" xfId="29677" xr:uid="{2E5E8C4C-F736-42A4-B188-F804F8EFFE4E}"/>
    <cellStyle name="Date (mmm-yy) 5" xfId="29678" xr:uid="{60A235E1-374F-4D70-B0D1-41206E078982}"/>
    <cellStyle name="Date (mmm-yy)_~0950885" xfId="29679" xr:uid="{FF93B597-050B-47CE-80C3-8944AAE1F006}"/>
    <cellStyle name="Date [D-M-Y]" xfId="29680" xr:uid="{2959B093-F325-4767-94A7-87A9222A28B3}"/>
    <cellStyle name="Date [D-M-Y] 2" xfId="29681" xr:uid="{ABBA8757-CF1B-4154-9D33-6065D445F4DB}"/>
    <cellStyle name="Date [D-M-Y] 2 2" xfId="29682" xr:uid="{AB943216-2C15-4994-BE73-228E920A2545}"/>
    <cellStyle name="Date [D-M-Y] 2 2 2" xfId="29683" xr:uid="{859AFE73-9F8D-4EBC-9ED4-2D40AAED74E7}"/>
    <cellStyle name="Date [D-M-Y] 2 3" xfId="29684" xr:uid="{BB6FA02B-27E8-491A-B80E-07AAE80CF5C0}"/>
    <cellStyle name="Date [D-M-Y] 3" xfId="29685" xr:uid="{281428ED-6F2B-4041-8375-3ADE8F685286}"/>
    <cellStyle name="Date [D-M-Y] 3 2" xfId="29686" xr:uid="{9676FB4B-F421-4A16-A7C6-179616A5A536}"/>
    <cellStyle name="Date [D-M-Y] 4" xfId="29687" xr:uid="{2217B883-D496-4F62-B366-871EAE5FBC4C}"/>
    <cellStyle name="Date [D-M-Y]_Cadrage conso" xfId="29688" xr:uid="{E7BBFAE3-AE17-46BF-B4A9-86DA26268097}"/>
    <cellStyle name="Date [M/D/Y]" xfId="29689" xr:uid="{47829F67-23EC-4851-BFEF-2046F3CF0C9F}"/>
    <cellStyle name="Date [M/D/Y] 2" xfId="29690" xr:uid="{93A304F9-CC30-4EB8-8F93-7527995023AA}"/>
    <cellStyle name="Date [M/D/Y] 2 2" xfId="29691" xr:uid="{FDE70EF5-37CF-421F-B7EC-C5C60D2F8BF4}"/>
    <cellStyle name="Date [M/D/Y] 2 2 2" xfId="29692" xr:uid="{987DC76E-ACAF-4205-91F8-C141969326BE}"/>
    <cellStyle name="Date [M/D/Y] 2 3" xfId="29693" xr:uid="{8B1897B6-F7A7-4A99-890E-6EA8F566A650}"/>
    <cellStyle name="Date [M/D/Y] 3" xfId="29694" xr:uid="{ED95A7A8-AF35-4389-95A5-110760308571}"/>
    <cellStyle name="Date [M/D/Y] 3 2" xfId="29695" xr:uid="{FB117DED-EDAA-4D68-86D7-57E218E200DA}"/>
    <cellStyle name="Date [M/D/Y] 4" xfId="29696" xr:uid="{679B8104-DC15-49D8-B590-DBBF34B0AA64}"/>
    <cellStyle name="Date [M/D/Y]_Cadrage conso" xfId="29697" xr:uid="{E06B4D6E-4243-4E1D-8D4A-542CA25F392A}"/>
    <cellStyle name="Date [M/Y]" xfId="29698" xr:uid="{E16A4ADF-D3D7-4BAE-9A7F-42649B80D3E9}"/>
    <cellStyle name="Date [M/Y] 2" xfId="29699" xr:uid="{F5687A3C-58E0-46D7-A595-DD3CBE31A3F9}"/>
    <cellStyle name="Date [M/Y] 2 2" xfId="29700" xr:uid="{324A22E5-7DD8-422E-907C-BA062494588D}"/>
    <cellStyle name="Date [M/Y] 2 2 2" xfId="29701" xr:uid="{895F7E92-AD4B-4033-9B40-F9D5C61C8ECD}"/>
    <cellStyle name="Date [M/Y] 2 3" xfId="29702" xr:uid="{35829DC9-41F3-4C74-84C9-2BBDE5237957}"/>
    <cellStyle name="Date [M/Y] 3" xfId="29703" xr:uid="{D2D6E51D-E62C-44DD-8E96-73231EC8ADDE}"/>
    <cellStyle name="Date [M/Y] 3 2" xfId="29704" xr:uid="{4E82DD0B-21B2-4E2E-990C-B85E749C5582}"/>
    <cellStyle name="Date [M/Y] 4" xfId="29705" xr:uid="{5444EECA-44A8-458E-B15A-39DB2CA54886}"/>
    <cellStyle name="Date [M/Y]_Cadrage conso" xfId="29706" xr:uid="{E760ACAD-D893-403C-A398-45413071E705}"/>
    <cellStyle name="Date [M-Y]" xfId="29707" xr:uid="{A662292F-8E4B-4684-A899-F80AF03595E4}"/>
    <cellStyle name="Date [M-Y] 2" xfId="29708" xr:uid="{04C09F25-82D3-4A0B-BEE3-2AD1DA300A13}"/>
    <cellStyle name="Date [M-Y] 2 2" xfId="29709" xr:uid="{633537D9-3094-450A-A335-1A1A5F407D28}"/>
    <cellStyle name="Date [M-Y] 2 2 2" xfId="29710" xr:uid="{45861F49-6C9A-498E-95F0-3ADB3DF1D6A8}"/>
    <cellStyle name="Date [M-Y] 2 3" xfId="29711" xr:uid="{23BFA62A-46FF-4071-A037-B3BE8670298E}"/>
    <cellStyle name="Date [M-Y] 3" xfId="29712" xr:uid="{6AFC8477-5BEA-403F-9159-328B160D2DA8}"/>
    <cellStyle name="Date [M-Y] 3 2" xfId="29713" xr:uid="{EDDC99E7-31AE-43D7-923F-3175E1EE0A7D}"/>
    <cellStyle name="Date [M-Y] 4" xfId="29714" xr:uid="{AE908183-CF64-4AB6-ACE0-61F7EB221893}"/>
    <cellStyle name="Date [M-Y]_Cadrage conso" xfId="29715" xr:uid="{5543D1F7-24C0-4E31-9571-1A718AAB8B3F}"/>
    <cellStyle name="Date 2" xfId="29716" xr:uid="{F10D19A9-22A5-4470-9153-2975AADA6162}"/>
    <cellStyle name="Date Aligned" xfId="29717" xr:uid="{06D4A67E-821E-4039-BCDC-7FD897294195}"/>
    <cellStyle name="Date Short" xfId="9133" xr:uid="{00000000-0005-0000-0000-0000F7230000}"/>
    <cellStyle name="Date Short 2" xfId="29718" xr:uid="{967D5289-78FE-4CD6-92A2-5467E675934C}"/>
    <cellStyle name="Date Short 2 2" xfId="29719" xr:uid="{D5F5D967-8C6F-4922-9900-478465EE9B09}"/>
    <cellStyle name="Date Short 2 2 2" xfId="29720" xr:uid="{36C7A581-4C6A-4AED-B419-99240D93BBE2}"/>
    <cellStyle name="Date Short 2 2_Annexe 6 IAS" xfId="29721" xr:uid="{2B838CBC-8ACD-401E-8ACB-7FB2AA0E8CAF}"/>
    <cellStyle name="Date Short 2 3" xfId="29722" xr:uid="{6EE8C547-D7CB-4EAE-8095-F841926BFDC8}"/>
    <cellStyle name="Date Short 2_Annexe 6 IAS" xfId="29723" xr:uid="{790DFDC1-DF1E-4C8D-B07E-64B6AAD36FD8}"/>
    <cellStyle name="Date Short 3" xfId="29724" xr:uid="{59D40015-1D12-4F5F-B158-2F433F1796DD}"/>
    <cellStyle name="Date Short 4" xfId="29725" xr:uid="{02EA6147-2770-471F-AE10-D15EC16A501F}"/>
    <cellStyle name="Date Short 5" xfId="29726" xr:uid="{C26CFA13-7EB4-4B0E-9879-210A3D277042}"/>
    <cellStyle name="Date Short_Annexe 6 IAS" xfId="29727" xr:uid="{CFDE7965-6CA1-4C61-B7A4-0478F2E165FB}"/>
    <cellStyle name="Date_051101 warehouse" xfId="29728" xr:uid="{53C9BC3A-509D-4B60-A0D8-DE415A868E5F}"/>
    <cellStyle name="Date1" xfId="29729" xr:uid="{519CDC07-C2DA-4FBC-BD44-B6FBAAE016F1}"/>
    <cellStyle name="DateFormat" xfId="29730" xr:uid="{161EF015-DAA7-40F8-B609-E9F8C2AC0294}"/>
    <cellStyle name="DateFormat 2" xfId="29731" xr:uid="{6C795543-CA17-479A-BA1D-B6EB66635AD5}"/>
    <cellStyle name="DateFormat 2 2" xfId="29732" xr:uid="{D89A90DD-3B5F-4323-83E2-AB35ECA68808}"/>
    <cellStyle name="DateFormat 2 2 2" xfId="29733" xr:uid="{B89B8A3E-3A1F-416E-8351-F9405095F64E}"/>
    <cellStyle name="DateFormat 2 3" xfId="29734" xr:uid="{41215A29-CFF4-4C0E-B612-4CC6CC2689A6}"/>
    <cellStyle name="DateFormat 3" xfId="29735" xr:uid="{4A571003-44F5-42E8-822C-407ABAD90776}"/>
    <cellStyle name="DateFormat 3 2" xfId="29736" xr:uid="{B0673EF2-4C02-45C9-9067-246903156F25}"/>
    <cellStyle name="DateFormat 4" xfId="29737" xr:uid="{67069C53-90B0-446D-8900-D0D42071050A}"/>
    <cellStyle name="DateFormat_Annexe 6 IAS" xfId="29738" xr:uid="{CB315C53-063F-405F-B6F2-8C4228F7918E}"/>
    <cellStyle name="Dates" xfId="29739" xr:uid="{35E0855C-F596-453B-B7EA-3AE58CCFF958}"/>
    <cellStyle name="Dates 2" xfId="29740" xr:uid="{6D114532-7491-42AD-A59D-07B385D011CB}"/>
    <cellStyle name="Datum" xfId="29741" xr:uid="{0F4B1663-6DC1-4080-9154-7A2B4785A94E}"/>
    <cellStyle name="Datum 10" xfId="29742" xr:uid="{4039D79A-200C-4FF2-829E-2C6C976D56FB}"/>
    <cellStyle name="Datum 11" xfId="29743" xr:uid="{00266E42-BEAF-42A6-B211-5223A4EDEAE4}"/>
    <cellStyle name="Datum 12" xfId="29744" xr:uid="{CD9AE078-DC9C-47DF-905D-55C1CE81B1AE}"/>
    <cellStyle name="Datum 13" xfId="29745" xr:uid="{F9B55AA7-ADAF-4627-AC7D-FB7606743C60}"/>
    <cellStyle name="Datum 14" xfId="29746" xr:uid="{DB21C79B-6D5F-48C3-B1D5-85AC9E845622}"/>
    <cellStyle name="Datum 15" xfId="29747" xr:uid="{636B7361-5329-4DA1-B8E5-4DF5CB11184A}"/>
    <cellStyle name="Datum 16" xfId="29748" xr:uid="{327E7DC9-8C69-49C7-AA73-7D8889B35162}"/>
    <cellStyle name="Datum 17" xfId="29749" xr:uid="{C38D010F-FA2F-48ED-B54B-93A95898EB89}"/>
    <cellStyle name="Datum 2" xfId="29750" xr:uid="{6EA74D4F-51CC-4276-9B3C-7113725019AA}"/>
    <cellStyle name="Datum 2 2" xfId="29751" xr:uid="{7DECCF8B-6DE6-4533-BB79-FE7945E51C4D}"/>
    <cellStyle name="Datum 2_Annexe 6 IAS" xfId="29752" xr:uid="{637752E0-AEDA-4BAA-92E4-59D50757FC6F}"/>
    <cellStyle name="Datum 3" xfId="29753" xr:uid="{5928CB5B-51BF-4CF4-AEEA-A775D93A9BA7}"/>
    <cellStyle name="Datum 4" xfId="29754" xr:uid="{5427300B-6AA4-4D02-BAD7-228C47C5E7D8}"/>
    <cellStyle name="Datum 5" xfId="29755" xr:uid="{E12F54B7-8F60-4C1C-9BC6-80C2CBD7CA78}"/>
    <cellStyle name="Datum 6" xfId="29756" xr:uid="{3097A64E-23EC-4A57-823F-0EAA11C8DC81}"/>
    <cellStyle name="Datum 7" xfId="29757" xr:uid="{C6FC9C2A-88AE-4F0E-B13D-6D92A19E0226}"/>
    <cellStyle name="Datum 8" xfId="29758" xr:uid="{A7D38AFD-5538-4E35-8DFB-8F43B071D2EA}"/>
    <cellStyle name="Datum 9" xfId="29759" xr:uid="{AF4ABCDC-CB2C-422E-B053-9127AADFBE15}"/>
    <cellStyle name="Datum_Annexe 6 IAS" xfId="29760" xr:uid="{98D31DDA-09CE-4B27-A611-976C9AE6200F}"/>
    <cellStyle name="DBL U - Style2" xfId="29761" xr:uid="{36021692-E996-4049-A0C6-466D86D1E77B}"/>
    <cellStyle name="DeF8_x000c_" xfId="29762" xr:uid="{F877556F-A1DE-4012-BF41-2C1D9D600313}"/>
    <cellStyle name="DeF8_x000c_ 10" xfId="29763" xr:uid="{71C10AAE-55E3-4627-966C-33A703902AFA}"/>
    <cellStyle name="DeF8_x000c_ 10 2" xfId="37514" xr:uid="{9C1AF954-E4F3-4EB9-9A27-F75B49AAD550}"/>
    <cellStyle name="DeF8_x000c_ 11" xfId="29764" xr:uid="{0D1EAF05-2AD3-4A05-8BA3-366628736550}"/>
    <cellStyle name="DeF8_x000c_ 11 2" xfId="37515" xr:uid="{D3D9054F-2D43-462F-B36B-BF8486F0FCFD}"/>
    <cellStyle name="DeF8_x000c_ 12" xfId="29765" xr:uid="{670BD0B3-23BC-4F87-9AD8-1269FD073157}"/>
    <cellStyle name="DeF8_x000c_ 12 2" xfId="37516" xr:uid="{9BC3D672-A792-49A6-B8B3-ADB832459970}"/>
    <cellStyle name="DeF8_x000c_ 13" xfId="29766" xr:uid="{A2F6F638-BE05-4181-A4D8-6D0968CF06B8}"/>
    <cellStyle name="DeF8_x000c_ 13 2" xfId="37517" xr:uid="{7C4F835D-9823-490E-9EA2-DAA74D2A7F75}"/>
    <cellStyle name="DeF8_x000c_ 14" xfId="29767" xr:uid="{09E760C8-B61F-44C0-BA3B-C1FA85C5D5CE}"/>
    <cellStyle name="DeF8_x000c_ 14 2" xfId="37518" xr:uid="{1D7A0BB9-0B01-4271-B053-E233BC3E1AE6}"/>
    <cellStyle name="DeF8_x000c_ 15" xfId="29768" xr:uid="{316D405B-4B28-4499-A76A-67E67C430990}"/>
    <cellStyle name="DeF8_x000c_ 15 2" xfId="37519" xr:uid="{CCBA3F29-20A4-4729-93FD-4769787F68BD}"/>
    <cellStyle name="DeF8_x000c_ 16" xfId="29769" xr:uid="{886498A0-7D01-4040-8CF2-DA654B7D1E13}"/>
    <cellStyle name="DeF8_x000c_ 16 2" xfId="37520" xr:uid="{AF8700B2-56AC-43FD-B5AA-15EB3400F818}"/>
    <cellStyle name="DeF8_x000c_ 17" xfId="29770" xr:uid="{644288CA-352F-452C-A9DB-30DC4B3E0AE2}"/>
    <cellStyle name="DeF8_x000c_ 17 2" xfId="37521" xr:uid="{AC4C41FB-F748-444F-91F3-746F7C83886B}"/>
    <cellStyle name="DeF8_x000c_ 18" xfId="37513" xr:uid="{1412F1C8-579E-4E03-8F72-302AEA2851D8}"/>
    <cellStyle name="DeF8_x000c_ 2" xfId="29771" xr:uid="{CD3954A6-3659-4035-8770-7ACE90A0892A}"/>
    <cellStyle name="DeF8_x000c_ 2 2" xfId="29772" xr:uid="{05F717D6-67A5-4E3A-A82B-ED68718B4EEF}"/>
    <cellStyle name="DeF8_x000c_ 2 3" xfId="29773" xr:uid="{8C7FAC19-7B47-448B-B24C-FB7B7CBD650D}"/>
    <cellStyle name="DeF8_x000c_ 2 4" xfId="37522" xr:uid="{C36EA206-5D31-445A-9349-57DA07B55482}"/>
    <cellStyle name="DeF8_x000c_ 2_Annexe 6 IAS" xfId="29774" xr:uid="{EF8AD37C-3ED2-428E-B866-F4FE5EA18706}"/>
    <cellStyle name="DeF8_x000c_ 3" xfId="29775" xr:uid="{54032841-2080-440B-968C-71FFDC7DE54D}"/>
    <cellStyle name="DeF8_x000c_ 3 2" xfId="29776" xr:uid="{7257E54B-CA5E-4046-BDBD-1FAC09F353F3}"/>
    <cellStyle name="DeF8_x000c_ 3 2 2" xfId="37523" xr:uid="{0D2EE80C-87B8-40F0-80D4-EBDBACA4F135}"/>
    <cellStyle name="DeF8_x000c_ 3_Annexe 6 IAS" xfId="29777" xr:uid="{E18C4EBB-2CBD-48CB-B85E-612993FF2A43}"/>
    <cellStyle name="DeF8_x000c_ 4" xfId="29778" xr:uid="{41D26682-3426-4187-A459-59CAA381636E}"/>
    <cellStyle name="DeF8_x000c_ 4 2" xfId="29779" xr:uid="{40224FB6-4F6B-4B1F-8209-3CF6CECE16AF}"/>
    <cellStyle name="DeF8_x000c_ 4 2 2" xfId="37524" xr:uid="{CDCE740A-A2B7-4913-AE76-51BBB8F05251}"/>
    <cellStyle name="DeF8_x000c_ 4_Annexe 6 IAS" xfId="29780" xr:uid="{CE880D25-B55F-47E9-BCB3-1F15BBFE8059}"/>
    <cellStyle name="DeF8_x000c_ 5" xfId="29781" xr:uid="{9BE6DC33-4AE0-4B2C-98E1-39E00B241F2B}"/>
    <cellStyle name="DeF8_x000c_ 5 2" xfId="29782" xr:uid="{CEE2BE2F-7A9C-461E-BA87-FCB37ABDB889}"/>
    <cellStyle name="DeF8_x000c_ 5 2 2" xfId="37526" xr:uid="{C46DE7F5-ECB2-492D-8A8A-5C63606FE5D1}"/>
    <cellStyle name="DeF8_x000c_ 5 3" xfId="37525" xr:uid="{DC5A3FE0-C5B4-45D1-A8AA-BFF2BAB0A37E}"/>
    <cellStyle name="DeF8_x000c_ 5_Annexe 6 IAS" xfId="29783" xr:uid="{ED6DFAFA-D92E-477F-9358-FD2CBEB9A9F2}"/>
    <cellStyle name="DeF8_x000c_ 6" xfId="29784" xr:uid="{F2D4354A-5DB8-4678-ADAD-84ED5BE81B76}"/>
    <cellStyle name="DeF8_x000c_ 6 2" xfId="37527" xr:uid="{AF5E838D-D35E-41F1-B633-FA7F9F00C7C1}"/>
    <cellStyle name="DeF8_x000c_ 7" xfId="29785" xr:uid="{F41356E0-970D-4D1A-9EF2-663AD34B2BF4}"/>
    <cellStyle name="DeF8_x000c_ 7 2" xfId="37528" xr:uid="{1A5896BE-6820-4C80-8B61-4C41FDB598EF}"/>
    <cellStyle name="DeF8_x000c_ 8" xfId="29786" xr:uid="{B8A1E6A3-B995-460C-A09A-1AE2B0DF62A9}"/>
    <cellStyle name="DeF8_x000c_ 8 2" xfId="37529" xr:uid="{DB154BE1-897B-4344-8A50-92514352478D}"/>
    <cellStyle name="DeF8_x000c_ 9" xfId="29787" xr:uid="{49372282-CBA3-4201-976B-4B4CFD550F27}"/>
    <cellStyle name="DeF8_x000c_ 9 2" xfId="37530" xr:uid="{E4A80C5E-F823-4EA0-868B-4911B484B319}"/>
    <cellStyle name="DeF8_x000c_.SIMEX._x000c_.S" xfId="29788" xr:uid="{57179465-63B3-4E14-A5B3-2CBF0E4F6C49}"/>
    <cellStyle name="DeF8_x000c_.SIMEX._x000c_.S 10" xfId="29789" xr:uid="{F9AF96DF-4E8E-46C7-9159-C885F0A58D7E}"/>
    <cellStyle name="DeF8_x000c_.SIMEX._x000c_.S 10 2" xfId="37532" xr:uid="{D28615C9-AACA-46BB-BA4F-7F1C3AAE627C}"/>
    <cellStyle name="DeF8_x000c_.SIMEX._x000c_.S 11" xfId="29790" xr:uid="{8AC0B801-BEDE-40E6-98FB-8A1CAB7817C1}"/>
    <cellStyle name="DeF8_x000c_.SIMEX._x000c_.S 11 2" xfId="37533" xr:uid="{CE522215-4DAD-49CC-8B71-EB91A143431B}"/>
    <cellStyle name="DeF8_x000c_.SIMEX._x000c_.S 12" xfId="29791" xr:uid="{2BF0DBB8-3837-4520-8BB5-0E99F254AA57}"/>
    <cellStyle name="DeF8_x000c_.SIMEX._x000c_.S 12 2" xfId="37534" xr:uid="{5FAE7EC3-CD64-4591-8EA9-FA55DCE402E1}"/>
    <cellStyle name="DeF8_x000c_.SIMEX._x000c_.S 13" xfId="29792" xr:uid="{E2CC5BC4-ABDB-4929-8CE0-839222575682}"/>
    <cellStyle name="DeF8_x000c_.SIMEX._x000c_.S 13 2" xfId="37535" xr:uid="{84AF16A0-BCF8-4634-BE28-2F25D1E34A5C}"/>
    <cellStyle name="DeF8_x000c_.SIMEX._x000c_.S 14" xfId="29793" xr:uid="{94141883-43C9-4CE5-9C24-0C936BAA795A}"/>
    <cellStyle name="DeF8_x000c_.SIMEX._x000c_.S 14 2" xfId="37536" xr:uid="{0909A1CA-4027-47C7-AF5B-F9D8BA05CF63}"/>
    <cellStyle name="DeF8_x000c_.SIMEX._x000c_.S 15" xfId="29794" xr:uid="{3946BF19-98AF-4510-9B0C-7A9489231CCE}"/>
    <cellStyle name="DeF8_x000c_.SIMEX._x000c_.S 15 2" xfId="37537" xr:uid="{5799295C-B8F9-415A-8BF9-22894DF1D930}"/>
    <cellStyle name="DeF8_x000c_.SIMEX._x000c_.S 16" xfId="29795" xr:uid="{A2042066-BF01-40CB-AA9B-CC271BCCB46D}"/>
    <cellStyle name="DeF8_x000c_.SIMEX._x000c_.S 16 2" xfId="37538" xr:uid="{EBD2AB73-38EE-43B8-A23F-4E10BB6AA919}"/>
    <cellStyle name="DeF8_x000c_.SIMEX._x000c_.S 17" xfId="29796" xr:uid="{797F5687-BF14-45E9-A914-8FFEA4859E77}"/>
    <cellStyle name="DeF8_x000c_.SIMEX._x000c_.S 17 2" xfId="37539" xr:uid="{EB685156-0256-454B-A237-8143AA88BD28}"/>
    <cellStyle name="DeF8_x000c_.SIMEX._x000c_.S 18" xfId="37531" xr:uid="{75AE7F4D-E72C-4720-A484-EEF338422865}"/>
    <cellStyle name="DeF8_x000c_.SIMEX._x000c_.S 2" xfId="29797" xr:uid="{11C95546-EF3C-40E8-930E-A209783CAA74}"/>
    <cellStyle name="DeF8_x000c_.SIMEX._x000c_.S 2 2" xfId="29798" xr:uid="{CD58E5E2-DB70-4BAA-A802-2293DFDA59E3}"/>
    <cellStyle name="DeF8_x000c_.SIMEX._x000c_.S 2 2 2" xfId="37541" xr:uid="{A3C29C1B-7A12-4AF9-98B1-F6F6967047FE}"/>
    <cellStyle name="DeF8_x000c_.SIMEX._x000c_.S 2 3" xfId="37540" xr:uid="{822A0534-0CE0-4C18-B117-1C21691D1165}"/>
    <cellStyle name="DeF8_x000c_.SIMEX._x000c_.S 2_Annexe 6 IAS" xfId="29799" xr:uid="{006F423D-2B4C-4E05-A1A4-76A49221892F}"/>
    <cellStyle name="DeF8_x000c_.SIMEX._x000c_.S 3" xfId="29800" xr:uid="{B69C1F0C-D34E-4EB2-87C4-99CA189B13F6}"/>
    <cellStyle name="DeF8_x000c_.SIMEX._x000c_.S 3 2" xfId="29801" xr:uid="{1D82B532-9F37-4A76-ABB7-EC294793D143}"/>
    <cellStyle name="DeF8_x000c_.SIMEX._x000c_.S 3 2 2" xfId="37543" xr:uid="{1FE98B43-F1AC-483A-9380-9898052ECCDA}"/>
    <cellStyle name="DeF8_x000c_.SIMEX._x000c_.S 3 3" xfId="37542" xr:uid="{3E928E9F-EA39-4B99-AD97-93D3F02CAB99}"/>
    <cellStyle name="DeF8_x000c_.SIMEX._x000c_.S 3_Annexe 6 IAS" xfId="29802" xr:uid="{5220541D-F649-4547-8BC2-D48D7771A507}"/>
    <cellStyle name="DeF8_x000c_.SIMEX._x000c_.S 4" xfId="29803" xr:uid="{0D49EB74-8616-4232-994F-58131DEC152B}"/>
    <cellStyle name="DeF8_x000c_.SIMEX._x000c_.S 4 2" xfId="29804" xr:uid="{EFADC572-93DE-481B-91D0-3DD44992954C}"/>
    <cellStyle name="DeF8_x000c_.SIMEX._x000c_.S 4 2 2" xfId="37545" xr:uid="{B721CFD1-9F4F-4FB6-9E96-DAF0449D51CC}"/>
    <cellStyle name="DeF8_x000c_.SIMEX._x000c_.S 4 3" xfId="37544" xr:uid="{B47D5584-8BB2-4B08-B820-C469C442CBB6}"/>
    <cellStyle name="DeF8_x000c_.SIMEX._x000c_.S 4_Annexe 6 IAS" xfId="29805" xr:uid="{4C78F7E0-208E-494F-B848-EAABC0C13929}"/>
    <cellStyle name="DeF8_x000c_.SIMEX._x000c_.S 5" xfId="29806" xr:uid="{5868F59C-DDA7-4EF3-8BEA-96438A056C9B}"/>
    <cellStyle name="DeF8_x000c_.SIMEX._x000c_.S 5 2" xfId="29807" xr:uid="{FDB8981D-54D4-45ED-96D6-6CA6123AA7FE}"/>
    <cellStyle name="DeF8_x000c_.SIMEX._x000c_.S 5 2 2" xfId="37547" xr:uid="{01572D8D-A96B-4B7C-B7F1-D4B7A380F0AD}"/>
    <cellStyle name="DeF8_x000c_.SIMEX._x000c_.S 5 3" xfId="37546" xr:uid="{B1C2C14B-C7DA-4C17-A19E-666CE4F8BC7E}"/>
    <cellStyle name="DeF8_x000c_.SIMEX._x000c_.S 5_Annexe 6 IAS" xfId="29808" xr:uid="{9D4F3B71-6FB4-4618-8425-3B43981EEBD0}"/>
    <cellStyle name="DeF8_x000c_.SIMEX._x000c_.S 6" xfId="29809" xr:uid="{8E5E8AFB-295E-4B83-8DEC-1A71FC4446E9}"/>
    <cellStyle name="DeF8_x000c_.SIMEX._x000c_.S 6 2" xfId="37548" xr:uid="{E8905FB8-D432-440F-B302-E934812CBC35}"/>
    <cellStyle name="DeF8_x000c_.SIMEX._x000c_.S 7" xfId="29810" xr:uid="{33893C76-F72D-4330-8B63-1D18295B3397}"/>
    <cellStyle name="DeF8_x000c_.SIMEX._x000c_.S 8" xfId="29811" xr:uid="{3C3645F3-C9CF-4F29-B8D3-C2E5D2F0E188}"/>
    <cellStyle name="DeF8_x000c_.SIMEX._x000c_.S 9" xfId="29812" xr:uid="{1D98EB6F-2C12-48BC-838A-C1A2249E5746}"/>
    <cellStyle name="DeF8_x000c_.SIMEX._x000c_.S_Annexe 6 IAS" xfId="29813" xr:uid="{BF2708C8-5D41-4055-8458-6CDC50BFF6EE}"/>
    <cellStyle name="DeF8_x000c__Annexe 6 IAS" xfId="29814" xr:uid="{0D5FAC30-D330-4A63-BE4E-BA67AC2D1653}"/>
    <cellStyle name="definidion" xfId="29815" xr:uid="{4ED302D9-6F61-4A34-B2BC-DCD43DBE6D9C}"/>
    <cellStyle name="definidion 10" xfId="29816" xr:uid="{85E29E87-A341-4058-8C0B-04F27684F568}"/>
    <cellStyle name="definidion 11" xfId="29817" xr:uid="{02F0A8E3-EDCF-40EE-B808-6722A25C81C0}"/>
    <cellStyle name="definidion 12" xfId="29818" xr:uid="{F2801A69-F0DD-44DD-B5E3-C6F3B5F7F6C3}"/>
    <cellStyle name="definidion 13" xfId="29819" xr:uid="{C33AF7AC-89BA-454F-9D5B-53D8EB12A579}"/>
    <cellStyle name="definidion 14" xfId="29820" xr:uid="{C9F196BB-6384-4C4F-BA47-0B96056B2211}"/>
    <cellStyle name="definidion 15" xfId="29821" xr:uid="{9DA487A4-5930-4D48-9BC7-5B23FFDDB0A9}"/>
    <cellStyle name="definidion 16" xfId="29822" xr:uid="{82F37ACB-7CD7-42A9-9C3B-CDF6EC2FF8A3}"/>
    <cellStyle name="definidion 17" xfId="29823" xr:uid="{BD91D906-B5BC-434D-B37E-9F91D0611F8E}"/>
    <cellStyle name="definidion 18" xfId="29824" xr:uid="{5F9C9BBB-39BF-4B9C-B329-5F4A3D6894D4}"/>
    <cellStyle name="definidion 19" xfId="29825" xr:uid="{9438F195-64B2-42CF-BC02-36D058E5CE24}"/>
    <cellStyle name="definidion 2" xfId="29826" xr:uid="{A6B0DB0C-5758-4F27-95C1-84165D72F9C3}"/>
    <cellStyle name="definidion 2 2" xfId="29827" xr:uid="{5BF32971-4FB7-464A-98ED-7B066A84D39C}"/>
    <cellStyle name="definidion 2_Annexe 6 IAS" xfId="29828" xr:uid="{D2E863EF-4F44-48E7-9D9B-51E3A0176D7A}"/>
    <cellStyle name="definidion 20" xfId="29829" xr:uid="{E916CB16-B007-47A1-B2C8-F698FBD7E43B}"/>
    <cellStyle name="definidion 21" xfId="29830" xr:uid="{EC938701-D3B0-408F-B96F-4E79D62451AF}"/>
    <cellStyle name="definidion 22" xfId="29831" xr:uid="{050F8007-5E9B-41AA-88A0-5D3FD2F3CC40}"/>
    <cellStyle name="definidion 23" xfId="37549" xr:uid="{20C46735-B9EA-4667-ADA8-72ED97555033}"/>
    <cellStyle name="definidion 3" xfId="29832" xr:uid="{363246FE-9688-406E-A68B-95A01538B4C5}"/>
    <cellStyle name="definidion 3 2" xfId="29833" xr:uid="{3D738085-4B8A-4CA3-A6FA-E62F9FD88361}"/>
    <cellStyle name="definidion 3_Annexe 6 IAS" xfId="29834" xr:uid="{5A575AC7-5549-47A1-B5E5-83C63496C096}"/>
    <cellStyle name="definidion 4" xfId="29835" xr:uid="{798EE3E8-637D-42FA-8F20-D6D9F0E70F52}"/>
    <cellStyle name="definidion 4 2" xfId="29836" xr:uid="{870251DB-1DE4-4A0D-8E70-5B94E4AB9C7A}"/>
    <cellStyle name="definidion 4_Annexe 6 IAS" xfId="29837" xr:uid="{7887CD85-B890-4E16-982C-C66AEBF8F495}"/>
    <cellStyle name="definidion 5" xfId="29838" xr:uid="{FD2ABBEF-83D4-4C78-A564-9F155871210C}"/>
    <cellStyle name="definidion 5 2" xfId="29839" xr:uid="{CE748B0B-A9C5-4288-B740-9B2519652B72}"/>
    <cellStyle name="definidion 5_Annexe 6 IAS" xfId="29840" xr:uid="{250279C3-F46A-45C1-B8F5-50CE0EC251ED}"/>
    <cellStyle name="definidion 6" xfId="29841" xr:uid="{B1751996-FCC1-4BF6-B117-136AA476DF00}"/>
    <cellStyle name="definidion 6 2" xfId="29842" xr:uid="{8A92FF0B-D518-48B3-8D89-A35333FF04E9}"/>
    <cellStyle name="definidion 6_Annexe 6 IAS" xfId="29843" xr:uid="{77688675-3F17-4B46-B0DF-0A8337F03D9D}"/>
    <cellStyle name="definidion 7" xfId="29844" xr:uid="{4C50D855-2338-4899-A29D-0FE2A7911828}"/>
    <cellStyle name="definidion 7 2" xfId="29845" xr:uid="{EA08EA17-9051-4430-9B6A-280913F590C9}"/>
    <cellStyle name="definidion 7_Annexe 6 IAS" xfId="29846" xr:uid="{6666D29A-50DA-4248-9A48-C467E957BBA0}"/>
    <cellStyle name="definidion 8" xfId="29847" xr:uid="{7E3A7CE0-ACAD-48CD-AB3B-FAC2BE5049C9}"/>
    <cellStyle name="definidion 9" xfId="29848" xr:uid="{1B1EABF6-D8D0-42D8-A734-C5626F1B802D}"/>
    <cellStyle name="definidion_Annexe 6 IAS" xfId="29849" xr:uid="{5919C539-47D2-4DFF-AB8D-3FD4899E87EF}"/>
    <cellStyle name="definition" xfId="29850" xr:uid="{60146C9A-5734-440D-82FE-AF7237ABFFE1}"/>
    <cellStyle name="definition 10" xfId="29851" xr:uid="{37DC29A2-AE26-485B-A6F5-3168BD9C84EE}"/>
    <cellStyle name="definition 11" xfId="29852" xr:uid="{D34D6C89-259E-4439-9B42-D6E94AE6417B}"/>
    <cellStyle name="definition 12" xfId="29853" xr:uid="{CA3C2E87-84DB-4C21-AF9A-B0073867253E}"/>
    <cellStyle name="definition 13" xfId="29854" xr:uid="{6D44A6BE-F60B-42A9-9B5E-223F619182CA}"/>
    <cellStyle name="definition 14" xfId="29855" xr:uid="{8743A7F2-2BB5-4299-A195-3028420E62F8}"/>
    <cellStyle name="definition 15" xfId="29856" xr:uid="{813206C6-6F99-4636-98A8-1B216F2BB01D}"/>
    <cellStyle name="definition 16" xfId="29857" xr:uid="{F5DE8078-9B8C-4810-9855-63409FDE5602}"/>
    <cellStyle name="definition 17" xfId="29858" xr:uid="{EBAD996D-5C71-4BCF-8A0A-B8AB9953B64D}"/>
    <cellStyle name="definition 18" xfId="29859" xr:uid="{943A6821-38C4-48AF-9EBD-4B56F2D7EFB6}"/>
    <cellStyle name="definition 19" xfId="29860" xr:uid="{D8FA7BF1-A561-41BF-B637-09C075F56B8F}"/>
    <cellStyle name="definition 2" xfId="29861" xr:uid="{9F5390FC-9DA9-49F0-86CC-40AD890521A6}"/>
    <cellStyle name="definition 2 2" xfId="29862" xr:uid="{7434BD62-0CAB-4C87-BA4C-5627677C444A}"/>
    <cellStyle name="definition 2_Annexe 6 IAS" xfId="29863" xr:uid="{153A370B-EC2B-4C2F-AA4E-A5EAF6D57382}"/>
    <cellStyle name="definition 20" xfId="29864" xr:uid="{91B2C3E1-D72C-4D23-A5EF-782271E6D960}"/>
    <cellStyle name="definition 21" xfId="29865" xr:uid="{A8298673-E31E-45A7-8614-CB9866052873}"/>
    <cellStyle name="definition 22" xfId="29866" xr:uid="{9C5EB588-9496-4C41-8099-FCE9ED733E88}"/>
    <cellStyle name="definition 23" xfId="37550" xr:uid="{3C105C1A-B8B8-40D2-AE93-09CEBFC14B63}"/>
    <cellStyle name="definition 3" xfId="29867" xr:uid="{652BE651-82CF-4169-AD56-A396E59D9267}"/>
    <cellStyle name="definition 3 2" xfId="29868" xr:uid="{46FA1F76-288C-4192-8A7B-DE833210E281}"/>
    <cellStyle name="definition 3_Annexe 6 IAS" xfId="29869" xr:uid="{516DBDF5-BDE4-4A5F-BC26-B7DCFC29E998}"/>
    <cellStyle name="definition 4" xfId="29870" xr:uid="{6BCA2A18-6981-4810-A24A-9F32F8EC7632}"/>
    <cellStyle name="definition 4 2" xfId="29871" xr:uid="{FBEBFF43-88C2-4865-86C4-EB27DA9049F7}"/>
    <cellStyle name="definition 4_Annexe 6 IAS" xfId="29872" xr:uid="{E67359B6-D933-46A1-B726-281D9C8F2339}"/>
    <cellStyle name="definition 5" xfId="29873" xr:uid="{5E2A9CED-F626-4C62-9E35-EECD5A410C24}"/>
    <cellStyle name="definition 5 2" xfId="29874" xr:uid="{BFDC2F91-C4D8-4CD7-9032-DAD9D7248772}"/>
    <cellStyle name="definition 5_Annexe 6 IAS" xfId="29875" xr:uid="{D6004166-A54E-42BC-A8F5-9BAE9182B522}"/>
    <cellStyle name="definition 6" xfId="29876" xr:uid="{4D1C0F2F-D88A-42E5-BC4E-D80C541F4ABF}"/>
    <cellStyle name="definition 6 2" xfId="29877" xr:uid="{ABB05D7B-575D-4018-8C4A-FEFC2ED5F5C1}"/>
    <cellStyle name="definition 6_Annexe 6 IAS" xfId="29878" xr:uid="{88AD2CB0-EC19-434C-9731-E296AC7012CA}"/>
    <cellStyle name="definition 7" xfId="29879" xr:uid="{5BAF0096-6366-4B30-B65D-F55E868B52B1}"/>
    <cellStyle name="definition 7 2" xfId="29880" xr:uid="{DB50E12A-8A5C-49A4-8D55-8AD87C828202}"/>
    <cellStyle name="definition 7_Annexe 6 IAS" xfId="29881" xr:uid="{97E52BE6-E638-4F20-AE77-E9AD53634F33}"/>
    <cellStyle name="definition 8" xfId="29882" xr:uid="{67A21FE5-5D21-4E2C-9876-0ED392F73160}"/>
    <cellStyle name="definition 9" xfId="29883" xr:uid="{70841912-100D-47C2-8E4E-6FC3DD9D27C9}"/>
    <cellStyle name="definition_Annexe 6 IAS" xfId="29884" xr:uid="{1557FA9E-C2F1-4F50-A3F4-18623E1B2AE9}"/>
    <cellStyle name="DELTA" xfId="9134" xr:uid="{00000000-0005-0000-0000-0000F8230000}"/>
    <cellStyle name="delta 10" xfId="29886" xr:uid="{B0E1F52F-C1F5-4D7A-B351-10C2ADF207DA}"/>
    <cellStyle name="delta 11" xfId="29887" xr:uid="{45DF46E6-1329-4F53-8084-9AE06B02A0BF}"/>
    <cellStyle name="delta 12" xfId="29888" xr:uid="{C98AD4F1-FE74-471A-9BA6-F2BFFD2131D6}"/>
    <cellStyle name="delta 13" xfId="29889" xr:uid="{2D169E8B-3EA1-457B-9ABC-92284070454F}"/>
    <cellStyle name="delta 14" xfId="29890" xr:uid="{80856D8B-454B-453A-871B-7DCFA728DD36}"/>
    <cellStyle name="delta 15" xfId="29891" xr:uid="{0B37EE1E-BA3C-45B4-B351-C24E85CD9117}"/>
    <cellStyle name="delta 16" xfId="29892" xr:uid="{3C7D01CE-6E0F-440D-8903-AE32ADAC6752}"/>
    <cellStyle name="delta 17" xfId="29893" xr:uid="{B0636122-3777-40EA-A81E-4F27B287D64C}"/>
    <cellStyle name="delta 18" xfId="29885" xr:uid="{2ABDC9B2-33F1-4BFE-B1E2-471FF394348D}"/>
    <cellStyle name="delta 19" xfId="37551" xr:uid="{6BC86967-C226-4DF4-A469-1F64B7533201}"/>
    <cellStyle name="DELTA 2" xfId="9135" xr:uid="{00000000-0005-0000-0000-0000F9230000}"/>
    <cellStyle name="delta 2 2" xfId="29895" xr:uid="{B5131330-8AEE-49F6-9EB7-DE52102F5D71}"/>
    <cellStyle name="delta 2 3" xfId="29894" xr:uid="{651BFF03-6CF3-4A9D-81E1-091F3DDC86A0}"/>
    <cellStyle name="delta 2_Annexe 6 IAS" xfId="29896" xr:uid="{1B7AC8EA-5AAA-47DF-ABAF-34A7F48341B8}"/>
    <cellStyle name="DELTA 3" xfId="9136" xr:uid="{00000000-0005-0000-0000-0000FA230000}"/>
    <cellStyle name="delta 3 2" xfId="29898" xr:uid="{F21D9DBD-3204-4D38-8637-72CEBF3090B2}"/>
    <cellStyle name="delta 3 3" xfId="29897" xr:uid="{FDCBD602-4BAF-4158-861F-87C68CD994D1}"/>
    <cellStyle name="delta 3_Annexe 6 IAS" xfId="29899" xr:uid="{B2430F2D-8F5C-4B8A-A7EF-92EFF009E1BE}"/>
    <cellStyle name="DELTA 4" xfId="9137" xr:uid="{00000000-0005-0000-0000-0000FB230000}"/>
    <cellStyle name="delta 4 2" xfId="29901" xr:uid="{20BD086D-0B9C-4C79-925E-E642842FFCD5}"/>
    <cellStyle name="delta 4 3" xfId="29900" xr:uid="{2B809AF0-573F-42B8-8963-337BF6984D28}"/>
    <cellStyle name="delta 4_Annexe 6 IAS" xfId="29902" xr:uid="{49D7110C-2531-48DA-9E73-F9EF9BAA2542}"/>
    <cellStyle name="DELTA 5" xfId="9138" xr:uid="{00000000-0005-0000-0000-0000FC230000}"/>
    <cellStyle name="delta 5 2" xfId="29904" xr:uid="{21908767-4370-4523-99C8-F9D2EA98713D}"/>
    <cellStyle name="delta 5 3" xfId="29903" xr:uid="{C28ABE44-2823-4673-ABDF-0CFF1905E618}"/>
    <cellStyle name="delta 5_Annexe 6 IAS" xfId="29905" xr:uid="{EB898997-9A1F-4145-8853-B32F37B2AA81}"/>
    <cellStyle name="DELTA 6" xfId="9139" xr:uid="{00000000-0005-0000-0000-0000FD230000}"/>
    <cellStyle name="delta 6 2" xfId="29906" xr:uid="{31A441A7-DAF2-4DF9-8F96-CD9D02C38484}"/>
    <cellStyle name="DELTA 7" xfId="9140" xr:uid="{00000000-0005-0000-0000-0000FE230000}"/>
    <cellStyle name="delta 7 2" xfId="29907" xr:uid="{5F26FC83-7D3E-4D7A-8D67-18C2507CB250}"/>
    <cellStyle name="delta 8" xfId="29908" xr:uid="{7DE36511-7A12-4D30-A755-D5793DD4043D}"/>
    <cellStyle name="delta 9" xfId="29909" xr:uid="{89FDA840-3EFA-4864-9164-4651D5EDD430}"/>
    <cellStyle name="delta_Annexe 6 IAS" xfId="29910" xr:uid="{B3DA3EE1-C295-42A6-90E8-93F8C0F6EDB7}"/>
    <cellStyle name="Déprotégé" xfId="29911" xr:uid="{290C39E5-0CF2-4EF2-9822-66AAEBC7C187}"/>
    <cellStyle name="Déprotégé 10" xfId="29912" xr:uid="{B91A182E-A0B8-48EB-89C8-2D3C5D9AEB4A}"/>
    <cellStyle name="Déprotégé 11" xfId="29913" xr:uid="{71465B0E-C1E2-455C-B938-39959A227503}"/>
    <cellStyle name="Déprotégé 12" xfId="29914" xr:uid="{55924BB9-DE9D-49A6-99C4-F9845226A698}"/>
    <cellStyle name="Déprotégé 13" xfId="29915" xr:uid="{5B3CFEE5-6919-49DC-A6DA-3DB8E819C623}"/>
    <cellStyle name="Déprotégé 14" xfId="29916" xr:uid="{1AC5DD91-5A42-49E0-AE1A-6F6F5B20536D}"/>
    <cellStyle name="Déprotégé 15" xfId="29917" xr:uid="{545E939D-96E8-4C49-98FB-3EA61AA9B783}"/>
    <cellStyle name="Déprotégé 16" xfId="29918" xr:uid="{E2660BBB-B289-4AC5-8235-FE83A6DA5E64}"/>
    <cellStyle name="Déprotégé 17" xfId="29919" xr:uid="{6CAE3B3C-CB53-442C-A22E-CDBF39BFCC5C}"/>
    <cellStyle name="Déprotégé 2" xfId="29920" xr:uid="{A39AE23E-8B3F-43FA-A907-88B6DB329830}"/>
    <cellStyle name="Déprotégé 2 2" xfId="29921" xr:uid="{F4ED6C79-A452-45E3-AA85-77A338A91A2F}"/>
    <cellStyle name="Déprotégé 2_Annexe 6 IAS" xfId="29922" xr:uid="{AC02C193-2FFE-4F80-ADCF-4B8C5AB3EC42}"/>
    <cellStyle name="Déprotégé 3" xfId="29923" xr:uid="{F2A2E2DC-B71C-4A9F-8822-C7414CD9681A}"/>
    <cellStyle name="Déprotégé 4" xfId="29924" xr:uid="{92A6D530-8CB3-4887-A0EB-8A32407D1AD9}"/>
    <cellStyle name="Déprotégé 5" xfId="29925" xr:uid="{2D31F437-97F5-4F91-A78D-C941D51F70E5}"/>
    <cellStyle name="Déprotégé 6" xfId="29926" xr:uid="{DB3DFF91-A159-47C9-9C59-AB4E85AB7BE4}"/>
    <cellStyle name="Déprotégé 7" xfId="29927" xr:uid="{44EF9FBC-017D-49B8-B573-30E9803BC887}"/>
    <cellStyle name="Déprotégé 8" xfId="29928" xr:uid="{32D06636-B215-4403-B84A-EB69BE4C3F26}"/>
    <cellStyle name="Déprotégé 9" xfId="29929" xr:uid="{B32112B8-0AEF-4AE9-B9F3-36E4C2838D3F}"/>
    <cellStyle name="Déprotégé_~0950885" xfId="29930" xr:uid="{06A957D7-0D4F-49CD-BB2E-213F71145F45}"/>
    <cellStyle name="Dezimal [0]" xfId="9141" xr:uid="{00000000-0005-0000-0000-0000FF230000}"/>
    <cellStyle name="Dezimal_1998" xfId="29931" xr:uid="{5BC9134A-FCA7-41EB-9CA7-9579842885EE}"/>
    <cellStyle name="Dollar" xfId="29932" xr:uid="{58EDBF36-9FB7-451E-8AF1-B15AECE4435A}"/>
    <cellStyle name="Dotted Line" xfId="29933" xr:uid="{29ABCCFD-9E88-417D-9811-62649717AA9C}"/>
    <cellStyle name="Dotted Line 10" xfId="29934" xr:uid="{D2B1F78E-D656-4E77-BE98-DFC6FC461B9D}"/>
    <cellStyle name="Dotted Line 11" xfId="29935" xr:uid="{F95517CE-AC22-4530-86BD-7741D1F4DA65}"/>
    <cellStyle name="Dotted Line 12" xfId="29936" xr:uid="{1C2424B8-32DB-4782-8D5D-9BC0A48D6BD8}"/>
    <cellStyle name="Dotted Line 13" xfId="29937" xr:uid="{AC87704C-4D8A-4664-AFCA-0266B81724C0}"/>
    <cellStyle name="Dotted Line 14" xfId="29938" xr:uid="{7B10AE71-93B3-45DA-86F7-65E2114D466D}"/>
    <cellStyle name="Dotted Line 15" xfId="29939" xr:uid="{3480D8E6-93B9-4379-8CE3-84187EB81796}"/>
    <cellStyle name="Dotted Line 16" xfId="29940" xr:uid="{E8148F7D-A457-4840-ADCB-E0FAF56CA0DF}"/>
    <cellStyle name="Dotted Line 17" xfId="29941" xr:uid="{BA399660-D6BE-45A5-845D-D209EC0AE257}"/>
    <cellStyle name="Dotted Line 2" xfId="29942" xr:uid="{F2A5295F-352C-4B0E-BD59-E9CE4B7F5767}"/>
    <cellStyle name="Dotted Line 3" xfId="29943" xr:uid="{13890269-4D13-4D32-95B5-9B3A28D44A1D}"/>
    <cellStyle name="Dotted Line 4" xfId="29944" xr:uid="{E2C734E5-CC0A-4264-BE05-695570A28A80}"/>
    <cellStyle name="Dotted Line 5" xfId="29945" xr:uid="{699D39BA-2655-42E4-98D9-BE7938F196EA}"/>
    <cellStyle name="Dotted Line 6" xfId="29946" xr:uid="{981ED985-A410-4DA0-98CC-6D53BC8A8A9C}"/>
    <cellStyle name="Dotted Line 7" xfId="29947" xr:uid="{07B80B21-3463-4939-8E18-55D3E1E4C698}"/>
    <cellStyle name="Dotted Line 8" xfId="29948" xr:uid="{326B1B53-C38C-4BDD-8232-6538923FA1B9}"/>
    <cellStyle name="Dotted Line 9" xfId="29949" xr:uid="{4387A19D-1D53-4B79-8481-21FB950258BA}"/>
    <cellStyle name="Dotted Line_Annexe 6 IAS" xfId="29950" xr:uid="{6E17BF0B-B686-40FE-8861-2967AC565E45}"/>
    <cellStyle name="Double Accounting" xfId="29951" xr:uid="{F067124B-9CCD-459C-BFEB-097DAC783408}"/>
    <cellStyle name="Double Accounting 2" xfId="29952" xr:uid="{5EEC6C9B-E2C8-4648-9CF4-344410030B9C}"/>
    <cellStyle name="Double Accounting 2 2" xfId="29953" xr:uid="{88EC3BBB-D179-4E8E-86C1-1A61336E134E}"/>
    <cellStyle name="Double Accounting 2 2 2" xfId="29954" xr:uid="{E09FBB04-35FC-49E3-94F5-53EB5BDFF41F}"/>
    <cellStyle name="Double Accounting 2 3" xfId="29955" xr:uid="{FA88C5C6-EE6D-4325-A7F7-FEA54523E0B7}"/>
    <cellStyle name="Double Accounting 3" xfId="29956" xr:uid="{8236EB4F-BF31-4E3B-A9D2-A16EB56B689C}"/>
    <cellStyle name="Double Accounting 3 2" xfId="29957" xr:uid="{344AFCB9-169E-44B0-B368-5A6308F76FB7}"/>
    <cellStyle name="Double Accounting 4" xfId="29958" xr:uid="{33D38F1E-ED8F-4AE0-83E4-F2FCD5A5EF66}"/>
    <cellStyle name="Double Accounting_Cadrage conso" xfId="29959" xr:uid="{52705AC6-3FAC-4B4F-BB4A-13A7E2542220}"/>
    <cellStyle name="Double_Trait_Gauche" xfId="29960" xr:uid="{AC8B1719-036D-41B7-847D-1C8362860A42}"/>
    <cellStyle name="DS 0" xfId="29961" xr:uid="{430FD8DA-3A96-462F-AB65-893899B8B5D7}"/>
    <cellStyle name="DS 1" xfId="29962" xr:uid="{2583BC5F-A4D6-476F-8283-97FC0E1A4514}"/>
    <cellStyle name="DS 2" xfId="29963" xr:uid="{6A8FECC1-7547-42AF-AA7D-3EC38FFFFAD4}"/>
    <cellStyle name="DS 3" xfId="29964" xr:uid="{C11DA9CC-565B-42D8-8F76-DFF5FFC1A6A9}"/>
    <cellStyle name="DS 4" xfId="29965" xr:uid="{30B6D66E-37BB-4FF0-ADA3-F582DA589ADB}"/>
    <cellStyle name="DS 5" xfId="29966" xr:uid="{50E90692-E13C-44C2-A71B-06948EF3CF29}"/>
    <cellStyle name="DS 6" xfId="29967" xr:uid="{0AAD7296-A0DD-4EE8-AEA2-359BFFD74574}"/>
    <cellStyle name="dunkel" xfId="29968" xr:uid="{76EC797F-42B1-4C81-AC28-B3CA0B1B4CFA}"/>
    <cellStyle name="dunkel 2" xfId="29969" xr:uid="{53ADEFD6-C440-460E-840E-227F24C3C920}"/>
    <cellStyle name="dunkel_~0950885" xfId="29970" xr:uid="{603230BD-7820-48CF-8B42-765F6FEC70E4}"/>
    <cellStyle name="Dziesiętny [0]_Bilan 09_2000" xfId="29971" xr:uid="{DC63FE9B-4A11-4295-9F08-7B142501E1DA}"/>
    <cellStyle name="Dziesiętny_Bilan 09_2000" xfId="29972" xr:uid="{AA5D4E92-C511-4F59-840A-5FD938F106F2}"/>
    <cellStyle name="E&amp;Y House" xfId="29973" xr:uid="{EF284681-9EB2-4F80-82E6-EC4BE9AF2740}"/>
    <cellStyle name="E&amp;Y House 10" xfId="29974" xr:uid="{ED493373-D0A4-4CD5-8D51-B44C13C24C0D}"/>
    <cellStyle name="E&amp;Y House 11" xfId="29975" xr:uid="{A2E97883-1AD3-4E04-944C-A71C1F6E6C12}"/>
    <cellStyle name="E&amp;Y House 12" xfId="29976" xr:uid="{6A92E430-657F-49A3-AB18-F9BE936AD72C}"/>
    <cellStyle name="E&amp;Y House 13" xfId="29977" xr:uid="{A3C923A9-1550-49A0-B784-AD69D3DD95D7}"/>
    <cellStyle name="E&amp;Y House 14" xfId="29978" xr:uid="{F282C612-8C6C-4696-87DA-796194647B1C}"/>
    <cellStyle name="E&amp;Y House 15" xfId="29979" xr:uid="{081AF483-1FD2-4AF4-A8B8-DE8B62C4F76D}"/>
    <cellStyle name="E&amp;Y House 16" xfId="29980" xr:uid="{B9DAD184-AA76-4CA8-8347-BB085A65CD54}"/>
    <cellStyle name="E&amp;Y House 17" xfId="29981" xr:uid="{AE4BD395-EDAA-499B-A19F-B8452CA546D3}"/>
    <cellStyle name="E&amp;Y House 2" xfId="29982" xr:uid="{DA046817-3A35-41B9-93E9-F02737AB4158}"/>
    <cellStyle name="E&amp;Y House 3" xfId="29983" xr:uid="{CA78B57B-CA6E-459F-98B3-555216D02E27}"/>
    <cellStyle name="E&amp;Y House 4" xfId="29984" xr:uid="{FE3C9C6B-41E7-4CBE-95C5-BB2656D2F274}"/>
    <cellStyle name="E&amp;Y House 5" xfId="29985" xr:uid="{D0328A26-4A42-4F5E-85F8-F1681222E6E8}"/>
    <cellStyle name="E&amp;Y House 6" xfId="29986" xr:uid="{ECB95F79-2B43-4240-9521-18891B741615}"/>
    <cellStyle name="E&amp;Y House 7" xfId="29987" xr:uid="{E9AAF3E4-2DB5-4886-8B5E-CFB678BA236F}"/>
    <cellStyle name="E&amp;Y House 8" xfId="29988" xr:uid="{210A67A5-ABBF-4056-AF3B-9A7EA60DA4E0}"/>
    <cellStyle name="E&amp;Y House 9" xfId="29989" xr:uid="{804E50DE-3FCA-4994-88E0-34A49FC3324E}"/>
    <cellStyle name="E&amp;Y House_Annexe 6 IAS" xfId="29990" xr:uid="{A2536A05-E60A-4463-ADE7-F9F389A8D168}"/>
    <cellStyle name="EDI" xfId="29991" xr:uid="{F962719B-A43F-448D-B9EA-A0D357B1068A}"/>
    <cellStyle name="Edition_gene" xfId="29992" xr:uid="{62EE6F81-1D82-4FD3-B338-3E014F51DD9F}"/>
    <cellStyle name="Emphasis 1" xfId="9142" xr:uid="{00000000-0005-0000-0000-000001240000}"/>
    <cellStyle name="Emphasis 2" xfId="9143" xr:uid="{00000000-0005-0000-0000-000002240000}"/>
    <cellStyle name="Emphasis 3" xfId="9144" xr:uid="{00000000-0005-0000-0000-000003240000}"/>
    <cellStyle name="en_tete" xfId="29993" xr:uid="{1987E48D-E191-4B60-99D7-0AA780251B68}"/>
    <cellStyle name="Encabezado 4" xfId="29994" xr:uid="{878AD532-3D53-43D6-90E2-F8D25A08B036}"/>
    <cellStyle name="Enter Currency (0)" xfId="9145" xr:uid="{00000000-0005-0000-0000-000004240000}"/>
    <cellStyle name="Enter Currency (0) 10" xfId="29996" xr:uid="{C0095C2E-8A6C-4733-8048-6EFE9221E967}"/>
    <cellStyle name="Enter Currency (0) 11" xfId="29997" xr:uid="{669CA964-D315-4B77-8D2F-1C285553DA9C}"/>
    <cellStyle name="Enter Currency (0) 12" xfId="29998" xr:uid="{B687410C-6005-4B92-8FF7-84947442372A}"/>
    <cellStyle name="Enter Currency (0) 13" xfId="29999" xr:uid="{B2833D4B-5FF5-4F7E-9B95-6EE9E1304148}"/>
    <cellStyle name="Enter Currency (0) 14" xfId="30000" xr:uid="{172CFF91-7AA8-40BB-B039-EF585357B42C}"/>
    <cellStyle name="Enter Currency (0) 15" xfId="30001" xr:uid="{A8FE5D67-1EE5-4DF3-B30E-07C2038AAC8E}"/>
    <cellStyle name="Enter Currency (0) 16" xfId="30002" xr:uid="{CF3EFB1D-1B76-44A2-87C5-62776A7C335C}"/>
    <cellStyle name="Enter Currency (0) 17" xfId="30003" xr:uid="{46BB7DE3-1781-4E7E-B520-255DFB77C279}"/>
    <cellStyle name="Enter Currency (0) 18" xfId="29995" xr:uid="{D9F2A7F1-2519-4090-A07E-6C133D2E0291}"/>
    <cellStyle name="Enter Currency (0) 2" xfId="30004" xr:uid="{816AA854-F7B9-4913-862D-68DFFE3D95AA}"/>
    <cellStyle name="Enter Currency (0) 3" xfId="30005" xr:uid="{7004E071-1196-4975-BE00-E9D232472946}"/>
    <cellStyle name="Enter Currency (0) 4" xfId="30006" xr:uid="{76F2C962-6D2A-4792-B511-8F27370F6C52}"/>
    <cellStyle name="Enter Currency (0) 5" xfId="30007" xr:uid="{4CF97B6B-905F-4E41-BC3D-C7A8AB470CAC}"/>
    <cellStyle name="Enter Currency (0) 6" xfId="30008" xr:uid="{8D044FDF-7499-4901-A15B-38C264FC4639}"/>
    <cellStyle name="Enter Currency (0) 7" xfId="30009" xr:uid="{E2F7D453-420A-470C-BB61-D14F19CA248D}"/>
    <cellStyle name="Enter Currency (0) 8" xfId="30010" xr:uid="{E2BE61CC-B8C6-45F7-B2CF-D70545926824}"/>
    <cellStyle name="Enter Currency (0) 9" xfId="30011" xr:uid="{51A57B9F-1D09-4DA2-AA1F-B2890BA1DEA9}"/>
    <cellStyle name="Enter Currency (0)_Annexe 6 IAS" xfId="30012" xr:uid="{7BD0CE4D-BBAB-414A-BFE3-AF65B57CECFD}"/>
    <cellStyle name="Enter Currency (2)" xfId="9146" xr:uid="{00000000-0005-0000-0000-000005240000}"/>
    <cellStyle name="Enter Currency (2) 10" xfId="30014" xr:uid="{DBE9FC60-FF42-4ECC-82E3-6ED6A7FA0A47}"/>
    <cellStyle name="Enter Currency (2) 11" xfId="30015" xr:uid="{7A34AE66-D741-401B-958F-9C1CDDF76EC3}"/>
    <cellStyle name="Enter Currency (2) 12" xfId="30016" xr:uid="{27EC78C0-EC04-4D55-BDD1-67D199F0694C}"/>
    <cellStyle name="Enter Currency (2) 13" xfId="30017" xr:uid="{40C7AA80-42B7-4A90-B6A7-988997B8A564}"/>
    <cellStyle name="Enter Currency (2) 14" xfId="30018" xr:uid="{EDDB6665-B0F3-48D8-B07B-275F28D389C1}"/>
    <cellStyle name="Enter Currency (2) 15" xfId="30019" xr:uid="{3A49CD01-6085-47A8-9B10-12094ACCC40F}"/>
    <cellStyle name="Enter Currency (2) 16" xfId="30020" xr:uid="{B458AD4D-9786-4A52-9C95-C9BFCECFE9CA}"/>
    <cellStyle name="Enter Currency (2) 17" xfId="30021" xr:uid="{DDE39B8C-F940-445A-9828-31F248FFD239}"/>
    <cellStyle name="Enter Currency (2) 18" xfId="30013" xr:uid="{765CD018-67BD-4DEF-85C1-1BC27679F8D8}"/>
    <cellStyle name="Enter Currency (2) 2" xfId="30022" xr:uid="{2E95BBDE-6D1F-401F-946D-58658FCCF2F5}"/>
    <cellStyle name="Enter Currency (2) 3" xfId="30023" xr:uid="{0CB30108-EACA-4FDD-878D-EA1EC485A099}"/>
    <cellStyle name="Enter Currency (2) 4" xfId="30024" xr:uid="{6887A7FB-1130-4835-AF33-0E46F107795A}"/>
    <cellStyle name="Enter Currency (2) 5" xfId="30025" xr:uid="{7B879397-DFA3-4D68-85CE-CE1A8BE8937C}"/>
    <cellStyle name="Enter Currency (2) 6" xfId="30026" xr:uid="{A57E63F1-E765-4D41-92F4-44EA86F705AE}"/>
    <cellStyle name="Enter Currency (2) 7" xfId="30027" xr:uid="{14E062D0-F103-4D2D-AEF4-E7E4BF4FECAF}"/>
    <cellStyle name="Enter Currency (2) 8" xfId="30028" xr:uid="{00ECDEB7-5751-432D-A597-A21D94D3C829}"/>
    <cellStyle name="Enter Currency (2) 9" xfId="30029" xr:uid="{D07806D7-43DD-4B68-8CB1-0DB160A353A3}"/>
    <cellStyle name="Enter Currency (2)_Annexe 6 IAS" xfId="30030" xr:uid="{267E91C3-406C-41A4-8409-2E448702BFDC}"/>
    <cellStyle name="Enter Units (0)" xfId="9147" xr:uid="{00000000-0005-0000-0000-000006240000}"/>
    <cellStyle name="Enter Units (0) 10" xfId="30032" xr:uid="{A4E231E0-E5E7-40F2-86B4-0FAE0A6B443E}"/>
    <cellStyle name="Enter Units (0) 11" xfId="30033" xr:uid="{B34CFD71-20DE-4E35-ABF5-D2744402D46A}"/>
    <cellStyle name="Enter Units (0) 12" xfId="30034" xr:uid="{F19810C8-FBA7-464A-B5F4-C3E05C31302B}"/>
    <cellStyle name="Enter Units (0) 13" xfId="30035" xr:uid="{100BFFCF-AB77-4D12-A20E-5CF05DDAEAA3}"/>
    <cellStyle name="Enter Units (0) 14" xfId="30036" xr:uid="{B5D40851-3027-47A5-B1A3-FD8F1C13D3B2}"/>
    <cellStyle name="Enter Units (0) 15" xfId="30037" xr:uid="{45418B06-6AEB-41DB-BF61-ECF59F989834}"/>
    <cellStyle name="Enter Units (0) 16" xfId="30038" xr:uid="{838695E3-1432-4258-85CE-70EE7A1DB933}"/>
    <cellStyle name="Enter Units (0) 17" xfId="30039" xr:uid="{B6029DB7-381B-42FE-B048-9687DC061086}"/>
    <cellStyle name="Enter Units (0) 18" xfId="30031" xr:uid="{0947DF4E-CA78-4016-9315-572F97173A5C}"/>
    <cellStyle name="Enter Units (0) 2" xfId="30040" xr:uid="{9E423CA8-9C27-4EDE-B2C8-0BCF1AAFE110}"/>
    <cellStyle name="Enter Units (0) 3" xfId="30041" xr:uid="{0191FB30-0100-4D44-9FD1-728E0489A3F9}"/>
    <cellStyle name="Enter Units (0) 4" xfId="30042" xr:uid="{F43F6227-192B-46B2-BCC4-E6D98769E2F2}"/>
    <cellStyle name="Enter Units (0) 5" xfId="30043" xr:uid="{E085C627-153E-4EA5-9E99-EDE7FEF4E809}"/>
    <cellStyle name="Enter Units (0) 6" xfId="30044" xr:uid="{34E4FBD7-36C6-47FE-B97C-4B307D4619A7}"/>
    <cellStyle name="Enter Units (0) 7" xfId="30045" xr:uid="{1D983C5E-8FC5-494F-A2A2-6375565DA73A}"/>
    <cellStyle name="Enter Units (0) 8" xfId="30046" xr:uid="{DD129D7C-1AAD-4950-B12C-4BE2DF33DEF7}"/>
    <cellStyle name="Enter Units (0) 9" xfId="30047" xr:uid="{F9B58E0F-ADCF-4D02-BB30-FD423BF8AC35}"/>
    <cellStyle name="Enter Units (0)_Annexe 6 IAS" xfId="30048" xr:uid="{E191E143-0D1E-4516-A5C1-D1AF3ED64792}"/>
    <cellStyle name="Enter Units (1)" xfId="9148" xr:uid="{00000000-0005-0000-0000-000007240000}"/>
    <cellStyle name="Enter Units (1) 10" xfId="30050" xr:uid="{E2EE5833-C5B6-401C-A40F-A7B8F67358F2}"/>
    <cellStyle name="Enter Units (1) 11" xfId="30051" xr:uid="{16CBDF26-8046-459A-B57A-2D92B090C806}"/>
    <cellStyle name="Enter Units (1) 12" xfId="30052" xr:uid="{D81E5E3B-8288-4949-BD20-BF353465950D}"/>
    <cellStyle name="Enter Units (1) 13" xfId="30053" xr:uid="{ABE94395-FCD2-42D1-9C8A-EF2C30B600A3}"/>
    <cellStyle name="Enter Units (1) 14" xfId="30054" xr:uid="{735E652F-DE73-4229-9264-10D86BDD528B}"/>
    <cellStyle name="Enter Units (1) 15" xfId="30055" xr:uid="{9613613A-4B84-450C-99ED-26B83C2FCC2A}"/>
    <cellStyle name="Enter Units (1) 16" xfId="30056" xr:uid="{CDC70071-7BD1-415A-A009-8805EF7279A3}"/>
    <cellStyle name="Enter Units (1) 17" xfId="30057" xr:uid="{8AD6312D-D4BF-44B3-BBBA-F47BFCDFF514}"/>
    <cellStyle name="Enter Units (1) 18" xfId="30049" xr:uid="{0F55BADD-6EE6-4B40-B69B-EBA5C0B163F6}"/>
    <cellStyle name="Enter Units (1) 2" xfId="30058" xr:uid="{E7A50D92-304F-4629-9238-65B8AA11AE91}"/>
    <cellStyle name="Enter Units (1) 3" xfId="30059" xr:uid="{55ABAC93-C5DA-4784-B82D-CF9E1642C8A6}"/>
    <cellStyle name="Enter Units (1) 4" xfId="30060" xr:uid="{514E9603-BAE6-449F-ABBF-47DB09B91420}"/>
    <cellStyle name="Enter Units (1) 5" xfId="30061" xr:uid="{F90047A8-6E76-4173-B087-BA374A3E9FF1}"/>
    <cellStyle name="Enter Units (1) 6" xfId="30062" xr:uid="{B5885C22-68CD-4A87-A521-57FEC86770AA}"/>
    <cellStyle name="Enter Units (1) 7" xfId="30063" xr:uid="{F42F1D01-8A8F-4FCF-8B45-573A4151464B}"/>
    <cellStyle name="Enter Units (1) 8" xfId="30064" xr:uid="{B2C936D7-BCE2-4ACE-939D-8000BE449D9B}"/>
    <cellStyle name="Enter Units (1) 9" xfId="30065" xr:uid="{C72CA0AF-ACC7-45C9-B0E2-B6E96BCE25BF}"/>
    <cellStyle name="Enter Units (1)_Annexe 6 IAS" xfId="30066" xr:uid="{11ABDD01-7B47-46ED-94CD-2A22FDBB7E46}"/>
    <cellStyle name="Enter Units (2)" xfId="9149" xr:uid="{00000000-0005-0000-0000-000008240000}"/>
    <cellStyle name="Enter Units (2) 10" xfId="30068" xr:uid="{8E7CEB4C-5244-4888-9F98-A357B44D8F42}"/>
    <cellStyle name="Enter Units (2) 11" xfId="30069" xr:uid="{FE1BFCD7-3631-460A-9E2D-77C3EF11AF1F}"/>
    <cellStyle name="Enter Units (2) 12" xfId="30070" xr:uid="{8F168564-28B6-428A-A9C4-988A26236281}"/>
    <cellStyle name="Enter Units (2) 13" xfId="30071" xr:uid="{5BEEC8FB-9CFB-4D8C-81AA-79DBFF6A254D}"/>
    <cellStyle name="Enter Units (2) 14" xfId="30072" xr:uid="{E71F0BE6-A897-4141-879F-0BAAD6484AEC}"/>
    <cellStyle name="Enter Units (2) 15" xfId="30073" xr:uid="{93FB6DC0-23A1-497F-9A3E-6C277A4042B2}"/>
    <cellStyle name="Enter Units (2) 16" xfId="30074" xr:uid="{6D91A54E-640A-48ED-9AA0-9FDAC9B12CE6}"/>
    <cellStyle name="Enter Units (2) 17" xfId="30075" xr:uid="{47F6A579-75B1-4CB0-A01C-20527FF42B0D}"/>
    <cellStyle name="Enter Units (2) 18" xfId="30067" xr:uid="{1F482D76-63BD-4312-BF59-19A218500B0B}"/>
    <cellStyle name="Enter Units (2) 2" xfId="30076" xr:uid="{CB83F272-21BF-4FB0-99C7-10163C0CCB33}"/>
    <cellStyle name="Enter Units (2) 3" xfId="30077" xr:uid="{015F7989-A898-4919-AF16-3E208808B8CE}"/>
    <cellStyle name="Enter Units (2) 4" xfId="30078" xr:uid="{21857C5E-3DD7-405E-8C5E-0DD726ECE73E}"/>
    <cellStyle name="Enter Units (2) 5" xfId="30079" xr:uid="{2650FAC2-84E1-49E1-9B07-F49B2674BBBB}"/>
    <cellStyle name="Enter Units (2) 6" xfId="30080" xr:uid="{6DC2F299-D7F3-4685-BF02-2F15C7B3CDEA}"/>
    <cellStyle name="Enter Units (2) 7" xfId="30081" xr:uid="{DE112DC4-7494-4906-94E4-F7800B709907}"/>
    <cellStyle name="Enter Units (2) 8" xfId="30082" xr:uid="{D7AED123-F4C0-4B4C-A11B-18620B414303}"/>
    <cellStyle name="Enter Units (2) 9" xfId="30083" xr:uid="{6BAC83AC-688A-4A8B-A265-7C53AFA8E195}"/>
    <cellStyle name="Enter Units (2)_Annexe 6 IAS" xfId="30084" xr:uid="{65E08FCC-971D-4A34-990A-71F57784C6F2}"/>
    <cellStyle name="entered" xfId="30085" xr:uid="{BE2D1C63-AD65-487B-BBDB-5ADF0999BB74}"/>
    <cellStyle name="Entrée 2" xfId="30086" xr:uid="{7D986F84-2F72-47AD-92BF-D3D70B2C5D80}"/>
    <cellStyle name="Entrée 2 2" xfId="30087" xr:uid="{5D4BA91B-0698-495A-BA1D-FC470692531B}"/>
    <cellStyle name="Entrée 2 3" xfId="30088" xr:uid="{43F14944-1628-45BE-8942-1DBBA4497E25}"/>
    <cellStyle name="Entrée 2 4" xfId="30089" xr:uid="{B6B3625A-5009-492B-8735-1ECD4C87B0FD}"/>
    <cellStyle name="Entrée 2 5" xfId="30090" xr:uid="{51E7A016-A753-4735-835F-ECC085EF1A4C}"/>
    <cellStyle name="Entrée 2 6" xfId="30091" xr:uid="{E06DBF42-ADA1-40C2-BAD1-70121B8A9D27}"/>
    <cellStyle name="Entrée 2_Annexe 6 IAS" xfId="30092" xr:uid="{8A1237F2-CA0A-4B3A-AE34-005D5139EEC0}"/>
    <cellStyle name="Entrée 3" xfId="30093" xr:uid="{09A31E37-5B67-41AC-B427-AC0BD01E2860}"/>
    <cellStyle name="Entrée 3 2" xfId="30094" xr:uid="{47438C4E-0CCE-48AA-9F1B-CA59122047CC}"/>
    <cellStyle name="Entrée 4" xfId="30095" xr:uid="{51CB8FFE-7B44-4ADE-9832-F8667036BC01}"/>
    <cellStyle name="Entries" xfId="30096" xr:uid="{BC96AF2E-8589-4F5F-AA25-9496B5466658}"/>
    <cellStyle name="Entries 10" xfId="30097" xr:uid="{9368140E-1EA9-4ACB-B606-CC27DC930B0D}"/>
    <cellStyle name="Entries 11" xfId="30098" xr:uid="{914074AA-FA01-4EDF-9AD5-9F88633FEAF2}"/>
    <cellStyle name="Entries 12" xfId="30099" xr:uid="{1B7BB210-9785-4A6E-9561-27D556B5D7F2}"/>
    <cellStyle name="Entries 13" xfId="30100" xr:uid="{81C3D6A0-C02C-4B3C-B5A0-F96305A6866F}"/>
    <cellStyle name="Entries 14" xfId="30101" xr:uid="{BFE27051-F2BA-43F2-A1DB-3FF8F8E8EABC}"/>
    <cellStyle name="Entries 15" xfId="30102" xr:uid="{3D2D75FC-00E0-4B0D-B4D0-A324AA3A31AC}"/>
    <cellStyle name="Entries 16" xfId="30103" xr:uid="{B70B8489-BF25-4DD4-B592-4589D4D2E505}"/>
    <cellStyle name="Entries 17" xfId="30104" xr:uid="{6267F40B-EBB0-4485-87B1-1AE17CECB871}"/>
    <cellStyle name="Entries 18" xfId="30105" xr:uid="{DC3BB74B-2F20-4C86-9A9F-AAF1C347E8B3}"/>
    <cellStyle name="Entries 19" xfId="30106" xr:uid="{F35830D5-0F3D-4CD5-BE65-91F242B5C3F4}"/>
    <cellStyle name="Entries 2" xfId="30107" xr:uid="{01FFBAD4-72AE-4D2B-A86C-73E75E1ACBB4}"/>
    <cellStyle name="Entries 2 2" xfId="30108" xr:uid="{E7F5CC4F-BDD7-4DB1-8CF6-386E516BF636}"/>
    <cellStyle name="Entries 2_Annexe 6 IAS" xfId="30109" xr:uid="{EAE8620E-19E2-4288-B052-3CD14EAAB353}"/>
    <cellStyle name="Entries 20" xfId="30110" xr:uid="{ECFE26A4-057B-4E48-B8E2-11B0947726B2}"/>
    <cellStyle name="Entries 21" xfId="30111" xr:uid="{0403EB14-EDFA-4515-B0F0-6FCCA5ACE837}"/>
    <cellStyle name="Entries 22" xfId="30112" xr:uid="{3F3CCB74-30AE-4D09-B57E-5EC065187D53}"/>
    <cellStyle name="Entries 3" xfId="30113" xr:uid="{2A9F289C-94AE-46F3-9A57-11E37949E58D}"/>
    <cellStyle name="Entries 3 2" xfId="30114" xr:uid="{C6695CDF-4380-4A95-9260-D83A436873D6}"/>
    <cellStyle name="Entries 3_Annexe 6 IAS" xfId="30115" xr:uid="{3C705DA1-9DDC-41E7-8C5D-98D0FDAD97B7}"/>
    <cellStyle name="Entries 4" xfId="30116" xr:uid="{2138D810-50ED-4CCE-8545-793388A2E202}"/>
    <cellStyle name="Entries 4 2" xfId="30117" xr:uid="{C9C15757-5CBF-40F6-B9FB-5C4D5DA1C694}"/>
    <cellStyle name="Entries 4_Annexe 6 IAS" xfId="30118" xr:uid="{C2925278-384B-4D95-A9CE-35C95D56888D}"/>
    <cellStyle name="Entries 5" xfId="30119" xr:uid="{BDB02ED3-A1CC-4D9D-B04D-139589E29ABB}"/>
    <cellStyle name="Entries 5 2" xfId="30120" xr:uid="{99A3A1AD-37B9-4E02-9AD5-673A8E06D7B0}"/>
    <cellStyle name="Entries 5_Annexe 6 IAS" xfId="30121" xr:uid="{B0AAC2C4-C23E-4B66-8705-575039AA7972}"/>
    <cellStyle name="Entries 6" xfId="30122" xr:uid="{FC29FA22-1124-4A6B-8667-F38DC3415479}"/>
    <cellStyle name="Entries 6 2" xfId="30123" xr:uid="{24F13693-61D5-4BCA-A9F2-1D79CB0C7C53}"/>
    <cellStyle name="Entries 6_Annexe 6 IAS" xfId="30124" xr:uid="{3CAABB92-7C94-4D74-97A6-8661E452CA31}"/>
    <cellStyle name="Entries 7" xfId="30125" xr:uid="{CD09ED6E-97B6-4E77-B579-C98E047BA3C5}"/>
    <cellStyle name="Entries 7 2" xfId="30126" xr:uid="{64AF5C68-94D8-4F92-AC54-08EB5329C01A}"/>
    <cellStyle name="Entries 7_Annexe 6 IAS" xfId="30127" xr:uid="{D08F8A86-F0BF-4A98-9B3C-355E68EE3EB9}"/>
    <cellStyle name="Entries 8" xfId="30128" xr:uid="{01E2CEA3-3441-4221-B74A-5C1E6737C61D}"/>
    <cellStyle name="Entries 9" xfId="30129" xr:uid="{3B2155A9-FDE2-4751-95C9-8B19187FE729}"/>
    <cellStyle name="Entries_Annexe 6 IAS" xfId="30130" xr:uid="{2CE0BD7E-1CB8-491B-A585-F7D3E08471BF}"/>
    <cellStyle name="Erreur" xfId="30131" xr:uid="{3624E312-638F-4C09-BC36-DDE5DA9AAB11}"/>
    <cellStyle name="Error Detection" xfId="30132" xr:uid="{21D692AF-C53E-430E-A22A-73255EEAF544}"/>
    <cellStyle name="Euro" xfId="9150" xr:uid="{00000000-0005-0000-0000-000009240000}"/>
    <cellStyle name="Euro 2" xfId="9151" xr:uid="{00000000-0005-0000-0000-00000A240000}"/>
    <cellStyle name="Euro 2 2" xfId="30135" xr:uid="{C02B5488-4D7F-4D64-AEF8-EA281CBCC79E}"/>
    <cellStyle name="Euro 2 2 2" xfId="30136" xr:uid="{44006B59-2ABC-4875-BD67-279D8E9AD195}"/>
    <cellStyle name="Euro 2 2 2 2" xfId="30137" xr:uid="{CC1F2CBB-3D33-4A4E-9BDD-51B0A391884F}"/>
    <cellStyle name="Euro 2 2 3" xfId="30138" xr:uid="{24763CEB-11C9-4429-9874-5642118A364E}"/>
    <cellStyle name="Euro 2 2 4" xfId="30139" xr:uid="{141B24DF-F9CD-496A-BA45-C610A3C2BFC7}"/>
    <cellStyle name="Euro 2 2_Cadrage conso" xfId="30140" xr:uid="{053FB093-4B58-4593-A1FE-B8819F554744}"/>
    <cellStyle name="Euro 2 3" xfId="30141" xr:uid="{84B7414B-6091-48F8-B0BE-E7696E44E405}"/>
    <cellStyle name="Euro 2 3 2" xfId="30142" xr:uid="{C8CEE5B2-228D-406C-A3F1-F807680895BB}"/>
    <cellStyle name="Euro 2 3 2 2" xfId="30143" xr:uid="{39577FD0-BF15-4ABD-BA1E-A8302EB1EA70}"/>
    <cellStyle name="Euro 2 3 3" xfId="30144" xr:uid="{0D15A40D-2B19-4C41-AC57-B49EA50B0E3B}"/>
    <cellStyle name="Euro 2 3 4" xfId="30145" xr:uid="{60E9E3D9-D0F5-49E1-80BA-47BF5B8D8B51}"/>
    <cellStyle name="Euro 2 3 5" xfId="30146" xr:uid="{06B91FAF-C203-4837-BFB7-36C1F6C9192D}"/>
    <cellStyle name="Euro 2 4" xfId="30147" xr:uid="{C744041A-F9B7-4843-918E-72182E80B484}"/>
    <cellStyle name="Euro 2 4 2" xfId="30148" xr:uid="{7C67DA42-1AE8-43D7-BECF-C69426EEB0AA}"/>
    <cellStyle name="Euro 2 5" xfId="30149" xr:uid="{F4B5616A-AE4D-4839-B41F-172CD7BA2180}"/>
    <cellStyle name="Euro 2 6" xfId="30150" xr:uid="{1477BA24-E508-4742-8C58-A58305BA2040}"/>
    <cellStyle name="Euro 2 7" xfId="30134" xr:uid="{F302F13A-4961-462F-883D-64003F26F1DB}"/>
    <cellStyle name="Euro 2_Annexe 6 IAS" xfId="30151" xr:uid="{AA5A98E7-911E-4419-8C0D-792BC64AB573}"/>
    <cellStyle name="Euro 3" xfId="9152" xr:uid="{00000000-0005-0000-0000-00000B240000}"/>
    <cellStyle name="Euro 3 2" xfId="30153" xr:uid="{A8BA323B-889D-430F-8A63-2A48A207A125}"/>
    <cellStyle name="Euro 3 2 2" xfId="30154" xr:uid="{670695D5-6DBC-49DB-95AE-34EC2ED2844B}"/>
    <cellStyle name="Euro 3 2 3" xfId="30155" xr:uid="{506A49B2-EECE-4926-991D-F966A47F3EB8}"/>
    <cellStyle name="Euro 3 2_Cadrage conso" xfId="30156" xr:uid="{B0B11C91-52A8-4306-880E-FA614CBAF6AB}"/>
    <cellStyle name="Euro 3 3" xfId="30157" xr:uid="{7F1581A1-9C93-46FA-ABBC-142D4F63EC92}"/>
    <cellStyle name="Euro 3 3 2" xfId="30158" xr:uid="{4669D8D4-5978-4B46-B6F5-835939F4FAF1}"/>
    <cellStyle name="Euro 3 4" xfId="30159" xr:uid="{10726B10-4CE4-41BD-AFEA-44B8BBC7E124}"/>
    <cellStyle name="Euro 3 5" xfId="30152" xr:uid="{BD549AD7-792B-4290-9E49-F673D9915E30}"/>
    <cellStyle name="Euro 3_Annexe 6 IAS" xfId="30160" xr:uid="{328A8891-8461-468E-BB6E-233878F2C6DB}"/>
    <cellStyle name="Euro 4" xfId="30161" xr:uid="{38FC70E8-20E4-4C27-A426-B5F0F726BDDA}"/>
    <cellStyle name="Euro 4 2" xfId="30162" xr:uid="{288E8C28-25FE-4872-A4D0-0D49BE5001A9}"/>
    <cellStyle name="Euro 4 2 2" xfId="30163" xr:uid="{7B1C6BA7-9F48-4DF0-8085-0CCDAEAF10F8}"/>
    <cellStyle name="Euro 4 3" xfId="30164" xr:uid="{88FDA30F-C780-4639-B7EC-849EBBDEA216}"/>
    <cellStyle name="Euro 5" xfId="30165" xr:uid="{2EF1D753-8A28-410E-95D4-B45BE814741F}"/>
    <cellStyle name="Euro 5 2" xfId="30166" xr:uid="{E20C363B-F68E-40D7-B2DE-A94112EB4764}"/>
    <cellStyle name="Euro 5 3" xfId="30167" xr:uid="{973DF9F2-1E4D-478B-88B2-B74A5090AB17}"/>
    <cellStyle name="Euro 6" xfId="30168" xr:uid="{D0BD3E67-7B14-44A6-A7CD-9368D1F30C25}"/>
    <cellStyle name="Euro 7" xfId="30133" xr:uid="{4599A5DC-F185-4F8F-9C73-BCB65266FD35}"/>
    <cellStyle name="Euro 8" xfId="37552" xr:uid="{66D91EFD-B630-4546-8DEA-31D4158299A8}"/>
    <cellStyle name="Euro_45647 - Annexe 6a au 31 03 2011 v2" xfId="30169" xr:uid="{7F66DD49-826F-4172-9989-3F16B249221B}"/>
    <cellStyle name="Excel Built-in Bad" xfId="30170" xr:uid="{FC741CC9-A713-49EC-9BD8-C0E2AF23A86F}"/>
    <cellStyle name="Excel Built-in Comma" xfId="30171" xr:uid="{452C18C0-85D0-4559-9841-E888C3736232}"/>
    <cellStyle name="Excel Built-in Good" xfId="30172" xr:uid="{DFED25CF-0EC7-490D-8956-B71E33562918}"/>
    <cellStyle name="Excel Built-in Neutral" xfId="30173" xr:uid="{DC41293B-E947-41BB-A1C8-539E77DCE2EA}"/>
    <cellStyle name="Excel Built-in Normal" xfId="30174" xr:uid="{AEB74FEF-7AD9-477B-961E-F7818473D5DB}"/>
    <cellStyle name="Excel Built-in Warning Text" xfId="30175" xr:uid="{29082134-27A1-42A1-B92E-901DA1BCB512}"/>
    <cellStyle name="exp" xfId="30176" xr:uid="{FFD6A9AD-354A-4A52-8144-5A85ACE53E3A}"/>
    <cellStyle name="exp 10" xfId="30177" xr:uid="{1713CE0F-71DF-40EF-8450-0B7405132133}"/>
    <cellStyle name="exp 11" xfId="30178" xr:uid="{BA5C4B1A-4E23-4F62-B318-C22C7844D30B}"/>
    <cellStyle name="exp 12" xfId="30179" xr:uid="{29DCA756-E3BA-42EE-925C-C134C595257A}"/>
    <cellStyle name="exp 13" xfId="30180" xr:uid="{915F5C15-345E-425C-A36C-D2D11C0338C1}"/>
    <cellStyle name="exp 14" xfId="30181" xr:uid="{CF36E816-D146-4BA1-BE82-1CF0C0BA03FE}"/>
    <cellStyle name="exp 15" xfId="30182" xr:uid="{9B8B98C6-EAA5-4985-9CDE-85120A8907EE}"/>
    <cellStyle name="exp 16" xfId="30183" xr:uid="{1CD1259A-5376-4CC7-8B87-4A55C00B0CA1}"/>
    <cellStyle name="exp 17" xfId="30184" xr:uid="{BB1A4FF5-4BE6-424D-B6C1-73A6986E7F56}"/>
    <cellStyle name="exp 2" xfId="30185" xr:uid="{95BC8F08-8EB3-4CFE-891E-4F14D59549DF}"/>
    <cellStyle name="exp 2 2" xfId="30186" xr:uid="{BBA36544-1132-4469-AD58-E08B6D2620E7}"/>
    <cellStyle name="exp 2_Annexe 6 IAS" xfId="30187" xr:uid="{292CC4F3-0695-4C02-B112-0C521A1085F7}"/>
    <cellStyle name="exp 3" xfId="30188" xr:uid="{264736A0-1C4F-454D-841B-63CB598A0F8F}"/>
    <cellStyle name="exp 4" xfId="30189" xr:uid="{D69B0C1A-5CE9-4BA5-B578-5EB9393CD336}"/>
    <cellStyle name="exp 5" xfId="30190" xr:uid="{143C987D-5DD4-45B2-90D7-D75734289CD9}"/>
    <cellStyle name="exp 6" xfId="30191" xr:uid="{09EDD727-FB44-4BC6-8CCF-1FDBBDFE5C00}"/>
    <cellStyle name="exp 7" xfId="30192" xr:uid="{D04B3664-6A3F-4C00-9CEA-2EF170F7493E}"/>
    <cellStyle name="exp 8" xfId="30193" xr:uid="{3CF9F220-F9EB-4EAA-82B4-49F654D9F298}"/>
    <cellStyle name="exp 9" xfId="30194" xr:uid="{1961307F-88CA-40E0-BF94-3017E0BE0B98}"/>
    <cellStyle name="exp_Annexe 6 IAS" xfId="30195" xr:uid="{39B74706-9454-4D17-AFA9-DA3E1182CC10}"/>
    <cellStyle name="Explanatory Text 10" xfId="30196" xr:uid="{89BD8702-62E3-4E7F-A34B-7B2CD8B997C9}"/>
    <cellStyle name="Explanatory Text 11" xfId="30197" xr:uid="{058B507C-8E41-4328-B566-9AABC85242F0}"/>
    <cellStyle name="Explanatory Text 12" xfId="30198" xr:uid="{C24BBA39-6AFE-4EFB-AE96-7FFD2F0593D2}"/>
    <cellStyle name="Explanatory Text 13" xfId="30199" xr:uid="{7F4EDBAC-64E6-486D-BE9E-EA2E7BD6A52C}"/>
    <cellStyle name="Explanatory Text 2" xfId="9153" xr:uid="{00000000-0005-0000-0000-00000C240000}"/>
    <cellStyle name="Explanatory Text 2 10" xfId="9154" xr:uid="{00000000-0005-0000-0000-00000D240000}"/>
    <cellStyle name="Explanatory Text 2 11" xfId="9155" xr:uid="{00000000-0005-0000-0000-00000E240000}"/>
    <cellStyle name="Explanatory Text 2 12" xfId="9156" xr:uid="{00000000-0005-0000-0000-00000F240000}"/>
    <cellStyle name="Explanatory Text 2 2" xfId="9157" xr:uid="{00000000-0005-0000-0000-000010240000}"/>
    <cellStyle name="Explanatory Text 2 2 2" xfId="9158" xr:uid="{00000000-0005-0000-0000-000011240000}"/>
    <cellStyle name="Explanatory Text 2 3" xfId="9159" xr:uid="{00000000-0005-0000-0000-000012240000}"/>
    <cellStyle name="Explanatory Text 2 4" xfId="9160" xr:uid="{00000000-0005-0000-0000-000013240000}"/>
    <cellStyle name="Explanatory Text 2 5" xfId="9161" xr:uid="{00000000-0005-0000-0000-000014240000}"/>
    <cellStyle name="Explanatory Text 2 6" xfId="9162" xr:uid="{00000000-0005-0000-0000-000015240000}"/>
    <cellStyle name="Explanatory Text 2 7" xfId="9163" xr:uid="{00000000-0005-0000-0000-000016240000}"/>
    <cellStyle name="Explanatory Text 2 8" xfId="9164" xr:uid="{00000000-0005-0000-0000-000017240000}"/>
    <cellStyle name="Explanatory Text 2 9" xfId="9165" xr:uid="{00000000-0005-0000-0000-000018240000}"/>
    <cellStyle name="Explanatory Text 3" xfId="9166" xr:uid="{00000000-0005-0000-0000-000019240000}"/>
    <cellStyle name="Explanatory Text 3 2" xfId="9167" xr:uid="{00000000-0005-0000-0000-00001A240000}"/>
    <cellStyle name="Explanatory Text 3 3" xfId="9168" xr:uid="{00000000-0005-0000-0000-00001B240000}"/>
    <cellStyle name="Explanatory Text 3 4" xfId="30200" xr:uid="{8CC1DD47-83BC-443B-A74E-F97EE89CE509}"/>
    <cellStyle name="Explanatory Text 4" xfId="9169" xr:uid="{00000000-0005-0000-0000-00001C240000}"/>
    <cellStyle name="Explanatory Text 4 2" xfId="9170" xr:uid="{00000000-0005-0000-0000-00001D240000}"/>
    <cellStyle name="Explanatory Text 4 3" xfId="9171" xr:uid="{00000000-0005-0000-0000-00001E240000}"/>
    <cellStyle name="Explanatory Text 4 4" xfId="30201" xr:uid="{F95E05DA-6757-48C4-A569-925F48A1F5CF}"/>
    <cellStyle name="Explanatory Text 5" xfId="9172" xr:uid="{00000000-0005-0000-0000-00001F240000}"/>
    <cellStyle name="Explanatory Text 5 2" xfId="9173" xr:uid="{00000000-0005-0000-0000-000020240000}"/>
    <cellStyle name="Explanatory Text 5 3" xfId="9174" xr:uid="{00000000-0005-0000-0000-000021240000}"/>
    <cellStyle name="Explanatory Text 5 4" xfId="30202" xr:uid="{0031E6EE-C657-4701-98D9-B5E4BF1603EE}"/>
    <cellStyle name="Explanatory Text 6" xfId="9175" xr:uid="{00000000-0005-0000-0000-000022240000}"/>
    <cellStyle name="Explanatory Text 6 2" xfId="9176" xr:uid="{00000000-0005-0000-0000-000023240000}"/>
    <cellStyle name="Explanatory Text 6 3" xfId="9177" xr:uid="{00000000-0005-0000-0000-000024240000}"/>
    <cellStyle name="Explanatory Text 6 4" xfId="30203" xr:uid="{1FFB17C2-49A9-4A2E-ADEE-2716960F17A1}"/>
    <cellStyle name="Explanatory Text 7" xfId="9178" xr:uid="{00000000-0005-0000-0000-000025240000}"/>
    <cellStyle name="Explanatory Text 7 2" xfId="30204" xr:uid="{4D918F7E-3174-4986-96A4-559B1A360E7E}"/>
    <cellStyle name="Explanatory Text 8" xfId="30205" xr:uid="{9ECF64A3-48B3-4BC7-AB4A-C5CDB29ABF8B}"/>
    <cellStyle name="Explanatory Text 9" xfId="30206" xr:uid="{2306367A-9298-49AB-A62D-5BA37796869E}"/>
    <cellStyle name="EY Narrative text" xfId="30207" xr:uid="{844684C7-0349-4B2C-A8C8-01689FEBD529}"/>
    <cellStyle name="EY Narrative text 10" xfId="30208" xr:uid="{2829857C-492B-4ED2-8454-4A92517FA94B}"/>
    <cellStyle name="EY Narrative text 11" xfId="30209" xr:uid="{6C2D1E27-0E06-4830-8D9A-3096260EF5D5}"/>
    <cellStyle name="EY Narrative text 12" xfId="30210" xr:uid="{100D7253-903A-43F7-A9B5-35B619519935}"/>
    <cellStyle name="EY Narrative text 13" xfId="30211" xr:uid="{1038D7F3-BED1-4C0B-A381-4B0637E7C597}"/>
    <cellStyle name="EY Narrative text 14" xfId="30212" xr:uid="{FF0D6BA7-A6DB-4DBF-B612-C185B486A1FE}"/>
    <cellStyle name="EY Narrative text 15" xfId="30213" xr:uid="{D35388F7-4883-4EE5-BBE0-29A540DBA0AB}"/>
    <cellStyle name="EY Narrative text 16" xfId="30214" xr:uid="{221C4C6D-71C2-409F-8D28-4FC0264B3B22}"/>
    <cellStyle name="EY Narrative text 17" xfId="30215" xr:uid="{3B7772F4-21A4-49DD-AEBA-29C6963553F2}"/>
    <cellStyle name="EY Narrative text 2" xfId="30216" xr:uid="{80F59818-0530-4149-82C6-A892F9218472}"/>
    <cellStyle name="EY Narrative text 2 2" xfId="30217" xr:uid="{8849EC8C-1189-4C5A-A865-712A9E48804F}"/>
    <cellStyle name="EY Narrative text 2 3" xfId="30218" xr:uid="{9D631F2F-0028-4565-B33E-81062DFA2B47}"/>
    <cellStyle name="EY Narrative text 2_Annexe 6 IAS" xfId="30219" xr:uid="{1CFFFDB0-BA68-4775-A558-3F0D0AD49E23}"/>
    <cellStyle name="EY Narrative text 3" xfId="30220" xr:uid="{8A1EC2D5-DF4E-4D96-A7CA-646EF3FB8DF1}"/>
    <cellStyle name="EY Narrative text 4" xfId="30221" xr:uid="{D5265C5E-9434-4691-A89B-ACFD8F25ABE7}"/>
    <cellStyle name="EY Narrative text 5" xfId="30222" xr:uid="{67879A3E-69A7-4EC9-8CC8-A24AA977D42D}"/>
    <cellStyle name="EY Narrative text 6" xfId="30223" xr:uid="{6D23283F-E5AC-4BD7-8A69-ED0116795338}"/>
    <cellStyle name="EY Narrative text 7" xfId="30224" xr:uid="{48F68721-9806-41CE-9095-ED219DE48D3B}"/>
    <cellStyle name="EY Narrative text 8" xfId="30225" xr:uid="{1450E3E7-2448-4069-935F-91B61B887D37}"/>
    <cellStyle name="EY Narrative text 9" xfId="30226" xr:uid="{34A5EAC9-F7D1-4927-9564-314B2263CB06}"/>
    <cellStyle name="EY Narrative text_Annexe 6 IAS" xfId="30227" xr:uid="{D0ACC52F-CD8E-48A2-AFFF-ADC0927BBEE5}"/>
    <cellStyle name="EY%colcalc" xfId="30228" xr:uid="{301B9820-027E-45F3-8C8F-8F99605701B8}"/>
    <cellStyle name="EY%colcalc 2" xfId="30229" xr:uid="{25D42C60-33DF-4A54-82B0-D5AB38B21C8C}"/>
    <cellStyle name="EY%colcalc 3" xfId="30230" xr:uid="{F08EA349-8451-4FB2-B5B3-D43628390D72}"/>
    <cellStyle name="EY%colcalc_Annexe 6 IAS" xfId="30231" xr:uid="{2D658803-C8ED-4497-BC6D-4FD3235034E7}"/>
    <cellStyle name="EY%input" xfId="30232" xr:uid="{970B082D-5EED-4BB8-B7BF-90B46256F8A2}"/>
    <cellStyle name="EY%input 2" xfId="30233" xr:uid="{9220C3CA-3869-4808-8B13-CC00E63E3D5B}"/>
    <cellStyle name="EY%input 3" xfId="30234" xr:uid="{780CC8E9-E32F-43E1-B141-9C407C8283A3}"/>
    <cellStyle name="EY%input_Annexe 6 IAS" xfId="30235" xr:uid="{97E8F3A4-F8FD-4FF4-B5D7-B00E50FD46FA}"/>
    <cellStyle name="EY%rowcalc" xfId="30236" xr:uid="{F1E9C15F-ABA5-4021-ABCD-4C1B838C90B5}"/>
    <cellStyle name="EY%rowcalc 2" xfId="30237" xr:uid="{0EED7ADF-5699-46CE-BFF8-BF3CA1C0FCA7}"/>
    <cellStyle name="EY%rowcalc 3" xfId="30238" xr:uid="{C6612C79-1E48-4793-94A1-0FBF3B90936C}"/>
    <cellStyle name="EY%rowcalc_Annexe 6 IAS" xfId="30239" xr:uid="{E70A9230-B16D-4E3E-95B6-58841F26029B}"/>
    <cellStyle name="EY0 m" xfId="30240" xr:uid="{8ED165C1-1BE1-4D21-8573-7BD2F16DACAE}"/>
    <cellStyle name="EY0dp" xfId="30241" xr:uid="{E3FE5ED3-1A11-4CEB-A3B0-F549D63BD858}"/>
    <cellStyle name="EY0dp 2" xfId="30242" xr:uid="{0E57754B-CCDE-42E3-9F95-1D63B7E5DB99}"/>
    <cellStyle name="EY0dp 3" xfId="30243" xr:uid="{B1E2AAC4-F8B4-4916-A77E-4BD9E551EACF}"/>
    <cellStyle name="EY0dp_Annexe 6 IAS" xfId="30244" xr:uid="{C7CA2028-91B1-470D-B3B3-7BAD6BF03718}"/>
    <cellStyle name="EY1dp" xfId="30245" xr:uid="{9184B851-2E81-4051-8735-582CBB2ACE35}"/>
    <cellStyle name="EY1dp 2" xfId="30246" xr:uid="{CD260953-51EC-4634-B6C6-111FBD0A9273}"/>
    <cellStyle name="EY1dp 3" xfId="30247" xr:uid="{B9D0531C-522E-42BE-A02B-A3BBD35E6C53}"/>
    <cellStyle name="EY1dp_Annexe 6 IAS" xfId="30248" xr:uid="{41D87574-EE4C-45AF-A1B7-8A57DA06F0AB}"/>
    <cellStyle name="EY2dp" xfId="30249" xr:uid="{BEDAC1A4-2E68-493C-8DDF-F24C51700051}"/>
    <cellStyle name="EY2dp 2" xfId="30250" xr:uid="{DF4590E1-8DFC-4DD8-B097-38A227F3DE23}"/>
    <cellStyle name="EY2dp 3" xfId="30251" xr:uid="{D6398835-69C3-419C-99EB-E584A886F5BF}"/>
    <cellStyle name="EY2dp_Annexe 6 IAS" xfId="30252" xr:uid="{CE5A316E-B7ED-4177-AC9F-A494EE0A164B}"/>
    <cellStyle name="EY3dp" xfId="30253" xr:uid="{47B12157-E5A3-4307-B1D4-EDB132CA2011}"/>
    <cellStyle name="EY3dp 2" xfId="30254" xr:uid="{C322DB05-4C54-42C6-BAF7-ABB0338019AF}"/>
    <cellStyle name="EY3dp 3" xfId="30255" xr:uid="{2A66C3ED-9ACA-4D8A-B889-BAA3760C875A}"/>
    <cellStyle name="EY3dp_Annexe 6 IAS" xfId="30256" xr:uid="{32FC67A8-55AD-4033-BD0C-3689ABC2525B}"/>
    <cellStyle name="EYChartTitle" xfId="30257" xr:uid="{0B69D0D8-89F7-406A-AA8B-3CB47FBEF095}"/>
    <cellStyle name="EYColumnHeading" xfId="30258" xr:uid="{2605D822-001B-4244-9AF8-D771241FDE6F}"/>
    <cellStyle name="EYColumnHeading 2" xfId="30259" xr:uid="{6B47E329-75B7-4359-9AFC-634D5BDC36AF}"/>
    <cellStyle name="EYColumnHeading 2 2" xfId="30260" xr:uid="{75517E52-EBF5-4578-A4D8-D44426E8B8E2}"/>
    <cellStyle name="EYColumnHeading 2 2 2" xfId="30261" xr:uid="{8EE9235B-B5F0-438C-BE01-C8ED230D4327}"/>
    <cellStyle name="EYColumnHeading 2 3" xfId="30262" xr:uid="{EEF25531-0B9D-4A23-ADC1-8DE2ACA64E8F}"/>
    <cellStyle name="EYColumnHeading 2 4" xfId="30263" xr:uid="{772E4B08-FF7A-4FD5-A806-EF22E99A5C25}"/>
    <cellStyle name="EYColumnHeading 2 5" xfId="30264" xr:uid="{F886F1C7-E2AF-4C66-88AE-89188E3B86E4}"/>
    <cellStyle name="EYColumnHeading 2_Cadrage conso" xfId="30265" xr:uid="{21A1AA11-8557-40BC-A267-74EF720EDF33}"/>
    <cellStyle name="EYColumnHeading 3" xfId="30266" xr:uid="{836A8AEA-D5CE-4382-8A7E-F6D0B3849A5D}"/>
    <cellStyle name="EYColumnHeading 3 2" xfId="30267" xr:uid="{9AF63388-9181-4A88-B674-EA507E930C25}"/>
    <cellStyle name="EYColumnHeading 3 2 2" xfId="30268" xr:uid="{A496CFC0-2D66-4BAD-A628-ECD8F38CC896}"/>
    <cellStyle name="EYColumnHeading 3 3" xfId="30269" xr:uid="{5DE4E13B-0138-4BA8-A3EC-8C9DD3EF2378}"/>
    <cellStyle name="EYColumnHeading 3 4" xfId="30270" xr:uid="{4EE93668-C160-49F2-B4C5-2C1EA597D29F}"/>
    <cellStyle name="EYColumnHeading 3 5" xfId="30271" xr:uid="{A212A91F-5B38-47FA-BF21-A617BB830C42}"/>
    <cellStyle name="EYColumnHeading 3_Cadrage conso" xfId="30272" xr:uid="{703DF1F3-FD22-486E-9752-F6A9D41DD3FD}"/>
    <cellStyle name="EYColumnHeading 4" xfId="30273" xr:uid="{C3584FC3-23F7-4636-B441-C1E11C364601}"/>
    <cellStyle name="EYColumnHeading_Annexe 6 IAS" xfId="30274" xr:uid="{64D96196-B4E5-4E03-B32A-C076FFEF8DFE}"/>
    <cellStyle name="EYColumnHeadingItalic" xfId="30275" xr:uid="{FE0DF369-C3B3-415B-8204-E7ABA4A8CA3B}"/>
    <cellStyle name="EYColumnHeadingItalic 2" xfId="30276" xr:uid="{0A5F5849-E8AE-4F99-8C1D-450159899EC7}"/>
    <cellStyle name="EYColumnHeadingItalic 2 2" xfId="30277" xr:uid="{0D7A3951-8BAB-4882-A45F-AC33EED34202}"/>
    <cellStyle name="EYColumnHeadingItalic 3" xfId="30278" xr:uid="{F3674677-5390-4212-A0B7-3DEA6BC9792E}"/>
    <cellStyle name="EYColumnHeadingItalic 4" xfId="30279" xr:uid="{35B8AF33-F479-467F-A567-86FB1ED32F39}"/>
    <cellStyle name="EYColumnHeadingItalic 5" xfId="30280" xr:uid="{4D490095-5A7D-4D6E-A447-893074DD1223}"/>
    <cellStyle name="EYColumnHeadingItalic_Cadrage conso" xfId="30281" xr:uid="{DE920D5F-D7D7-464A-8128-E55F8A088306}"/>
    <cellStyle name="EYCoverDatabookName" xfId="30282" xr:uid="{C6B928F4-6C6B-4D3D-BBF0-105152BEF4F6}"/>
    <cellStyle name="EYCoverDate" xfId="30283" xr:uid="{CD332135-9534-483D-9DB7-D37A9783BA73}"/>
    <cellStyle name="EYCoverDraft" xfId="30284" xr:uid="{F4DD1C64-5A25-4D8B-BB3D-9C4D3E3E1955}"/>
    <cellStyle name="EYCoverProjectName" xfId="30285" xr:uid="{611E2864-958A-4811-ACA1-F39CA231E0EA}"/>
    <cellStyle name="EYCurrency" xfId="30286" xr:uid="{F28FB346-B94A-49C8-A6DD-65ED5AF35913}"/>
    <cellStyle name="EYCurrency 2" xfId="30287" xr:uid="{27EFE06C-7000-415E-ACFA-4C08A758B403}"/>
    <cellStyle name="EYCurrency 3" xfId="30288" xr:uid="{A20F4C97-73F6-4081-ABC8-F75CD3A2F81B}"/>
    <cellStyle name="EYCurrency 3 2" xfId="30289" xr:uid="{C48F6D6F-B587-4E0B-9FC3-912B9CDDE6B2}"/>
    <cellStyle name="EYCurrency 4" xfId="30290" xr:uid="{587BB404-3C19-4788-A432-4F9764B9DA70}"/>
    <cellStyle name="EYCurrency 5" xfId="30291" xr:uid="{0DF52996-86FA-4690-9162-191BE16C7DE2}"/>
    <cellStyle name="EYCurrency_Cadrage conso" xfId="30292" xr:uid="{DDBBB76C-B7A2-493A-9384-14FA4F36994A}"/>
    <cellStyle name="EYHeading1" xfId="30293" xr:uid="{52D268C2-B0D2-4D6F-9B92-BCA3ABB28AC2}"/>
    <cellStyle name="EYheading2" xfId="30294" xr:uid="{B78F0B80-77A4-4A59-A2C9-93EAC2E5ACBC}"/>
    <cellStyle name="EYheading3" xfId="30295" xr:uid="{BCB976DD-3BEC-4E1C-91A0-D7711F7CD0E5}"/>
    <cellStyle name="EYNotes" xfId="30296" xr:uid="{3B9482A4-5948-4144-97C8-828635300E78}"/>
    <cellStyle name="EYNotesHeading" xfId="30297" xr:uid="{08A8C558-C872-492F-B2D9-B4E19B66934D}"/>
    <cellStyle name="EYNotesHeading 2" xfId="30298" xr:uid="{24D11E24-E6F9-4A54-8EC5-D9626A788931}"/>
    <cellStyle name="EYNotesHeading 3" xfId="30299" xr:uid="{C5DC2603-9C6A-4BCB-85B5-609BA3BA035A}"/>
    <cellStyle name="EYNotesHeading 3 2" xfId="30300" xr:uid="{24E534BF-7CEA-46ED-97C2-8D4774C57F3E}"/>
    <cellStyle name="EYNotesHeading 4" xfId="30301" xr:uid="{2C5C17DF-5592-4A9B-BAA7-2B91F46172D8}"/>
    <cellStyle name="EYNotesHeading 5" xfId="30302" xr:uid="{0607DC8B-4284-458A-8FBA-E66B93A68C9B}"/>
    <cellStyle name="EYNotesHeading_Cadrage conso" xfId="30303" xr:uid="{3383E802-5869-4EEB-AB75-7D493A2C4D54}"/>
    <cellStyle name="EYnumber" xfId="30304" xr:uid="{DF593229-80F8-4800-BC75-BC00465A0B94}"/>
    <cellStyle name="EYnumber 10" xfId="30305" xr:uid="{BC287F45-D727-49E4-96D6-63678EA21343}"/>
    <cellStyle name="EYnumber 10 2" xfId="30306" xr:uid="{D29A676A-6794-4864-9605-E16EBA63D333}"/>
    <cellStyle name="EYnumber 10 3" xfId="30307" xr:uid="{0E4CC91F-7C3D-4F81-B8BF-99A69DC6B5CE}"/>
    <cellStyle name="EYnumber 10_Annexe 6 IAS" xfId="30308" xr:uid="{57ED8017-57F5-4D57-AE63-E52045200155}"/>
    <cellStyle name="EYnumber 11" xfId="30309" xr:uid="{B4F5BCFB-08A3-483B-8D2E-50B9F8228BCD}"/>
    <cellStyle name="EYnumber 11 2" xfId="30310" xr:uid="{CF676F03-5B4A-40A3-B571-962205282741}"/>
    <cellStyle name="EYnumber 11_Annexe 6 IAS" xfId="30311" xr:uid="{76D8B6CB-D9AC-478E-BC59-E62D5A8D0E2E}"/>
    <cellStyle name="EYnumber 12" xfId="30312" xr:uid="{177E775E-97F3-4D7B-B05F-FA737610692C}"/>
    <cellStyle name="EYnumber 12 2" xfId="30313" xr:uid="{C8AB4072-1C92-435E-8C51-1C7A3D3A157F}"/>
    <cellStyle name="EYnumber 12_Annexe 6 IAS" xfId="30314" xr:uid="{379ACE2F-68B2-4110-9296-33AEBF1E0BC7}"/>
    <cellStyle name="EYnumber 13" xfId="30315" xr:uid="{19C41378-083F-42FB-BFBE-D0C10F5D5236}"/>
    <cellStyle name="EYnumber 13 2" xfId="30316" xr:uid="{C0541826-84FB-44A7-9270-CB55D0B71ADB}"/>
    <cellStyle name="EYnumber 13_Annexe 6 IAS" xfId="30317" xr:uid="{FF5DCF50-8497-4F7C-8734-36975A086B36}"/>
    <cellStyle name="EYnumber 14" xfId="30318" xr:uid="{505AE239-E32F-4C74-BC21-7691DF615B65}"/>
    <cellStyle name="EYnumber 14 2" xfId="30319" xr:uid="{1AD6D7ED-860C-4A22-A797-A7590A072385}"/>
    <cellStyle name="EYnumber 14_Annexe 6 IAS" xfId="30320" xr:uid="{5B90A81D-37CF-4DFA-BB31-F1B9ADCB2098}"/>
    <cellStyle name="EYnumber 15" xfId="30321" xr:uid="{2203E7DA-E8C5-4727-87EA-AAC1185104FC}"/>
    <cellStyle name="EYnumber 15 2" xfId="30322" xr:uid="{066FEFD1-7C42-4D14-BADE-4221E7269E53}"/>
    <cellStyle name="EYnumber 15_Annexe 6 IAS" xfId="30323" xr:uid="{5AFC27E2-D314-4D0F-B103-A56428E0C0B3}"/>
    <cellStyle name="EYnumber 16" xfId="30324" xr:uid="{84F9F586-D0F8-4236-B027-08D1B139095F}"/>
    <cellStyle name="EYnumber 16 2" xfId="30325" xr:uid="{CAEBD3BE-29AD-4E49-8A69-EC9357476A1F}"/>
    <cellStyle name="EYnumber 16_Annexe 6 IAS" xfId="30326" xr:uid="{15ED0AA6-7741-4EB3-B5A4-D6D7B410B41C}"/>
    <cellStyle name="EYnumber 17" xfId="30327" xr:uid="{7EB64DA2-75E1-441B-832B-81B0D446AF5D}"/>
    <cellStyle name="EYnumber 17 2" xfId="30328" xr:uid="{CEA11937-D79B-45F1-A8BF-F11B2F5F0DE6}"/>
    <cellStyle name="EYnumber 17_Annexe 6 IAS" xfId="30329" xr:uid="{966C73B3-4471-4F7E-B6D9-1E067A747242}"/>
    <cellStyle name="EYnumber 18" xfId="30330" xr:uid="{CC007CB3-F556-4331-9897-899D5384F8F1}"/>
    <cellStyle name="EYnumber 18 2" xfId="30331" xr:uid="{836F67E9-8456-481C-B164-6E62767C2A29}"/>
    <cellStyle name="EYnumber 18_Annexe 6 IAS" xfId="30332" xr:uid="{CE2F54E4-778F-439A-B22F-8818DA8723AD}"/>
    <cellStyle name="EYnumber 19" xfId="30333" xr:uid="{D488079C-40FA-4E7A-AF82-D7D3ACD47C13}"/>
    <cellStyle name="EYnumber 2" xfId="30334" xr:uid="{1FDBAACB-0952-4E5B-AF28-C0AC01600069}"/>
    <cellStyle name="EYnumber 2 2" xfId="30335" xr:uid="{46EDEA33-A1D7-4BFA-940C-6ABEFC746861}"/>
    <cellStyle name="EYnumber 2 2 2" xfId="30336" xr:uid="{C5C0C2C9-7BF7-4F5A-89D5-E67035011798}"/>
    <cellStyle name="EYnumber 2 2 2 2" xfId="30337" xr:uid="{D54A4D86-9D26-4596-A847-C93E962E2F6C}"/>
    <cellStyle name="EYnumber 2 2 2_Annexe 6 IAS" xfId="30338" xr:uid="{691DEF19-7FFE-4C91-AB3A-F6B1F207E635}"/>
    <cellStyle name="EYnumber 2 2 3" xfId="30339" xr:uid="{443DFFD7-3BC5-42DC-B695-23BCC7A1DD73}"/>
    <cellStyle name="EYnumber 2 2 4" xfId="30340" xr:uid="{A6F470F2-C7A4-48AD-8EEE-2042C1877669}"/>
    <cellStyle name="EYnumber 2 2_Annexe 6 IAS" xfId="30341" xr:uid="{44DCD420-2329-42A3-8CBE-6A03802423FF}"/>
    <cellStyle name="EYnumber 2 3" xfId="30342" xr:uid="{F09AACD7-8D81-4AE1-981C-C4B4240F21B6}"/>
    <cellStyle name="EYnumber 2 3 2" xfId="30343" xr:uid="{73723001-7B7E-4FEF-9D67-E6BF80122FDD}"/>
    <cellStyle name="EYnumber 2 3 2 2" xfId="30344" xr:uid="{52B90AC8-E5D3-4D61-AA0E-C4824D16C69E}"/>
    <cellStyle name="EYnumber 2 3 2_Annexe 6 IAS" xfId="30345" xr:uid="{176623D5-4D89-4F99-BE44-CBB71D29F382}"/>
    <cellStyle name="EYnumber 2 3 3" xfId="30346" xr:uid="{097B2E92-0133-4FD0-8B42-A6F808A532A6}"/>
    <cellStyle name="EYnumber 2 3 4" xfId="30347" xr:uid="{2E14316E-DDD4-4B8F-8532-6FCDDBF37A5A}"/>
    <cellStyle name="EYnumber 2 3_Annexe 6 IAS" xfId="30348" xr:uid="{899735B7-9583-4D8D-8B1B-D5D1BCAD9907}"/>
    <cellStyle name="EYnumber 2 4" xfId="30349" xr:uid="{F7D7EF86-1960-412E-9A49-215D31AFA480}"/>
    <cellStyle name="EYnumber 2 4 2" xfId="30350" xr:uid="{2726AC0A-770D-4A95-A27D-A8FEB5D4E8BE}"/>
    <cellStyle name="EYnumber 2 4 3" xfId="30351" xr:uid="{C3AAD0EF-FDF2-4EC5-8213-EE51163ED112}"/>
    <cellStyle name="EYnumber 2 4_Annexe 6 IAS" xfId="30352" xr:uid="{E264C52C-44FB-4FD1-AD0F-F74D6ABB0556}"/>
    <cellStyle name="EYnumber 2 5" xfId="30353" xr:uid="{5A729F0F-3008-410F-8CB5-FFF762539FFB}"/>
    <cellStyle name="EYnumber 2 6" xfId="30354" xr:uid="{25255F83-944D-4C0E-99FD-5BC5BCBA6583}"/>
    <cellStyle name="EYnumber 2 7" xfId="30355" xr:uid="{3EB25568-CD6B-47BF-9188-98B030B30EF5}"/>
    <cellStyle name="EYnumber 2 8" xfId="30356" xr:uid="{D350BF93-03D0-48AB-922E-F04FB5572763}"/>
    <cellStyle name="EYnumber 2_Annexe 6 IAS" xfId="30357" xr:uid="{19A54292-2D60-4BAB-B345-D471762EEDD8}"/>
    <cellStyle name="EYnumber 20" xfId="30358" xr:uid="{E906DB41-9B86-4725-A403-1F0D481E0884}"/>
    <cellStyle name="EYnumber 21" xfId="30359" xr:uid="{754F109A-D5EE-435B-8AD7-565E072A7F82}"/>
    <cellStyle name="EYnumber 3" xfId="30360" xr:uid="{ABA38DB0-8ED8-4CC0-B98D-687B6C3CB9A3}"/>
    <cellStyle name="EYnumber 3 2" xfId="30361" xr:uid="{32EE8131-9B1A-44FF-8A78-5EF9447CAE51}"/>
    <cellStyle name="EYnumber 3 2 2" xfId="30362" xr:uid="{604D1112-354F-4F12-84E9-E08D71FFD7E2}"/>
    <cellStyle name="EYnumber 3 2 2 2" xfId="30363" xr:uid="{9F883631-6934-4F8C-BD14-E5FC3428F5F8}"/>
    <cellStyle name="EYnumber 3 2 2_Annexe 6 IAS" xfId="30364" xr:uid="{BE0580AB-4936-4BFF-A4B8-9D8816C27664}"/>
    <cellStyle name="EYnumber 3 2 3" xfId="30365" xr:uid="{739E5242-F285-439D-A149-B8675BEF999F}"/>
    <cellStyle name="EYnumber 3 2 4" xfId="30366" xr:uid="{7DA80DB3-38A8-4EA7-9E25-81701700747F}"/>
    <cellStyle name="EYnumber 3 2_Annexe 6 IAS" xfId="30367" xr:uid="{905ABB6C-ADBA-4ED7-B8BA-07EFE979876D}"/>
    <cellStyle name="EYnumber 3 3" xfId="30368" xr:uid="{1D0AAA15-0E89-4880-8D54-08FB825520BB}"/>
    <cellStyle name="EYnumber 3 3 2" xfId="30369" xr:uid="{CF48D58E-AF4A-43BE-BE3C-696FF8327AEF}"/>
    <cellStyle name="EYnumber 3 3 2 2" xfId="30370" xr:uid="{3F1F327B-C5A0-441B-ABA3-63B894758C15}"/>
    <cellStyle name="EYnumber 3 3 2_Annexe 6 IAS" xfId="30371" xr:uid="{3F44B552-9493-4A7D-A7EB-0AEC16F7D2EE}"/>
    <cellStyle name="EYnumber 3 3 3" xfId="30372" xr:uid="{699B7884-0828-4B31-BEAB-5E393DD3C4E9}"/>
    <cellStyle name="EYnumber 3 3 4" xfId="30373" xr:uid="{B5ED9843-8764-4A04-8E39-2B64AB324B85}"/>
    <cellStyle name="EYnumber 3 3_Annexe 6 IAS" xfId="30374" xr:uid="{C08BA594-58EB-4A29-82DF-73241E08C3A3}"/>
    <cellStyle name="EYnumber 3 4" xfId="30375" xr:uid="{A36FAA0C-E093-4216-996C-04DA960A1804}"/>
    <cellStyle name="EYnumber 3 4 2" xfId="30376" xr:uid="{48BF63B9-2A8C-440D-8EBA-A1B9FA16B775}"/>
    <cellStyle name="EYnumber 3 4 3" xfId="30377" xr:uid="{3979A263-66BD-4547-8F80-6DD7A1F0BE65}"/>
    <cellStyle name="EYnumber 3 4_Annexe 6 IAS" xfId="30378" xr:uid="{C8E92EFC-B71F-466E-938C-029A2D4C82CF}"/>
    <cellStyle name="EYnumber 3 5" xfId="30379" xr:uid="{8B226927-FB79-45FD-89A7-22C3CED91A55}"/>
    <cellStyle name="EYnumber 3 6" xfId="30380" xr:uid="{25B19ED6-57A9-4B2C-AB39-10AC6F3F746A}"/>
    <cellStyle name="EYnumber 3 7" xfId="30381" xr:uid="{85CF340A-8F2F-4F79-8EE0-FC250B3CB1AE}"/>
    <cellStyle name="EYnumber 3 8" xfId="30382" xr:uid="{8366B633-B1AC-4F10-BEAF-2B5DAF5B1E8D}"/>
    <cellStyle name="EYnumber 3_Annexe 6 IAS" xfId="30383" xr:uid="{812E81A4-7488-4B92-9723-CA2C3EBD766D}"/>
    <cellStyle name="EYnumber 4" xfId="30384" xr:uid="{608A618F-F9C8-4FB3-93D6-C14F492A70EB}"/>
    <cellStyle name="EYnumber 4 2" xfId="30385" xr:uid="{5B627E71-106D-46ED-8C0F-69F2B415FA6E}"/>
    <cellStyle name="EYnumber 4 2 2" xfId="30386" xr:uid="{3D45D97A-A244-4337-BDF4-9730B15EF174}"/>
    <cellStyle name="EYnumber 4 2 2 2" xfId="30387" xr:uid="{C109C86B-4181-471A-AFD2-B3609B304315}"/>
    <cellStyle name="EYnumber 4 2 2_Annexe 6 IAS" xfId="30388" xr:uid="{F8922C5F-FC08-4805-956E-CBA7B733D7AB}"/>
    <cellStyle name="EYnumber 4 2 3" xfId="30389" xr:uid="{BEAC63CF-29C6-4F2A-9AB8-3493DCC7B11F}"/>
    <cellStyle name="EYnumber 4 2 4" xfId="30390" xr:uid="{39B4B999-1A27-49B4-B7A5-E7D302F95EEC}"/>
    <cellStyle name="EYnumber 4 2_Annexe 6 IAS" xfId="30391" xr:uid="{ED193125-1891-4B02-AD47-9F82C15D4E0C}"/>
    <cellStyle name="EYnumber 4 3" xfId="30392" xr:uid="{7F9A0566-BB5A-465C-A1AA-136EB93A8EC7}"/>
    <cellStyle name="EYnumber 4 3 2" xfId="30393" xr:uid="{F3F29690-B8BB-4DD0-8305-3694F1A2DA58}"/>
    <cellStyle name="EYnumber 4 3 2 2" xfId="30394" xr:uid="{CEA5D889-A205-4B4B-AB9D-90F9733376CE}"/>
    <cellStyle name="EYnumber 4 3 2_Annexe 6 IAS" xfId="30395" xr:uid="{F3E97198-91C7-4289-91CE-A4F2683E37B3}"/>
    <cellStyle name="EYnumber 4 3 3" xfId="30396" xr:uid="{411DFF23-43E9-4B29-9F92-976258846A46}"/>
    <cellStyle name="EYnumber 4 3 4" xfId="30397" xr:uid="{B61D498F-C93C-46B5-A7BF-864E846111A6}"/>
    <cellStyle name="EYnumber 4 3_Annexe 6 IAS" xfId="30398" xr:uid="{D7A82C64-3CF4-4E64-A84C-C6F94ADBAB6B}"/>
    <cellStyle name="EYnumber 4 4" xfId="30399" xr:uid="{77C10342-4C56-4654-9751-A47F02B1F1B6}"/>
    <cellStyle name="EYnumber 4 4 2" xfId="30400" xr:uid="{A1313A1D-AA81-4CE6-B4E5-D3D7E3F93F3A}"/>
    <cellStyle name="EYnumber 4 4 3" xfId="30401" xr:uid="{6F710324-0BC0-467B-BC93-508ED4784056}"/>
    <cellStyle name="EYnumber 4 4_Annexe 6 IAS" xfId="30402" xr:uid="{D2020894-532C-4056-A1EB-D0F843707952}"/>
    <cellStyle name="EYnumber 4 5" xfId="30403" xr:uid="{F7437A05-57E3-4214-A124-000C33C53BE4}"/>
    <cellStyle name="EYnumber 4 6" xfId="30404" xr:uid="{AB1BAFDC-1C89-4615-9D0A-814E918A3036}"/>
    <cellStyle name="EYnumber 4 7" xfId="30405" xr:uid="{BDFBF2E8-CD69-4E37-840A-C14E0E4F087A}"/>
    <cellStyle name="EYnumber 4 8" xfId="30406" xr:uid="{F9231EBF-BE5A-49E1-B60C-2B5CBB0E2E9E}"/>
    <cellStyle name="EYnumber 4_Annexe 6 IAS" xfId="30407" xr:uid="{BEF4CCB7-F51E-44E7-8133-74F0B269F701}"/>
    <cellStyle name="EYnumber 5" xfId="30408" xr:uid="{C468C7F8-0346-4474-9404-5123F6CAD7D2}"/>
    <cellStyle name="EYnumber 5 2" xfId="30409" xr:uid="{793C2428-81DB-4777-9AF3-D1060E04850C}"/>
    <cellStyle name="EYnumber 5 2 2" xfId="30410" xr:uid="{AA28F76E-1E8C-4FEC-A871-5C1C70D930E8}"/>
    <cellStyle name="EYnumber 5 2 2 2" xfId="30411" xr:uid="{37FD92E9-5884-4689-8B32-936A4EC190BB}"/>
    <cellStyle name="EYnumber 5 2 2_Annexe 6 IAS" xfId="30412" xr:uid="{EA6E8F86-86ED-4DCC-B910-9177C377D863}"/>
    <cellStyle name="EYnumber 5 2 3" xfId="30413" xr:uid="{EB696017-0FDD-4CB2-A323-5BD3B1DD1637}"/>
    <cellStyle name="EYnumber 5 2 4" xfId="30414" xr:uid="{E9B43BA3-E81B-4AFE-AF66-4664DB049BDA}"/>
    <cellStyle name="EYnumber 5 2_Annexe 6 IAS" xfId="30415" xr:uid="{8AEABFB9-A9B6-48C5-8FA4-10F845EF7AFD}"/>
    <cellStyle name="EYnumber 5 3" xfId="30416" xr:uid="{023FFFB7-946B-4D95-BF16-F0920A0CA699}"/>
    <cellStyle name="EYnumber 5 3 2" xfId="30417" xr:uid="{CAA80DD8-FAC9-4950-A80D-4DDAAAEEF350}"/>
    <cellStyle name="EYnumber 5 3 3" xfId="30418" xr:uid="{E8A9FDF6-655B-4554-8087-E9A29EEBDE81}"/>
    <cellStyle name="EYnumber 5 3_Annexe 6 IAS" xfId="30419" xr:uid="{3AD43E95-0DFA-471B-99E1-CF4E79A0ECEF}"/>
    <cellStyle name="EYnumber 5 4" xfId="30420" xr:uid="{AC23A598-3968-4722-A6A1-D80C4801525C}"/>
    <cellStyle name="EYnumber 5 4 2" xfId="30421" xr:uid="{AD1F8F13-AB09-4387-9B45-77AC10F2876E}"/>
    <cellStyle name="EYnumber 5 4_Annexe 6 IAS" xfId="30422" xr:uid="{02CB6F2D-6809-45BF-8785-5D60C0B3722B}"/>
    <cellStyle name="EYnumber 5 5" xfId="30423" xr:uid="{BB893BC7-F641-4DB7-99FE-642A95ED4D4F}"/>
    <cellStyle name="EYnumber 5 6" xfId="30424" xr:uid="{1A2B61E3-FEDB-4B2D-B30F-C035ACAC32AA}"/>
    <cellStyle name="EYnumber 5_Annexe 6 IAS" xfId="30425" xr:uid="{4221CEA3-BC54-45F2-9647-09C97D5C4D8E}"/>
    <cellStyle name="EYnumber 6" xfId="30426" xr:uid="{C97FD997-2121-42E1-8E57-368C0B9A7406}"/>
    <cellStyle name="EYnumber 6 2" xfId="30427" xr:uid="{75C26A3D-FD5E-40C5-926D-2C07DA37188F}"/>
    <cellStyle name="EYnumber 6 2 2" xfId="30428" xr:uid="{1D737E58-9428-44F7-874A-A50D789DB1FF}"/>
    <cellStyle name="EYnumber 6 2 3" xfId="30429" xr:uid="{6651A92C-D869-4DD9-889B-4221871C8C0D}"/>
    <cellStyle name="EYnumber 6 2_Annexe 6 IAS" xfId="30430" xr:uid="{62C89B96-92CF-49F9-B9BF-E324689A1016}"/>
    <cellStyle name="EYnumber 6 3" xfId="30431" xr:uid="{17529248-8728-4177-8F96-C81F50410655}"/>
    <cellStyle name="EYnumber 6 3 2" xfId="30432" xr:uid="{6F45E499-5BAD-4298-917B-B2B9D20EF75D}"/>
    <cellStyle name="EYnumber 6 3_Annexe 6 IAS" xfId="30433" xr:uid="{C7AD75E3-935B-489D-B13F-5E036EF93E18}"/>
    <cellStyle name="EYnumber 6 4" xfId="30434" xr:uid="{308FA222-9253-4FB6-9975-CEAC6C145961}"/>
    <cellStyle name="EYnumber 6 4 2" xfId="30435" xr:uid="{CDDC29FF-37FF-4312-B529-E0324EFC4656}"/>
    <cellStyle name="EYnumber 6 4_Annexe 6 IAS" xfId="30436" xr:uid="{ED01411B-62BF-4698-8366-02110AF393A5}"/>
    <cellStyle name="EYnumber 6 5" xfId="30437" xr:uid="{EC7D0BB2-89EE-49E6-A022-C36743F94903}"/>
    <cellStyle name="EYnumber 6_Annexe 6 IAS" xfId="30438" xr:uid="{738B468A-83D6-4F89-A713-19622439630F}"/>
    <cellStyle name="EYnumber 7" xfId="30439" xr:uid="{C8075DB3-6353-4419-9DE4-D2E678485F59}"/>
    <cellStyle name="EYnumber 7 2" xfId="30440" xr:uid="{2875C1EA-BF8C-4FE1-A546-2827AF30EF75}"/>
    <cellStyle name="EYnumber 7 2 2" xfId="30441" xr:uid="{429FB632-807A-4D27-90D7-36ECAAF35FDC}"/>
    <cellStyle name="EYnumber 7 2 3" xfId="30442" xr:uid="{7416B844-293B-44A5-A0CB-30E024F9353C}"/>
    <cellStyle name="EYnumber 7 2_Annexe 6 IAS" xfId="30443" xr:uid="{09CB40EC-9949-479B-BFBA-243789D57F7D}"/>
    <cellStyle name="EYnumber 7 3" xfId="30444" xr:uid="{E55BA038-EBC0-4DE7-B0D2-E732D5952693}"/>
    <cellStyle name="EYnumber 7 3 2" xfId="30445" xr:uid="{76F8AB55-5374-4627-AF68-F89404C5C91C}"/>
    <cellStyle name="EYnumber 7 3_Annexe 6 IAS" xfId="30446" xr:uid="{A66AC38B-19A8-458E-B50D-393D9A19EEE5}"/>
    <cellStyle name="EYnumber 7 4" xfId="30447" xr:uid="{9CC5EFEB-021A-4677-8506-9A42D1F0FD49}"/>
    <cellStyle name="EYnumber 7_Annexe 6 IAS" xfId="30448" xr:uid="{8A61291C-BA6C-4E55-84A2-0E919F088C4D}"/>
    <cellStyle name="EYnumber 8" xfId="30449" xr:uid="{5FC1D5A8-68D4-4EFC-B168-B1D194E7CF00}"/>
    <cellStyle name="EYnumber 8 2" xfId="30450" xr:uid="{F746F68B-C18E-4EF0-A83C-9A5650FADD62}"/>
    <cellStyle name="EYnumber 8 2 2" xfId="30451" xr:uid="{B46BEFC0-0D7F-4536-AD3E-710C7B5A22A4}"/>
    <cellStyle name="EYnumber 8 2 3" xfId="30452" xr:uid="{2A3F0D53-3524-41F8-AFEE-1DD7AEFB069A}"/>
    <cellStyle name="EYnumber 8 2_Annexe 6 IAS" xfId="30453" xr:uid="{8874D93F-1BFC-4ABE-B795-C8CF16640854}"/>
    <cellStyle name="EYnumber 8 3" xfId="30454" xr:uid="{13D1EEA7-B89C-4AD2-9ED5-5B7ED26BAD50}"/>
    <cellStyle name="EYnumber 8 4" xfId="30455" xr:uid="{A3EABDBF-D969-40FA-99BA-677FE56DF1CD}"/>
    <cellStyle name="EYnumber 8_Annexe 6 IAS" xfId="30456" xr:uid="{DE8392A8-C718-4212-B826-290848558C47}"/>
    <cellStyle name="EYnumber 9" xfId="30457" xr:uid="{3BE51AA4-9071-476E-944D-AEF9B0BA9107}"/>
    <cellStyle name="EYnumber 9 2" xfId="30458" xr:uid="{8BBD2726-DF67-4EC3-A67A-C804D94A1DF3}"/>
    <cellStyle name="EYnumber 9 2 2" xfId="30459" xr:uid="{D2524F7F-FD9B-4B61-8C95-6C7F39BBB414}"/>
    <cellStyle name="EYnumber 9 2 3" xfId="30460" xr:uid="{72EC86B7-F535-47A7-A6C4-EA0882AA9EFF}"/>
    <cellStyle name="EYnumber 9 2_Annexe 6 IAS" xfId="30461" xr:uid="{AE195C8C-EC40-43BE-9D51-E8FB15862318}"/>
    <cellStyle name="EYnumber 9 3" xfId="30462" xr:uid="{D01CC2A9-ED61-4F4F-A541-5745543F47FB}"/>
    <cellStyle name="EYnumber 9 4" xfId="30463" xr:uid="{2D622906-3205-4A8B-9485-22F882D9CDA8}"/>
    <cellStyle name="EYnumber 9_Annexe 6 IAS" xfId="30464" xr:uid="{DE9D875A-E1DF-404A-9677-2C5403229F85}"/>
    <cellStyle name="EYnumber_Annexe 6 IAS" xfId="30465" xr:uid="{AB812E6E-BEB9-4390-AC6B-F59137AAF044}"/>
    <cellStyle name="EYRelianceRestricted" xfId="30466" xr:uid="{5657717A-4CBA-495E-9126-87C85A1FA37E}"/>
    <cellStyle name="EYRelianceRestricted 2" xfId="30467" xr:uid="{8E07063B-A50C-482D-B470-0E6C711CA5C3}"/>
    <cellStyle name="EYRelianceRestricted_Cadrage conso" xfId="30468" xr:uid="{B3336614-FB8F-4647-830A-A16C81B6FB59}"/>
    <cellStyle name="EYSectionHeading" xfId="30469" xr:uid="{5BCAB2E6-F243-4052-A889-BF47CFD08048}"/>
    <cellStyle name="EYSectionHeading 2" xfId="30470" xr:uid="{63FB6BFD-64F9-479A-9D39-267BACC50E9B}"/>
    <cellStyle name="EYSectionHeading_Cadrage conso" xfId="30471" xr:uid="{E43C88E0-8992-4C52-8B6F-0DDC782EC8EC}"/>
    <cellStyle name="EYSheetHeader1" xfId="30472" xr:uid="{BA93FD44-3721-46B7-9C72-253594D1BF3C}"/>
    <cellStyle name="EYSheetHeading" xfId="30473" xr:uid="{AF1EB48E-6FD2-4B45-8640-FF452DFB0CA9}"/>
    <cellStyle name="EYSheetHeading 2" xfId="30474" xr:uid="{173ED9FA-FEB4-48A1-AECB-BF4C43362339}"/>
    <cellStyle name="EYSheetHeading_Cadrage conso" xfId="30475" xr:uid="{28331DFE-2426-46A5-853E-C9420502643B}"/>
    <cellStyle name="EYsmallheading" xfId="30476" xr:uid="{32B0C845-CC19-48D3-AC90-996FEBE9DED5}"/>
    <cellStyle name="EYsmallheading 2" xfId="30477" xr:uid="{745C7F90-CA89-4BCC-A21C-21B92B034062}"/>
    <cellStyle name="EYsmallheading 3" xfId="30478" xr:uid="{7B0BC25A-EBBD-4983-8E10-426860EEE6C1}"/>
    <cellStyle name="EYsmallheading_Annexe 6 IAS" xfId="30479" xr:uid="{8CD2C192-1C8A-4A58-AA1F-1F938ACFA345}"/>
    <cellStyle name="EYSource" xfId="30480" xr:uid="{69B98156-914D-4793-9543-76B22147601F}"/>
    <cellStyle name="EYSource 2" xfId="30481" xr:uid="{BF86F417-1CB2-47D7-98BB-4EF6047F0482}"/>
    <cellStyle name="EYSource_Cadrage conso" xfId="30482" xr:uid="{37D9EB8B-4A86-46BF-90C1-4185F9C253B2}"/>
    <cellStyle name="EYtext" xfId="30483" xr:uid="{7386237B-7961-4E9A-86F7-D17F92C2BB69}"/>
    <cellStyle name="EYtext 2" xfId="30484" xr:uid="{4A3EF759-D1B3-4D53-A096-2926D1ED3933}"/>
    <cellStyle name="EYtext 3" xfId="30485" xr:uid="{4EF3F82F-7FD4-41A4-A127-9D5403F68ECE}"/>
    <cellStyle name="EYtext_Annexe 6 IAS" xfId="30486" xr:uid="{C4747AFB-23CA-46F3-9D18-62499BBA41F3}"/>
    <cellStyle name="EYtextbold" xfId="30487" xr:uid="{99E66049-9EDE-4735-838E-42CDF902BB4A}"/>
    <cellStyle name="EYtextbolditalic" xfId="30488" xr:uid="{17F6E18F-10E2-4EA4-8B71-5A7FB7B2A02E}"/>
    <cellStyle name="EYtextitalic" xfId="30489" xr:uid="{97D095E9-0CBE-4E46-ABD3-E86EBA5D7A7E}"/>
    <cellStyle name="Fair_Call" xfId="30490" xr:uid="{80FC30DD-A50A-4711-8395-0B4CC1985327}"/>
    <cellStyle name="Feed" xfId="30491" xr:uid="{8B365ECB-A54C-4557-865F-CE266F764EAC}"/>
    <cellStyle name="Fig" xfId="30492" xr:uid="{6C31DC5D-0EE8-4454-AB06-C481D78B310B}"/>
    <cellStyle name="Fig 2" xfId="30493" xr:uid="{B370B639-CDAE-4DA3-BF21-EA2DF8C3DFED}"/>
    <cellStyle name="Fig_~0950885" xfId="30494" xr:uid="{4061839F-FB31-4085-893E-A815DD9B7095}"/>
    <cellStyle name="FirstNumbers_Avg_BS " xfId="30495" xr:uid="{7D40DD2E-8F1F-4A6E-82AF-666A6528E1B8}"/>
    <cellStyle name="Fisso" xfId="30496" xr:uid="{C50549DA-513A-4335-90D1-E7E35B524C28}"/>
    <cellStyle name="Fixed" xfId="30497" xr:uid="{0547C998-616F-40F2-A3F3-B51DEB64AFB9}"/>
    <cellStyle name="Flag" xfId="9179" xr:uid="{00000000-0005-0000-0000-000026240000}"/>
    <cellStyle name="Flag 2" xfId="9180" xr:uid="{00000000-0005-0000-0000-000027240000}"/>
    <cellStyle name="Flag 3" xfId="9181" xr:uid="{00000000-0005-0000-0000-000028240000}"/>
    <cellStyle name="fo]_x000d__x000a_UserName=Murat Zelef_x000d__x000a_UserCompany=Bumerang_x000d__x000a__x000d__x000a_[File Paths]_x000d__x000a_WorkingDirectory=C:\EQUIS\DLWIN_x000d__x000a_DownLoader=C" xfId="30498" xr:uid="{F6A71D20-DA41-4FD1-BBAC-E35A33040418}"/>
    <cellStyle name="fo]_x000d__x000a_UserName=Murat Zelef_x000d__x000a_UserCompany=Bumerang_x000d__x000a__x000d__x000a_[File Paths]_x000d__x000a_WorkingDirectory=C:\EQUIS\DLWIN_x000d__x000a_DownLoader=C 2" xfId="30499" xr:uid="{A8B28E24-5992-4373-A36E-96CF479E6746}"/>
    <cellStyle name="fo]_x000d__x000a_UserName=Murat Zelef_x000d__x000a_UserCompany=Bumerang_x000d__x000a__x000d__x000a_[File Paths]_x000d__x000a_WorkingDirectory=C:\EQUIS\DLWIN_x000d__x000a_DownLoader=C 3" xfId="30500" xr:uid="{B0788C85-95DB-435E-A4A3-455618BA7F8A}"/>
    <cellStyle name="fo]_x000d__x000a_UserName=Murat Zelef_x000d__x000a_UserCompany=Bumerang_x000d__x000a__x000d__x000a_[File Paths]_x000d__x000a_WorkingDirectory=C:\EQUIS\DLWIN_x000d__x000a_DownLoader=C_Annexe 6 IAS" xfId="30501" xr:uid="{119046ED-5512-4DD3-A9D4-6B1334D7114A}"/>
    <cellStyle name="Fond_Vert" xfId="30502" xr:uid="{FADB7B63-BD3E-442E-8301-027B2E1EE8BE}"/>
    <cellStyle name="Footnote" xfId="30503" xr:uid="{FAC3647A-3FA3-4DC5-971C-D4996B40E481}"/>
    <cellStyle name="Forecast" xfId="30504" xr:uid="{2307517D-E0BF-4DD6-AE83-CA0EBC4392D8}"/>
    <cellStyle name="ForecastData" xfId="30505" xr:uid="{EFC0D5A4-793F-44DF-9ADD-D241096866AB}"/>
    <cellStyle name="ForecastData 2" xfId="30506" xr:uid="{C844352A-9B22-48E6-B6CB-26B2DDA9D50C}"/>
    <cellStyle name="ForecastData_Annexe 6 IAS" xfId="30507" xr:uid="{AF6F8636-25C9-4F64-996A-1E13AA261F87}"/>
    <cellStyle name="Foreground" xfId="30508" xr:uid="{A27AFC89-8F30-489B-BA45-EBEE553EE4CF}"/>
    <cellStyle name="Fraction" xfId="30509" xr:uid="{3406CDCA-1BD8-4189-B6BD-4E841190A3B8}"/>
    <cellStyle name="Fraction [12]" xfId="30510" xr:uid="{4C11854E-07F6-40D4-B8AF-007176D37DA0}"/>
    <cellStyle name="Fraction [12] 2" xfId="30511" xr:uid="{BE14184E-3106-421C-BE46-CDFAED03364D}"/>
    <cellStyle name="Fraction [12]_Annexe 6 IAS" xfId="30512" xr:uid="{C599C71D-0BBB-496B-8642-1F13E2D87A68}"/>
    <cellStyle name="Fraction [8]" xfId="30513" xr:uid="{3FBEB4C1-3A22-41EF-844C-A01E19D27E12}"/>
    <cellStyle name="Fraction [8] 2" xfId="30514" xr:uid="{D1F220CA-3935-4A0B-9A4E-D652698C7BCC}"/>
    <cellStyle name="Fraction [8] 2 2" xfId="30515" xr:uid="{9684A67E-B4F0-4626-8B70-09F2A20F001F}"/>
    <cellStyle name="Fraction [8] 2 2 2" xfId="30516" xr:uid="{B886FE88-CC50-4A46-BEBE-610FBC12BF9E}"/>
    <cellStyle name="Fraction [8] 2 3" xfId="30517" xr:uid="{6E6A318C-74CE-4763-B1A5-B167BC594B01}"/>
    <cellStyle name="Fraction [8] 3" xfId="30518" xr:uid="{20791B03-8741-4F57-89F7-35F39880553B}"/>
    <cellStyle name="Fraction [8] 3 2" xfId="30519" xr:uid="{07E575FF-2A16-47F7-A0F3-0C83C80A9ADF}"/>
    <cellStyle name="Fraction [8] 4" xfId="30520" xr:uid="{3D83ECBF-44E3-4817-8959-585DD8D71E6C}"/>
    <cellStyle name="Fraction [8]_Cadrage conso" xfId="30521" xr:uid="{A78357B0-E550-4E26-8285-D827CFDC8871}"/>
    <cellStyle name="Fraction [Bl]" xfId="30522" xr:uid="{026555EC-0E2D-4AE1-B0B3-D407D060CDA5}"/>
    <cellStyle name="Fraction [Bl] 2" xfId="30523" xr:uid="{DAA6F29D-67D4-4171-9DD6-AAA381252314}"/>
    <cellStyle name="Fraction [Bl] 2 2" xfId="30524" xr:uid="{23A2B6BF-D82D-4C75-AC43-8F2388C5F610}"/>
    <cellStyle name="Fraction [Bl] 2 2 2" xfId="30525" xr:uid="{EA7C54D4-AA0A-45AC-9848-1FFD26270291}"/>
    <cellStyle name="Fraction [Bl] 2 3" xfId="30526" xr:uid="{F71817A9-0A0B-4F08-8EF3-DEC86F90D1CC}"/>
    <cellStyle name="Fraction [Bl] 3" xfId="30527" xr:uid="{109C2F71-357D-4FF8-AC62-7FE4A397BEE3}"/>
    <cellStyle name="Fraction [Bl] 3 2" xfId="30528" xr:uid="{816BB24C-BC34-49BC-B324-1059061638E2}"/>
    <cellStyle name="Fraction [Bl] 4" xfId="30529" xr:uid="{D82578C5-FFF4-4EB7-B759-464D33BAC391}"/>
    <cellStyle name="Fraction [Bl]_Cadrage conso" xfId="30530" xr:uid="{DB8CD7D1-3ECB-4513-8E7D-49A8C8723182}"/>
    <cellStyle name="Fraction 10" xfId="30531" xr:uid="{E8EC0C87-8426-41BB-85C3-92C3FAEF1360}"/>
    <cellStyle name="Fraction 10 2" xfId="30532" xr:uid="{E09EECCD-C252-4E23-816B-F5889DE02A56}"/>
    <cellStyle name="Fraction 11" xfId="30533" xr:uid="{38AD75E0-2FE5-4CA2-9476-52A2DA388962}"/>
    <cellStyle name="Fraction 11 2" xfId="30534" xr:uid="{BF7876C9-3EB1-4313-8572-72266AF19538}"/>
    <cellStyle name="Fraction 12" xfId="30535" xr:uid="{4171D9A9-A416-4CFA-B894-8D1CCF080ABD}"/>
    <cellStyle name="Fraction 13" xfId="30536" xr:uid="{0CCD04EE-5CEB-4DE7-83ED-D6B232EF0E05}"/>
    <cellStyle name="Fraction 14" xfId="30537" xr:uid="{250C8538-F3C7-4F5F-9386-C6586E1B236B}"/>
    <cellStyle name="Fraction 15" xfId="30538" xr:uid="{F7930551-ED5C-438B-916C-FDFAB59F85BF}"/>
    <cellStyle name="Fraction 16" xfId="30539" xr:uid="{5880ADEB-B78A-4A37-8166-C98BD7F2B053}"/>
    <cellStyle name="Fraction 17" xfId="30540" xr:uid="{F9754B19-ED75-45B5-AB96-720E2A6FDCDF}"/>
    <cellStyle name="Fraction 18" xfId="30541" xr:uid="{641EC43B-09BB-4569-AB1F-685C6C10BA0C}"/>
    <cellStyle name="Fraction 19" xfId="30542" xr:uid="{F7AC48E9-3175-4AFA-9C13-E6F7977980A9}"/>
    <cellStyle name="Fraction 2" xfId="30543" xr:uid="{2A517280-93C7-4BDE-9082-057470C252C8}"/>
    <cellStyle name="Fraction 2 2" xfId="30544" xr:uid="{53EF1F2E-3628-43B9-80E3-F428A78C0347}"/>
    <cellStyle name="Fraction 2 2 2" xfId="30545" xr:uid="{54832327-92DE-4D69-B4C9-135C3AD6F3EB}"/>
    <cellStyle name="Fraction 2 3" xfId="30546" xr:uid="{1C8F9C89-6109-429F-85BE-20CDCF002C52}"/>
    <cellStyle name="Fraction 20" xfId="30547" xr:uid="{187B90B3-95F7-4C96-96C7-026B289A0387}"/>
    <cellStyle name="Fraction 21" xfId="30548" xr:uid="{39881F84-71A9-4295-9F18-F421A9847FF4}"/>
    <cellStyle name="Fraction 22" xfId="30549" xr:uid="{1DF82FBF-1FC4-4BF5-A9E1-9DD9ADA3FAB9}"/>
    <cellStyle name="Fraction 23" xfId="30550" xr:uid="{54B38314-AF8F-46C7-8C95-664C6CD6C22A}"/>
    <cellStyle name="Fraction 24" xfId="30551" xr:uid="{C59723A6-49D5-4548-A571-CB443D9EB5A9}"/>
    <cellStyle name="Fraction 25" xfId="30552" xr:uid="{C9F8FCF2-D430-46CC-808D-0751477075C2}"/>
    <cellStyle name="Fraction 26" xfId="30553" xr:uid="{E837BEE4-3D27-45CA-A21E-2D6D67839598}"/>
    <cellStyle name="Fraction 27" xfId="30554" xr:uid="{A38C7F55-258A-47DC-B191-188D7FFAA547}"/>
    <cellStyle name="Fraction 28" xfId="30555" xr:uid="{2C14D695-4B7B-4221-96CC-1FAF6B869882}"/>
    <cellStyle name="Fraction 3" xfId="30556" xr:uid="{95C47C83-5F91-46C4-BFA2-B156BDFBEAF9}"/>
    <cellStyle name="Fraction 3 2" xfId="30557" xr:uid="{AB45DEF8-1841-4E95-BB47-05C7A7B5330B}"/>
    <cellStyle name="Fraction 3 2 2" xfId="30558" xr:uid="{48D17C39-22F4-40D1-A99A-AD0821C3AF3C}"/>
    <cellStyle name="Fraction 3 3" xfId="30559" xr:uid="{FF3AF9D8-3327-4587-851D-3E3B33B0BB77}"/>
    <cellStyle name="Fraction 4" xfId="30560" xr:uid="{FD4168AF-DFD6-4505-94A6-055B70485710}"/>
    <cellStyle name="Fraction 4 2" xfId="30561" xr:uid="{A8971F07-334C-47ED-BF95-93B46588AA7C}"/>
    <cellStyle name="Fraction 4 2 2" xfId="30562" xr:uid="{88C50A57-588D-4CA5-9293-F9CC2D6DB7E5}"/>
    <cellStyle name="Fraction 4 3" xfId="30563" xr:uid="{2094C5DC-BCB3-49D0-BF0F-D49C1A69C6B7}"/>
    <cellStyle name="Fraction 5" xfId="30564" xr:uid="{88EE6A48-964A-4EA3-8580-EF8783F4514F}"/>
    <cellStyle name="Fraction 5 2" xfId="30565" xr:uid="{DDE1B715-5A7E-4B16-9A32-29683BCAF3FF}"/>
    <cellStyle name="Fraction 5 2 2" xfId="30566" xr:uid="{C4AD0F2A-5565-47C5-9368-CEED336B9B39}"/>
    <cellStyle name="Fraction 5 3" xfId="30567" xr:uid="{526CFDE8-0EB5-42E1-9E2C-3395C2D788F3}"/>
    <cellStyle name="Fraction 6" xfId="30568" xr:uid="{DC861F54-BC2D-4541-B85A-7C34F77C5B54}"/>
    <cellStyle name="Fraction 6 2" xfId="30569" xr:uid="{1329504B-0303-4291-BB8A-9B5FE519960E}"/>
    <cellStyle name="Fraction 6 2 2" xfId="30570" xr:uid="{539F375F-D7E4-4EFD-8939-C7644967410E}"/>
    <cellStyle name="Fraction 6 3" xfId="30571" xr:uid="{DE71AEBC-712A-4CF5-A8BD-B6E59F02EC7E}"/>
    <cellStyle name="Fraction 7" xfId="30572" xr:uid="{2F6DE205-59DD-4F5C-800C-DC87690E80AE}"/>
    <cellStyle name="Fraction 7 2" xfId="30573" xr:uid="{36218712-EE2A-41A8-9D07-DEA6FFDA5F14}"/>
    <cellStyle name="Fraction 7 2 2" xfId="30574" xr:uid="{A11254DE-461B-4DC6-B32F-92F1D09F935D}"/>
    <cellStyle name="Fraction 7 3" xfId="30575" xr:uid="{BAEC71DA-C57E-43FD-A7E1-C8E17F73178E}"/>
    <cellStyle name="Fraction 8" xfId="30576" xr:uid="{35F0351D-DC0C-4048-B4DA-8916405853C7}"/>
    <cellStyle name="Fraction 8 2" xfId="30577" xr:uid="{00CFDD1E-5D67-4525-A773-557FF53CC61A}"/>
    <cellStyle name="Fraction 9" xfId="30578" xr:uid="{CD49A815-CBF9-4B68-9FE3-AC815AEAE948}"/>
    <cellStyle name="Fraction 9 2" xfId="30579" xr:uid="{D39EB273-EC32-484F-9F36-A58CA9A9FD2D}"/>
    <cellStyle name="Fraction_Annexe 6 IAS" xfId="30580" xr:uid="{832E4A5C-114D-41EA-B0EE-9E0E6AA4DD85}"/>
    <cellStyle name="FullTime" xfId="30581" xr:uid="{4E4E8BE0-3EDA-443E-818D-95986FE9385F}"/>
    <cellStyle name="FunctionIllustrationFormula" xfId="30582" xr:uid="{4D178488-C62F-4B63-9DAF-55CFB92A2800}"/>
    <cellStyle name="FunctionIllustrationFormula 2" xfId="30583" xr:uid="{89B598D6-F3B0-4D67-BC95-8ED4537DF8C7}"/>
    <cellStyle name="FunctionIllustrationFormula 2 2" xfId="37554" xr:uid="{3AF57F60-BDE8-4ACD-BA5E-6C0D0E00A4E0}"/>
    <cellStyle name="FunctionIllustrationFormula 3" xfId="30584" xr:uid="{D47AF47C-55A9-4EFD-9146-4B6D7D745DBC}"/>
    <cellStyle name="FunctionIllustrationFormula 3 2" xfId="37555" xr:uid="{A31515DC-22F4-4696-A57B-88CE66D8D166}"/>
    <cellStyle name="FunctionIllustrationFormula 4" xfId="30585" xr:uid="{18E16A9C-5DC3-4132-99F1-DEFAF007BE2D}"/>
    <cellStyle name="FunctionIllustrationFormula 4 2" xfId="37556" xr:uid="{AC1714E9-B7CD-4D72-8A65-38EBF01107F5}"/>
    <cellStyle name="FunctionIllustrationFormula 5" xfId="30586" xr:uid="{840BE166-A14A-48D6-A71A-004C44BE85AC}"/>
    <cellStyle name="FunctionIllustrationFormula 5 2" xfId="37557" xr:uid="{864888C4-9DD2-4E78-90B3-BF81F4C3974B}"/>
    <cellStyle name="FunctionIllustrationFormula 6" xfId="37553" xr:uid="{EB91E81C-FA77-4EDD-8738-83ED6EDC3D5A}"/>
    <cellStyle name="FunctionIllustrationName" xfId="30587" xr:uid="{EACF083C-866F-4C05-BDCD-A989CC023F5F}"/>
    <cellStyle name="FunctionIllustrationName 2" xfId="30588" xr:uid="{678D6656-1B3C-4B5E-A956-ECBF7F4AB1B5}"/>
    <cellStyle name="FunctionIllustrationName 2 2" xfId="37559" xr:uid="{7157D083-9715-4E94-8943-18E6CBB07E94}"/>
    <cellStyle name="FunctionIllustrationName 3" xfId="30589" xr:uid="{B72BB3DE-7FF6-4021-BDD0-AD7E10158F2A}"/>
    <cellStyle name="FunctionIllustrationName 3 2" xfId="37560" xr:uid="{9C42947E-7586-4B68-8DA7-B4B199C257A4}"/>
    <cellStyle name="FunctionIllustrationName 4" xfId="30590" xr:uid="{7B39E9CB-DDB0-4AFD-A979-C81EDA9AAD20}"/>
    <cellStyle name="FunctionIllustrationName 4 2" xfId="37561" xr:uid="{E65D0A8A-7825-4D10-9CDD-595D2F3B44A4}"/>
    <cellStyle name="FunctionIllustrationName 5" xfId="30591" xr:uid="{7CFC2108-DBAC-4A1B-95A5-6B5F829A0020}"/>
    <cellStyle name="FunctionIllustrationName 5 2" xfId="37562" xr:uid="{6970B150-E3C3-4975-AE8B-7C5D4FE1819C}"/>
    <cellStyle name="FunctionIllustrationName 6" xfId="37558" xr:uid="{A48881FB-251E-40A2-BA41-84C7E7BCEC2A}"/>
    <cellStyle name="Future" xfId="30592" xr:uid="{A3E5F374-C836-4AB6-935D-D1A14A7E7B36}"/>
    <cellStyle name="FX Rate" xfId="30593" xr:uid="{6A64F837-3791-4948-9323-80536C2F1112}"/>
    <cellStyle name="Gallons" xfId="30594" xr:uid="{22960144-8FDD-46DC-BE95-23F94EFDE718}"/>
    <cellStyle name="Gamma" xfId="30595" xr:uid="{BDEE245B-BC17-4589-B1B3-090AFF642D91}"/>
    <cellStyle name="gbox" xfId="30596" xr:uid="{12656E70-EC0C-4B8A-937E-FF7FD5830DFB}"/>
    <cellStyle name="gbox 10" xfId="30597" xr:uid="{16DC1C6C-268E-438B-A149-E5E847BDE4F3}"/>
    <cellStyle name="gbox 11" xfId="30598" xr:uid="{9CD7C84B-3169-4E7F-8118-75AB07F8871E}"/>
    <cellStyle name="gbox 12" xfId="30599" xr:uid="{EB0165C3-5CDA-424B-8C92-19C2415C6076}"/>
    <cellStyle name="gbox 13" xfId="30600" xr:uid="{ABBBC7A6-91AA-4316-9C37-10433C1E2508}"/>
    <cellStyle name="gbox 14" xfId="30601" xr:uid="{60DA874F-5CC6-4538-A022-16785C8262A1}"/>
    <cellStyle name="gbox 15" xfId="30602" xr:uid="{4DF1CC8B-DF67-45FB-8778-B2425D3C3F6F}"/>
    <cellStyle name="gbox 16" xfId="30603" xr:uid="{B8734845-E791-46C4-9EE8-C0954B40CEFC}"/>
    <cellStyle name="gbox 17" xfId="30604" xr:uid="{3090761F-D8F9-4CFB-BBE5-37AE08A54F7A}"/>
    <cellStyle name="gbox 2" xfId="30605" xr:uid="{C186B74A-F820-4CD8-BD86-6BD574A83599}"/>
    <cellStyle name="gbox 3" xfId="30606" xr:uid="{4DCDF1FF-C879-4022-93B1-F3A4EDAB8125}"/>
    <cellStyle name="gbox 4" xfId="30607" xr:uid="{D7AA1BF4-78A7-42B2-B5FB-8654D1B35BB2}"/>
    <cellStyle name="gbox 5" xfId="30608" xr:uid="{DA4B71C3-42D3-4C65-8D22-498391A03B75}"/>
    <cellStyle name="gbox 6" xfId="30609" xr:uid="{3F1697AA-7761-49B8-8587-2E10F23277A4}"/>
    <cellStyle name="gbox 7" xfId="30610" xr:uid="{65E1B1A9-9169-4975-AC70-8EB329D5E992}"/>
    <cellStyle name="gbox 8" xfId="30611" xr:uid="{5867C8FA-B95E-4826-A45F-712C7CAE9063}"/>
    <cellStyle name="gbox 9" xfId="30612" xr:uid="{0EBFCF32-8AF3-4596-95AF-0458749E7C14}"/>
    <cellStyle name="gbox_Annexe 6 IAS" xfId="30613" xr:uid="{9669ADCD-7AAC-497C-BA97-2DD302D9B57C}"/>
    <cellStyle name="Gekoppelde cel" xfId="30614" xr:uid="{806E1320-6B91-430F-8D15-9532B900805A}"/>
    <cellStyle name="General" xfId="30615" xr:uid="{4E956A1D-299D-4C5C-9379-16184DA1E288}"/>
    <cellStyle name="Gia's" xfId="9182" xr:uid="{00000000-0005-0000-0000-000029240000}"/>
    <cellStyle name="Gia's 10" xfId="9183" xr:uid="{00000000-0005-0000-0000-00002A240000}"/>
    <cellStyle name="Gia's 10 2" xfId="21311" xr:uid="{00000000-0005-0000-0000-00002B240000}"/>
    <cellStyle name="Gia's 10 3" xfId="21486" xr:uid="{220E5DDD-7429-41E6-8EA5-9C3873ED412B}"/>
    <cellStyle name="Gia's 11" xfId="21312" xr:uid="{00000000-0005-0000-0000-00002C240000}"/>
    <cellStyle name="Gia's 12" xfId="21485" xr:uid="{81CCC42D-A7FD-4652-A641-657E4B01D702}"/>
    <cellStyle name="Gia's 2" xfId="9184" xr:uid="{00000000-0005-0000-0000-00002D240000}"/>
    <cellStyle name="Gia's 2 2" xfId="21310" xr:uid="{00000000-0005-0000-0000-00002E240000}"/>
    <cellStyle name="Gia's 2 3" xfId="21487" xr:uid="{6DFEC64E-12DD-4507-AF7B-340BB982C05D}"/>
    <cellStyle name="Gia's 3" xfId="9185" xr:uid="{00000000-0005-0000-0000-00002F240000}"/>
    <cellStyle name="Gia's 3 2" xfId="21309" xr:uid="{00000000-0005-0000-0000-000030240000}"/>
    <cellStyle name="Gia's 3 3" xfId="21488" xr:uid="{1C7B1B66-5C44-4EA1-963E-D8AC43C059D0}"/>
    <cellStyle name="Gia's 4" xfId="9186" xr:uid="{00000000-0005-0000-0000-000031240000}"/>
    <cellStyle name="Gia's 4 2" xfId="21308" xr:uid="{00000000-0005-0000-0000-000032240000}"/>
    <cellStyle name="Gia's 4 3" xfId="21489" xr:uid="{F200E910-39CA-482D-A8CD-3E85F8084E39}"/>
    <cellStyle name="Gia's 5" xfId="9187" xr:uid="{00000000-0005-0000-0000-000033240000}"/>
    <cellStyle name="Gia's 5 2" xfId="21307" xr:uid="{00000000-0005-0000-0000-000034240000}"/>
    <cellStyle name="Gia's 5 3" xfId="21490" xr:uid="{7A47DE5D-2395-43E8-B240-A20F4D542E0F}"/>
    <cellStyle name="Gia's 6" xfId="9188" xr:uid="{00000000-0005-0000-0000-000035240000}"/>
    <cellStyle name="Gia's 6 2" xfId="21306" xr:uid="{00000000-0005-0000-0000-000036240000}"/>
    <cellStyle name="Gia's 6 3" xfId="21491" xr:uid="{1F47EBC9-9011-41A1-A318-FAED73E7437A}"/>
    <cellStyle name="Gia's 7" xfId="9189" xr:uid="{00000000-0005-0000-0000-000037240000}"/>
    <cellStyle name="Gia's 7 2" xfId="21305" xr:uid="{00000000-0005-0000-0000-000038240000}"/>
    <cellStyle name="Gia's 7 3" xfId="21492" xr:uid="{CC033298-1330-4EFA-BF42-977221013C05}"/>
    <cellStyle name="Gia's 8" xfId="9190" xr:uid="{00000000-0005-0000-0000-000039240000}"/>
    <cellStyle name="Gia's 8 2" xfId="21304" xr:uid="{00000000-0005-0000-0000-00003A240000}"/>
    <cellStyle name="Gia's 8 3" xfId="21493" xr:uid="{CC04CC28-7075-499F-8E80-8827BC80127B}"/>
    <cellStyle name="Gia's 9" xfId="9191" xr:uid="{00000000-0005-0000-0000-00003B240000}"/>
    <cellStyle name="Gia's 9 2" xfId="21303" xr:uid="{00000000-0005-0000-0000-00003C240000}"/>
    <cellStyle name="Gia's 9 3" xfId="21494" xr:uid="{38889946-EF77-49B2-A93C-CB3CD165D148}"/>
    <cellStyle name="GLMCle" xfId="30616" xr:uid="{2418968A-BA94-44FF-9CA4-6FBA75B70EE5}"/>
    <cellStyle name="GLMCodes" xfId="30617" xr:uid="{AA37D62E-E151-456A-935B-CEB0D9F134D6}"/>
    <cellStyle name="GLMCodes 2" xfId="30618" xr:uid="{9409DCF1-B9CB-4CEB-82FE-F12DA56B9CF1}"/>
    <cellStyle name="GLMCodes_Annexe 6 IAS" xfId="30619" xr:uid="{7E738B0B-8C39-4464-B205-75C64FE27480}"/>
    <cellStyle name="GLMComptes" xfId="30620" xr:uid="{5FF8993F-31E7-4E99-B3AF-259A156B47E5}"/>
    <cellStyle name="GLMComptes 2" xfId="30621" xr:uid="{3BB3D457-24D7-4AE3-878A-E26620FC88BA}"/>
    <cellStyle name="GLMComptes_Annexe 6 IAS" xfId="30622" xr:uid="{46A1DBE5-5733-465F-838C-B6F4D6A0999F}"/>
    <cellStyle name="GLMMontants" xfId="30623" xr:uid="{14006A39-FF4C-45C8-96C5-854DE88C0300}"/>
    <cellStyle name="Goed" xfId="30624" xr:uid="{8EC1C5FF-6CFE-4DFE-BA02-BFC1247091CA}"/>
    <cellStyle name="Good 10" xfId="30625" xr:uid="{B693D025-9B8B-4431-87F8-B65B0539230C}"/>
    <cellStyle name="Good 11" xfId="30626" xr:uid="{A0488B20-28C3-4BD1-AB60-498F656847E6}"/>
    <cellStyle name="Good 12" xfId="30627" xr:uid="{9A322F57-2F85-4DA2-A3A1-4C4F7E98C172}"/>
    <cellStyle name="Good 13" xfId="30628" xr:uid="{1E4A343E-21C8-4774-858E-4C7408417E3F}"/>
    <cellStyle name="Good 14" xfId="30629" xr:uid="{AA57FC0E-4A63-4B31-B537-C09120FD518C}"/>
    <cellStyle name="Good 15" xfId="30630" xr:uid="{A823FFB3-D1B7-48D4-B0EA-9A728C2439B6}"/>
    <cellStyle name="Good 16" xfId="30631" xr:uid="{3E12A545-B007-4760-8FC8-CEA7C587F9BE}"/>
    <cellStyle name="Good 17" xfId="30632" xr:uid="{E4D40587-304D-453C-AED5-1BC6F5B0B16E}"/>
    <cellStyle name="Good 2" xfId="9192" xr:uid="{00000000-0005-0000-0000-00003D240000}"/>
    <cellStyle name="Good 2 10" xfId="9193" xr:uid="{00000000-0005-0000-0000-00003E240000}"/>
    <cellStyle name="Good 2 11" xfId="9194" xr:uid="{00000000-0005-0000-0000-00003F240000}"/>
    <cellStyle name="Good 2 12" xfId="9195" xr:uid="{00000000-0005-0000-0000-000040240000}"/>
    <cellStyle name="Good 2 13" xfId="30633" xr:uid="{A8DEB07A-80A5-479E-9238-974A48D2CC71}"/>
    <cellStyle name="Good 2 2" xfId="9196" xr:uid="{00000000-0005-0000-0000-000041240000}"/>
    <cellStyle name="Good 2 2 2" xfId="9197" xr:uid="{00000000-0005-0000-0000-000042240000}"/>
    <cellStyle name="Good 2 3" xfId="9198" xr:uid="{00000000-0005-0000-0000-000043240000}"/>
    <cellStyle name="Good 2 4" xfId="9199" xr:uid="{00000000-0005-0000-0000-000044240000}"/>
    <cellStyle name="Good 2 5" xfId="9200" xr:uid="{00000000-0005-0000-0000-000045240000}"/>
    <cellStyle name="Good 2 6" xfId="9201" xr:uid="{00000000-0005-0000-0000-000046240000}"/>
    <cellStyle name="Good 2 7" xfId="9202" xr:uid="{00000000-0005-0000-0000-000047240000}"/>
    <cellStyle name="Good 2 8" xfId="9203" xr:uid="{00000000-0005-0000-0000-000048240000}"/>
    <cellStyle name="Good 2 9" xfId="9204" xr:uid="{00000000-0005-0000-0000-000049240000}"/>
    <cellStyle name="Good 3" xfId="9205" xr:uid="{00000000-0005-0000-0000-00004A240000}"/>
    <cellStyle name="Good 3 2" xfId="9206" xr:uid="{00000000-0005-0000-0000-00004B240000}"/>
    <cellStyle name="Good 3 3" xfId="9207" xr:uid="{00000000-0005-0000-0000-00004C240000}"/>
    <cellStyle name="Good 3 4" xfId="30634" xr:uid="{680A4552-FC9E-42C5-A04D-070961ECDED0}"/>
    <cellStyle name="Good 4" xfId="9208" xr:uid="{00000000-0005-0000-0000-00004D240000}"/>
    <cellStyle name="Good 4 2" xfId="9209" xr:uid="{00000000-0005-0000-0000-00004E240000}"/>
    <cellStyle name="Good 4 3" xfId="9210" xr:uid="{00000000-0005-0000-0000-00004F240000}"/>
    <cellStyle name="Good 4 4" xfId="30635" xr:uid="{BF1846FF-121B-40AB-9D9A-C2F6FE57D28B}"/>
    <cellStyle name="Good 5" xfId="9211" xr:uid="{00000000-0005-0000-0000-000050240000}"/>
    <cellStyle name="Good 5 2" xfId="9212" xr:uid="{00000000-0005-0000-0000-000051240000}"/>
    <cellStyle name="Good 5 3" xfId="9213" xr:uid="{00000000-0005-0000-0000-000052240000}"/>
    <cellStyle name="Good 5 4" xfId="30636" xr:uid="{57406193-3AF6-417D-9D71-3524B28402A1}"/>
    <cellStyle name="Good 6" xfId="9214" xr:uid="{00000000-0005-0000-0000-000053240000}"/>
    <cellStyle name="Good 6 2" xfId="9215" xr:uid="{00000000-0005-0000-0000-000054240000}"/>
    <cellStyle name="Good 6 3" xfId="9216" xr:uid="{00000000-0005-0000-0000-000055240000}"/>
    <cellStyle name="Good 6 4" xfId="30637" xr:uid="{C2001680-CB42-4B92-8FB1-9401BCB277CA}"/>
    <cellStyle name="Good 7" xfId="9217" xr:uid="{00000000-0005-0000-0000-000056240000}"/>
    <cellStyle name="Good 7 2" xfId="30638" xr:uid="{09E57FB8-B1A3-4789-81FC-AA837BED765A}"/>
    <cellStyle name="Good 8" xfId="30639" xr:uid="{30A4CB94-463B-400B-9488-3B1B559561C3}"/>
    <cellStyle name="Good 9" xfId="30640" xr:uid="{D8B11C12-DA85-4784-A06E-B5F1AA62449B}"/>
    <cellStyle name="Grey" xfId="30641" xr:uid="{CAD32372-1C99-4B3F-B041-D6A1590C8FD4}"/>
    <cellStyle name="Grey 10" xfId="30642" xr:uid="{CF236CBF-7705-428B-A809-91721D044F13}"/>
    <cellStyle name="Grey 10 2" xfId="30643" xr:uid="{C2C60827-2701-4C82-BE85-D7A187A190FD}"/>
    <cellStyle name="Grey 10_Annexe 6 IAS" xfId="30644" xr:uid="{64F80185-789B-4724-BBDF-BF813F9B2EF4}"/>
    <cellStyle name="grey 11" xfId="30645" xr:uid="{95F9E953-9B70-4A46-A357-2A5493E4F3A1}"/>
    <cellStyle name="Grey 12" xfId="30646" xr:uid="{D730BEEA-853B-4E71-AD2B-8D6DE72A95C9}"/>
    <cellStyle name="Grey 13" xfId="30647" xr:uid="{31D1DE90-245C-4EB4-841A-073CD2DB40FF}"/>
    <cellStyle name="Grey 14" xfId="30648" xr:uid="{94E165B0-24B8-491A-B57F-12CE508C2A5E}"/>
    <cellStyle name="Grey 15" xfId="30649" xr:uid="{F9257870-36EB-4D48-9197-DE840BE6C2D4}"/>
    <cellStyle name="Grey 16" xfId="30650" xr:uid="{A2CE9584-02E7-4442-BAD7-3B4821F1D4E5}"/>
    <cellStyle name="Grey 17" xfId="30651" xr:uid="{AB320B13-993F-4542-A6DC-762002AB3171}"/>
    <cellStyle name="grey 2" xfId="30652" xr:uid="{DADC56F4-47CE-4197-9016-E02795BD65BB}"/>
    <cellStyle name="grey 2 2" xfId="30653" xr:uid="{306B3028-90A8-47BE-A4EA-AF5F1926DA60}"/>
    <cellStyle name="Grey 2 3" xfId="30654" xr:uid="{61E6D0D1-7B95-4DA5-ABCD-85F5CF69B42E}"/>
    <cellStyle name="grey 2_Annexe 6 IAS" xfId="30655" xr:uid="{8D29E6FF-2B9F-4AE9-B654-797882ACC6F0}"/>
    <cellStyle name="grey 3" xfId="30656" xr:uid="{442724CB-4CA9-4503-9276-22D8CF48F122}"/>
    <cellStyle name="grey 3 2" xfId="30657" xr:uid="{3E3460E0-B6F0-42AD-B3AC-B9410D1FF6AA}"/>
    <cellStyle name="grey 3_Annexe 6 IAS" xfId="30658" xr:uid="{E53B7A34-8EA4-46E1-BCD5-FA6209AC0E0E}"/>
    <cellStyle name="Grey 4" xfId="30659" xr:uid="{30C0988E-FBE5-4B69-9613-C226C0857F98}"/>
    <cellStyle name="Grey 4 2" xfId="30660" xr:uid="{023AFBD4-E894-4332-96ED-4AB176EB4582}"/>
    <cellStyle name="Grey 4_Annexe 6 IAS" xfId="30661" xr:uid="{E0511648-408A-4AD7-A106-D16CDCA6F9F1}"/>
    <cellStyle name="Grey 5" xfId="30662" xr:uid="{135CBB85-57FB-478A-9E0E-59D8AAC10AB2}"/>
    <cellStyle name="Grey 5 2" xfId="30663" xr:uid="{C12C3948-5498-4788-9F0E-954151E96537}"/>
    <cellStyle name="Grey 5_Annexe 6 IAS" xfId="30664" xr:uid="{5CD4A0FD-96C3-43B5-9353-FE7D891E3DC5}"/>
    <cellStyle name="Grey 6" xfId="30665" xr:uid="{1A9BACDD-2995-4AD0-B705-C24AF1F53EC8}"/>
    <cellStyle name="Grey 6 2" xfId="30666" xr:uid="{06BDD46B-3F76-46C4-8794-7C23FF878A01}"/>
    <cellStyle name="Grey 6_Annexe 6 IAS" xfId="30667" xr:uid="{96787190-0409-4900-B480-F67394E1A01E}"/>
    <cellStyle name="Grey 7" xfId="30668" xr:uid="{B825ED37-0DC3-4C72-9C99-1E1EA130B38E}"/>
    <cellStyle name="Grey 7 2" xfId="30669" xr:uid="{758D5F6A-F45B-45D2-8A6F-825BDE72B8D8}"/>
    <cellStyle name="Grey 7_Annexe 6 IAS" xfId="30670" xr:uid="{B3ED222D-7E0E-48DB-8A3B-8F3BE0D1CFA8}"/>
    <cellStyle name="Grey 8" xfId="30671" xr:uid="{00EE0F60-4F52-475E-8115-34A507951386}"/>
    <cellStyle name="Grey 8 2" xfId="30672" xr:uid="{F00C00D4-05AC-40D6-94A0-F0F3793ECCC9}"/>
    <cellStyle name="Grey 8_Annexe 6 IAS" xfId="30673" xr:uid="{7B834C18-C98C-4ACB-A7CD-94B74DC32D57}"/>
    <cellStyle name="Grey 9" xfId="30674" xr:uid="{4E1C5602-8035-4CF9-87F4-C1135B9FF37C}"/>
    <cellStyle name="Grey 9 2" xfId="30675" xr:uid="{9732D04E-0E25-43D6-A054-E2EA57FE9FF2}"/>
    <cellStyle name="Grey 9_Annexe 6 IAS" xfId="30676" xr:uid="{91ED5906-3C1A-4311-A185-3AB33A19241A}"/>
    <cellStyle name="grey dark" xfId="30677" xr:uid="{B4FCF4A4-E429-4F78-93DB-184B175CCB47}"/>
    <cellStyle name="grey dark 10" xfId="30678" xr:uid="{E8845A1F-94ED-4F27-A388-DDA62A2C93D0}"/>
    <cellStyle name="grey dark 11" xfId="30679" xr:uid="{0DC347C6-7D07-4D91-8EDE-7333B7F6D91E}"/>
    <cellStyle name="grey dark 12" xfId="30680" xr:uid="{8794EA2F-CEA2-4251-993B-2216E573EDBA}"/>
    <cellStyle name="grey dark 13" xfId="30681" xr:uid="{BA612498-C637-4B87-9BEA-1E1292AFE83F}"/>
    <cellStyle name="grey dark 14" xfId="30682" xr:uid="{ABAAF35C-1D11-4595-A7A9-885621D94BE5}"/>
    <cellStyle name="grey dark 15" xfId="30683" xr:uid="{E122C3EF-8A7E-487D-95FD-AC6F4DE53FB5}"/>
    <cellStyle name="grey dark 16" xfId="30684" xr:uid="{FA9473D2-8A9A-4F66-80F0-7D596F8C731B}"/>
    <cellStyle name="grey dark 17" xfId="30685" xr:uid="{CA269FA4-2D2D-4B3A-BE23-2A54ADEBAA6F}"/>
    <cellStyle name="grey dark 2" xfId="30686" xr:uid="{E6DDD311-81AE-4ED4-AE64-0EAC6836A8CA}"/>
    <cellStyle name="grey dark 2 2" xfId="30687" xr:uid="{07AB45E7-A6C1-41CB-BD01-DEBD5F08DD5B}"/>
    <cellStyle name="grey dark 2 3" xfId="30688" xr:uid="{EBA243D7-BB52-4048-B663-C95B534204E0}"/>
    <cellStyle name="grey dark 2_Annexe 6 IAS" xfId="30689" xr:uid="{4304ADAF-F767-469A-B3A1-1FE1B9F1F571}"/>
    <cellStyle name="grey dark 3" xfId="30690" xr:uid="{F062B8FB-774B-4E2E-9767-98CD6A022391}"/>
    <cellStyle name="grey dark 4" xfId="30691" xr:uid="{0DA12A1A-164B-4590-8800-1AF3ACA6DB78}"/>
    <cellStyle name="grey dark 5" xfId="30692" xr:uid="{F9AD5F4D-98D9-4CCF-8EC9-A179CDB55061}"/>
    <cellStyle name="grey dark 6" xfId="30693" xr:uid="{5B060F68-0B9B-423E-8E5A-B5FB627B455F}"/>
    <cellStyle name="grey dark 7" xfId="30694" xr:uid="{02079B4F-1FBC-4C4D-83E0-F85629BC0480}"/>
    <cellStyle name="grey dark 8" xfId="30695" xr:uid="{ED7FA72C-747A-412F-ACBB-5A93B9F67778}"/>
    <cellStyle name="grey dark 9" xfId="30696" xr:uid="{06744A0A-301C-431E-B0C4-5B3D4CB47592}"/>
    <cellStyle name="grey dark_Annexe 6 IAS" xfId="30697" xr:uid="{11E7C6BA-D108-4098-AF8A-A8BF6F2BB554}"/>
    <cellStyle name="Grey_~4266309" xfId="30698" xr:uid="{FE764C0E-8646-4E07-8E9F-92A35F6A7406}"/>
    <cellStyle name="GreybarHeader" xfId="30699" xr:uid="{6A3A6DE4-0695-4D3D-BA93-0220401EC2A6}"/>
    <cellStyle name="GreybarHeader 2" xfId="30700" xr:uid="{2A189EC5-B385-4F1C-A760-2943E8430FAF}"/>
    <cellStyle name="GreybarHeader 2 2" xfId="30701" xr:uid="{14EF3719-AA7E-4CC0-AC25-4EFE1D4BF589}"/>
    <cellStyle name="GreybarHeader 3" xfId="30702" xr:uid="{C245F177-D5FE-4C15-B436-80779ABFD694}"/>
    <cellStyle name="GreybarHeader 3 2" xfId="30703" xr:uid="{D44476E0-E0C0-4418-A1DF-38BCCBCEB975}"/>
    <cellStyle name="GreybarHeader 4" xfId="30704" xr:uid="{98B4F4B3-47ED-45BB-AB01-8FBA487DA97E}"/>
    <cellStyle name="GreybarHeader 4 2" xfId="37564" xr:uid="{309A1F9C-0A24-419E-8A5B-A39F0B2C2A0A}"/>
    <cellStyle name="GreybarHeader 5" xfId="30705" xr:uid="{58057901-6A56-41BD-9E89-AFEA30F19815}"/>
    <cellStyle name="GreybarHeader 5 2" xfId="37565" xr:uid="{69B1CE53-EB57-4584-BF0D-D09FBFFE5657}"/>
    <cellStyle name="GreybarHeader 6" xfId="37563" xr:uid="{D6BECCA2-7291-46D1-9B2C-A5E2794569BA}"/>
    <cellStyle name="GreybarHeader_Cadrage conso" xfId="30706" xr:uid="{A1B4E7EA-5A58-4A3A-BB92-CE150F648F2F}"/>
    <cellStyle name="greyed" xfId="9218" xr:uid="{00000000-0005-0000-0000-000057240000}"/>
    <cellStyle name="greyed 10" xfId="30708" xr:uid="{9CE04CD0-85D8-4552-8DDD-8E7B9B415802}"/>
    <cellStyle name="greyed 11" xfId="30709" xr:uid="{6E9578EC-C218-41CB-9DA7-D9FE8AECDA65}"/>
    <cellStyle name="greyed 12" xfId="30710" xr:uid="{BF43A8CB-6B78-4D3A-9872-FB8638EB72B3}"/>
    <cellStyle name="greyed 13" xfId="30711" xr:uid="{948F807A-0E81-4A1F-AE49-B7CA0D17750A}"/>
    <cellStyle name="greyed 14" xfId="30712" xr:uid="{72CD3E5D-FEA2-467F-B985-44F6865ADA1D}"/>
    <cellStyle name="greyed 15" xfId="30713" xr:uid="{B2580E76-110D-4645-88A4-CCDAA51AA4B2}"/>
    <cellStyle name="greyed 16" xfId="30714" xr:uid="{210791DC-D14E-4170-9EEA-9A75960BAE89}"/>
    <cellStyle name="greyed 17" xfId="30715" xr:uid="{345774CA-2DE6-40EB-B764-A1E73B2D5C1C}"/>
    <cellStyle name="greyed 18" xfId="30716" xr:uid="{4EAD4370-96C5-4C65-A019-583EC50943F1}"/>
    <cellStyle name="greyed 19" xfId="30717" xr:uid="{180CB754-C90A-47EC-9849-0E00C7A2CF41}"/>
    <cellStyle name="greyed 2" xfId="21302" xr:uid="{00000000-0005-0000-0000-000058240000}"/>
    <cellStyle name="greyed 2 2" xfId="30719" xr:uid="{D82BE3BD-95F0-4ED5-8D89-8DB7D41096B1}"/>
    <cellStyle name="greyed 2 2 2" xfId="30720" xr:uid="{39D63CE8-1D56-469F-9AB6-EB87F48B9B2D}"/>
    <cellStyle name="greyed 2 2 3" xfId="30721" xr:uid="{8649A299-FAFA-46E9-95F4-E227B242DCA0}"/>
    <cellStyle name="greyed 2 2 3 2" xfId="37568" xr:uid="{0DA031C1-708C-4F1B-933B-9C1C7A8E7262}"/>
    <cellStyle name="greyed 2 2 4" xfId="30722" xr:uid="{4B8007E2-E585-4D6B-91EE-409B634E45A2}"/>
    <cellStyle name="greyed 2 2 4 2" xfId="37569" xr:uid="{04BBC41E-1BB9-4845-BD42-F8BC1A2D1ABD}"/>
    <cellStyle name="greyed 2 2 5" xfId="30723" xr:uid="{277D2466-4B20-4FA3-8FEA-034436718349}"/>
    <cellStyle name="greyed 2 2 5 2" xfId="37570" xr:uid="{4AEFAFF2-C824-4E5E-A228-F8DDDC746EA6}"/>
    <cellStyle name="greyed 2 2 6" xfId="30724" xr:uid="{3752A963-4C40-455D-BC24-F03B2B35B7C7}"/>
    <cellStyle name="greyed 2 2 6 2" xfId="37571" xr:uid="{8E3DAE87-73D9-433D-959A-7A5D050C4BF5}"/>
    <cellStyle name="greyed 2 3" xfId="30725" xr:uid="{EF9D4A21-1BE5-4A21-B662-B5E450463824}"/>
    <cellStyle name="greyed 2 3 2" xfId="37572" xr:uid="{973C00F7-30E4-4BE9-A771-0EBC47ACC457}"/>
    <cellStyle name="greyed 2 4" xfId="30726" xr:uid="{8FB5795A-84A5-44BD-B1FD-5CF3A84447CE}"/>
    <cellStyle name="greyed 2 4 2" xfId="37573" xr:uid="{BC5DA73C-2E58-47F6-89D0-6C63935002FF}"/>
    <cellStyle name="greyed 2 5" xfId="30727" xr:uid="{2AE990A5-A8FC-45C2-AE62-B4F694F792FD}"/>
    <cellStyle name="greyed 2 5 2" xfId="37574" xr:uid="{8D7D69F0-3357-4F92-B8C1-8AB80DC98E90}"/>
    <cellStyle name="greyed 2 6" xfId="30728" xr:uid="{53305406-C42F-496B-AD87-8866AC18EEA2}"/>
    <cellStyle name="greyed 2 6 2" xfId="37575" xr:uid="{8634DA92-8D99-4419-95C6-937A86619E2D}"/>
    <cellStyle name="greyed 2 7" xfId="30729" xr:uid="{BD7DEB58-49FE-40F9-8101-228896A10BE3}"/>
    <cellStyle name="greyed 2 7 2" xfId="37576" xr:uid="{1630DE1E-C7D9-420A-BCCC-72320485FCB4}"/>
    <cellStyle name="greyed 2 8" xfId="37567" xr:uid="{5DFC4860-A3A9-435E-B9F2-821A6FA3E6DA}"/>
    <cellStyle name="greyed 2 9" xfId="30718" xr:uid="{782F67C6-41D1-4F2D-A6DD-72157B70CDE3}"/>
    <cellStyle name="greyed 2_Annexe 6 IAS" xfId="30730" xr:uid="{1AB0C41D-70FC-4375-BEE5-61AC0B80A711}"/>
    <cellStyle name="greyed 20" xfId="30731" xr:uid="{3E5F6178-F7D7-4E17-8F4F-C3C1DA571DA2}"/>
    <cellStyle name="greyed 21" xfId="30732" xr:uid="{7BF05F56-B52F-4472-B2D1-8BB8B0CDA2BE}"/>
    <cellStyle name="greyed 22" xfId="30733" xr:uid="{C596B4D2-294B-4516-8AE5-BC024074197C}"/>
    <cellStyle name="greyed 23" xfId="30707" xr:uid="{12F01AAA-E9E5-4A4A-8C18-C938D0F537C6}"/>
    <cellStyle name="greyed 24" xfId="37566" xr:uid="{042D3806-E0EC-446C-9EB5-0FE770A21A42}"/>
    <cellStyle name="greyed 25" xfId="21495" xr:uid="{B0833707-97B7-4E1D-8ACF-8CD442E94A76}"/>
    <cellStyle name="greyed 3" xfId="30734" xr:uid="{B92A5103-E258-4BE7-94DD-B32849B2289A}"/>
    <cellStyle name="greyed 3 2" xfId="30735" xr:uid="{2DD3FBF3-31B0-4E5A-B89B-4A763EE23008}"/>
    <cellStyle name="greyed 3 3" xfId="30736" xr:uid="{2E94A724-F14E-4974-BCFB-F25B26BE2DF1}"/>
    <cellStyle name="greyed 3 3 2" xfId="37577" xr:uid="{A0B6CC10-F8F1-402E-8B4D-1FC16B03CA45}"/>
    <cellStyle name="greyed 3 4" xfId="30737" xr:uid="{B223568A-318F-41BA-984D-49F85B74D948}"/>
    <cellStyle name="greyed 3 4 2" xfId="37578" xr:uid="{5A75C209-144A-4F8E-BEE1-7BF4063758B6}"/>
    <cellStyle name="greyed 3 5" xfId="30738" xr:uid="{0330583D-41F6-493B-86FF-8F7322ABE098}"/>
    <cellStyle name="greyed 3 5 2" xfId="37579" xr:uid="{0E4B8468-7AB0-45B3-A5FC-0A255A3DA95F}"/>
    <cellStyle name="greyed 3 6" xfId="30739" xr:uid="{6DFD5AAA-FAA9-45BB-A923-BC0E384479DD}"/>
    <cellStyle name="greyed 3 6 2" xfId="37580" xr:uid="{40C00D71-38B4-449A-8C55-C9AA5A647114}"/>
    <cellStyle name="greyed 3_Annexe 6 IAS" xfId="30740" xr:uid="{2DC2DA66-4BEF-4ECD-BE8C-D469A1D5D30D}"/>
    <cellStyle name="greyed 4" xfId="30741" xr:uid="{3A997D02-EEAE-4C76-BEA8-79012FDF88DF}"/>
    <cellStyle name="greyed 4 2" xfId="30742" xr:uid="{1CB6A279-3FF2-4F26-BC8F-A99F536B9C99}"/>
    <cellStyle name="greyed 4_Annexe 6 IAS" xfId="30743" xr:uid="{67C3EF44-08EB-4D79-A8A5-7176526AB98C}"/>
    <cellStyle name="greyed 5" xfId="30744" xr:uid="{0EE6F2A0-CE87-4D1C-A613-1918E0054B18}"/>
    <cellStyle name="greyed 5 2" xfId="30745" xr:uid="{30027E21-BA3F-4568-8B17-416C693BBE33}"/>
    <cellStyle name="greyed 5_Annexe 6 IAS" xfId="30746" xr:uid="{5CBBD1D9-4C0C-4461-B2AA-ADD38FDA8098}"/>
    <cellStyle name="greyed 6" xfId="30747" xr:uid="{49F7C9B5-E92B-4763-8FD4-843D312BB7DE}"/>
    <cellStyle name="greyed 6 2" xfId="30748" xr:uid="{6A76A050-CE33-41BC-8346-625BB4BB0D7A}"/>
    <cellStyle name="greyed 6_Annexe 6 IAS" xfId="30749" xr:uid="{EC3F6BBC-8D47-4A34-9D31-E0DFE087A156}"/>
    <cellStyle name="greyed 7" xfId="30750" xr:uid="{D5B74783-EF11-474B-B8D7-44666DAB97DB}"/>
    <cellStyle name="greyed 7 2" xfId="30751" xr:uid="{C73D112E-E54A-4C66-A117-F0ECD3C88737}"/>
    <cellStyle name="greyed 7_Annexe 6 IAS" xfId="30752" xr:uid="{61A957F0-E9EF-4DFE-AB1C-4CE93FB0559C}"/>
    <cellStyle name="greyed 8" xfId="30753" xr:uid="{3416DF19-76A9-4B9B-A019-5ADC0ECEF8C2}"/>
    <cellStyle name="greyed 9" xfId="30754" xr:uid="{A0760A18-00CD-461E-9DA4-4170F319D22C}"/>
    <cellStyle name="greyed_Annexe 6 IAS" xfId="30755" xr:uid="{E517D110-AE5F-4E3C-BEE2-D1C78E23D0D7}"/>
    <cellStyle name="Grise" xfId="30756" xr:uid="{BD510F04-F7BC-4007-9AB1-F1FF09763878}"/>
    <cellStyle name="GroupTitles" xfId="30757" xr:uid="{33EB5A04-7C61-47D3-9447-24853490CB16}"/>
    <cellStyle name="gunz" xfId="30758" xr:uid="{08823E32-A629-4901-B227-EB7F03046D67}"/>
    <cellStyle name="gunz 2" xfId="30759" xr:uid="{F5662B63-555B-4F1A-9032-59CBE16F6541}"/>
    <cellStyle name="gunz 2 2" xfId="37582" xr:uid="{42A856C5-5B3D-46AC-A7E6-E12F72F48C61}"/>
    <cellStyle name="gunz 3" xfId="30760" xr:uid="{1E7F5844-0C50-4AB2-9995-EBD3A5539109}"/>
    <cellStyle name="gunz 3 2" xfId="37583" xr:uid="{4D84141F-432A-497E-B499-B820036C3629}"/>
    <cellStyle name="gunz 4" xfId="30761" xr:uid="{CFBFF4B7-FBEC-4D11-8B91-5D174FEAF6E0}"/>
    <cellStyle name="gunz 4 2" xfId="37584" xr:uid="{274F597C-B9A2-428D-86A7-A53AD01A6843}"/>
    <cellStyle name="gunz 5" xfId="30762" xr:uid="{7F9F73F9-E0B3-4F1F-A8BD-9A077551B23C}"/>
    <cellStyle name="gunz 5 2" xfId="37585" xr:uid="{4338799C-C9CD-4847-AF2B-D1B209166CA9}"/>
    <cellStyle name="gunz 6" xfId="37581" xr:uid="{4B04B2BB-6FD2-4C6B-B8A8-4C982C935A6B}"/>
    <cellStyle name="gv" xfId="30763" xr:uid="{AF2E42D4-24AB-4823-8781-D949AA895D24}"/>
    <cellStyle name="gv 2" xfId="30764" xr:uid="{2D62D674-A920-4977-91BD-46A0E200DB4C}"/>
    <cellStyle name="handle" xfId="30765" xr:uid="{5E2B9F57-312D-4276-A18B-249418D51D66}"/>
    <cellStyle name="Hard Percent" xfId="30766" xr:uid="{C876846F-2D8B-4F3E-9A31-DCF2015E6D2A}"/>
    <cellStyle name="Hard Percent 10" xfId="30767" xr:uid="{17C4FC13-9D3F-4685-98B8-E70324D74CB3}"/>
    <cellStyle name="Hard Percent 11" xfId="30768" xr:uid="{F8DB47FC-9FB7-4329-B326-AA9D215AB97B}"/>
    <cellStyle name="Hard Percent 12" xfId="30769" xr:uid="{FB3C17E6-434C-4D21-ACAD-2E255C9685FF}"/>
    <cellStyle name="Hard Percent 13" xfId="30770" xr:uid="{7DFEAABE-9187-4557-8528-05DBEF990178}"/>
    <cellStyle name="Hard Percent 14" xfId="30771" xr:uid="{033D2A84-0094-4156-8EC1-E360F48CA5FD}"/>
    <cellStyle name="Hard Percent 15" xfId="30772" xr:uid="{1A773A10-68D4-48AE-9D09-F0FE2D3C6F60}"/>
    <cellStyle name="Hard Percent 16" xfId="30773" xr:uid="{C29F9D10-E60A-4040-8553-12D2226D5331}"/>
    <cellStyle name="Hard Percent 17" xfId="30774" xr:uid="{1FB7FCBF-E711-40C3-B7EF-71BF37866904}"/>
    <cellStyle name="Hard Percent 2" xfId="30775" xr:uid="{E8D66B24-0C01-4991-92AB-DC316DB83502}"/>
    <cellStyle name="Hard Percent 3" xfId="30776" xr:uid="{C43E2AB1-120E-4F39-A62E-80D4DACE8576}"/>
    <cellStyle name="Hard Percent 4" xfId="30777" xr:uid="{C0D8D3E9-41CD-4FD7-8682-21A087D734AD}"/>
    <cellStyle name="Hard Percent 5" xfId="30778" xr:uid="{6C2F04BE-396B-4EB5-B5C4-685002908B52}"/>
    <cellStyle name="Hard Percent 6" xfId="30779" xr:uid="{87DD22BA-7692-4833-AEFA-4E6C4D21CB7A}"/>
    <cellStyle name="Hard Percent 7" xfId="30780" xr:uid="{B14116C5-4E1D-4EAC-BE99-54604D7AEABA}"/>
    <cellStyle name="Hard Percent 8" xfId="30781" xr:uid="{D33EC926-7ADA-4117-9E06-F86A9313CFCC}"/>
    <cellStyle name="Hard Percent 9" xfId="30782" xr:uid="{1851C43C-3DEF-4B97-9C25-2DE8F1AA51F2}"/>
    <cellStyle name="Hard Percent_Annexe 6 IAS" xfId="30783" xr:uid="{F2D098C3-C81C-4CCD-B967-7059380E78E6}"/>
    <cellStyle name="Header" xfId="30784" xr:uid="{15468689-289E-4DF6-8502-67BB465913E5}"/>
    <cellStyle name="Header 2" xfId="30785" xr:uid="{55E526FF-56F6-4628-9E69-C3C1B957598D}"/>
    <cellStyle name="Header 3" xfId="30786" xr:uid="{B9CDF8D4-4059-4B07-B0C9-A02DBCEBDF90}"/>
    <cellStyle name="Header 4" xfId="30787" xr:uid="{A0AA5996-80B6-4390-9310-96B91E21BBCC}"/>
    <cellStyle name="Header 4 2" xfId="37587" xr:uid="{168EC375-7FDA-4301-9460-FA1A590ECF04}"/>
    <cellStyle name="Header 5" xfId="30788" xr:uid="{31117671-17B3-41BF-B404-331FF00CEA10}"/>
    <cellStyle name="Header 5 2" xfId="37588" xr:uid="{B059A427-F0C7-4FC7-B0D8-8327914D76CA}"/>
    <cellStyle name="Header 6" xfId="30789" xr:uid="{8588349C-347C-447A-8C87-98E47BA0B65F}"/>
    <cellStyle name="Header 6 2" xfId="37589" xr:uid="{4AC2A0A4-E1F3-48EB-9EF7-36885454E349}"/>
    <cellStyle name="Header 7" xfId="30790" xr:uid="{4078E8BA-51C4-4CA5-8CBF-6A0E13824925}"/>
    <cellStyle name="Header 7 2" xfId="37590" xr:uid="{FCF743C6-6738-482D-88E5-51DFDA900CEB}"/>
    <cellStyle name="Header 8" xfId="37586" xr:uid="{B61A8029-3F19-4A02-9073-3E9DDB9AF0DA}"/>
    <cellStyle name="Header_45647 - Annexe 6a au 31 03 2011 v2" xfId="30791" xr:uid="{CE181A9A-07A1-46BD-B237-FBA2EF285800}"/>
    <cellStyle name="Header1" xfId="9219" xr:uid="{00000000-0005-0000-0000-000059240000}"/>
    <cellStyle name="Header1 10" xfId="30792" xr:uid="{7038A245-43B2-404F-898E-A230E4C6CAE4}"/>
    <cellStyle name="Header1 11" xfId="30793" xr:uid="{793273F9-E3F8-4AA8-9AA8-43F381B6F2E8}"/>
    <cellStyle name="Header1 12" xfId="30794" xr:uid="{71B048E3-A9D1-40E1-8545-113DF1DC7C5C}"/>
    <cellStyle name="Header1 13" xfId="30795" xr:uid="{9CD7518D-0656-40AC-979C-85A6CE67CB35}"/>
    <cellStyle name="Header1 14" xfId="30796" xr:uid="{D97824ED-15B1-45E3-B63D-0487DE37151A}"/>
    <cellStyle name="Header1 15" xfId="30797" xr:uid="{C3316898-01CC-4583-9787-6DE62D226C19}"/>
    <cellStyle name="Header1 16" xfId="30798" xr:uid="{0FCA6561-1A05-491F-9FEF-9B80EB68BDA1}"/>
    <cellStyle name="Header1 17" xfId="30799" xr:uid="{7CB347D4-7D58-453A-8A4B-CC73A6807566}"/>
    <cellStyle name="Header1 2" xfId="9220" xr:uid="{00000000-0005-0000-0000-00005A240000}"/>
    <cellStyle name="Header1 2 2" xfId="30801" xr:uid="{257C417A-965D-4531-A400-33B844A54AFC}"/>
    <cellStyle name="Header1 2 3" xfId="30800" xr:uid="{A0626D99-8E88-46B1-8B7B-7C8411C4B9F7}"/>
    <cellStyle name="Header1 2_Annexe 6 IAS" xfId="30802" xr:uid="{B61DB67A-BA16-4152-943F-F4C124D8B966}"/>
    <cellStyle name="Header1 3" xfId="9221" xr:uid="{00000000-0005-0000-0000-00005B240000}"/>
    <cellStyle name="Header1 3 2" xfId="30804" xr:uid="{FF3D81B3-4597-4A87-BB18-64EA231EBB8B}"/>
    <cellStyle name="Header1 3 3" xfId="30803" xr:uid="{4CC8129C-D0BB-4510-A585-A3E435C0BB0C}"/>
    <cellStyle name="Header1 3_Annexe 6 IAS" xfId="30805" xr:uid="{8077FDEF-ABFF-4AF5-9251-64D02697919E}"/>
    <cellStyle name="Header1 4" xfId="30806" xr:uid="{E1E0C636-36FB-4B82-B981-E22673875BA4}"/>
    <cellStyle name="Header1 4 2" xfId="30807" xr:uid="{5C613692-ACDD-4184-BBFE-92A77018F766}"/>
    <cellStyle name="Header1 4_Annexe 6 IAS" xfId="30808" xr:uid="{FCA5FC43-F9C8-47C1-999F-13DC3892209E}"/>
    <cellStyle name="Header1 5" xfId="30809" xr:uid="{62D4B4CF-AEFB-41F4-946A-A2B9F2C9149F}"/>
    <cellStyle name="Header1 5 2" xfId="30810" xr:uid="{DFA88DD6-00A9-4125-985D-6C25080767E5}"/>
    <cellStyle name="Header1 5_Annexe 6 IAS" xfId="30811" xr:uid="{C58C258A-373D-4888-8198-7F91C1055D28}"/>
    <cellStyle name="Header1 6" xfId="30812" xr:uid="{FED35B10-19F8-4FD6-9679-AEE4C6A5022B}"/>
    <cellStyle name="Header1 7" xfId="30813" xr:uid="{3347E998-26B9-47BE-B59D-9331400BEA9F}"/>
    <cellStyle name="Header1 8" xfId="30814" xr:uid="{B7F9DB1B-4FB8-4FE4-9C0C-7D47F39B5879}"/>
    <cellStyle name="Header1 9" xfId="30815" xr:uid="{24841897-A26C-4A99-BA82-3FBDC05982C8}"/>
    <cellStyle name="Header1_Annexe 6 IAS" xfId="30816" xr:uid="{3C4A3354-6358-4F25-82A7-B2DDDFB0561E}"/>
    <cellStyle name="Header2" xfId="9222" xr:uid="{00000000-0005-0000-0000-00005C240000}"/>
    <cellStyle name="Header2 10" xfId="30818" xr:uid="{1B282B7C-4D6B-49B7-908C-6C2D88CBF6A5}"/>
    <cellStyle name="Header2 11" xfId="30819" xr:uid="{07581D0A-AF38-4B0F-A24F-EDD07A13467E}"/>
    <cellStyle name="Header2 12" xfId="30820" xr:uid="{EA037A7C-28A7-4ED6-AAA6-14FBD70DD058}"/>
    <cellStyle name="Header2 13" xfId="30821" xr:uid="{0D5002B4-C563-4583-A3A5-48D05882F9D4}"/>
    <cellStyle name="Header2 14" xfId="30822" xr:uid="{5B9D2578-C8F4-45F9-A88A-3C4B812B7891}"/>
    <cellStyle name="Header2 15" xfId="30823" xr:uid="{5FA02163-790C-4C96-8392-ACB54FFB3AB1}"/>
    <cellStyle name="Header2 16" xfId="30824" xr:uid="{021D2F8A-66B2-48BB-B199-CE6440824E0E}"/>
    <cellStyle name="Header2 17" xfId="30825" xr:uid="{9CB955A6-1171-46B3-95AE-8E117FD2BE62}"/>
    <cellStyle name="Header2 18" xfId="30817" xr:uid="{BBC436C3-5701-4288-965E-9AABD0599779}"/>
    <cellStyle name="Header2 19" xfId="37591" xr:uid="{9353CDD6-9291-4047-9094-7E7694FA9787}"/>
    <cellStyle name="Header2 2" xfId="9223" xr:uid="{00000000-0005-0000-0000-00005D240000}"/>
    <cellStyle name="Header2 2 2" xfId="21300" xr:uid="{00000000-0005-0000-0000-00005E240000}"/>
    <cellStyle name="Header2 2 2 2" xfId="30827" xr:uid="{7EF3683F-838F-47E0-888F-8419A525B55A}"/>
    <cellStyle name="Header2 2 3" xfId="30826" xr:uid="{E5D48A25-502C-4B77-A605-B5F03A0110DB}"/>
    <cellStyle name="Header2 2 4" xfId="21497" xr:uid="{03B0F7DA-E321-4C0E-9776-BBEB3BD7E86A}"/>
    <cellStyle name="Header2 2_Annexe 6 IAS" xfId="30828" xr:uid="{155206F0-A9FC-46B5-824A-D54C3854CEDA}"/>
    <cellStyle name="Header2 20" xfId="21496" xr:uid="{97DAAEFF-AC7D-4E2B-9653-DA2C6FA4BDF5}"/>
    <cellStyle name="Header2 3" xfId="9224" xr:uid="{00000000-0005-0000-0000-00005F240000}"/>
    <cellStyle name="Header2 3 2" xfId="21299" xr:uid="{00000000-0005-0000-0000-000060240000}"/>
    <cellStyle name="Header2 3 2 2" xfId="30830" xr:uid="{6DA587E6-A1A3-41A6-B557-50AE73AB4590}"/>
    <cellStyle name="Header2 3 3" xfId="30829" xr:uid="{FC4FCD78-C34A-4045-89ED-3B9F6B9BBD24}"/>
    <cellStyle name="Header2 3 4" xfId="21498" xr:uid="{FAC481A5-5B80-4A91-BF0C-B67D4C5808B9}"/>
    <cellStyle name="Header2 3_Annexe 6 IAS" xfId="30831" xr:uid="{02989839-82E9-4A02-96DC-693881B66C99}"/>
    <cellStyle name="Header2 4" xfId="21301" xr:uid="{00000000-0005-0000-0000-000061240000}"/>
    <cellStyle name="Header2 4 2" xfId="30833" xr:uid="{CC1CE85F-F4C2-4362-BA2D-7F0ECBF35A20}"/>
    <cellStyle name="Header2 4 3" xfId="30832" xr:uid="{3C60F516-77B0-4ECD-94E4-41518C30CBD6}"/>
    <cellStyle name="Header2 4_Annexe 6 IAS" xfId="30834" xr:uid="{B8E8AF58-F468-4513-B0F5-4A774843CB53}"/>
    <cellStyle name="Header2 5" xfId="30835" xr:uid="{D3241C14-F519-4D3F-909A-6C9689CDCE55}"/>
    <cellStyle name="Header2 5 2" xfId="30836" xr:uid="{0F6B537F-48AF-4FF1-9E64-B1561D736005}"/>
    <cellStyle name="Header2 5_Annexe 6 IAS" xfId="30837" xr:uid="{FEEB40D7-7BF7-4168-8AE5-5FFBAD07A7E8}"/>
    <cellStyle name="Header2 6" xfId="30838" xr:uid="{77CBFE6D-BDA0-41A8-94F2-334F266A0AEC}"/>
    <cellStyle name="Header2 7" xfId="30839" xr:uid="{4DFB721A-8674-43B1-9108-6C764F9C1499}"/>
    <cellStyle name="Header2 8" xfId="30840" xr:uid="{89508A74-840D-47C1-AEC4-DD0D952CDBE8}"/>
    <cellStyle name="Header2 9" xfId="30841" xr:uid="{DE4002C4-2EAD-48C1-935B-BD442721450F}"/>
    <cellStyle name="Header2_Annexe 6 IAS" xfId="30842" xr:uid="{34394F7E-8D7C-4FB9-830B-618FDC967949}"/>
    <cellStyle name="Heading" xfId="30843" xr:uid="{A4AF327E-963A-404A-A1AA-0FC2D72FF089}"/>
    <cellStyle name="Heading 1 10" xfId="30844" xr:uid="{1D3AD48A-B3A8-47E4-9291-F238795C620D}"/>
    <cellStyle name="Heading 1 11" xfId="30845" xr:uid="{5F34FC18-7A61-4A6F-89DA-D46FC9A26365}"/>
    <cellStyle name="Heading 1 12" xfId="30846" xr:uid="{C53FBBB5-7E47-485D-BA1E-47D0CBE5029F}"/>
    <cellStyle name="Heading 1 13" xfId="30847" xr:uid="{C0E71035-E697-4139-8273-FBD9DF5875C9}"/>
    <cellStyle name="Heading 1 2" xfId="9225" xr:uid="{00000000-0005-0000-0000-000062240000}"/>
    <cellStyle name="Heading 1 2 2" xfId="9226" xr:uid="{00000000-0005-0000-0000-000063240000}"/>
    <cellStyle name="Heading 1 2 2 2" xfId="9227" xr:uid="{00000000-0005-0000-0000-000064240000}"/>
    <cellStyle name="Heading 1 2 2 3" xfId="30848" xr:uid="{9B08B029-B45D-4364-A576-01D0D3EF855B}"/>
    <cellStyle name="Heading 1 2 3" xfId="9228" xr:uid="{00000000-0005-0000-0000-000065240000}"/>
    <cellStyle name="Heading 1 2 4" xfId="9229" xr:uid="{00000000-0005-0000-0000-000066240000}"/>
    <cellStyle name="Heading 1 2 5" xfId="21850" xr:uid="{4F6B9CBF-B5ED-442B-82EC-0BC62BF61057}"/>
    <cellStyle name="Heading 1 2 6" xfId="37330" xr:uid="{B6659858-BCE9-4911-B967-C6CF21E75C6A}"/>
    <cellStyle name="Heading 1 3" xfId="9230" xr:uid="{00000000-0005-0000-0000-000067240000}"/>
    <cellStyle name="Heading 1 3 2" xfId="9231" xr:uid="{00000000-0005-0000-0000-000068240000}"/>
    <cellStyle name="Heading 1 3 3" xfId="9232" xr:uid="{00000000-0005-0000-0000-000069240000}"/>
    <cellStyle name="Heading 1 3 4" xfId="30849" xr:uid="{48F28236-E2DB-49DA-930F-7128D519217F}"/>
    <cellStyle name="Heading 1 4" xfId="9233" xr:uid="{00000000-0005-0000-0000-00006A240000}"/>
    <cellStyle name="Heading 1 4 2" xfId="9234" xr:uid="{00000000-0005-0000-0000-00006B240000}"/>
    <cellStyle name="Heading 1 4 3" xfId="9235" xr:uid="{00000000-0005-0000-0000-00006C240000}"/>
    <cellStyle name="Heading 1 4 4" xfId="30850" xr:uid="{705249E8-4B20-47B2-83D7-BC6AED1E7CB9}"/>
    <cellStyle name="Heading 1 5" xfId="9236" xr:uid="{00000000-0005-0000-0000-00006D240000}"/>
    <cellStyle name="Heading 1 5 2" xfId="9237" xr:uid="{00000000-0005-0000-0000-00006E240000}"/>
    <cellStyle name="Heading 1 5 2 2" xfId="30852" xr:uid="{0AAC9392-4BA0-4B4E-9B60-A602A4B08D42}"/>
    <cellStyle name="Heading 1 5 3" xfId="9238" xr:uid="{00000000-0005-0000-0000-00006F240000}"/>
    <cellStyle name="Heading 1 5 4" xfId="30851" xr:uid="{24722BBE-1770-4711-852A-9F9F46F96576}"/>
    <cellStyle name="Heading 1 5_Cadrage conso" xfId="30853" xr:uid="{490E3A61-4C38-46D4-A644-92D2E6E6B3DB}"/>
    <cellStyle name="Heading 1 6" xfId="9239" xr:uid="{00000000-0005-0000-0000-000070240000}"/>
    <cellStyle name="Heading 1 6 2" xfId="9240" xr:uid="{00000000-0005-0000-0000-000071240000}"/>
    <cellStyle name="Heading 1 6 3" xfId="9241" xr:uid="{00000000-0005-0000-0000-000072240000}"/>
    <cellStyle name="Heading 1 6 4" xfId="30854" xr:uid="{5509C6C0-250C-4B71-A9D7-E7F88CA306E3}"/>
    <cellStyle name="Heading 1 7" xfId="9242" xr:uid="{00000000-0005-0000-0000-000073240000}"/>
    <cellStyle name="Heading 1 8" xfId="30855" xr:uid="{4DFC5D26-542C-47E8-ACC8-FC2D057B1B24}"/>
    <cellStyle name="Heading 1 9" xfId="30856" xr:uid="{FE84C27B-E64D-4352-A42E-D92DFF0512B2}"/>
    <cellStyle name="Heading 2 10" xfId="30857" xr:uid="{3EBB1B57-51E6-47D3-BB35-935E7547E5F2}"/>
    <cellStyle name="Heading 2 11" xfId="30858" xr:uid="{01B78263-1755-43AF-AFB6-112B146A7EA4}"/>
    <cellStyle name="Heading 2 12" xfId="30859" xr:uid="{D5969701-0D84-42B8-929D-A0DC0BCC8415}"/>
    <cellStyle name="Heading 2 13" xfId="30860" xr:uid="{DBE2AB6D-3D7C-4651-B8A1-D19660A27625}"/>
    <cellStyle name="Heading 2 14" xfId="30861" xr:uid="{6D206EC7-C39C-4B07-BF9F-5B704BB54E33}"/>
    <cellStyle name="Heading 2 15" xfId="30862" xr:uid="{FEB0DF1B-5661-4936-8937-D0A6A96C199B}"/>
    <cellStyle name="Heading 2 16" xfId="30863" xr:uid="{934F274E-6BE6-46C5-9B7B-D8261B9AB973}"/>
    <cellStyle name="Heading 2 17" xfId="30864" xr:uid="{962E54C2-AAB4-4049-80EE-130891537E38}"/>
    <cellStyle name="Heading 2 2" xfId="9243" xr:uid="{00000000-0005-0000-0000-000074240000}"/>
    <cellStyle name="Heading 2 2 2" xfId="9244" xr:uid="{00000000-0005-0000-0000-000075240000}"/>
    <cellStyle name="Heading 2 2 2 2" xfId="9245" xr:uid="{00000000-0005-0000-0000-000076240000}"/>
    <cellStyle name="Heading 2 2 2 3" xfId="30865" xr:uid="{BF6D7BD3-BDFA-47BD-BD94-B94426598AB9}"/>
    <cellStyle name="Heading 2 2 3" xfId="9246" xr:uid="{00000000-0005-0000-0000-000077240000}"/>
    <cellStyle name="Heading 2 2 4" xfId="9247" xr:uid="{00000000-0005-0000-0000-000078240000}"/>
    <cellStyle name="Heading 2 2 5" xfId="21852" xr:uid="{02D80476-304A-45F1-87F2-99C5DCD9767C}"/>
    <cellStyle name="Heading 2 3" xfId="9248" xr:uid="{00000000-0005-0000-0000-000079240000}"/>
    <cellStyle name="Heading 2 3 2" xfId="9249" xr:uid="{00000000-0005-0000-0000-00007A240000}"/>
    <cellStyle name="Heading 2 3 3" xfId="9250" xr:uid="{00000000-0005-0000-0000-00007B240000}"/>
    <cellStyle name="Heading 2 3 4" xfId="30866" xr:uid="{05CEC938-4F6D-422C-8D48-E999F1D34E27}"/>
    <cellStyle name="Heading 2 4" xfId="9251" xr:uid="{00000000-0005-0000-0000-00007C240000}"/>
    <cellStyle name="Heading 2 4 2" xfId="9252" xr:uid="{00000000-0005-0000-0000-00007D240000}"/>
    <cellStyle name="Heading 2 4 3" xfId="9253" xr:uid="{00000000-0005-0000-0000-00007E240000}"/>
    <cellStyle name="Heading 2 4 4" xfId="30867" xr:uid="{B21EA4F7-726F-44E2-AB69-528C6BB20056}"/>
    <cellStyle name="Heading 2 5" xfId="9254" xr:uid="{00000000-0005-0000-0000-00007F240000}"/>
    <cellStyle name="Heading 2 5 2" xfId="9255" xr:uid="{00000000-0005-0000-0000-000080240000}"/>
    <cellStyle name="Heading 2 5 2 2" xfId="30869" xr:uid="{7A3AD2E3-6AFC-4CB2-B47D-13F373DD772C}"/>
    <cellStyle name="Heading 2 5 3" xfId="9256" xr:uid="{00000000-0005-0000-0000-000081240000}"/>
    <cellStyle name="Heading 2 5 4" xfId="30868" xr:uid="{CC58AFC6-B063-4BF6-BFB4-1E11F00B900C}"/>
    <cellStyle name="Heading 2 5_Cadrage conso" xfId="30870" xr:uid="{302D53B0-CAC6-48CC-9C05-4D1A288E52A5}"/>
    <cellStyle name="Heading 2 6" xfId="9257" xr:uid="{00000000-0005-0000-0000-000082240000}"/>
    <cellStyle name="Heading 2 6 2" xfId="9258" xr:uid="{00000000-0005-0000-0000-000083240000}"/>
    <cellStyle name="Heading 2 6 3" xfId="9259" xr:uid="{00000000-0005-0000-0000-000084240000}"/>
    <cellStyle name="Heading 2 6 4" xfId="30871" xr:uid="{0ABEE14A-4ABE-4A89-8E03-F883570CF6C7}"/>
    <cellStyle name="Heading 2 7" xfId="9260" xr:uid="{00000000-0005-0000-0000-000085240000}"/>
    <cellStyle name="Heading 2 7 2" xfId="30872" xr:uid="{66D622DF-74FC-4535-9A9B-CC696374D296}"/>
    <cellStyle name="Heading 2 8" xfId="30873" xr:uid="{CC2529BC-65D2-449E-BCB8-B603084FB41B}"/>
    <cellStyle name="Heading 2 9" xfId="30874" xr:uid="{27CC50BB-5847-4B6E-83F1-3B02861CB279}"/>
    <cellStyle name="Heading 3 10" xfId="30875" xr:uid="{E270DE44-0262-4CE2-BC83-FAB8518A9606}"/>
    <cellStyle name="Heading 3 11" xfId="30876" xr:uid="{A6B01926-6E09-49D6-B67F-8A4F27E874A0}"/>
    <cellStyle name="Heading 3 12" xfId="30877" xr:uid="{2B5F7056-9E27-470C-98B8-D2691243E9E0}"/>
    <cellStyle name="Heading 3 13" xfId="30878" xr:uid="{A7A6B751-BE23-4016-A81E-88B4EA1B26CA}"/>
    <cellStyle name="Heading 3 2" xfId="9261" xr:uid="{00000000-0005-0000-0000-000086240000}"/>
    <cellStyle name="Heading 3 2 2" xfId="9262" xr:uid="{00000000-0005-0000-0000-000087240000}"/>
    <cellStyle name="Heading 3 2 2 2" xfId="9263" xr:uid="{00000000-0005-0000-0000-000088240000}"/>
    <cellStyle name="Heading 3 2 3" xfId="9264" xr:uid="{00000000-0005-0000-0000-000089240000}"/>
    <cellStyle name="Heading 3 2 3 2" xfId="9265" xr:uid="{00000000-0005-0000-0000-00008A240000}"/>
    <cellStyle name="Heading 3 2 4" xfId="9266" xr:uid="{00000000-0005-0000-0000-00008B240000}"/>
    <cellStyle name="Heading 3 2 4 2" xfId="9267" xr:uid="{00000000-0005-0000-0000-00008C240000}"/>
    <cellStyle name="Heading 3 2 5" xfId="9268" xr:uid="{00000000-0005-0000-0000-00008D240000}"/>
    <cellStyle name="Heading 3 2 6" xfId="30879" xr:uid="{686A0B08-E92B-40F7-9A9D-EB13DA061FFD}"/>
    <cellStyle name="Heading 3 3" xfId="9269" xr:uid="{00000000-0005-0000-0000-00008E240000}"/>
    <cellStyle name="Heading 3 3 2" xfId="9270" xr:uid="{00000000-0005-0000-0000-00008F240000}"/>
    <cellStyle name="Heading 3 3 3" xfId="9271" xr:uid="{00000000-0005-0000-0000-000090240000}"/>
    <cellStyle name="Heading 3 3 4" xfId="30880" xr:uid="{9AAAACFF-6EA2-47A0-822A-4610CA3C8A03}"/>
    <cellStyle name="Heading 3 4" xfId="9272" xr:uid="{00000000-0005-0000-0000-000091240000}"/>
    <cellStyle name="Heading 3 4 2" xfId="9273" xr:uid="{00000000-0005-0000-0000-000092240000}"/>
    <cellStyle name="Heading 3 4 3" xfId="9274" xr:uid="{00000000-0005-0000-0000-000093240000}"/>
    <cellStyle name="Heading 3 4 4" xfId="30881" xr:uid="{8AE80F53-336E-4AAF-A1F7-5155EEA40601}"/>
    <cellStyle name="Heading 3 5" xfId="9275" xr:uid="{00000000-0005-0000-0000-000094240000}"/>
    <cellStyle name="Heading 3 5 2" xfId="9276" xr:uid="{00000000-0005-0000-0000-000095240000}"/>
    <cellStyle name="Heading 3 5 3" xfId="9277" xr:uid="{00000000-0005-0000-0000-000096240000}"/>
    <cellStyle name="Heading 3 5 4" xfId="30882" xr:uid="{14AB4821-A501-4AD3-8B91-9205D8309D8A}"/>
    <cellStyle name="Heading 3 6" xfId="9278" xr:uid="{00000000-0005-0000-0000-000097240000}"/>
    <cellStyle name="Heading 3 6 2" xfId="9279" xr:uid="{00000000-0005-0000-0000-000098240000}"/>
    <cellStyle name="Heading 3 6 3" xfId="9280" xr:uid="{00000000-0005-0000-0000-000099240000}"/>
    <cellStyle name="Heading 3 6 4" xfId="30883" xr:uid="{37E0523E-6FB6-48EA-87AB-FFDA3F27C301}"/>
    <cellStyle name="Heading 3 7" xfId="9281" xr:uid="{00000000-0005-0000-0000-00009A240000}"/>
    <cellStyle name="Heading 3 7 2" xfId="30884" xr:uid="{7CE0B9A9-FE38-440F-9BD9-FC059FC0DFCB}"/>
    <cellStyle name="Heading 3 8" xfId="30885" xr:uid="{EA0A0D1C-D995-45D8-8471-4452CFE013D1}"/>
    <cellStyle name="Heading 3 9" xfId="30886" xr:uid="{96F3D6E4-8C0C-44F4-BB30-F491FC58FEE1}"/>
    <cellStyle name="Heading 4 10" xfId="30887" xr:uid="{7AF0DBD9-A80F-4632-899E-D5C0F3F437CD}"/>
    <cellStyle name="Heading 4 11" xfId="30888" xr:uid="{7DAB69FA-4B77-43BF-9E0F-37DFEBDF1F62}"/>
    <cellStyle name="Heading 4 12" xfId="30889" xr:uid="{FCE2E71B-E60A-488A-97A8-4A5E4A0180F3}"/>
    <cellStyle name="Heading 4 13" xfId="30890" xr:uid="{E264D9BE-15A0-4DC2-8CB3-53B3AD3C888F}"/>
    <cellStyle name="Heading 4 2" xfId="9282" xr:uid="{00000000-0005-0000-0000-00009B240000}"/>
    <cellStyle name="Heading 4 2 2" xfId="9283" xr:uid="{00000000-0005-0000-0000-00009C240000}"/>
    <cellStyle name="Heading 4 2 2 2" xfId="9284" xr:uid="{00000000-0005-0000-0000-00009D240000}"/>
    <cellStyle name="Heading 4 2 3" xfId="9285" xr:uid="{00000000-0005-0000-0000-00009E240000}"/>
    <cellStyle name="Heading 4 2 4" xfId="9286" xr:uid="{00000000-0005-0000-0000-00009F240000}"/>
    <cellStyle name="Heading 4 2 5" xfId="30891" xr:uid="{12A41636-23A1-477A-B3F4-EEAB1752C0E2}"/>
    <cellStyle name="Heading 4 3" xfId="9287" xr:uid="{00000000-0005-0000-0000-0000A0240000}"/>
    <cellStyle name="Heading 4 3 2" xfId="9288" xr:uid="{00000000-0005-0000-0000-0000A1240000}"/>
    <cellStyle name="Heading 4 3 3" xfId="9289" xr:uid="{00000000-0005-0000-0000-0000A2240000}"/>
    <cellStyle name="Heading 4 3 4" xfId="30892" xr:uid="{3EED5AB9-CCC7-4387-9D0D-45CAAF70C505}"/>
    <cellStyle name="Heading 4 4" xfId="9290" xr:uid="{00000000-0005-0000-0000-0000A3240000}"/>
    <cellStyle name="Heading 4 4 2" xfId="9291" xr:uid="{00000000-0005-0000-0000-0000A4240000}"/>
    <cellStyle name="Heading 4 4 3" xfId="9292" xr:uid="{00000000-0005-0000-0000-0000A5240000}"/>
    <cellStyle name="Heading 4 4 4" xfId="30893" xr:uid="{FFA85222-DED0-43C5-BC57-D4649FCB6833}"/>
    <cellStyle name="Heading 4 5" xfId="9293" xr:uid="{00000000-0005-0000-0000-0000A6240000}"/>
    <cellStyle name="Heading 4 5 2" xfId="9294" xr:uid="{00000000-0005-0000-0000-0000A7240000}"/>
    <cellStyle name="Heading 4 5 3" xfId="9295" xr:uid="{00000000-0005-0000-0000-0000A8240000}"/>
    <cellStyle name="Heading 4 5 4" xfId="30894" xr:uid="{37BEBC1F-6C39-4DA6-9DEA-104A246D630C}"/>
    <cellStyle name="Heading 4 6" xfId="9296" xr:uid="{00000000-0005-0000-0000-0000A9240000}"/>
    <cellStyle name="Heading 4 6 2" xfId="9297" xr:uid="{00000000-0005-0000-0000-0000AA240000}"/>
    <cellStyle name="Heading 4 6 3" xfId="9298" xr:uid="{00000000-0005-0000-0000-0000AB240000}"/>
    <cellStyle name="Heading 4 6 4" xfId="30895" xr:uid="{35A7E3CE-E70A-41E1-BC5E-0AAD2728C4C1}"/>
    <cellStyle name="Heading 4 7" xfId="9299" xr:uid="{00000000-0005-0000-0000-0000AC240000}"/>
    <cellStyle name="Heading 4 8" xfId="30896" xr:uid="{1F7BF1B2-D08E-4876-A8BC-EFBDA1F2175B}"/>
    <cellStyle name="Heading 4 9" xfId="30897" xr:uid="{87900AE4-C2EE-495D-8692-A9229F1D72B9}"/>
    <cellStyle name="Heading A" xfId="9300" xr:uid="{00000000-0005-0000-0000-0000AD240000}"/>
    <cellStyle name="Heading1" xfId="9301" xr:uid="{00000000-0005-0000-0000-0000AE240000}"/>
    <cellStyle name="Heading1 2" xfId="9302" xr:uid="{00000000-0005-0000-0000-0000AF240000}"/>
    <cellStyle name="Heading1 3" xfId="9303" xr:uid="{00000000-0005-0000-0000-0000B0240000}"/>
    <cellStyle name="Heading2" xfId="9304" xr:uid="{00000000-0005-0000-0000-0000B1240000}"/>
    <cellStyle name="Heading2 2" xfId="9305" xr:uid="{00000000-0005-0000-0000-0000B2240000}"/>
    <cellStyle name="Heading2 3" xfId="9306" xr:uid="{00000000-0005-0000-0000-0000B3240000}"/>
    <cellStyle name="Heading3" xfId="9307" xr:uid="{00000000-0005-0000-0000-0000B4240000}"/>
    <cellStyle name="Heading3 2" xfId="9308" xr:uid="{00000000-0005-0000-0000-0000B5240000}"/>
    <cellStyle name="Heading3 3" xfId="9309" xr:uid="{00000000-0005-0000-0000-0000B6240000}"/>
    <cellStyle name="Heading4" xfId="9310" xr:uid="{00000000-0005-0000-0000-0000B7240000}"/>
    <cellStyle name="Heading4 2" xfId="9311" xr:uid="{00000000-0005-0000-0000-0000B8240000}"/>
    <cellStyle name="Heading4 3" xfId="9312" xr:uid="{00000000-0005-0000-0000-0000B9240000}"/>
    <cellStyle name="Heading5" xfId="9313" xr:uid="{00000000-0005-0000-0000-0000BA240000}"/>
    <cellStyle name="Heading5 2" xfId="9314" xr:uid="{00000000-0005-0000-0000-0000BB240000}"/>
    <cellStyle name="Heading5 3" xfId="9315" xr:uid="{00000000-0005-0000-0000-0000BC240000}"/>
    <cellStyle name="Heading6" xfId="9316" xr:uid="{00000000-0005-0000-0000-0000BD240000}"/>
    <cellStyle name="Heading6 2" xfId="9317" xr:uid="{00000000-0005-0000-0000-0000BE240000}"/>
    <cellStyle name="Heading6 3" xfId="9318" xr:uid="{00000000-0005-0000-0000-0000BF240000}"/>
    <cellStyle name="HeadingS" xfId="30898" xr:uid="{F23421D6-9313-489D-8ECF-A426147A86C2}"/>
    <cellStyle name="HeadingS 2" xfId="30899" xr:uid="{52115DB3-805D-4DBB-9C8B-D93CAB060F7B}"/>
    <cellStyle name="HeadingS 2 2" xfId="30900" xr:uid="{CB7B2943-CC96-47AA-851A-525FC86EBE9B}"/>
    <cellStyle name="HeadingS 2 2 2" xfId="30901" xr:uid="{82853E67-6ADD-4818-A1E7-CF8048A5288E}"/>
    <cellStyle name="HeadingS 2 3" xfId="30902" xr:uid="{2C1DC5EC-392D-4179-B024-214B25CB8F87}"/>
    <cellStyle name="HeadingS 3" xfId="30903" xr:uid="{5A064F78-D13B-4509-8012-2230207DB248}"/>
    <cellStyle name="HeadingS 3 2" xfId="30904" xr:uid="{8A8B05C7-F1F7-4E0D-B2E7-AC5ADCCC915A}"/>
    <cellStyle name="HeadingS 4" xfId="30905" xr:uid="{6862A132-886A-4A2A-9E95-D423EFF9F6B2}"/>
    <cellStyle name="HeadingS_Cadrage conso" xfId="30906" xr:uid="{0383282F-5DC0-4010-8F2B-5607B19CEA18}"/>
    <cellStyle name="HeadingTable" xfId="9319" xr:uid="{00000000-0005-0000-0000-0000C0240000}"/>
    <cellStyle name="HeadingTable 10" xfId="30908" xr:uid="{3E9A912F-D163-497B-A897-3F5AD4598A44}"/>
    <cellStyle name="HeadingTable 11" xfId="30909" xr:uid="{63EE80A7-E843-4CB8-BB3D-3D18AC98E013}"/>
    <cellStyle name="HeadingTable 12" xfId="30910" xr:uid="{9530C3B7-FC34-47FD-BE30-F4D1C6BB17D5}"/>
    <cellStyle name="HeadingTable 13" xfId="30911" xr:uid="{357966F1-5A00-4325-8B2A-948E50524A66}"/>
    <cellStyle name="HeadingTable 14" xfId="30912" xr:uid="{C5ACC921-729D-4980-9BBC-1A781AE19641}"/>
    <cellStyle name="HeadingTable 15" xfId="30913" xr:uid="{403F41F6-4CE4-418D-BA7C-67544D2CBD30}"/>
    <cellStyle name="HeadingTable 16" xfId="30914" xr:uid="{C599F509-5100-4F36-BC6D-C72662776BAA}"/>
    <cellStyle name="HeadingTable 17" xfId="30915" xr:uid="{E541D5CF-247F-407E-8911-78D58B194215}"/>
    <cellStyle name="HeadingTable 18" xfId="30907" xr:uid="{D02DC209-542B-4107-9CDB-0E5418F9659E}"/>
    <cellStyle name="HeadingTable 19" xfId="21853" xr:uid="{434559BB-F993-432D-90E4-EA43BB61B2AA}"/>
    <cellStyle name="HeadingTable 2" xfId="21298" xr:uid="{00000000-0005-0000-0000-0000C1240000}"/>
    <cellStyle name="HeadingTable 2 2" xfId="30917" xr:uid="{92362C3C-7ECC-4CEA-BCCC-A9B4D483755D}"/>
    <cellStyle name="HeadingTable 2 3" xfId="30916" xr:uid="{525FC493-7F15-4E9B-AADD-B6E9EB633A34}"/>
    <cellStyle name="HeadingTable 2_Annexe 6 IAS" xfId="30918" xr:uid="{903E14B0-6BB4-4C3F-A163-E3DCE000B7DA}"/>
    <cellStyle name="HeadingTable 20" xfId="37329" xr:uid="{71EB03B1-6D9D-4498-B892-06DC4BAE46EF}"/>
    <cellStyle name="HeadingTable 21" xfId="21499" xr:uid="{9144441E-29A6-4C7F-9ACE-CC4797B7B169}"/>
    <cellStyle name="HeadingTable 3" xfId="30919" xr:uid="{317C08D0-F2BE-44F0-8A94-77856E932169}"/>
    <cellStyle name="HeadingTable 3 2" xfId="30920" xr:uid="{F7475CA6-1E6C-4A4B-9FB7-BF61F0B41534}"/>
    <cellStyle name="HeadingTable 3_Annexe 6 IAS" xfId="30921" xr:uid="{C931D62A-B55E-43EB-BEEF-6D06ED1C887C}"/>
    <cellStyle name="HeadingTable 4" xfId="30922" xr:uid="{16487444-9148-45E5-8269-8EDFA0F03597}"/>
    <cellStyle name="HeadingTable 4 2" xfId="30923" xr:uid="{72213B47-F0D1-4BB6-B562-0813236EFD35}"/>
    <cellStyle name="HeadingTable 4_Annexe 6 IAS" xfId="30924" xr:uid="{F3061D79-25BF-46AB-946B-AB6170D6B579}"/>
    <cellStyle name="HeadingTable 5" xfId="30925" xr:uid="{ABEC3CB1-68A1-42BE-92CF-494724B554C2}"/>
    <cellStyle name="HeadingTable 5 2" xfId="30926" xr:uid="{0C333D9E-FE95-4799-BD77-0B9C5A2D119C}"/>
    <cellStyle name="HeadingTable 5_Annexe 6 IAS" xfId="30927" xr:uid="{AF530090-F0B4-4CCD-A283-948D863B32A7}"/>
    <cellStyle name="HeadingTable 6" xfId="30928" xr:uid="{0D8D99E4-B3CB-4543-80EA-0AFA085D682B}"/>
    <cellStyle name="HeadingTable 7" xfId="30929" xr:uid="{D3E31A3F-F07F-4E53-96B3-3DE6E065F7CF}"/>
    <cellStyle name="HeadingTable 8" xfId="30930" xr:uid="{4EF8959F-BC30-4C9A-89F7-8C2CF368EF55}"/>
    <cellStyle name="HeadingTable 9" xfId="30931" xr:uid="{1789423D-1C07-489E-B7ED-E5D7C177DA37}"/>
    <cellStyle name="HeadingTable_Annexe 6 IAS" xfId="30932" xr:uid="{DBDDCA0A-9410-4533-9C08-E4ADC677F2F7}"/>
    <cellStyle name="hell" xfId="30933" xr:uid="{C12443B5-6B33-4573-99BD-48934178D42A}"/>
    <cellStyle name="hell 2" xfId="30934" xr:uid="{88790ADE-9772-4282-88C9-35847D906209}"/>
    <cellStyle name="hell_~0950885" xfId="30935" xr:uid="{B5DAA284-0D69-4641-A891-29913844B4B6}"/>
    <cellStyle name="Hidden" xfId="30936" xr:uid="{E4E85F2B-407F-4D30-BF86-D590A489C832}"/>
    <cellStyle name="Hidden 2" xfId="30937" xr:uid="{71BBF1FA-D950-4681-B615-4C38ADF1A914}"/>
    <cellStyle name="Hidden 2 2" xfId="30938" xr:uid="{054EA1E3-6B1C-451F-B339-62BE9B5BFB89}"/>
    <cellStyle name="Hidden 2 2 2" xfId="30939" xr:uid="{8CD59DF3-5587-494B-9C2F-FC590A05DB14}"/>
    <cellStyle name="Hidden 2 3" xfId="30940" xr:uid="{D8341298-4DD1-41E0-A157-C4964CDF29D7}"/>
    <cellStyle name="Hidden 3" xfId="30941" xr:uid="{F3A36533-47C4-48BD-9E2E-E7893D29847B}"/>
    <cellStyle name="Hidden 3 2" xfId="30942" xr:uid="{BC1534BB-8F4E-4D77-BA65-E6EF28F5D4C5}"/>
    <cellStyle name="Hidden 4" xfId="30943" xr:uid="{206B44F1-81B9-4540-B815-029253B2701F}"/>
    <cellStyle name="Hidden_Cadrage conso" xfId="30944" xr:uid="{B6E15682-C956-417C-A2EF-27F607811821}"/>
    <cellStyle name="highlight yellow" xfId="30945" xr:uid="{0FA7C767-57F0-45DD-9665-F1674EA89E7C}"/>
    <cellStyle name="highlight yellow 10" xfId="30946" xr:uid="{ECA1C95C-A48F-4716-B850-4A6568D565EE}"/>
    <cellStyle name="highlight yellow 11" xfId="30947" xr:uid="{0CD37355-59B9-4C86-8584-DD8ADADC0B83}"/>
    <cellStyle name="highlight yellow 12" xfId="30948" xr:uid="{E183CFA4-DF1D-45B8-A0E1-AEEE225FE4BD}"/>
    <cellStyle name="highlight yellow 13" xfId="30949" xr:uid="{430ECF23-4DEF-4F27-984E-79DDB405359E}"/>
    <cellStyle name="highlight yellow 14" xfId="30950" xr:uid="{3410D621-33C7-4A43-9EF5-DE98DFD5CF1A}"/>
    <cellStyle name="highlight yellow 15" xfId="30951" xr:uid="{77DCB34A-8632-460C-8A30-A0E0D7150AB7}"/>
    <cellStyle name="highlight yellow 16" xfId="30952" xr:uid="{FDB84F1C-CDD3-4F37-B22C-3CFDF18E69EE}"/>
    <cellStyle name="highlight yellow 17" xfId="30953" xr:uid="{23B2CDBC-EED9-4BC3-AD27-6532E5384A97}"/>
    <cellStyle name="highlight yellow 2" xfId="30954" xr:uid="{56562D4B-F90E-444D-B075-C9E4448DAF3E}"/>
    <cellStyle name="highlight yellow 2 2" xfId="30955" xr:uid="{94D7FE1B-1639-4390-9E23-A7A4935CCF93}"/>
    <cellStyle name="highlight yellow 2_Annexe 6 IAS" xfId="30956" xr:uid="{86CA96EA-A51F-4B2D-8A31-22339ECCC71C}"/>
    <cellStyle name="highlight yellow 3" xfId="30957" xr:uid="{35FDD5FD-95D9-4A4A-B89B-826EE63CA064}"/>
    <cellStyle name="highlight yellow 4" xfId="30958" xr:uid="{7CE067A4-55C1-4ABF-BBA1-5BCC7D99FBCE}"/>
    <cellStyle name="highlight yellow 5" xfId="30959" xr:uid="{344473F0-23EC-45A6-BA74-64976607ACFE}"/>
    <cellStyle name="highlight yellow 6" xfId="30960" xr:uid="{10B1AAB8-8F53-483E-866F-B3EB1170FA98}"/>
    <cellStyle name="highlight yellow 7" xfId="30961" xr:uid="{31D79983-B50F-4947-BA90-7606A6297639}"/>
    <cellStyle name="highlight yellow 8" xfId="30962" xr:uid="{01FDBD70-F140-4C29-80AD-56E3C07FA78F}"/>
    <cellStyle name="highlight yellow 9" xfId="30963" xr:uid="{8A7CDE9A-D8CD-4AB7-A6BB-BC235C41CBDB}"/>
    <cellStyle name="highlight yellow_~0950885" xfId="30964" xr:uid="{A2901EC8-C6FC-4CC3-8E0E-AD3D03559733}"/>
    <cellStyle name="highlightExposure" xfId="9320" xr:uid="{00000000-0005-0000-0000-0000C2240000}"/>
    <cellStyle name="highlightExposure 10" xfId="30966" xr:uid="{8A63C956-F4A7-4C15-ABD8-DFB9F71E0F7F}"/>
    <cellStyle name="highlightExposure 11" xfId="30965" xr:uid="{836F4722-A572-4E49-964D-E3E1BD86679B}"/>
    <cellStyle name="highlightExposure 12" xfId="37592" xr:uid="{11ABFF2E-0BEF-4AC5-8740-BACD541D98A7}"/>
    <cellStyle name="highlightExposure 13" xfId="21500" xr:uid="{F0CA8DE0-7443-442A-879F-1B8EE2B230E0}"/>
    <cellStyle name="highlightExposure 2" xfId="21297" xr:uid="{00000000-0005-0000-0000-0000C3240000}"/>
    <cellStyle name="highlightExposure 2 2" xfId="30968" xr:uid="{86027FF0-9510-4E88-9759-7BDE61069529}"/>
    <cellStyle name="highlightExposure 2 3" xfId="30969" xr:uid="{DF3DA51B-CBF6-4ACD-9880-57C457E862CC}"/>
    <cellStyle name="highlightExposure 2 3 2" xfId="37594" xr:uid="{12EA19EC-62A5-46D8-A103-0C854B57DBAD}"/>
    <cellStyle name="highlightExposure 2 4" xfId="30970" xr:uid="{E271C04B-4FDA-4B42-9712-BA4F9F16B3AB}"/>
    <cellStyle name="highlightExposure 2 4 2" xfId="37595" xr:uid="{D77B9296-B9C2-4FE2-AE6A-7A078E472E9A}"/>
    <cellStyle name="highlightExposure 2 5" xfId="30971" xr:uid="{A151094C-EB4F-4FCA-BD7B-C806DE9E466A}"/>
    <cellStyle name="highlightExposure 2 5 2" xfId="37596" xr:uid="{588829E2-9EE2-4FEC-8642-B2A37CCFD78A}"/>
    <cellStyle name="highlightExposure 2 6" xfId="30972" xr:uid="{CF875AD9-0926-42D3-9510-742B4F173798}"/>
    <cellStyle name="highlightExposure 2 6 2" xfId="37597" xr:uid="{37128B4E-7D15-41CD-9659-4824CE3C40AA}"/>
    <cellStyle name="highlightExposure 2 7" xfId="37593" xr:uid="{E7E524D2-72E4-4552-9763-45300B11F59B}"/>
    <cellStyle name="highlightExposure 2 8" xfId="30967" xr:uid="{65674DA1-6B04-4629-B801-8C3B1B64FF88}"/>
    <cellStyle name="highlightExposure 2_Annexe 6 IAS" xfId="30973" xr:uid="{F8313248-2EE6-4EDA-A266-E81C54294CEC}"/>
    <cellStyle name="highlightExposure 3" xfId="30974" xr:uid="{70C9D7F5-6FD3-4926-91F3-1DA5E5B2E32C}"/>
    <cellStyle name="highlightExposure 3 2" xfId="30975" xr:uid="{230F0466-6CA9-4C14-8FE9-2EC0DAED2261}"/>
    <cellStyle name="highlightExposure 3 3" xfId="30976" xr:uid="{394B27A5-FA91-4B5A-A29E-C1F68572003A}"/>
    <cellStyle name="highlightExposure 3 3 2" xfId="37598" xr:uid="{AF534B20-664A-4397-9C3C-5F549615C12E}"/>
    <cellStyle name="highlightExposure 3 4" xfId="30977" xr:uid="{CE871AEF-387B-4C64-8237-0B55AB417083}"/>
    <cellStyle name="highlightExposure 3 4 2" xfId="37599" xr:uid="{BB668AC1-4862-4DF2-834F-E49E92584CA6}"/>
    <cellStyle name="highlightExposure 3 5" xfId="30978" xr:uid="{B91312E1-699E-4858-B9A1-5DC7EA0AB8D7}"/>
    <cellStyle name="highlightExposure 3 5 2" xfId="37600" xr:uid="{0A713D97-650E-4C11-B865-79195BB58843}"/>
    <cellStyle name="highlightExposure 3 6" xfId="30979" xr:uid="{51522907-4694-4201-BF67-3C9A97430060}"/>
    <cellStyle name="highlightExposure 3 6 2" xfId="37601" xr:uid="{E9B4A16C-74AB-4CBE-8ADC-EC72C407DDE5}"/>
    <cellStyle name="highlightExposure 3_Annexe 6 IAS" xfId="30980" xr:uid="{6EE5F23F-D37C-4040-8968-F1EC8D6B9F84}"/>
    <cellStyle name="highlightExposure 4" xfId="30981" xr:uid="{46D6E3B1-20A7-4A09-B47D-200EBFAF5A85}"/>
    <cellStyle name="highlightExposure 5" xfId="30982" xr:uid="{62346C92-4EAD-4B0F-8FB9-C6992106E326}"/>
    <cellStyle name="highlightExposure 6" xfId="30983" xr:uid="{1E9E2F9F-E9C3-4D38-BB89-F7B961BEDD9C}"/>
    <cellStyle name="highlightExposure 7" xfId="30984" xr:uid="{27377A74-DB57-4B4D-B4FE-5AC535F452F7}"/>
    <cellStyle name="highlightExposure 8" xfId="30985" xr:uid="{187C8651-3BDF-4DFC-9850-7C9664A415BD}"/>
    <cellStyle name="highlightExposure 9" xfId="30986" xr:uid="{A0C6FBE2-7DDC-4F30-82CA-3A7824326C7A}"/>
    <cellStyle name="highlightExposure_Annexe 6 IAS" xfId="30987" xr:uid="{C32FFE2F-9C7E-4521-BC3D-E281E9532E7E}"/>
    <cellStyle name="highlightPD" xfId="30988" xr:uid="{38965DA6-23AB-43C4-8DE8-CEA58A7657EE}"/>
    <cellStyle name="highlightPD 10" xfId="30989" xr:uid="{499D1A62-EBB1-4B34-86D0-1A6C3E5A7E16}"/>
    <cellStyle name="highlightPD 11" xfId="37602" xr:uid="{45B3F3F0-D8AA-46B4-B36D-B55277FB0292}"/>
    <cellStyle name="highlightPD 2" xfId="30990" xr:uid="{BE6070A9-AA3F-4CAB-937A-D762F9E9E0B3}"/>
    <cellStyle name="highlightPD 2 2" xfId="30991" xr:uid="{43C13796-86BD-4F39-B13D-718047F4BE52}"/>
    <cellStyle name="highlightPD 2 3" xfId="30992" xr:uid="{A25392B2-4251-4432-8033-EA85361865EE}"/>
    <cellStyle name="highlightPD 2 3 2" xfId="37604" xr:uid="{7F9802A5-D1A3-4BDB-921D-84A4BF310346}"/>
    <cellStyle name="highlightPD 2 4" xfId="30993" xr:uid="{FE8F8C74-276F-4A78-B7D9-F0797DCDA301}"/>
    <cellStyle name="highlightPD 2 4 2" xfId="37605" xr:uid="{3F198E4F-0976-4006-8E1B-5A8030378492}"/>
    <cellStyle name="highlightPD 2 5" xfId="30994" xr:uid="{BCAD05EE-85D1-4461-A467-A463A4137B93}"/>
    <cellStyle name="highlightPD 2 5 2" xfId="37606" xr:uid="{E6B1DF34-99E8-4648-9017-2A11E2E24267}"/>
    <cellStyle name="highlightPD 2 6" xfId="30995" xr:uid="{195186A5-4716-4E95-AE9F-6F35C50C8D00}"/>
    <cellStyle name="highlightPD 2 6 2" xfId="37607" xr:uid="{80DC2E67-AA01-4EEB-B072-39A34F566130}"/>
    <cellStyle name="highlightPD 2 7" xfId="37603" xr:uid="{D6484462-5FE6-4793-98BB-082E09D8000E}"/>
    <cellStyle name="highlightPD 2_Annexe 6 IAS" xfId="30996" xr:uid="{09CB570C-5B81-4960-B024-495AE44AE274}"/>
    <cellStyle name="highlightPD 3" xfId="30997" xr:uid="{20C304F3-397A-4D0F-BA03-201D21F4CBA2}"/>
    <cellStyle name="highlightPD 3 2" xfId="30998" xr:uid="{AD30D18E-5FC2-4DDD-BEE1-EF9ACB9BA0B4}"/>
    <cellStyle name="highlightPD 3 3" xfId="30999" xr:uid="{70154558-E6F2-4815-86B6-671FC0CAC7D3}"/>
    <cellStyle name="highlightPD 3 3 2" xfId="37608" xr:uid="{5117B290-1384-4394-973F-FB948CB7DEF5}"/>
    <cellStyle name="highlightPD 3 4" xfId="31000" xr:uid="{6BA763F6-EFD8-492B-B2E6-B4A2C35AC334}"/>
    <cellStyle name="highlightPD 3 4 2" xfId="37609" xr:uid="{DF16F4A8-20AC-4263-A18A-1C2ED29485A9}"/>
    <cellStyle name="highlightPD 3 5" xfId="31001" xr:uid="{3BA00B04-B8F8-444C-87B4-87677013B8E2}"/>
    <cellStyle name="highlightPD 3 5 2" xfId="37610" xr:uid="{F84FEC4C-E915-4784-9538-82EF443ABF5B}"/>
    <cellStyle name="highlightPD 3 6" xfId="31002" xr:uid="{48E97CA9-4312-4584-9BB6-E6ED770245A2}"/>
    <cellStyle name="highlightPD 3 6 2" xfId="37611" xr:uid="{A814CAD6-F185-4FB6-9643-5C81DC589C38}"/>
    <cellStyle name="highlightPD 3_Annexe 6 IAS" xfId="31003" xr:uid="{3D1D16CD-218A-460B-BD25-4EC57D9D128D}"/>
    <cellStyle name="highlightPD 4" xfId="31004" xr:uid="{C1C186E3-D9E2-428D-9000-9B17DB110A43}"/>
    <cellStyle name="highlightPD 5" xfId="31005" xr:uid="{1FEE4E9A-8065-435E-BAC8-2DBBF4440470}"/>
    <cellStyle name="highlightPD 6" xfId="31006" xr:uid="{A36CC1E0-11E2-4BA3-9C5B-511ECF92854A}"/>
    <cellStyle name="highlightPD 7" xfId="31007" xr:uid="{404FE748-C998-43B1-8DF0-91C2D43EF687}"/>
    <cellStyle name="highlightPD 8" xfId="31008" xr:uid="{6136108B-2D52-42EB-A856-6E46BFE37C7E}"/>
    <cellStyle name="highlightPD 9" xfId="31009" xr:uid="{FE76B5F3-C4AE-48E2-A16A-F3F05F07A523}"/>
    <cellStyle name="highlightPD_Annexe 6 IAS" xfId="31010" xr:uid="{3AA47080-57DF-4349-A40A-DEAB0D2DFC3D}"/>
    <cellStyle name="highlightPercentage" xfId="9321" xr:uid="{00000000-0005-0000-0000-0000C4240000}"/>
    <cellStyle name="highlightPercentage 10" xfId="31012" xr:uid="{7A6B2A17-2951-41DB-83EF-EEA2C8E421E3}"/>
    <cellStyle name="highlightPercentage 11" xfId="31011" xr:uid="{E56F3577-FE2E-4F3E-AD93-6493E03AB341}"/>
    <cellStyle name="highlightPercentage 12" xfId="37612" xr:uid="{CEC244DA-1C4B-457B-A888-B5F50D85FA33}"/>
    <cellStyle name="highlightPercentage 13" xfId="21501" xr:uid="{B2BFD133-2F80-4ECD-85CD-D6652C1726CE}"/>
    <cellStyle name="highlightPercentage 2" xfId="21296" xr:uid="{00000000-0005-0000-0000-0000C5240000}"/>
    <cellStyle name="highlightPercentage 2 2" xfId="31014" xr:uid="{7893B43F-2D97-4639-85B6-15AA5842F760}"/>
    <cellStyle name="highlightPercentage 2 3" xfId="31015" xr:uid="{2BEAB0A5-B1C0-4FF8-9CFF-0591686CF1DC}"/>
    <cellStyle name="highlightPercentage 2 3 2" xfId="37614" xr:uid="{E4424102-7DF3-44F7-BAF8-AA976768D9CD}"/>
    <cellStyle name="highlightPercentage 2 4" xfId="31016" xr:uid="{FAC4FC5B-E4EF-4C6C-B84F-F6757448548E}"/>
    <cellStyle name="highlightPercentage 2 4 2" xfId="37615" xr:uid="{3D969A68-9879-4A37-A622-62A56BD355E3}"/>
    <cellStyle name="highlightPercentage 2 5" xfId="31017" xr:uid="{BB184DCE-A3CD-4012-89D7-F96F870F7462}"/>
    <cellStyle name="highlightPercentage 2 5 2" xfId="37616" xr:uid="{5A34F176-E2A0-4890-AE6C-10400D361C54}"/>
    <cellStyle name="highlightPercentage 2 6" xfId="31018" xr:uid="{3E65D7B6-5747-4337-AD08-CDB4B567666B}"/>
    <cellStyle name="highlightPercentage 2 6 2" xfId="37617" xr:uid="{9CE4A719-CCA1-432D-B301-D39498AF1962}"/>
    <cellStyle name="highlightPercentage 2 7" xfId="37613" xr:uid="{D16B59E7-5F6E-41EA-B998-02AC778C97F7}"/>
    <cellStyle name="highlightPercentage 2 8" xfId="31013" xr:uid="{95E6B915-32E0-49FC-B2E8-6C57B88A5EBB}"/>
    <cellStyle name="highlightPercentage 2_Annexe 6 IAS" xfId="31019" xr:uid="{7FAAB4AC-7402-4695-9DFF-D3D4EC437B4D}"/>
    <cellStyle name="highlightPercentage 3" xfId="31020" xr:uid="{FAC49601-AD05-49CA-BEFA-234FA442F8FF}"/>
    <cellStyle name="highlightPercentage 3 2" xfId="31021" xr:uid="{8B8B3001-E24B-4167-97F8-6ED5454C6DBA}"/>
    <cellStyle name="highlightPercentage 3 3" xfId="31022" xr:uid="{FCC4F4F1-66B3-4D92-AF12-B5983864E95F}"/>
    <cellStyle name="highlightPercentage 3 3 2" xfId="37618" xr:uid="{7BC688AC-496D-451B-B162-AF07DA591A03}"/>
    <cellStyle name="highlightPercentage 3 4" xfId="31023" xr:uid="{EBCF9FD7-7DA0-4952-9873-B0E83BD48EC1}"/>
    <cellStyle name="highlightPercentage 3 4 2" xfId="37619" xr:uid="{156253B1-F7CF-41B1-85A5-9697E2A9AFFC}"/>
    <cellStyle name="highlightPercentage 3 5" xfId="31024" xr:uid="{FDB577A9-A1CF-4459-8AE7-9158C6846F78}"/>
    <cellStyle name="highlightPercentage 3 5 2" xfId="37620" xr:uid="{99389997-05B7-46C9-B4A2-959339071867}"/>
    <cellStyle name="highlightPercentage 3 6" xfId="31025" xr:uid="{0D55C4FA-688F-4BEE-8EAC-50327C9D59DC}"/>
    <cellStyle name="highlightPercentage 3 6 2" xfId="37621" xr:uid="{C1C8F1D0-8F54-4415-A7CF-EA1A151E0D63}"/>
    <cellStyle name="highlightPercentage 3_Annexe 6 IAS" xfId="31026" xr:uid="{9625CF92-82C8-408D-BD9B-0E2DFB095DBE}"/>
    <cellStyle name="highlightPercentage 4" xfId="31027" xr:uid="{98FAF84F-9837-4BB4-8FC9-B629EB5CD23F}"/>
    <cellStyle name="highlightPercentage 5" xfId="31028" xr:uid="{F8E0E4FF-3143-4FFE-8C87-5C13A1E2484B}"/>
    <cellStyle name="highlightPercentage 6" xfId="31029" xr:uid="{CE6822A6-3895-4B76-827C-CBD73F72E945}"/>
    <cellStyle name="highlightPercentage 7" xfId="31030" xr:uid="{15964845-4AF0-41DC-B0FE-3095771C35A5}"/>
    <cellStyle name="highlightPercentage 8" xfId="31031" xr:uid="{769A801D-ECC5-44DF-9197-BB2BD83C2474}"/>
    <cellStyle name="highlightPercentage 9" xfId="31032" xr:uid="{39853DFB-8BA9-4B80-A5CE-3431C9744BD9}"/>
    <cellStyle name="highlightPercentage_Annexe 6 IAS" xfId="31033" xr:uid="{E26C5CAC-F58B-4224-B2B0-268C5DBB374E}"/>
    <cellStyle name="highlightText" xfId="9322" xr:uid="{00000000-0005-0000-0000-0000C6240000}"/>
    <cellStyle name="highlightText 10" xfId="31035" xr:uid="{6E0DD129-5300-4A88-A9C2-E349B0E0442A}"/>
    <cellStyle name="highlightText 11" xfId="31036" xr:uid="{A90235CB-16E4-4A9F-91CD-0B6F78D88980}"/>
    <cellStyle name="highlightText 12" xfId="31037" xr:uid="{7344BEE1-1435-4F34-96FA-5BA245E39D0A}"/>
    <cellStyle name="highlightText 13" xfId="31038" xr:uid="{ECEB5A2C-6C55-4271-8F2E-AB6FE197CEBD}"/>
    <cellStyle name="highlightText 14" xfId="31039" xr:uid="{1862996C-0C5B-4F74-8F29-CE072A41F9FF}"/>
    <cellStyle name="highlightText 15" xfId="31040" xr:uid="{850034E3-63FD-4C6E-AB5F-C08E76006F9D}"/>
    <cellStyle name="highlightText 16" xfId="31041" xr:uid="{B4651475-9535-454E-B611-E1BC42B747E2}"/>
    <cellStyle name="highlightText 17" xfId="31042" xr:uid="{674572A3-B521-45A7-B6A4-FC96C1202B10}"/>
    <cellStyle name="highlightText 18" xfId="31034" xr:uid="{D8969B66-2D3F-4D5A-8B6D-D5A9EA14136D}"/>
    <cellStyle name="highlightText 19" xfId="37622" xr:uid="{37C1491C-968E-4513-BBB8-B4411091774D}"/>
    <cellStyle name="highlightText 2" xfId="21295" xr:uid="{00000000-0005-0000-0000-0000C7240000}"/>
    <cellStyle name="highlightText 2 2" xfId="31044" xr:uid="{9B58648D-B180-448C-B15B-8A1875246A8C}"/>
    <cellStyle name="highlightText 2 3" xfId="31045" xr:uid="{E97EE540-765B-43EE-BDEF-72E27C7821BB}"/>
    <cellStyle name="highlightText 2 3 2" xfId="37624" xr:uid="{CD2FD041-1213-48D8-9612-97519AC6294B}"/>
    <cellStyle name="highlightText 2 4" xfId="31046" xr:uid="{A1CB4F0D-3BB2-4900-BF6B-2D8EB20B568F}"/>
    <cellStyle name="highlightText 2 4 2" xfId="37625" xr:uid="{C06F0001-F2F9-4F27-8AB8-F3E91704191B}"/>
    <cellStyle name="highlightText 2 5" xfId="31047" xr:uid="{042F32F3-4D52-4B34-A8DA-C6BD50A1783A}"/>
    <cellStyle name="highlightText 2 5 2" xfId="37626" xr:uid="{8017FEBE-2DEA-4496-A23D-9EBD51EBC868}"/>
    <cellStyle name="highlightText 2 6" xfId="31048" xr:uid="{B50A5604-C042-4700-AB60-422661D3B2EB}"/>
    <cellStyle name="highlightText 2 6 2" xfId="37627" xr:uid="{88C0CA82-EA23-47AC-8ED1-E5AB5A852EA7}"/>
    <cellStyle name="highlightText 2 7" xfId="37623" xr:uid="{3094E88E-50E8-4312-8139-07C238329636}"/>
    <cellStyle name="highlightText 2 8" xfId="31043" xr:uid="{4AA9E71D-6912-425D-B76E-1A3364AACCE2}"/>
    <cellStyle name="highlightText 2_Annexe 6 IAS" xfId="31049" xr:uid="{6AD42FD4-5CCF-4ACF-9CF5-2BC6B66D0BD5}"/>
    <cellStyle name="highlightText 20" xfId="21502" xr:uid="{88CB2E1F-AB1B-4A20-9B3D-BD0169956532}"/>
    <cellStyle name="highlightText 3" xfId="31050" xr:uid="{6BE31E79-44AE-440F-A5EE-576D5E20435A}"/>
    <cellStyle name="highlightText 3 2" xfId="31051" xr:uid="{F65C1013-4153-47E1-8F3A-97B2DC5A7546}"/>
    <cellStyle name="highlightText 3 3" xfId="31052" xr:uid="{BF66B288-45BB-42B6-B7AE-CE33AC068243}"/>
    <cellStyle name="highlightText 3 3 2" xfId="37628" xr:uid="{B9CEB890-3CEA-45F0-B12B-1D9A86FBEFFD}"/>
    <cellStyle name="highlightText 3 4" xfId="31053" xr:uid="{05930FF3-BCD6-4351-B9DA-A0F56DC26754}"/>
    <cellStyle name="highlightText 3 4 2" xfId="37629" xr:uid="{1A3B86B0-095B-4359-AAEC-5A9A032CDDD0}"/>
    <cellStyle name="highlightText 3 5" xfId="31054" xr:uid="{60B91FA3-F7A0-4274-9346-2613E2A87B9D}"/>
    <cellStyle name="highlightText 3 5 2" xfId="37630" xr:uid="{FDE75F15-F6F8-4735-9755-66547D3F3AAA}"/>
    <cellStyle name="highlightText 3 6" xfId="31055" xr:uid="{5B0EA74E-55EF-4A9C-81CA-E297D1B380A5}"/>
    <cellStyle name="highlightText 3 6 2" xfId="37631" xr:uid="{1F378957-4BBE-46D9-9E43-2E309899DA03}"/>
    <cellStyle name="highlightText 3_Annexe 6 IAS" xfId="31056" xr:uid="{C6001EA6-44F6-4E72-9CBC-3B246ACCDF50}"/>
    <cellStyle name="highlightText 4" xfId="31057" xr:uid="{F02543D5-2348-403E-9461-10406C83090F}"/>
    <cellStyle name="highlightText 4 2" xfId="31058" xr:uid="{D6333480-BF9E-45C6-A415-C9DD64B603EE}"/>
    <cellStyle name="highlightText 4_Annexe 6 IAS" xfId="31059" xr:uid="{5EF6D2A0-4F66-4136-B2E5-F66254180838}"/>
    <cellStyle name="highlightText 5" xfId="31060" xr:uid="{1FA3F587-2D7C-4985-B897-82714D657581}"/>
    <cellStyle name="highlightText 5 2" xfId="31061" xr:uid="{9A381C14-9DC9-4411-91D0-56A0E65D79EC}"/>
    <cellStyle name="highlightText 5_Annexe 6 IAS" xfId="31062" xr:uid="{5F00DCE7-72AC-4EE2-B749-B7A4E5FCE263}"/>
    <cellStyle name="highlightText 6" xfId="31063" xr:uid="{D69BFF57-BFC2-4828-9469-439A0AC96121}"/>
    <cellStyle name="highlightText 7" xfId="31064" xr:uid="{5761A053-2B27-4F06-BDB8-05516D6FE658}"/>
    <cellStyle name="highlightText 8" xfId="31065" xr:uid="{47769387-5A38-412C-8DAD-E063A50E4AF8}"/>
    <cellStyle name="highlightText 9" xfId="31066" xr:uid="{811DD4B6-C103-4E99-9F76-1D7E6C59058C}"/>
    <cellStyle name="highlightText_Annexe 6 IAS" xfId="31067" xr:uid="{0BA41F41-8EB3-42C2-8718-56EFB508BC66}"/>
    <cellStyle name="HistoricData" xfId="31068" xr:uid="{F562CAF8-7804-4EAE-AB03-7A8A99DB88C2}"/>
    <cellStyle name="HistoricData 2" xfId="31069" xr:uid="{48123FA2-AEBA-46F7-A7FF-5F16ABBECBE5}"/>
    <cellStyle name="HistoricData_Annexe 6 IAS" xfId="31070" xr:uid="{DDC5AEAD-F79C-400E-8CA1-EC777C99A96A}"/>
    <cellStyle name="Horizontal" xfId="9323" xr:uid="{00000000-0005-0000-0000-0000C8240000}"/>
    <cellStyle name="Horizontal 2" xfId="9324" xr:uid="{00000000-0005-0000-0000-0000C9240000}"/>
    <cellStyle name="Horizontal 3" xfId="9325" xr:uid="{00000000-0005-0000-0000-0000CA240000}"/>
    <cellStyle name="hotlinks" xfId="31071" xr:uid="{A13C17D0-26D3-4EF2-865E-C95E42726F15}"/>
    <cellStyle name="hotlinks 2" xfId="31072" xr:uid="{CB6E33CB-BF90-43D5-93D8-397BBDEA7EBC}"/>
    <cellStyle name="hotlinks_Annexe 6 IAS" xfId="31073" xr:uid="{9B085AE6-1EAB-4010-B3F5-67867CA1E8A5}"/>
    <cellStyle name="Hyperlink" xfId="15" builtinId="8"/>
    <cellStyle name="Hyperlink 2" xfId="9326" xr:uid="{00000000-0005-0000-0000-0000CC240000}"/>
    <cellStyle name="Hyperlink 2 2" xfId="9327" xr:uid="{00000000-0005-0000-0000-0000CD240000}"/>
    <cellStyle name="Hyperlink 2 3" xfId="9328" xr:uid="{00000000-0005-0000-0000-0000CE240000}"/>
    <cellStyle name="Hyperlink 3" xfId="37327" hidden="1" xr:uid="{2F4D1A82-BCFE-4088-B0F0-A2E57EAE3B7E}"/>
    <cellStyle name="Hyperlink 3" xfId="38258" hidden="1" xr:uid="{A82E99AA-08C7-4E84-B8D8-6F31417D14AD}"/>
    <cellStyle name="Hyperlink Parcurs" xfId="31074" xr:uid="{6BA26142-7F79-497D-BECA-12451FDDFE5B}"/>
    <cellStyle name="Hyperlink Parcurs 10" xfId="31075" xr:uid="{DDA751C6-C03F-4DCE-B982-458A52FB30B2}"/>
    <cellStyle name="Hyperlink Parcurs 11" xfId="31076" xr:uid="{85726FF1-C9D4-4EBA-9A2D-F1174C581785}"/>
    <cellStyle name="Hyperlink Parcurs 12" xfId="31077" xr:uid="{3E76DDD5-08A6-457E-89FF-2490FB75F0E0}"/>
    <cellStyle name="Hyperlink Parcurs 13" xfId="31078" xr:uid="{06D95991-9BEF-4698-AE7E-76E836DB852C}"/>
    <cellStyle name="Hyperlink Parcurs 14" xfId="31079" xr:uid="{F14586E8-7DD7-4F91-ADC4-0F13D11D40DC}"/>
    <cellStyle name="Hyperlink Parcurs 15" xfId="31080" xr:uid="{AC9014F9-EB0A-43AA-8A3A-3D71486E4C9F}"/>
    <cellStyle name="Hyperlink Parcurs 16" xfId="31081" xr:uid="{ED3CB40F-EAF6-4A28-A8DF-4B27E7CD3B04}"/>
    <cellStyle name="Hyperlink Parcurs 17" xfId="31082" xr:uid="{62E6D0E1-2D73-4542-A4C3-651A132C41E1}"/>
    <cellStyle name="Hyperlink Parcurs 2" xfId="31083" xr:uid="{E739CF28-11D6-4861-813C-063AEFFD62BD}"/>
    <cellStyle name="Hyperlink Parcurs 2 2" xfId="31084" xr:uid="{7BFDB97E-0934-4E5E-BE92-CDBBD01999FE}"/>
    <cellStyle name="Hyperlink Parcurs 2_Annexe 6 IAS" xfId="31085" xr:uid="{25D04CC4-CCCB-4BC2-98F2-EE3CD884BCE6}"/>
    <cellStyle name="Hyperlink Parcurs 3" xfId="31086" xr:uid="{B70B53FA-9260-44FE-A488-37D9EFCFD932}"/>
    <cellStyle name="Hyperlink Parcurs 3 2" xfId="31087" xr:uid="{4C19864E-C5FB-4171-989C-9D8B069027B5}"/>
    <cellStyle name="Hyperlink Parcurs 3_Annexe 6 IAS" xfId="31088" xr:uid="{44740A52-1E34-4378-890C-547C9EC129E1}"/>
    <cellStyle name="Hyperlink Parcurs 4" xfId="31089" xr:uid="{F63FB560-3E16-4DBD-9E11-6B30562891A6}"/>
    <cellStyle name="Hyperlink Parcurs 5" xfId="31090" xr:uid="{69B63A49-A10D-4AA7-BDFF-FEFA711DA4BD}"/>
    <cellStyle name="Hyperlink Parcurs 6" xfId="31091" xr:uid="{84D12B3D-DE76-456E-8BE2-1C449F8B30AD}"/>
    <cellStyle name="Hyperlink Parcurs 7" xfId="31092" xr:uid="{1E5CB038-7A84-4873-9CE7-872BEC6CBCA9}"/>
    <cellStyle name="Hyperlink Parcurs 8" xfId="31093" xr:uid="{142D9867-3751-461C-AA7E-F2A0034CA52D}"/>
    <cellStyle name="Hyperlink Parcurs 9" xfId="31094" xr:uid="{15642A66-7AD5-451B-951E-B6D070BF2F59}"/>
    <cellStyle name="Hyperlink Parcurs_~0950885" xfId="31095" xr:uid="{6E55B93E-0FA1-4BA7-AAF9-6150B66A5A8C}"/>
    <cellStyle name="Îáû÷íûé_23_1 " xfId="9329" xr:uid="{00000000-0005-0000-0000-0000CF240000}"/>
    <cellStyle name="Important" xfId="31096" xr:uid="{E83A47E0-7943-45FF-B147-6B0EE7E53501}"/>
    <cellStyle name="Important 10" xfId="31097" xr:uid="{02CD664C-0739-4827-97C1-29D778E1B3D7}"/>
    <cellStyle name="Important 11" xfId="31098" xr:uid="{DDB0B287-8D89-48CF-8D09-EFAA9C9982CB}"/>
    <cellStyle name="Important 12" xfId="31099" xr:uid="{94A9EF46-F53F-40A9-9A09-82D7D557D377}"/>
    <cellStyle name="Important 13" xfId="31100" xr:uid="{84B029E9-1B11-4BB5-8E6F-8EC8217510AA}"/>
    <cellStyle name="Important 14" xfId="31101" xr:uid="{3AA78039-10F9-4485-80B7-C5FB3C1A6B27}"/>
    <cellStyle name="Important 15" xfId="31102" xr:uid="{E83B8EFF-E5C2-4903-85A1-79876F9B2183}"/>
    <cellStyle name="Important 16" xfId="31103" xr:uid="{B736859A-D3F8-4723-AF77-71A3254E8BA7}"/>
    <cellStyle name="Important 17" xfId="31104" xr:uid="{8544E69E-1422-4024-BE2A-186D3578FA44}"/>
    <cellStyle name="Important 2" xfId="31105" xr:uid="{A144294E-39F4-4491-96A6-6AF051E43ABE}"/>
    <cellStyle name="Important 3" xfId="31106" xr:uid="{2F194056-D838-4435-A8D6-AC91AA7F61D4}"/>
    <cellStyle name="Important 4" xfId="31107" xr:uid="{023ACA5D-CA51-495B-84E2-AE938F0C8CBC}"/>
    <cellStyle name="Important 5" xfId="31108" xr:uid="{725DFB68-A466-44D5-BDA8-ACB3E5E82D57}"/>
    <cellStyle name="Important 6" xfId="31109" xr:uid="{05E45374-CFDF-41E2-AAE3-3F7CD8EBC2E9}"/>
    <cellStyle name="Important 7" xfId="31110" xr:uid="{FDCD0B0A-D3AC-4E76-8101-719A0887BCCC}"/>
    <cellStyle name="Important 8" xfId="31111" xr:uid="{0FC8F1F9-17B8-4171-A526-55D96352E392}"/>
    <cellStyle name="Important 9" xfId="31112" xr:uid="{A1D8B08C-37B2-42A7-8255-A57F63E8C31B}"/>
    <cellStyle name="Important_Annexe 6 IAS" xfId="31113" xr:uid="{D30CD694-5931-4C41-8EF2-995FCF6E1E5D}"/>
    <cellStyle name="Indefinido" xfId="31114" xr:uid="{7A2C146A-BD85-48EF-B41E-8E7CD2914D24}"/>
    <cellStyle name="Input - heading" xfId="31116" xr:uid="{3CAA1622-0498-41E5-B850-D74FC13A432C}"/>
    <cellStyle name="Input - heading 10" xfId="31117" xr:uid="{BD285D80-D7A9-4AE0-8F2A-6543735405CE}"/>
    <cellStyle name="Input - heading 11" xfId="31118" xr:uid="{84786167-5075-4068-8CCF-CBCDE7905F81}"/>
    <cellStyle name="Input - heading 12" xfId="31119" xr:uid="{6F9DFAF3-023F-4DB2-98C7-20D4B3FB887F}"/>
    <cellStyle name="Input - heading 13" xfId="31120" xr:uid="{E02622DA-78C2-4108-ADED-B67AB52C69B1}"/>
    <cellStyle name="Input - heading 14" xfId="31121" xr:uid="{8A703313-32A6-4057-8F4B-CDD56EE7C3DE}"/>
    <cellStyle name="Input - heading 15" xfId="31122" xr:uid="{B10D8FDE-E13D-4F5A-B61E-11945F8B12A4}"/>
    <cellStyle name="Input - heading 16" xfId="31123" xr:uid="{284C008A-68DD-4285-A25E-A057CC1E0DCF}"/>
    <cellStyle name="Input - heading 17" xfId="31124" xr:uid="{1ACF7D28-38E7-4711-AAFF-9DE7ECF0F270}"/>
    <cellStyle name="Input - heading 2" xfId="31125" xr:uid="{A10BCA95-D40C-4C15-85F5-423665068A07}"/>
    <cellStyle name="Input - heading 2 2" xfId="31126" xr:uid="{1C81F943-6887-4654-83D8-B3850A2522AB}"/>
    <cellStyle name="Input - heading 3" xfId="31127" xr:uid="{AA7DF273-B0FC-4EB0-89F1-CDFA559BBFF4}"/>
    <cellStyle name="Input - heading 4" xfId="31128" xr:uid="{A9963F5A-E8A5-49B9-8B42-97342F87EA4B}"/>
    <cellStyle name="Input - heading 5" xfId="31129" xr:uid="{829AC85C-B8A5-4D70-AC46-602A0F401273}"/>
    <cellStyle name="Input - heading 6" xfId="31130" xr:uid="{04D8C9A6-3AA0-46EF-AF7C-FB5C8A8102E4}"/>
    <cellStyle name="Input - heading 7" xfId="31131" xr:uid="{B1A9C4FD-30C2-492C-96FB-AE0B232CEA06}"/>
    <cellStyle name="Input - heading 8" xfId="31132" xr:uid="{373E1571-319F-4F7D-B095-D8941C566DD8}"/>
    <cellStyle name="Input - heading 9" xfId="31133" xr:uid="{E29F8854-966D-41A4-BA1F-F0F9542C48ED}"/>
    <cellStyle name="Input - heading_Annexe 6 IAS" xfId="31134" xr:uid="{25986CE2-A98F-4F44-A1E8-9DD65CDD1BAF}"/>
    <cellStyle name="Input - numbers" xfId="31135" xr:uid="{CBF4F409-38D8-40D0-85D1-0F5471B5AB9B}"/>
    <cellStyle name="Input - numbers 10" xfId="31136" xr:uid="{3D5B6BCB-5263-4D88-B4B0-97A0A50B1365}"/>
    <cellStyle name="Input - numbers 11" xfId="31137" xr:uid="{8154C52C-CABD-4893-9839-A1D45590CD54}"/>
    <cellStyle name="Input - numbers 12" xfId="31138" xr:uid="{CD4A44EF-4290-4836-BA6B-07796B1442A3}"/>
    <cellStyle name="Input - numbers 13" xfId="31139" xr:uid="{D2463269-AAB2-4A47-B330-6061B068C96A}"/>
    <cellStyle name="Input - numbers 14" xfId="31140" xr:uid="{BDFC6148-E8E3-4106-A34E-9BA75064959A}"/>
    <cellStyle name="Input - numbers 15" xfId="31141" xr:uid="{4349A896-36A6-41E7-A400-3857C17F23D4}"/>
    <cellStyle name="Input - numbers 16" xfId="31142" xr:uid="{01A34E9D-B983-4E68-85EF-A71C74A37AC6}"/>
    <cellStyle name="Input - numbers 17" xfId="31143" xr:uid="{1F215306-72E0-43B9-8352-1DCABABEF247}"/>
    <cellStyle name="Input - numbers 2" xfId="31144" xr:uid="{20983D55-AE01-41D3-BF8F-ABC9A2A8E3FE}"/>
    <cellStyle name="Input - numbers 3" xfId="31145" xr:uid="{E989B3EA-5E08-4A8C-8BD6-4BEEE4773F91}"/>
    <cellStyle name="Input - numbers 4" xfId="31146" xr:uid="{5A5C0ABC-97D0-45E0-89E6-44415BB0D073}"/>
    <cellStyle name="Input - numbers 5" xfId="31147" xr:uid="{3967C619-5242-4EEB-8227-7D2EC0CE937B}"/>
    <cellStyle name="Input - numbers 6" xfId="31148" xr:uid="{D4982097-E34D-44E0-83F0-6C025696D1CB}"/>
    <cellStyle name="Input - numbers 7" xfId="31149" xr:uid="{89D713D8-28F9-458C-B908-0F4E0BE1DC0E}"/>
    <cellStyle name="Input - numbers 8" xfId="31150" xr:uid="{442314B2-D2A4-4C63-953C-BC52DF72A544}"/>
    <cellStyle name="Input - numbers 9" xfId="31151" xr:uid="{8C79342A-BE18-4CB4-86DC-5C3C217A54FE}"/>
    <cellStyle name="Input - numbers_Annexe 6 IAS" xfId="31152" xr:uid="{56697115-2CFB-4111-94F4-0AA7038106D5}"/>
    <cellStyle name="Input (£m)" xfId="31153" xr:uid="{952E3FB2-A436-466E-BDC3-F4E297811A02}"/>
    <cellStyle name="Input (£m) 2" xfId="31154" xr:uid="{908F4AE2-0AC0-42CB-9B8B-90095B8B4963}"/>
    <cellStyle name="Input (£m) 2 2" xfId="31155" xr:uid="{DB28AE6C-89FC-4033-8D60-6A289A8C10C0}"/>
    <cellStyle name="Input (£m) 2 2 2" xfId="31156" xr:uid="{87E71AB3-A1AF-4B35-8F56-462CD6B6B172}"/>
    <cellStyle name="Input (£m) 2 3" xfId="31157" xr:uid="{0E869590-598D-47B0-9B9D-B749DC9763AD}"/>
    <cellStyle name="Input (£m) 3" xfId="31158" xr:uid="{181C07A3-DEEF-4DA8-90AB-E2DB432E967A}"/>
    <cellStyle name="Input (£m) 3 2" xfId="31159" xr:uid="{D5C175F4-872C-4A18-9EF5-906427DBED41}"/>
    <cellStyle name="Input (£m) 4" xfId="31160" xr:uid="{DF09BB6D-42D7-46E1-967D-063B3390E27B}"/>
    <cellStyle name="Input (£m)_Cadrage conso" xfId="31161" xr:uid="{6081466D-4616-4DEB-8EE3-531048EC57F3}"/>
    <cellStyle name="Input [yellow]" xfId="31162" xr:uid="{E95392AA-AF1D-4911-B2CC-EC67116ADBF6}"/>
    <cellStyle name="Input [yellow] 10" xfId="31163" xr:uid="{04C07154-38E7-4064-BEA0-FEC062C44117}"/>
    <cellStyle name="Input [yellow] 11" xfId="31164" xr:uid="{C8A6E4FA-FEAA-4F5E-B185-DD2B0690267E}"/>
    <cellStyle name="Input [yellow] 12" xfId="31165" xr:uid="{F3C6E9F9-311A-4026-9494-28F695D29A90}"/>
    <cellStyle name="Input [yellow] 13" xfId="31166" xr:uid="{DD5DDACD-FAA2-4AC1-BFDA-F3648111065B}"/>
    <cellStyle name="Input [yellow] 14" xfId="31167" xr:uid="{C1807EF6-773F-4250-BD67-9A1D1E67735E}"/>
    <cellStyle name="Input [yellow] 15" xfId="31168" xr:uid="{D4728853-8103-4826-BEF7-36049C78170C}"/>
    <cellStyle name="Input [yellow] 16" xfId="31169" xr:uid="{91385F0B-12DA-4D85-9159-70688047509C}"/>
    <cellStyle name="Input [yellow] 17" xfId="31170" xr:uid="{FB534C0A-6170-4627-BE3D-ECE1D80E9C4C}"/>
    <cellStyle name="Input [yellow] 18" xfId="31171" xr:uid="{0DB5273A-520A-4929-80DC-3ED7F863CFF5}"/>
    <cellStyle name="Input [yellow] 19" xfId="31172" xr:uid="{44C0EE7C-ED41-426A-BAC0-B2DA5D2BDD05}"/>
    <cellStyle name="Input [yellow] 2" xfId="31173" xr:uid="{59C4200C-AAB5-456C-B985-84867AC7D39E}"/>
    <cellStyle name="Input [yellow] 2 2" xfId="31174" xr:uid="{40112ADE-B598-4662-B1A2-B7592C15023A}"/>
    <cellStyle name="Input [yellow] 2 3" xfId="31175" xr:uid="{2B95D41B-3E48-4C5A-AC8E-E48C94749465}"/>
    <cellStyle name="Input [yellow] 2 3 2" xfId="37635" xr:uid="{C5528992-8955-42E4-B0E6-22BD9959AAD9}"/>
    <cellStyle name="Input [yellow] 2 4" xfId="31176" xr:uid="{F0B59B74-DACC-4DC5-A181-A6E1CA0859E0}"/>
    <cellStyle name="Input [yellow] 2 4 2" xfId="37636" xr:uid="{713A6D84-7B7C-464B-B45A-42859B3AC348}"/>
    <cellStyle name="Input [yellow] 2 5" xfId="31177" xr:uid="{95F594F2-5736-433C-92D3-2C8873855F67}"/>
    <cellStyle name="Input [yellow] 2 5 2" xfId="37637" xr:uid="{A60203B3-4DD7-4852-BC76-CB2AB7654A3E}"/>
    <cellStyle name="Input [yellow] 2 6" xfId="31178" xr:uid="{D5DC3D31-F967-4748-932A-A89C40B6EED4}"/>
    <cellStyle name="Input [yellow] 2 6 2" xfId="37638" xr:uid="{8316172E-0215-466E-ABD3-3840F9555823}"/>
    <cellStyle name="Input [yellow] 2 7" xfId="37634" xr:uid="{9DF47C1D-ECF5-4535-80C6-6788EAEADDBF}"/>
    <cellStyle name="Input [yellow] 2_Annexe 6 IAS" xfId="31179" xr:uid="{69B658BD-5E02-4476-958A-0095FA545C05}"/>
    <cellStyle name="Input [yellow] 20" xfId="31180" xr:uid="{039C98C0-B88F-4F72-AA24-AC7A1889F9C1}"/>
    <cellStyle name="Input [yellow] 21" xfId="31181" xr:uid="{0BD4FD4E-3185-4955-A9E2-125F3366A733}"/>
    <cellStyle name="Input [yellow] 22" xfId="31182" xr:uid="{24523865-40DB-44D3-BE3E-14A0624C7417}"/>
    <cellStyle name="Input [yellow] 23" xfId="37633" xr:uid="{9A058346-BF56-41D7-8E3C-843BBE7F3D8E}"/>
    <cellStyle name="Input [yellow] 3" xfId="31183" xr:uid="{47E8069F-CE49-44C6-BFD5-8EF6F8652049}"/>
    <cellStyle name="Input [yellow] 3 2" xfId="31184" xr:uid="{2316196A-3109-4396-9895-4B505C024B4A}"/>
    <cellStyle name="Input [yellow] 3_Annexe 6 IAS" xfId="31185" xr:uid="{998B52CF-066A-4F9E-B9ED-F5B29D316A20}"/>
    <cellStyle name="Input [yellow] 4" xfId="31186" xr:uid="{CC2D3A19-F26F-432B-872B-2F3DF034FD14}"/>
    <cellStyle name="Input [yellow] 4 2" xfId="31187" xr:uid="{DD3E75F9-2489-4257-9941-9BD8E9DA5E71}"/>
    <cellStyle name="Input [yellow] 4_Annexe 6 IAS" xfId="31188" xr:uid="{F28FFF15-437E-444E-B9C9-5327A526C9EB}"/>
    <cellStyle name="Input [yellow] 5" xfId="31189" xr:uid="{E46DE135-AD78-47C4-90E0-6C41E46E8F58}"/>
    <cellStyle name="Input [yellow] 5 2" xfId="31190" xr:uid="{9CBDF872-B45A-443A-9AFB-873367BB9330}"/>
    <cellStyle name="Input [yellow] 5_Annexe 6 IAS" xfId="31191" xr:uid="{EC991C92-77D8-4CF7-88C9-2BD295D94F60}"/>
    <cellStyle name="Input [yellow] 6" xfId="31192" xr:uid="{DA27BDF4-881E-48E6-9073-5D7A3B1A525E}"/>
    <cellStyle name="Input [yellow] 6 2" xfId="31193" xr:uid="{1E6F88AB-5221-45B2-8CA9-0A2490A9BEC2}"/>
    <cellStyle name="Input [yellow] 6_Annexe 6 IAS" xfId="31194" xr:uid="{174FD9BA-71A2-49DC-8F1A-517327AC1B06}"/>
    <cellStyle name="Input [yellow] 7" xfId="31195" xr:uid="{54000CE7-F08D-43CF-80CD-4217C051BD9A}"/>
    <cellStyle name="Input [yellow] 7 2" xfId="31196" xr:uid="{CA67E6A8-5391-46FD-8DB6-B649978E73AB}"/>
    <cellStyle name="Input [yellow] 7_Annexe 6 IAS" xfId="31197" xr:uid="{C7300AF6-C15C-4760-A3F9-10875684BC07}"/>
    <cellStyle name="Input [yellow] 8" xfId="31198" xr:uid="{0BFFDB08-F949-439A-9E2B-0EBCE222124B}"/>
    <cellStyle name="Input [yellow] 9" xfId="31199" xr:uid="{C4D3530F-D6E5-4184-B859-AAE7273A6385}"/>
    <cellStyle name="Input [yellow]_Annexe 6 IAS" xfId="31200" xr:uid="{217AFD8F-8325-463C-ABAF-87C2652A874D}"/>
    <cellStyle name="Input 10" xfId="31201" xr:uid="{FCA88EE4-677A-45C6-AAB5-8F88F95A4705}"/>
    <cellStyle name="Input 10 2" xfId="31202" xr:uid="{61C6DBA7-7B26-4EF0-898D-24029626F12C}"/>
    <cellStyle name="Input 10 2 2" xfId="37640" xr:uid="{A4413F8A-19F3-42DA-960E-B12694710221}"/>
    <cellStyle name="Input 10 3" xfId="37639" xr:uid="{7FE746B4-471E-4401-80E2-3154256FFC55}"/>
    <cellStyle name="Input 10_Annexe 6 IAS" xfId="31203" xr:uid="{6ACFBFEA-6A59-4FCB-8DDE-5A76A76EACC1}"/>
    <cellStyle name="Input 11" xfId="31204" xr:uid="{F63DE34F-CE09-499B-9471-BA57385E34EC}"/>
    <cellStyle name="Input 11 2" xfId="31205" xr:uid="{26BFA51E-FB90-4C89-B888-3181AE691471}"/>
    <cellStyle name="Input 11 2 2" xfId="37642" xr:uid="{03115E5E-A295-4691-9376-09CACD725840}"/>
    <cellStyle name="Input 11 3" xfId="37641" xr:uid="{4ED83382-2379-4EBD-9B34-D055CD388C7D}"/>
    <cellStyle name="Input 11_Annexe 6 IAS" xfId="31206" xr:uid="{0F7AD5C6-926E-4D5E-A590-06AA34B15970}"/>
    <cellStyle name="Input 12" xfId="31207" xr:uid="{2C5B2D21-EAD4-40CB-92CB-B081EF3A7922}"/>
    <cellStyle name="Input 12 2" xfId="31208" xr:uid="{F424EF4A-AAA9-4BB0-9E33-434B05E9C887}"/>
    <cellStyle name="Input 12 2 2" xfId="37644" xr:uid="{F8C5C702-159C-4BE5-9208-2394C82C974F}"/>
    <cellStyle name="Input 12 3" xfId="37643" xr:uid="{3F1615AE-3C43-401D-89C0-47EA05A03947}"/>
    <cellStyle name="Input 12_Annexe 6 IAS" xfId="31209" xr:uid="{F262679A-8004-4109-94B5-E31AD695CD91}"/>
    <cellStyle name="Input 13" xfId="31210" xr:uid="{060D373C-ED97-411E-A7FD-44EA6F3A7D54}"/>
    <cellStyle name="Input 13 2" xfId="31211" xr:uid="{A1F7C19D-688C-4663-A659-1B17A8871D51}"/>
    <cellStyle name="Input 13 2 2" xfId="37646" xr:uid="{8DFDECBE-6C40-49AD-B2E8-9597F2996C92}"/>
    <cellStyle name="Input 13 3" xfId="37645" xr:uid="{C85AE4C8-DC8D-4EE4-AD72-66BFCF8D1ED0}"/>
    <cellStyle name="Input 13_Annexe 6 IAS" xfId="31212" xr:uid="{1AD2C84B-181C-487D-A1D1-AA1B5479066B}"/>
    <cellStyle name="Input 14" xfId="31213" xr:uid="{EEA9B62C-4780-4ADE-B0E7-2D5D2834F81D}"/>
    <cellStyle name="Input 15" xfId="31214" xr:uid="{242A4836-18B9-4250-908A-44D7023B93C2}"/>
    <cellStyle name="Input 16" xfId="31115" xr:uid="{3BD10B17-51A3-41DD-96B4-9CC41A340FF6}"/>
    <cellStyle name="Input 17" xfId="37632" xr:uid="{3217CFAC-5C4E-4AF5-B72E-694A590A618A}"/>
    <cellStyle name="Input 2" xfId="9330" xr:uid="{00000000-0005-0000-0000-0000D0240000}"/>
    <cellStyle name="Input 2 10" xfId="9331" xr:uid="{00000000-0005-0000-0000-0000D1240000}"/>
    <cellStyle name="Input 2 10 2" xfId="9332" xr:uid="{00000000-0005-0000-0000-0000D2240000}"/>
    <cellStyle name="Input 2 10 2 2" xfId="21293" xr:uid="{00000000-0005-0000-0000-0000D3240000}"/>
    <cellStyle name="Input 2 10 2 3" xfId="21504" xr:uid="{F10853C8-63B9-446A-B870-DA0D857AEFD4}"/>
    <cellStyle name="Input 2 10 3" xfId="9333" xr:uid="{00000000-0005-0000-0000-0000D4240000}"/>
    <cellStyle name="Input 2 10 3 2" xfId="21292" xr:uid="{00000000-0005-0000-0000-0000D5240000}"/>
    <cellStyle name="Input 2 10 3 3" xfId="21505" xr:uid="{7A40050D-6088-478B-80D1-435AEE8DBF03}"/>
    <cellStyle name="Input 2 10 4" xfId="9334" xr:uid="{00000000-0005-0000-0000-0000D6240000}"/>
    <cellStyle name="Input 2 10 4 2" xfId="21291" xr:uid="{00000000-0005-0000-0000-0000D7240000}"/>
    <cellStyle name="Input 2 10 4 3" xfId="21506" xr:uid="{B1A3982F-5405-4953-80D6-5E56B65BA4E3}"/>
    <cellStyle name="Input 2 10 5" xfId="9335" xr:uid="{00000000-0005-0000-0000-0000D8240000}"/>
    <cellStyle name="Input 2 10 5 2" xfId="21290" xr:uid="{00000000-0005-0000-0000-0000D9240000}"/>
    <cellStyle name="Input 2 10 5 3" xfId="21507" xr:uid="{C90EBB1D-2BB9-46D9-8D70-13F112AAF00F}"/>
    <cellStyle name="Input 2 11" xfId="9336" xr:uid="{00000000-0005-0000-0000-0000DA240000}"/>
    <cellStyle name="Input 2 11 2" xfId="9337" xr:uid="{00000000-0005-0000-0000-0000DB240000}"/>
    <cellStyle name="Input 2 11 2 2" xfId="21288" xr:uid="{00000000-0005-0000-0000-0000DC240000}"/>
    <cellStyle name="Input 2 11 2 3" xfId="21509" xr:uid="{42748F22-2BDC-4C5B-A397-FDDEA7AC909E}"/>
    <cellStyle name="Input 2 11 3" xfId="9338" xr:uid="{00000000-0005-0000-0000-0000DD240000}"/>
    <cellStyle name="Input 2 11 3 2" xfId="21287" xr:uid="{00000000-0005-0000-0000-0000DE240000}"/>
    <cellStyle name="Input 2 11 3 3" xfId="21510" xr:uid="{814FA1BA-CB9D-42C4-9010-745775C30161}"/>
    <cellStyle name="Input 2 11 4" xfId="9339" xr:uid="{00000000-0005-0000-0000-0000DF240000}"/>
    <cellStyle name="Input 2 11 4 2" xfId="21286" xr:uid="{00000000-0005-0000-0000-0000E0240000}"/>
    <cellStyle name="Input 2 11 4 3" xfId="21511" xr:uid="{984C6796-EE56-4833-804E-99A5A0BFD08A}"/>
    <cellStyle name="Input 2 11 5" xfId="9340" xr:uid="{00000000-0005-0000-0000-0000E1240000}"/>
    <cellStyle name="Input 2 11 5 2" xfId="21285" xr:uid="{00000000-0005-0000-0000-0000E2240000}"/>
    <cellStyle name="Input 2 11 5 3" xfId="21512" xr:uid="{C8ABD1C7-C703-44E2-AA06-C26FE0661D41}"/>
    <cellStyle name="Input 2 11 6" xfId="21289" xr:uid="{00000000-0005-0000-0000-0000E3240000}"/>
    <cellStyle name="Input 2 11 7" xfId="21508" xr:uid="{D8CCD676-48D6-45AF-B898-8E9002D3675D}"/>
    <cellStyle name="Input 2 12" xfId="9341" xr:uid="{00000000-0005-0000-0000-0000E4240000}"/>
    <cellStyle name="Input 2 12 2" xfId="9342" xr:uid="{00000000-0005-0000-0000-0000E5240000}"/>
    <cellStyle name="Input 2 12 2 2" xfId="21283" xr:uid="{00000000-0005-0000-0000-0000E6240000}"/>
    <cellStyle name="Input 2 12 2 3" xfId="21514" xr:uid="{6FDF7D71-7733-495F-8093-BC3ABFDBC64A}"/>
    <cellStyle name="Input 2 12 3" xfId="9343" xr:uid="{00000000-0005-0000-0000-0000E7240000}"/>
    <cellStyle name="Input 2 12 3 2" xfId="21282" xr:uid="{00000000-0005-0000-0000-0000E8240000}"/>
    <cellStyle name="Input 2 12 3 3" xfId="21515" xr:uid="{2E4F0A5A-61BE-4775-828F-7D72C167C1E9}"/>
    <cellStyle name="Input 2 12 4" xfId="9344" xr:uid="{00000000-0005-0000-0000-0000E9240000}"/>
    <cellStyle name="Input 2 12 4 2" xfId="21281" xr:uid="{00000000-0005-0000-0000-0000EA240000}"/>
    <cellStyle name="Input 2 12 4 3" xfId="21516" xr:uid="{111E3B51-AE26-4E11-95B2-6FEF6BC4047E}"/>
    <cellStyle name="Input 2 12 5" xfId="9345" xr:uid="{00000000-0005-0000-0000-0000EB240000}"/>
    <cellStyle name="Input 2 12 5 2" xfId="21280" xr:uid="{00000000-0005-0000-0000-0000EC240000}"/>
    <cellStyle name="Input 2 12 5 3" xfId="21517" xr:uid="{BF5EA2F7-2268-406B-B221-F8D324E096A2}"/>
    <cellStyle name="Input 2 12 6" xfId="21284" xr:uid="{00000000-0005-0000-0000-0000ED240000}"/>
    <cellStyle name="Input 2 12 7" xfId="21513" xr:uid="{D611C0BF-F3B4-42C6-ADE8-2BBC23AAF859}"/>
    <cellStyle name="Input 2 13" xfId="9346" xr:uid="{00000000-0005-0000-0000-0000EE240000}"/>
    <cellStyle name="Input 2 13 2" xfId="9347" xr:uid="{00000000-0005-0000-0000-0000EF240000}"/>
    <cellStyle name="Input 2 13 2 2" xfId="21278" xr:uid="{00000000-0005-0000-0000-0000F0240000}"/>
    <cellStyle name="Input 2 13 2 3" xfId="21519" xr:uid="{8B9BAD5E-D1CD-4B89-93CB-956D817F6DBF}"/>
    <cellStyle name="Input 2 13 3" xfId="9348" xr:uid="{00000000-0005-0000-0000-0000F1240000}"/>
    <cellStyle name="Input 2 13 3 2" xfId="21277" xr:uid="{00000000-0005-0000-0000-0000F2240000}"/>
    <cellStyle name="Input 2 13 3 3" xfId="21520" xr:uid="{E72D51C2-E88D-4071-9826-30A8AFB1B093}"/>
    <cellStyle name="Input 2 13 4" xfId="9349" xr:uid="{00000000-0005-0000-0000-0000F3240000}"/>
    <cellStyle name="Input 2 13 4 2" xfId="21276" xr:uid="{00000000-0005-0000-0000-0000F4240000}"/>
    <cellStyle name="Input 2 13 4 3" xfId="21521" xr:uid="{890A4317-D71E-4CBC-AC6B-FC4A3DDEEA31}"/>
    <cellStyle name="Input 2 13 5" xfId="21279" xr:uid="{00000000-0005-0000-0000-0000F5240000}"/>
    <cellStyle name="Input 2 13 6" xfId="21518" xr:uid="{941C3E74-2103-4E10-993E-627F767F3B9A}"/>
    <cellStyle name="Input 2 14" xfId="9350" xr:uid="{00000000-0005-0000-0000-0000F6240000}"/>
    <cellStyle name="Input 2 14 2" xfId="21275" xr:uid="{00000000-0005-0000-0000-0000F7240000}"/>
    <cellStyle name="Input 2 14 3" xfId="21522" xr:uid="{585C7D69-653F-449A-936F-C572AAFE5723}"/>
    <cellStyle name="Input 2 15" xfId="9351" xr:uid="{00000000-0005-0000-0000-0000F8240000}"/>
    <cellStyle name="Input 2 15 2" xfId="21274" xr:uid="{00000000-0005-0000-0000-0000F9240000}"/>
    <cellStyle name="Input 2 15 3" xfId="21523" xr:uid="{D3182945-ADC5-444D-89FD-B478456E7C70}"/>
    <cellStyle name="Input 2 16" xfId="9352" xr:uid="{00000000-0005-0000-0000-0000FA240000}"/>
    <cellStyle name="Input 2 16 2" xfId="21273" xr:uid="{00000000-0005-0000-0000-0000FB240000}"/>
    <cellStyle name="Input 2 16 3" xfId="21524" xr:uid="{EF665DD7-0D3B-437D-8A0C-999EA451F1BA}"/>
    <cellStyle name="Input 2 17" xfId="21294" xr:uid="{00000000-0005-0000-0000-0000FC240000}"/>
    <cellStyle name="Input 2 17 2" xfId="31215" xr:uid="{BF23780A-2E19-4BDE-8A3B-BC42A1D821E4}"/>
    <cellStyle name="Input 2 18" xfId="21503" xr:uid="{EC438C64-F06C-4DAE-BD2F-86507021A9D3}"/>
    <cellStyle name="Input 2 2" xfId="9353" xr:uid="{00000000-0005-0000-0000-0000FD240000}"/>
    <cellStyle name="Input 2 2 10" xfId="21272" xr:uid="{00000000-0005-0000-0000-0000FE240000}"/>
    <cellStyle name="Input 2 2 10 2" xfId="31216" xr:uid="{D21AC7DE-61CD-459D-8A74-EC0E387E5082}"/>
    <cellStyle name="Input 2 2 11" xfId="21525" xr:uid="{D5DF4638-D725-4F42-96B4-822A337E7D8D}"/>
    <cellStyle name="Input 2 2 2" xfId="9354" xr:uid="{00000000-0005-0000-0000-0000FF240000}"/>
    <cellStyle name="Input 2 2 2 2" xfId="9355" xr:uid="{00000000-0005-0000-0000-000000250000}"/>
    <cellStyle name="Input 2 2 2 2 2" xfId="21270" xr:uid="{00000000-0005-0000-0000-000001250000}"/>
    <cellStyle name="Input 2 2 2 2 3" xfId="21527" xr:uid="{2D6CCC54-E718-4CBF-A5C0-FB14F63A8754}"/>
    <cellStyle name="Input 2 2 2 3" xfId="9356" xr:uid="{00000000-0005-0000-0000-000002250000}"/>
    <cellStyle name="Input 2 2 2 3 2" xfId="21269" xr:uid="{00000000-0005-0000-0000-000003250000}"/>
    <cellStyle name="Input 2 2 2 3 3" xfId="21528" xr:uid="{628AED8A-A8CD-4D00-960A-1B8E4406DA3F}"/>
    <cellStyle name="Input 2 2 2 4" xfId="9357" xr:uid="{00000000-0005-0000-0000-000004250000}"/>
    <cellStyle name="Input 2 2 2 4 2" xfId="21268" xr:uid="{00000000-0005-0000-0000-000005250000}"/>
    <cellStyle name="Input 2 2 2 4 3" xfId="21529" xr:uid="{D2C57CED-1579-46CB-A330-AC8FE5A9E9CB}"/>
    <cellStyle name="Input 2 2 2 5" xfId="21271" xr:uid="{00000000-0005-0000-0000-000006250000}"/>
    <cellStyle name="Input 2 2 2 5 2" xfId="31217" xr:uid="{40453A6A-22CF-4A32-8C6F-E44134BC4696}"/>
    <cellStyle name="Input 2 2 2 6" xfId="21526" xr:uid="{8E10E22D-06BB-4558-9741-2E284DE38BC2}"/>
    <cellStyle name="Input 2 2 3" xfId="9358" xr:uid="{00000000-0005-0000-0000-000007250000}"/>
    <cellStyle name="Input 2 2 3 2" xfId="9359" xr:uid="{00000000-0005-0000-0000-000008250000}"/>
    <cellStyle name="Input 2 2 3 2 2" xfId="21266" xr:uid="{00000000-0005-0000-0000-000009250000}"/>
    <cellStyle name="Input 2 2 3 2 3" xfId="21531" xr:uid="{13D2B706-3EE1-4914-AC4E-389CFFB1EB52}"/>
    <cellStyle name="Input 2 2 3 3" xfId="9360" xr:uid="{00000000-0005-0000-0000-00000A250000}"/>
    <cellStyle name="Input 2 2 3 3 2" xfId="21265" xr:uid="{00000000-0005-0000-0000-00000B250000}"/>
    <cellStyle name="Input 2 2 3 3 3" xfId="21532" xr:uid="{EFC8B965-9B53-4BBC-9174-D6DC9905CF4D}"/>
    <cellStyle name="Input 2 2 3 4" xfId="9361" xr:uid="{00000000-0005-0000-0000-00000C250000}"/>
    <cellStyle name="Input 2 2 3 4 2" xfId="21264" xr:uid="{00000000-0005-0000-0000-00000D250000}"/>
    <cellStyle name="Input 2 2 3 4 3" xfId="21533" xr:uid="{388CDEA9-BB41-47F9-8E5E-57C2303B0A39}"/>
    <cellStyle name="Input 2 2 3 5" xfId="21267" xr:uid="{00000000-0005-0000-0000-00000E250000}"/>
    <cellStyle name="Input 2 2 3 6" xfId="21530" xr:uid="{789FC20C-9CBE-439A-8D68-1B0141A40CBD}"/>
    <cellStyle name="Input 2 2 4" xfId="9362" xr:uid="{00000000-0005-0000-0000-00000F250000}"/>
    <cellStyle name="Input 2 2 4 2" xfId="9363" xr:uid="{00000000-0005-0000-0000-000010250000}"/>
    <cellStyle name="Input 2 2 4 2 2" xfId="21262" xr:uid="{00000000-0005-0000-0000-000011250000}"/>
    <cellStyle name="Input 2 2 4 2 3" xfId="21535" xr:uid="{35182FF6-C0D7-4E2D-B33B-698F401CA909}"/>
    <cellStyle name="Input 2 2 4 3" xfId="9364" xr:uid="{00000000-0005-0000-0000-000012250000}"/>
    <cellStyle name="Input 2 2 4 3 2" xfId="21261" xr:uid="{00000000-0005-0000-0000-000013250000}"/>
    <cellStyle name="Input 2 2 4 3 3" xfId="21536" xr:uid="{66943B4A-9848-4D81-8A67-ED02616C5655}"/>
    <cellStyle name="Input 2 2 4 4" xfId="9365" xr:uid="{00000000-0005-0000-0000-000014250000}"/>
    <cellStyle name="Input 2 2 4 4 2" xfId="21260" xr:uid="{00000000-0005-0000-0000-000015250000}"/>
    <cellStyle name="Input 2 2 4 4 3" xfId="21537" xr:uid="{74FD8605-9C50-4165-8405-6AF1C85FE2D1}"/>
    <cellStyle name="Input 2 2 4 5" xfId="21263" xr:uid="{00000000-0005-0000-0000-000016250000}"/>
    <cellStyle name="Input 2 2 4 6" xfId="21534" xr:uid="{BB165DE6-62A9-4544-B091-266E6C4CC9CA}"/>
    <cellStyle name="Input 2 2 5" xfId="9366" xr:uid="{00000000-0005-0000-0000-000017250000}"/>
    <cellStyle name="Input 2 2 5 2" xfId="9367" xr:uid="{00000000-0005-0000-0000-000018250000}"/>
    <cellStyle name="Input 2 2 5 2 2" xfId="21258" xr:uid="{00000000-0005-0000-0000-000019250000}"/>
    <cellStyle name="Input 2 2 5 2 3" xfId="21539" xr:uid="{24991CC4-922C-454D-9B07-ACC3A5A1E697}"/>
    <cellStyle name="Input 2 2 5 3" xfId="9368" xr:uid="{00000000-0005-0000-0000-00001A250000}"/>
    <cellStyle name="Input 2 2 5 3 2" xfId="21257" xr:uid="{00000000-0005-0000-0000-00001B250000}"/>
    <cellStyle name="Input 2 2 5 3 3" xfId="21540" xr:uid="{CB22887B-F5E5-49F5-83DF-2F3158E97EAC}"/>
    <cellStyle name="Input 2 2 5 4" xfId="9369" xr:uid="{00000000-0005-0000-0000-00001C250000}"/>
    <cellStyle name="Input 2 2 5 4 2" xfId="21256" xr:uid="{00000000-0005-0000-0000-00001D250000}"/>
    <cellStyle name="Input 2 2 5 4 3" xfId="21541" xr:uid="{19A5767A-C4F1-45C0-A6EE-D408AEB781A9}"/>
    <cellStyle name="Input 2 2 5 5" xfId="21259" xr:uid="{00000000-0005-0000-0000-00001E250000}"/>
    <cellStyle name="Input 2 2 5 6" xfId="21538" xr:uid="{5FFAEA73-4D24-4C86-B29F-A02FE8F5DD28}"/>
    <cellStyle name="Input 2 2 6" xfId="9370" xr:uid="{00000000-0005-0000-0000-00001F250000}"/>
    <cellStyle name="Input 2 2 6 2" xfId="21255" xr:uid="{00000000-0005-0000-0000-000020250000}"/>
    <cellStyle name="Input 2 2 6 3" xfId="21542" xr:uid="{36ABB358-638A-43D5-9D71-FF2DB18F85F6}"/>
    <cellStyle name="Input 2 2 7" xfId="9371" xr:uid="{00000000-0005-0000-0000-000021250000}"/>
    <cellStyle name="Input 2 2 7 2" xfId="21254" xr:uid="{00000000-0005-0000-0000-000022250000}"/>
    <cellStyle name="Input 2 2 7 3" xfId="21543" xr:uid="{4BFCB473-1A69-44B0-862F-C9F8820AC5A5}"/>
    <cellStyle name="Input 2 2 8" xfId="9372" xr:uid="{00000000-0005-0000-0000-000023250000}"/>
    <cellStyle name="Input 2 2 8 2" xfId="21253" xr:uid="{00000000-0005-0000-0000-000024250000}"/>
    <cellStyle name="Input 2 2 8 3" xfId="21544" xr:uid="{61B1FB92-348E-4823-A04C-67FD82888C53}"/>
    <cellStyle name="Input 2 2 9" xfId="9373" xr:uid="{00000000-0005-0000-0000-000025250000}"/>
    <cellStyle name="Input 2 2 9 2" xfId="21252" xr:uid="{00000000-0005-0000-0000-000026250000}"/>
    <cellStyle name="Input 2 2 9 3" xfId="21545" xr:uid="{54C7F714-B0F8-4A5E-8318-4BC556FFC87C}"/>
    <cellStyle name="Input 2 3" xfId="9374" xr:uid="{00000000-0005-0000-0000-000027250000}"/>
    <cellStyle name="Input 2 3 2" xfId="9375" xr:uid="{00000000-0005-0000-0000-000028250000}"/>
    <cellStyle name="Input 2 3 2 2" xfId="21251" xr:uid="{00000000-0005-0000-0000-000029250000}"/>
    <cellStyle name="Input 2 3 2 3" xfId="21546" xr:uid="{34030D07-5BF0-432C-9108-097E2C2B1DEF}"/>
    <cellStyle name="Input 2 3 3" xfId="9376" xr:uid="{00000000-0005-0000-0000-00002A250000}"/>
    <cellStyle name="Input 2 3 3 2" xfId="21250" xr:uid="{00000000-0005-0000-0000-00002B250000}"/>
    <cellStyle name="Input 2 3 3 3" xfId="21547" xr:uid="{3649A6BA-B7AC-4808-A2F7-D8FD275CEE56}"/>
    <cellStyle name="Input 2 3 4" xfId="9377" xr:uid="{00000000-0005-0000-0000-00002C250000}"/>
    <cellStyle name="Input 2 3 4 2" xfId="21249" xr:uid="{00000000-0005-0000-0000-00002D250000}"/>
    <cellStyle name="Input 2 3 4 3" xfId="21548" xr:uid="{080C7CA3-999D-44D7-85B9-6664D6129F72}"/>
    <cellStyle name="Input 2 3 5" xfId="9378" xr:uid="{00000000-0005-0000-0000-00002E250000}"/>
    <cellStyle name="Input 2 3 5 2" xfId="21248" xr:uid="{00000000-0005-0000-0000-00002F250000}"/>
    <cellStyle name="Input 2 3 5 3" xfId="21549" xr:uid="{E4921C82-D5CC-49DC-AD41-320356C94F3D}"/>
    <cellStyle name="Input 2 3 6" xfId="31218" xr:uid="{6E406651-07EC-4C2E-B2A8-A1D152CDEDC8}"/>
    <cellStyle name="Input 2 4" xfId="9379" xr:uid="{00000000-0005-0000-0000-000030250000}"/>
    <cellStyle name="Input 2 4 2" xfId="9380" xr:uid="{00000000-0005-0000-0000-000031250000}"/>
    <cellStyle name="Input 2 4 2 2" xfId="21247" xr:uid="{00000000-0005-0000-0000-000032250000}"/>
    <cellStyle name="Input 2 4 2 3" xfId="21550" xr:uid="{1279EB41-4415-4C06-A116-DA6992CB81B3}"/>
    <cellStyle name="Input 2 4 3" xfId="9381" xr:uid="{00000000-0005-0000-0000-000033250000}"/>
    <cellStyle name="Input 2 4 3 2" xfId="21246" xr:uid="{00000000-0005-0000-0000-000034250000}"/>
    <cellStyle name="Input 2 4 3 3" xfId="21551" xr:uid="{59FE349A-0B48-44B0-8093-A10BD229A9D3}"/>
    <cellStyle name="Input 2 4 4" xfId="9382" xr:uid="{00000000-0005-0000-0000-000035250000}"/>
    <cellStyle name="Input 2 4 4 2" xfId="21245" xr:uid="{00000000-0005-0000-0000-000036250000}"/>
    <cellStyle name="Input 2 4 4 3" xfId="21552" xr:uid="{70229516-FF74-4858-B026-617AAA7DB7EF}"/>
    <cellStyle name="Input 2 4 5" xfId="9383" xr:uid="{00000000-0005-0000-0000-000037250000}"/>
    <cellStyle name="Input 2 4 5 2" xfId="21244" xr:uid="{00000000-0005-0000-0000-000038250000}"/>
    <cellStyle name="Input 2 4 5 3" xfId="21553" xr:uid="{2D109345-6E95-4D4E-888F-78A4DB905966}"/>
    <cellStyle name="Input 2 4 6" xfId="31219" xr:uid="{7E34743B-EF63-4C8E-AB84-9853C5E9CCAD}"/>
    <cellStyle name="Input 2 5" xfId="9384" xr:uid="{00000000-0005-0000-0000-000039250000}"/>
    <cellStyle name="Input 2 5 2" xfId="9385" xr:uid="{00000000-0005-0000-0000-00003A250000}"/>
    <cellStyle name="Input 2 5 2 2" xfId="21243" xr:uid="{00000000-0005-0000-0000-00003B250000}"/>
    <cellStyle name="Input 2 5 2 3" xfId="21554" xr:uid="{B7E8A1F7-1969-4300-8F45-492A637C5560}"/>
    <cellStyle name="Input 2 5 3" xfId="9386" xr:uid="{00000000-0005-0000-0000-00003C250000}"/>
    <cellStyle name="Input 2 5 3 2" xfId="21242" xr:uid="{00000000-0005-0000-0000-00003D250000}"/>
    <cellStyle name="Input 2 5 3 3" xfId="21555" xr:uid="{BB099551-FB7E-4ABB-8441-134B853A3ADE}"/>
    <cellStyle name="Input 2 5 4" xfId="9387" xr:uid="{00000000-0005-0000-0000-00003E250000}"/>
    <cellStyle name="Input 2 5 4 2" xfId="21241" xr:uid="{00000000-0005-0000-0000-00003F250000}"/>
    <cellStyle name="Input 2 5 4 3" xfId="21556" xr:uid="{8F2F6CCC-43FD-446C-80BE-DFB583C738D0}"/>
    <cellStyle name="Input 2 5 5" xfId="9388" xr:uid="{00000000-0005-0000-0000-000040250000}"/>
    <cellStyle name="Input 2 5 5 2" xfId="21240" xr:uid="{00000000-0005-0000-0000-000041250000}"/>
    <cellStyle name="Input 2 5 5 3" xfId="21557" xr:uid="{0E93EFD4-2535-401D-AF26-D9FC962DF706}"/>
    <cellStyle name="Input 2 5 6" xfId="31220" xr:uid="{6BA57D58-3233-489E-9A95-90101141458F}"/>
    <cellStyle name="Input 2 6" xfId="9389" xr:uid="{00000000-0005-0000-0000-000042250000}"/>
    <cellStyle name="Input 2 6 2" xfId="9390" xr:uid="{00000000-0005-0000-0000-000043250000}"/>
    <cellStyle name="Input 2 6 2 2" xfId="21239" xr:uid="{00000000-0005-0000-0000-000044250000}"/>
    <cellStyle name="Input 2 6 2 3" xfId="21558" xr:uid="{A04EB5A7-6962-41C1-9A8A-F7F7516B72C8}"/>
    <cellStyle name="Input 2 6 3" xfId="9391" xr:uid="{00000000-0005-0000-0000-000045250000}"/>
    <cellStyle name="Input 2 6 3 2" xfId="21238" xr:uid="{00000000-0005-0000-0000-000046250000}"/>
    <cellStyle name="Input 2 6 3 3" xfId="21559" xr:uid="{0434AB74-D35B-457A-B8F7-93FEA34D8479}"/>
    <cellStyle name="Input 2 6 4" xfId="9392" xr:uid="{00000000-0005-0000-0000-000047250000}"/>
    <cellStyle name="Input 2 6 4 2" xfId="21237" xr:uid="{00000000-0005-0000-0000-000048250000}"/>
    <cellStyle name="Input 2 6 4 3" xfId="21560" xr:uid="{807E0B72-7BB4-4646-8233-DDEC81D08C93}"/>
    <cellStyle name="Input 2 6 5" xfId="9393" xr:uid="{00000000-0005-0000-0000-000049250000}"/>
    <cellStyle name="Input 2 6 5 2" xfId="21236" xr:uid="{00000000-0005-0000-0000-00004A250000}"/>
    <cellStyle name="Input 2 6 5 3" xfId="21561" xr:uid="{22D30DD5-9E1C-4291-A95A-FE8EF0587E47}"/>
    <cellStyle name="Input 2 7" xfId="9394" xr:uid="{00000000-0005-0000-0000-00004B250000}"/>
    <cellStyle name="Input 2 7 2" xfId="9395" xr:uid="{00000000-0005-0000-0000-00004C250000}"/>
    <cellStyle name="Input 2 7 2 2" xfId="21235" xr:uid="{00000000-0005-0000-0000-00004D250000}"/>
    <cellStyle name="Input 2 7 2 3" xfId="21562" xr:uid="{36EF6FE5-AD62-4085-AF92-E9F55467BA1F}"/>
    <cellStyle name="Input 2 7 3" xfId="9396" xr:uid="{00000000-0005-0000-0000-00004E250000}"/>
    <cellStyle name="Input 2 7 3 2" xfId="21234" xr:uid="{00000000-0005-0000-0000-00004F250000}"/>
    <cellStyle name="Input 2 7 3 3" xfId="21563" xr:uid="{640ADC76-238B-42A8-9EB5-0006B169DD45}"/>
    <cellStyle name="Input 2 7 4" xfId="9397" xr:uid="{00000000-0005-0000-0000-000050250000}"/>
    <cellStyle name="Input 2 7 4 2" xfId="21233" xr:uid="{00000000-0005-0000-0000-000051250000}"/>
    <cellStyle name="Input 2 7 4 3" xfId="21564" xr:uid="{93753718-3D07-4208-B678-D64374D680F9}"/>
    <cellStyle name="Input 2 7 5" xfId="9398" xr:uid="{00000000-0005-0000-0000-000052250000}"/>
    <cellStyle name="Input 2 7 5 2" xfId="21232" xr:uid="{00000000-0005-0000-0000-000053250000}"/>
    <cellStyle name="Input 2 7 5 3" xfId="21565" xr:uid="{74885279-10A7-4761-A824-51351DC3601E}"/>
    <cellStyle name="Input 2 8" xfId="9399" xr:uid="{00000000-0005-0000-0000-000054250000}"/>
    <cellStyle name="Input 2 8 2" xfId="9400" xr:uid="{00000000-0005-0000-0000-000055250000}"/>
    <cellStyle name="Input 2 8 2 2" xfId="21231" xr:uid="{00000000-0005-0000-0000-000056250000}"/>
    <cellStyle name="Input 2 8 2 3" xfId="21566" xr:uid="{BCECD3BF-05F6-4BC3-9DB0-1E933BD0D0A2}"/>
    <cellStyle name="Input 2 8 3" xfId="9401" xr:uid="{00000000-0005-0000-0000-000057250000}"/>
    <cellStyle name="Input 2 8 3 2" xfId="21230" xr:uid="{00000000-0005-0000-0000-000058250000}"/>
    <cellStyle name="Input 2 8 3 3" xfId="21567" xr:uid="{980124F1-694D-4168-8F64-7985FDB1126D}"/>
    <cellStyle name="Input 2 8 4" xfId="9402" xr:uid="{00000000-0005-0000-0000-000059250000}"/>
    <cellStyle name="Input 2 8 4 2" xfId="21229" xr:uid="{00000000-0005-0000-0000-00005A250000}"/>
    <cellStyle name="Input 2 8 4 3" xfId="21568" xr:uid="{F5277A5B-1AF1-461A-9D50-809E29B1307E}"/>
    <cellStyle name="Input 2 8 5" xfId="9403" xr:uid="{00000000-0005-0000-0000-00005B250000}"/>
    <cellStyle name="Input 2 8 5 2" xfId="21228" xr:uid="{00000000-0005-0000-0000-00005C250000}"/>
    <cellStyle name="Input 2 8 5 3" xfId="21569" xr:uid="{9929D6D5-19F4-426B-971D-C610E4C86F75}"/>
    <cellStyle name="Input 2 9" xfId="9404" xr:uid="{00000000-0005-0000-0000-00005D250000}"/>
    <cellStyle name="Input 2 9 2" xfId="9405" xr:uid="{00000000-0005-0000-0000-00005E250000}"/>
    <cellStyle name="Input 2 9 2 2" xfId="21227" xr:uid="{00000000-0005-0000-0000-00005F250000}"/>
    <cellStyle name="Input 2 9 2 3" xfId="21570" xr:uid="{AD12C39D-0245-4FC5-82EC-537608536CA1}"/>
    <cellStyle name="Input 2 9 3" xfId="9406" xr:uid="{00000000-0005-0000-0000-000060250000}"/>
    <cellStyle name="Input 2 9 3 2" xfId="21226" xr:uid="{00000000-0005-0000-0000-000061250000}"/>
    <cellStyle name="Input 2 9 3 3" xfId="21571" xr:uid="{E49B5CD7-EA7B-4B85-91BF-5708F137E6B9}"/>
    <cellStyle name="Input 2 9 4" xfId="9407" xr:uid="{00000000-0005-0000-0000-000062250000}"/>
    <cellStyle name="Input 2 9 4 2" xfId="21225" xr:uid="{00000000-0005-0000-0000-000063250000}"/>
    <cellStyle name="Input 2 9 4 3" xfId="21572" xr:uid="{03C38A5C-4781-498C-ADB4-3A7851093220}"/>
    <cellStyle name="Input 2 9 5" xfId="9408" xr:uid="{00000000-0005-0000-0000-000064250000}"/>
    <cellStyle name="Input 2 9 5 2" xfId="21224" xr:uid="{00000000-0005-0000-0000-000065250000}"/>
    <cellStyle name="Input 2 9 5 3" xfId="21573" xr:uid="{D8FAB0FA-21C3-4748-A15B-4E70C694B6D2}"/>
    <cellStyle name="Input 2_Cadrage conso" xfId="31221" xr:uid="{698A6FC4-A16C-4F25-9A26-67F047674AD7}"/>
    <cellStyle name="Input 3" xfId="9409" xr:uid="{00000000-0005-0000-0000-000066250000}"/>
    <cellStyle name="Input 3 2" xfId="9410" xr:uid="{00000000-0005-0000-0000-000067250000}"/>
    <cellStyle name="Input 3 2 2" xfId="21222" xr:uid="{00000000-0005-0000-0000-000068250000}"/>
    <cellStyle name="Input 3 2 2 2" xfId="31224" xr:uid="{4F0F4C82-A8E0-4D37-9482-58413585806B}"/>
    <cellStyle name="Input 3 2 3" xfId="31223" xr:uid="{BB6EB927-588A-458A-9285-0A89B5575E4D}"/>
    <cellStyle name="Input 3 2 4" xfId="21575" xr:uid="{99548F3D-CF88-4308-AB47-68C3E6C24A7C}"/>
    <cellStyle name="Input 3 3" xfId="9411" xr:uid="{00000000-0005-0000-0000-000069250000}"/>
    <cellStyle name="Input 3 3 2" xfId="21221" xr:uid="{00000000-0005-0000-0000-00006A250000}"/>
    <cellStyle name="Input 3 3 2 2" xfId="31225" xr:uid="{CA556751-4A0B-4D3F-BE0E-AA5AABF4CC05}"/>
    <cellStyle name="Input 3 3 3" xfId="21576" xr:uid="{FA54BA51-4363-4787-B804-B29B19907E2C}"/>
    <cellStyle name="Input 3 4" xfId="21223" xr:uid="{00000000-0005-0000-0000-00006B250000}"/>
    <cellStyle name="Input 3 4 2" xfId="31226" xr:uid="{E8DB5089-D6FA-4D7C-B5A2-135D4753992D}"/>
    <cellStyle name="Input 3 5" xfId="31227" xr:uid="{6ED2D104-18AF-4345-A0BF-E8607CFC2F04}"/>
    <cellStyle name="Input 3 6" xfId="31222" xr:uid="{6E8849CF-A942-4521-B63E-7C10F4D310C9}"/>
    <cellStyle name="Input 3 7" xfId="21574" xr:uid="{455F849F-B3F8-43D3-AB95-50123CB4AA98}"/>
    <cellStyle name="Input 3_Cadrage conso" xfId="31228" xr:uid="{44708F0D-0186-4949-9D17-E1918E2E9CF8}"/>
    <cellStyle name="Input 4" xfId="9412" xr:uid="{00000000-0005-0000-0000-00006C250000}"/>
    <cellStyle name="Input 4 2" xfId="9413" xr:uid="{00000000-0005-0000-0000-00006D250000}"/>
    <cellStyle name="Input 4 2 2" xfId="21219" xr:uid="{00000000-0005-0000-0000-00006E250000}"/>
    <cellStyle name="Input 4 2 2 2" xfId="31231" xr:uid="{DA5D02F3-D29F-4187-A612-0726B3F34929}"/>
    <cellStyle name="Input 4 2 3" xfId="31230" xr:uid="{57766958-A9D5-4E0B-9F60-1BF0EBFE3921}"/>
    <cellStyle name="Input 4 2 4" xfId="21578" xr:uid="{E4D51883-89AC-4ECA-A6F1-FA34A5C6F800}"/>
    <cellStyle name="Input 4 3" xfId="9414" xr:uid="{00000000-0005-0000-0000-00006F250000}"/>
    <cellStyle name="Input 4 3 2" xfId="21218" xr:uid="{00000000-0005-0000-0000-000070250000}"/>
    <cellStyle name="Input 4 3 2 2" xfId="31232" xr:uid="{908A5D22-8C01-44A4-99B2-5838C00627C0}"/>
    <cellStyle name="Input 4 3 3" xfId="21579" xr:uid="{991B1751-AED5-4703-992A-CAF1A7DD1624}"/>
    <cellStyle name="Input 4 4" xfId="21220" xr:uid="{00000000-0005-0000-0000-000071250000}"/>
    <cellStyle name="Input 4 4 2" xfId="31233" xr:uid="{24ECEA9E-8DF5-468A-8767-DBB9082C94B1}"/>
    <cellStyle name="Input 4 5" xfId="31234" xr:uid="{428F01C0-27F8-4C24-8787-B34FB5BC3E11}"/>
    <cellStyle name="Input 4 6" xfId="31229" xr:uid="{DE124660-B789-4696-A63C-C847141FD078}"/>
    <cellStyle name="Input 4 7" xfId="21577" xr:uid="{8ED47657-A190-4530-A37F-DEF3A5212805}"/>
    <cellStyle name="Input 4_Cadrage conso" xfId="31235" xr:uid="{481F15F4-3A37-40A0-95BB-03A418A0B050}"/>
    <cellStyle name="Input 5" xfId="9415" xr:uid="{00000000-0005-0000-0000-000072250000}"/>
    <cellStyle name="Input 5 2" xfId="9416" xr:uid="{00000000-0005-0000-0000-000073250000}"/>
    <cellStyle name="Input 5 2 2" xfId="21216" xr:uid="{00000000-0005-0000-0000-000074250000}"/>
    <cellStyle name="Input 5 2 2 2" xfId="31237" xr:uid="{1A65200B-5C64-4685-AF13-282356DC3D8D}"/>
    <cellStyle name="Input 5 2 3" xfId="37648" xr:uid="{AEA69668-3E8F-4B28-BB00-3787F97DEA2B}"/>
    <cellStyle name="Input 5 2 4" xfId="21581" xr:uid="{55B5B211-AAC2-48D8-AB6D-588F82CEBA9C}"/>
    <cellStyle name="Input 5 3" xfId="9417" xr:uid="{00000000-0005-0000-0000-000075250000}"/>
    <cellStyle name="Input 5 3 2" xfId="21215" xr:uid="{00000000-0005-0000-0000-000076250000}"/>
    <cellStyle name="Input 5 3 2 2" xfId="31238" xr:uid="{74A195BB-738C-4A10-9EC3-594CA27CA229}"/>
    <cellStyle name="Input 5 3 3" xfId="21582" xr:uid="{3EC9E402-F328-41BE-B879-BCABDE8A021D}"/>
    <cellStyle name="Input 5 4" xfId="21217" xr:uid="{00000000-0005-0000-0000-000077250000}"/>
    <cellStyle name="Input 5 4 2" xfId="31239" xr:uid="{77F4D433-8C56-4505-8CDB-C8F562F360D2}"/>
    <cellStyle name="Input 5 5" xfId="31240" xr:uid="{89C81214-252E-4211-A58A-2A9EA5720410}"/>
    <cellStyle name="Input 5 6" xfId="31241" xr:uid="{A947A404-44ED-4EA9-A64F-35F8A237CA96}"/>
    <cellStyle name="Input 5 7" xfId="31236" xr:uid="{462B5EA1-7550-4C8A-8A88-99D37DB0E42D}"/>
    <cellStyle name="Input 5 8" xfId="37647" xr:uid="{F1D9DA04-1003-48EE-ACC4-D094D520543A}"/>
    <cellStyle name="Input 5 9" xfId="21580" xr:uid="{F717353F-7B10-402A-8806-4EF7AF6E7DCA}"/>
    <cellStyle name="Input 5_Annexe 6 IAS" xfId="31242" xr:uid="{196742F5-596E-485E-92D2-2D8D717C66C3}"/>
    <cellStyle name="Input 6" xfId="9418" xr:uid="{00000000-0005-0000-0000-000078250000}"/>
    <cellStyle name="Input 6 2" xfId="9419" xr:uid="{00000000-0005-0000-0000-000079250000}"/>
    <cellStyle name="Input 6 2 2" xfId="21213" xr:uid="{00000000-0005-0000-0000-00007A250000}"/>
    <cellStyle name="Input 6 2 2 2" xfId="31244" xr:uid="{0F34F0EC-6854-420F-AAC0-E7BE9FC168D7}"/>
    <cellStyle name="Input 6 2 3" xfId="37650" xr:uid="{FA233142-8E81-4409-9B2E-1FAA0570B629}"/>
    <cellStyle name="Input 6 2 4" xfId="21584" xr:uid="{072DC2C7-6850-4761-B5FE-CC1A90967930}"/>
    <cellStyle name="Input 6 3" xfId="9420" xr:uid="{00000000-0005-0000-0000-00007B250000}"/>
    <cellStyle name="Input 6 3 2" xfId="21212" xr:uid="{00000000-0005-0000-0000-00007C250000}"/>
    <cellStyle name="Input 6 3 3" xfId="21585" xr:uid="{1AC48718-03F4-418A-BE3C-B398132110BB}"/>
    <cellStyle name="Input 6 4" xfId="21214" xr:uid="{00000000-0005-0000-0000-00007D250000}"/>
    <cellStyle name="Input 6 4 2" xfId="31243" xr:uid="{38BAD181-2D2C-4252-98D5-3BDF8146C679}"/>
    <cellStyle name="Input 6 5" xfId="37649" xr:uid="{17606E9C-E16A-4BB7-A138-797FF04E03F2}"/>
    <cellStyle name="Input 6 6" xfId="21583" xr:uid="{7280FB48-D2AE-4449-B434-D1FE89288343}"/>
    <cellStyle name="Input 6_Annexe 6 IAS" xfId="31245" xr:uid="{674E134A-BFCE-4EFB-91EA-624F1965DADF}"/>
    <cellStyle name="Input 7" xfId="9421" xr:uid="{00000000-0005-0000-0000-00007E250000}"/>
    <cellStyle name="Input 7 2" xfId="21211" xr:uid="{00000000-0005-0000-0000-00007F250000}"/>
    <cellStyle name="Input 7 2 2" xfId="37652" xr:uid="{C4A805FE-C7A3-427A-A5DC-C553D517E8F4}"/>
    <cellStyle name="Input 7 2 3" xfId="31247" xr:uid="{3A24645B-AC1B-45FF-9331-DE4F3DEA7BCC}"/>
    <cellStyle name="Input 7 3" xfId="31246" xr:uid="{26D4B5C8-AA07-4973-92F2-38C71D317658}"/>
    <cellStyle name="Input 7 4" xfId="37651" xr:uid="{C747D8B1-3328-451F-8DDF-FA7F0C3A34E1}"/>
    <cellStyle name="Input 7 5" xfId="21586" xr:uid="{44C93D15-21AC-47E7-A720-764361C4FAD1}"/>
    <cellStyle name="Input 7_Annexe 6 IAS" xfId="31248" xr:uid="{F8B6B0D3-8AE3-4A41-B9CD-0430F78633D1}"/>
    <cellStyle name="Input 8" xfId="31249" xr:uid="{DC6F2F96-0E2B-40DF-AF28-454E3F0F8504}"/>
    <cellStyle name="Input 8 2" xfId="31250" xr:uid="{348145A1-5B38-4B8B-B5B9-37C6820BF052}"/>
    <cellStyle name="Input 8 2 2" xfId="37654" xr:uid="{8B84D725-F6BE-4664-A718-F4FFD1763A6F}"/>
    <cellStyle name="Input 8 3" xfId="37653" xr:uid="{589442DC-78CD-4965-B942-5785F2622254}"/>
    <cellStyle name="Input 8_Annexe 6 IAS" xfId="31251" xr:uid="{9A344BE3-A2AE-49E6-A7E0-B902623FC767}"/>
    <cellStyle name="Input 9" xfId="31252" xr:uid="{C412477A-23D7-499D-8B80-BE873E566803}"/>
    <cellStyle name="Input 9 2" xfId="31253" xr:uid="{1FD8C857-5C03-416E-BCEE-CF5A98E405BE}"/>
    <cellStyle name="Input 9 2 2" xfId="37656" xr:uid="{E4A0816D-BFE7-4342-B8FD-BABAEDA2B6CD}"/>
    <cellStyle name="Input 9 3" xfId="37655" xr:uid="{9236CCAC-FE79-4BF5-83B5-813EA2E270DC}"/>
    <cellStyle name="Input 9_Annexe 6 IAS" xfId="31254" xr:uid="{C1D30C94-AE4B-40D1-80A7-082F9CC3A151}"/>
    <cellStyle name="Input normal" xfId="31255" xr:uid="{384F8C53-41DB-4288-B9D1-73180CE1D73A}"/>
    <cellStyle name="Input normal 2" xfId="31256" xr:uid="{2B2BD6E3-20D0-4180-A0D7-EA9CFA58BAA1}"/>
    <cellStyle name="Input normal 2 2" xfId="31257" xr:uid="{8F856E8D-65EF-4E29-ADDE-A3492FCEFC02}"/>
    <cellStyle name="Input normal 3" xfId="31258" xr:uid="{1A5355B6-6E09-4BF2-AEBC-0AE6EC713AE0}"/>
    <cellStyle name="Input normal 3 2" xfId="31259" xr:uid="{9845747F-8C64-4944-9917-B942D7B11FB3}"/>
    <cellStyle name="Input normal 4" xfId="31260" xr:uid="{13655FFB-285D-4401-B21A-B8D3B331B357}"/>
    <cellStyle name="Input normal 5" xfId="31261" xr:uid="{5BDCFBCF-73E0-437F-BB11-B7AC5AE5FA9D}"/>
    <cellStyle name="Input normal 6" xfId="31262" xr:uid="{E97A8FED-79EC-4E75-9561-623D62FDF3F7}"/>
    <cellStyle name="Input number" xfId="31263" xr:uid="{708CF53A-B60E-42F6-839D-022A9BF2F992}"/>
    <cellStyle name="Input number (0.0)" xfId="31264" xr:uid="{463354DA-E8C2-4D3D-8D2D-7A9B5D59AB36}"/>
    <cellStyle name="Input number (0.0) 2" xfId="31265" xr:uid="{714F99DD-DEC1-440A-A04F-4E58AB36A29F}"/>
    <cellStyle name="Input number (0.0)_Cadrage conso" xfId="31266" xr:uid="{1D4BCD18-166A-4819-A106-8FBFF4F6DFAF}"/>
    <cellStyle name="Input number (0.00)" xfId="31267" xr:uid="{841564B5-04B4-4186-8889-A4D390EC4E8C}"/>
    <cellStyle name="Input number (0.00) 2" xfId="31268" xr:uid="{C5C8B93F-939F-49D4-8824-FE9998698578}"/>
    <cellStyle name="Input number (0.00)_Cadrage conso" xfId="31269" xr:uid="{912CC506-269B-4054-9800-EFA8BE17E10D}"/>
    <cellStyle name="Input number 10" xfId="31270" xr:uid="{31E47B48-8007-4BD1-91A2-1C11DF51D0D0}"/>
    <cellStyle name="Input number 11" xfId="31271" xr:uid="{8C163729-7E25-4BB0-B78F-B2E42F604CA3}"/>
    <cellStyle name="Input number 12" xfId="31272" xr:uid="{6C51BDFE-46BC-4FF0-9336-1B91F84A99B3}"/>
    <cellStyle name="Input number 13" xfId="31273" xr:uid="{4EE8B23C-DC7E-4DC9-99A5-4E5F7F91D841}"/>
    <cellStyle name="Input number 2" xfId="31274" xr:uid="{FF6E6878-D8F7-4AC0-AD75-12295F4529CE}"/>
    <cellStyle name="Input number 3" xfId="31275" xr:uid="{C9A557DB-2F18-4305-8C22-861A5A9306FA}"/>
    <cellStyle name="Input number 4" xfId="31276" xr:uid="{17A3B9CB-6A70-48BF-A82F-1C49B74C9B16}"/>
    <cellStyle name="Input number 5" xfId="31277" xr:uid="{9278AF79-FA58-4AFF-92C1-4A47D5D4E9E0}"/>
    <cellStyle name="Input number 6" xfId="31278" xr:uid="{5D43266D-9BE5-4FDC-8BAD-FB82B4EBC19F}"/>
    <cellStyle name="Input number 7" xfId="31279" xr:uid="{1E73132E-FEA3-403E-8AB9-B370C5AD7FA2}"/>
    <cellStyle name="Input number 8" xfId="31280" xr:uid="{B388E60D-80B5-4FDC-B32C-D02FE4ECB7B8}"/>
    <cellStyle name="Input number 9" xfId="31281" xr:uid="{3AE6B1F0-E17C-4B1A-9858-F159AB5E3705}"/>
    <cellStyle name="Input number_Annexe 6 IAS" xfId="31282" xr:uid="{8B3BF795-BBA8-42B2-9763-9697DCC61A41}"/>
    <cellStyle name="Input2" xfId="31283" xr:uid="{3B8E1900-6091-43B3-A6DC-21934CC9D91D}"/>
    <cellStyle name="Input2 10" xfId="31284" xr:uid="{E9D34151-8C24-4A4E-9EDD-7B9AD8C564FD}"/>
    <cellStyle name="Input2 11" xfId="31285" xr:uid="{AC484FF7-D295-44E2-B37C-95906FA6BAE9}"/>
    <cellStyle name="Input2 12" xfId="31286" xr:uid="{7558BF96-C765-45E1-A84E-C2E57BE3BF8F}"/>
    <cellStyle name="Input2 13" xfId="31287" xr:uid="{6BF4A2ED-083F-4B26-8C46-6299FF0D04F8}"/>
    <cellStyle name="Input2 14" xfId="31288" xr:uid="{7102F9B1-D8B8-40C8-A2C9-4FC93844AB35}"/>
    <cellStyle name="Input2 15" xfId="31289" xr:uid="{E2562782-5C67-4EB9-B055-7D56D611215A}"/>
    <cellStyle name="Input2 16" xfId="31290" xr:uid="{D6B6DBC9-E2A7-4E14-A120-644CF9385A0A}"/>
    <cellStyle name="Input2 17" xfId="31291" xr:uid="{62B59BFC-3571-4801-B10E-AB2905ABBE14}"/>
    <cellStyle name="Input2 18" xfId="37657" xr:uid="{6F55C1D7-7231-4630-A21D-BAFA3DB181B4}"/>
    <cellStyle name="Input2 2" xfId="31292" xr:uid="{B69B7640-1A93-4E58-8AA4-DFD35FF8EF41}"/>
    <cellStyle name="Input2 2 2" xfId="31293" xr:uid="{1D4F1199-B8BC-4DDD-8986-6F4BD5411F78}"/>
    <cellStyle name="Input2 2_Annexe 6 IAS" xfId="31294" xr:uid="{87BB6731-31FB-49DD-9468-A5B80C5A3987}"/>
    <cellStyle name="Input2 3" xfId="31295" xr:uid="{9C06F5F3-83DE-4A23-9295-CDEB15918338}"/>
    <cellStyle name="Input2 3 2" xfId="31296" xr:uid="{9227B008-4A84-4CC7-A135-1C7A579EF5AB}"/>
    <cellStyle name="Input2 3_Annexe 6 IAS" xfId="31297" xr:uid="{655C5626-5A82-4F0B-B376-B785B077CF8D}"/>
    <cellStyle name="Input2 4" xfId="31298" xr:uid="{A213B137-BE30-41FB-8BE3-ABD44305B8E0}"/>
    <cellStyle name="Input2 4 2" xfId="31299" xr:uid="{562E26E4-AD4D-4815-9D0A-EB64800D9AD9}"/>
    <cellStyle name="Input2 4_Annexe 6 IAS" xfId="31300" xr:uid="{6BD0FB0D-8D77-43AA-A9DE-0F938172AEA7}"/>
    <cellStyle name="Input2 5" xfId="31301" xr:uid="{64185116-8998-4EF3-9551-B9180AFF1ECD}"/>
    <cellStyle name="Input2 5 2" xfId="31302" xr:uid="{891A9710-6543-4AB1-BBAC-0FDC76EF9419}"/>
    <cellStyle name="Input2 5_Annexe 6 IAS" xfId="31303" xr:uid="{AC773F38-4360-481A-9126-5B824398C6CD}"/>
    <cellStyle name="Input2 6" xfId="31304" xr:uid="{4511AF43-5171-450E-8EFF-AD1D0FA8C24B}"/>
    <cellStyle name="Input2 7" xfId="31305" xr:uid="{1F23BBA5-36A2-4638-9541-D6AF9ACCA4E3}"/>
    <cellStyle name="Input2 8" xfId="31306" xr:uid="{89E31D7E-BFC7-47F3-B707-5116E46B29B7}"/>
    <cellStyle name="Input2 9" xfId="31307" xr:uid="{7C79644E-CD8F-4F2B-89D1-86BDCD44FC01}"/>
    <cellStyle name="Input2_Annexe 6 IAS" xfId="31308" xr:uid="{6C420389-BD09-4B43-BB16-8DE04B779A13}"/>
    <cellStyle name="InputBlueFont" xfId="31309" xr:uid="{F90825C7-FDE3-433E-8D26-BAE52C28E6BA}"/>
    <cellStyle name="InputBlueFont 2" xfId="31310" xr:uid="{782839A4-85BD-4D82-B32D-733C1B9F3974}"/>
    <cellStyle name="InputBlueFont_Annexe 6 IAS" xfId="31311" xr:uid="{11740F0A-0830-45FB-88CA-71EC747F16B1}"/>
    <cellStyle name="inputDate" xfId="31312" xr:uid="{533AA5C7-D422-48FF-93FF-A79C41E9EAFD}"/>
    <cellStyle name="inputDate 10" xfId="31313" xr:uid="{609496C4-DE52-4AD6-8C5C-A3AC72AD7DDA}"/>
    <cellStyle name="inputDate 11" xfId="37658" xr:uid="{336CBAA3-F314-42AF-99C4-E73810B826A9}"/>
    <cellStyle name="inputDate 2" xfId="31314" xr:uid="{FF0CD3A1-0AED-48D4-AB0D-E0F6C21D4E7A}"/>
    <cellStyle name="inputDate 2 2" xfId="31315" xr:uid="{FC590692-AB0A-48D1-99E3-D8F636F373B1}"/>
    <cellStyle name="inputDate 2 3" xfId="31316" xr:uid="{D9882CEB-BE08-43C9-A3C3-710ACA99A1CB}"/>
    <cellStyle name="inputDate 2 3 2" xfId="37660" xr:uid="{3A1783EC-E95F-4560-8F18-8C76CEBC87BE}"/>
    <cellStyle name="inputDate 2 4" xfId="31317" xr:uid="{66903751-9D65-49D2-B001-AD376E420185}"/>
    <cellStyle name="inputDate 2 4 2" xfId="37661" xr:uid="{EEE4AFA7-FFA7-4FC5-9590-EDBD98814F90}"/>
    <cellStyle name="inputDate 2 5" xfId="31318" xr:uid="{0B535394-19EE-4E1B-8763-3A7BB00F2426}"/>
    <cellStyle name="inputDate 2 5 2" xfId="37662" xr:uid="{1F21A3AE-44F1-4DB5-BF78-590D9CD4453D}"/>
    <cellStyle name="inputDate 2 6" xfId="31319" xr:uid="{E59499C6-46C9-46C0-9DF7-227DC3C4DA7F}"/>
    <cellStyle name="inputDate 2 6 2" xfId="37663" xr:uid="{BED6B250-AFE5-4A83-BCD5-DA024145E529}"/>
    <cellStyle name="inputDate 2 7" xfId="37659" xr:uid="{F694221F-1465-4B1F-A245-0852B3548FCC}"/>
    <cellStyle name="inputDate 2_Annexe 6 IAS" xfId="31320" xr:uid="{355D3E0D-A50D-460C-8C78-C88B2897A504}"/>
    <cellStyle name="inputDate 3" xfId="31321" xr:uid="{AB8E12A5-D93C-4A83-AB9C-1DBC500D9924}"/>
    <cellStyle name="inputDate 3 2" xfId="31322" xr:uid="{C21A3935-0D89-4A24-AB0B-76E2D8D02D59}"/>
    <cellStyle name="inputDate 3 3" xfId="31323" xr:uid="{94B69001-A77F-4749-B7FD-1BF3EFE0F2EA}"/>
    <cellStyle name="inputDate 3 3 2" xfId="37664" xr:uid="{591276D8-351B-4B9B-BDA3-06311F0E739D}"/>
    <cellStyle name="inputDate 3 4" xfId="31324" xr:uid="{D92A8429-640C-48C8-9B8D-CD2CC1E623C4}"/>
    <cellStyle name="inputDate 3 4 2" xfId="37665" xr:uid="{205FDC8D-8743-4B10-8CC2-93F92E4A6D87}"/>
    <cellStyle name="inputDate 3 5" xfId="31325" xr:uid="{C0A5DB7A-B182-40A3-8BD7-7DB9AB9DD566}"/>
    <cellStyle name="inputDate 3 5 2" xfId="37666" xr:uid="{F72D1E2F-A58F-47EF-8510-DC00EDB02B45}"/>
    <cellStyle name="inputDate 3 6" xfId="31326" xr:uid="{A9DBD268-0BEB-4E41-989A-34DE2C26ABAB}"/>
    <cellStyle name="inputDate 3 6 2" xfId="37667" xr:uid="{288A2A50-99C3-4B6C-A1AB-675C4B13C011}"/>
    <cellStyle name="inputDate 3_Annexe 6 IAS" xfId="31327" xr:uid="{D6076A6B-0499-48BC-8D28-6719A037952D}"/>
    <cellStyle name="inputDate 4" xfId="31328" xr:uid="{5D75349C-7B52-4232-A312-8E5A41EB90CF}"/>
    <cellStyle name="inputDate 5" xfId="31329" xr:uid="{BD177B69-C46A-4ABA-B84C-F274B8F39D9F}"/>
    <cellStyle name="inputDate 6" xfId="31330" xr:uid="{A2AD326B-9BDD-476E-972A-5A6C4E519FA8}"/>
    <cellStyle name="inputDate 7" xfId="31331" xr:uid="{80757467-07F8-4153-85F0-51FB10245D35}"/>
    <cellStyle name="inputDate 8" xfId="31332" xr:uid="{99C31E13-97AA-4870-A2C7-0C8399A164AD}"/>
    <cellStyle name="inputDate 9" xfId="31333" xr:uid="{101D3C83-AC55-4B96-8C44-BC7519522A14}"/>
    <cellStyle name="inputDate_Annexe 6 IAS" xfId="31334" xr:uid="{14904843-6D6F-4DE9-ADF5-A7E71D1240E0}"/>
    <cellStyle name="inputExposure" xfId="9422" xr:uid="{00000000-0005-0000-0000-000080250000}"/>
    <cellStyle name="inputExposure 10" xfId="31336" xr:uid="{2A166F7B-F58E-42CC-9C5B-6213F7667FC5}"/>
    <cellStyle name="inputExposure 11" xfId="31335" xr:uid="{0649DEF4-EAF4-4E8D-A299-3A481607DAF1}"/>
    <cellStyle name="inputExposure 12" xfId="37668" xr:uid="{FE4529D6-9896-46B4-AAB8-55A20AC2BACB}"/>
    <cellStyle name="inputExposure 13" xfId="21587" xr:uid="{96B4F0ED-C2E0-4977-8A33-393A79D15541}"/>
    <cellStyle name="inputExposure 2" xfId="21210" xr:uid="{00000000-0005-0000-0000-000081250000}"/>
    <cellStyle name="inputExposure 2 2" xfId="31338" xr:uid="{749F869C-AE25-408F-ABD5-91CBF7816FD1}"/>
    <cellStyle name="inputExposure 2 2 2" xfId="31339" xr:uid="{89618C2D-5A1A-490C-823A-A7627439A4E1}"/>
    <cellStyle name="inputExposure 2 2 3" xfId="31340" xr:uid="{C56BE105-1275-466A-90E4-5B023635F87A}"/>
    <cellStyle name="inputExposure 2 2 3 2" xfId="37670" xr:uid="{1C463BE1-63DA-42F8-A633-AD79E0B965C6}"/>
    <cellStyle name="inputExposure 2 2 4" xfId="31341" xr:uid="{E959B6DA-D74A-4133-8435-5D8A9B63C91F}"/>
    <cellStyle name="inputExposure 2 2 4 2" xfId="37671" xr:uid="{D33485E5-47E8-4809-BEFA-8C2C504D5622}"/>
    <cellStyle name="inputExposure 2 2 5" xfId="31342" xr:uid="{FCB8F805-1C4C-4F88-9A36-E4B796DE86D3}"/>
    <cellStyle name="inputExposure 2 2 5 2" xfId="37672" xr:uid="{5B87C938-0825-4641-B358-2E4C368FEBBA}"/>
    <cellStyle name="inputExposure 2 2 6" xfId="31343" xr:uid="{3D05BD64-E7A8-4BB9-BF00-23B76DB7E221}"/>
    <cellStyle name="inputExposure 2 2 6 2" xfId="37673" xr:uid="{BE1CCD17-9801-4FAA-9AE5-B396D5A2108F}"/>
    <cellStyle name="inputExposure 2 3" xfId="31344" xr:uid="{8941EFA0-A361-4734-8D6B-476E056A5D24}"/>
    <cellStyle name="inputExposure 2 3 2" xfId="37674" xr:uid="{BEE75691-2836-45B0-AF81-5DB753220A7F}"/>
    <cellStyle name="inputExposure 2 4" xfId="31345" xr:uid="{D970F1BC-4F20-4E6E-A36B-0E865872CB58}"/>
    <cellStyle name="inputExposure 2 4 2" xfId="37675" xr:uid="{F35F5AB3-5BA5-4622-A60F-3B7DBD5ECA0F}"/>
    <cellStyle name="inputExposure 2 5" xfId="31346" xr:uid="{FC91D94C-085A-461B-A800-896C2DE15EDB}"/>
    <cellStyle name="inputExposure 2 5 2" xfId="37676" xr:uid="{1C95FFBC-03AA-43C2-8506-8FC38C895345}"/>
    <cellStyle name="inputExposure 2 6" xfId="31347" xr:uid="{5767E0B3-51F2-49AE-9BD8-984018BC739F}"/>
    <cellStyle name="inputExposure 2 6 2" xfId="37677" xr:uid="{D15615D3-638C-4348-90E8-4EDD582BD964}"/>
    <cellStyle name="inputExposure 2 7" xfId="31348" xr:uid="{944736B5-45D0-48E0-992A-667E65362689}"/>
    <cellStyle name="inputExposure 2 7 2" xfId="37678" xr:uid="{D7FB1260-C4B4-45DF-B324-CA9DF7ABCA05}"/>
    <cellStyle name="inputExposure 2 8" xfId="37669" xr:uid="{88AFFFB5-B7C3-4C13-A85A-2EB4387E76A5}"/>
    <cellStyle name="inputExposure 2 9" xfId="31337" xr:uid="{7F2B13A0-F0F7-4BCA-94C0-F89925CC1F64}"/>
    <cellStyle name="inputExposure 2_Annexe 6 IAS" xfId="31349" xr:uid="{9D613E43-E6B8-416C-BB3E-C443F547F8EE}"/>
    <cellStyle name="inputExposure 3" xfId="31350" xr:uid="{375002CE-B2ED-43B5-8523-87FCAB180F1D}"/>
    <cellStyle name="inputExposure 3 2" xfId="31351" xr:uid="{57D47F6F-FE34-46DE-AB9D-746B9FA05D65}"/>
    <cellStyle name="inputExposure 3 3" xfId="31352" xr:uid="{CE3BD803-3859-40D8-922E-1E72E9161857}"/>
    <cellStyle name="inputExposure 3 3 2" xfId="37679" xr:uid="{17CDB279-F76F-4228-9156-5EE0628D37BE}"/>
    <cellStyle name="inputExposure 3 4" xfId="31353" xr:uid="{05A3C8B9-FF18-4D02-B384-3590C4C150B4}"/>
    <cellStyle name="inputExposure 3 4 2" xfId="37680" xr:uid="{F09644F5-E0A1-470E-A513-31DB80CF0E7D}"/>
    <cellStyle name="inputExposure 3 5" xfId="31354" xr:uid="{D354C7AE-E7E9-43BD-8F21-9E9195A020CC}"/>
    <cellStyle name="inputExposure 3 5 2" xfId="37681" xr:uid="{6B742F42-5604-4376-BA43-71C982768F9E}"/>
    <cellStyle name="inputExposure 3 6" xfId="31355" xr:uid="{5AB8F939-50C2-43F3-825A-0AEF9018F80A}"/>
    <cellStyle name="inputExposure 3 6 2" xfId="37682" xr:uid="{2B5F078A-808E-4B79-B8D5-07A1DD02A8DE}"/>
    <cellStyle name="inputExposure 3_Annexe 6 IAS" xfId="31356" xr:uid="{C250A0B0-D58C-4F64-AA04-194D6ACE9F17}"/>
    <cellStyle name="inputExposure 4" xfId="31357" xr:uid="{2947A435-8B38-49DA-8F2D-76332A16A3E3}"/>
    <cellStyle name="inputExposure 5" xfId="31358" xr:uid="{A7ED7716-4ED7-407B-922A-CBC03F755496}"/>
    <cellStyle name="inputExposure 6" xfId="31359" xr:uid="{78918B42-A7A1-48E2-88B2-EE873A2BC510}"/>
    <cellStyle name="inputExposure 7" xfId="31360" xr:uid="{E48E9E70-91C4-4C6A-8F8C-1BD2C978DD2D}"/>
    <cellStyle name="inputExposure 8" xfId="31361" xr:uid="{39FB9389-C63C-4A68-92F4-6E41B78F3F2E}"/>
    <cellStyle name="inputExposure 9" xfId="31362" xr:uid="{71BB7C68-1061-4B6F-9321-53D0EB6E0B13}"/>
    <cellStyle name="inputExposure_Annexe 6 IAS" xfId="31363" xr:uid="{06C81910-A325-4880-8872-A89C75F88626}"/>
    <cellStyle name="inputMaturity" xfId="31364" xr:uid="{95786207-9A02-45BB-A338-55818824C9E5}"/>
    <cellStyle name="inputMaturity 10" xfId="31365" xr:uid="{855B0603-EB41-452C-8D67-922F7B107A78}"/>
    <cellStyle name="inputMaturity 11" xfId="37683" xr:uid="{E13A8A7C-DBBC-4054-BAB4-DF1F368BD859}"/>
    <cellStyle name="inputMaturity 2" xfId="31366" xr:uid="{D14F277C-EA86-423D-9EBE-5F95F71A8633}"/>
    <cellStyle name="inputMaturity 2 2" xfId="31367" xr:uid="{650AEE11-6826-4B5C-8758-796BAC51B673}"/>
    <cellStyle name="inputMaturity 2 3" xfId="31368" xr:uid="{AD34DCB0-A930-4EA2-988F-FFD8BA6056D2}"/>
    <cellStyle name="inputMaturity 2 3 2" xfId="37685" xr:uid="{9FDC17B8-5D06-4F15-BBE8-4B45DE3493B7}"/>
    <cellStyle name="inputMaturity 2 4" xfId="31369" xr:uid="{E8FB6FE8-B98E-4253-837D-0C2BE7AC1A05}"/>
    <cellStyle name="inputMaturity 2 4 2" xfId="37686" xr:uid="{FA575DCF-D6EE-4D87-8E23-4BE703EF8478}"/>
    <cellStyle name="inputMaturity 2 5" xfId="31370" xr:uid="{E718D93A-7AD4-48B8-A737-15D1D1019A83}"/>
    <cellStyle name="inputMaturity 2 5 2" xfId="37687" xr:uid="{DA805053-62AA-428C-BA7E-C8A403071C71}"/>
    <cellStyle name="inputMaturity 2 6" xfId="31371" xr:uid="{C77F0972-6395-4FC9-B06D-6CC4A2EBB611}"/>
    <cellStyle name="inputMaturity 2 6 2" xfId="37688" xr:uid="{08D65678-1C12-491B-9EA9-8CB4AF1F9A4D}"/>
    <cellStyle name="inputMaturity 2 7" xfId="37684" xr:uid="{426DCEED-5437-409E-AAD0-31EDC9BC3B6F}"/>
    <cellStyle name="inputMaturity 2_Annexe 6 IAS" xfId="31372" xr:uid="{9FA8C2AC-053F-426B-BA69-56EC5001F693}"/>
    <cellStyle name="inputMaturity 3" xfId="31373" xr:uid="{E6F08B65-B906-43E3-BF8E-145772E9E41B}"/>
    <cellStyle name="inputMaturity 3 2" xfId="31374" xr:uid="{E6B7D00F-EEEB-447B-9FC0-FF5AC3514BAF}"/>
    <cellStyle name="inputMaturity 3 3" xfId="31375" xr:uid="{44F3E9B6-D773-4A3C-BD26-0A57AB3F16BD}"/>
    <cellStyle name="inputMaturity 3 3 2" xfId="37689" xr:uid="{2B8760BC-69DA-4292-A64C-2078093B9C6F}"/>
    <cellStyle name="inputMaturity 3 4" xfId="31376" xr:uid="{A221F013-2D49-46CA-9F84-ABCC9E1DDEDA}"/>
    <cellStyle name="inputMaturity 3 4 2" xfId="37690" xr:uid="{683ACE51-706E-47CB-84F9-DDA664E1685A}"/>
    <cellStyle name="inputMaturity 3 5" xfId="31377" xr:uid="{12F3EBD4-0AFD-462F-88BF-89E85C906122}"/>
    <cellStyle name="inputMaturity 3 5 2" xfId="37691" xr:uid="{23310E55-2C41-4DAF-B803-C1E37F71ED91}"/>
    <cellStyle name="inputMaturity 3 6" xfId="31378" xr:uid="{8202CE16-DE90-452E-95F3-60B28343BFC4}"/>
    <cellStyle name="inputMaturity 3 6 2" xfId="37692" xr:uid="{1D87FE7B-AA74-4927-B38B-48A7C6084705}"/>
    <cellStyle name="inputMaturity 3_Annexe 6 IAS" xfId="31379" xr:uid="{1612FD45-C574-407E-8D76-242F2A946A83}"/>
    <cellStyle name="inputMaturity 4" xfId="31380" xr:uid="{E95FF40B-BA35-4433-B112-B35A74BC346E}"/>
    <cellStyle name="inputMaturity 5" xfId="31381" xr:uid="{F75BC0D1-04A3-4D95-9135-9D34D10A8966}"/>
    <cellStyle name="inputMaturity 6" xfId="31382" xr:uid="{8DB1C07E-C556-4308-A323-CC6DBF9593A7}"/>
    <cellStyle name="inputMaturity 7" xfId="31383" xr:uid="{150B6264-2B87-424C-9E77-08BFFC7FE4A2}"/>
    <cellStyle name="inputMaturity 8" xfId="31384" xr:uid="{61F333B1-9A10-4AC8-9335-E4823FDBD0BF}"/>
    <cellStyle name="inputMaturity 9" xfId="31385" xr:uid="{C31BF681-569B-4A0C-8599-D9760F577DA2}"/>
    <cellStyle name="inputMaturity_Annexe 6 IAS" xfId="31386" xr:uid="{18967292-9771-498C-8B7A-43DF79F11AA8}"/>
    <cellStyle name="inputParameterE" xfId="31387" xr:uid="{49DF9594-EA12-405F-BCA1-8AD47286C877}"/>
    <cellStyle name="inputParameterE 10" xfId="31388" xr:uid="{8F604ED2-B57E-4B4A-8956-FEA80A63A6EB}"/>
    <cellStyle name="inputParameterE 11" xfId="31389" xr:uid="{5431EDB5-F40D-4A8B-8276-A4512F1D2C16}"/>
    <cellStyle name="inputParameterE 12" xfId="31390" xr:uid="{D4F4ECB1-1E45-4BB1-AD0C-C0275D7028B9}"/>
    <cellStyle name="inputParameterE 13" xfId="31391" xr:uid="{E1465FED-80C8-4708-9E9E-07B2FFF77C59}"/>
    <cellStyle name="inputParameterE 14" xfId="31392" xr:uid="{E9B189C9-B126-4F89-A995-4282A2CF68E2}"/>
    <cellStyle name="inputParameterE 15" xfId="31393" xr:uid="{5CAF749A-3C63-4B94-9B5E-923AA336CDE2}"/>
    <cellStyle name="inputParameterE 16" xfId="31394" xr:uid="{C6733990-88AA-41E3-B596-A01A5B6C0B4F}"/>
    <cellStyle name="inputParameterE 17" xfId="31395" xr:uid="{92C3FA08-1D47-4D5B-91A9-C58C9336DCC8}"/>
    <cellStyle name="inputParameterE 18" xfId="31396" xr:uid="{4F8ACCAE-0741-401B-B13F-B0A08E9CAB8F}"/>
    <cellStyle name="inputParameterE 19" xfId="31397" xr:uid="{9AB472E9-F649-4FA7-B665-AA9205AFA9AA}"/>
    <cellStyle name="inputParameterE 2" xfId="31398" xr:uid="{F600A57F-A16D-4C33-9948-541A2DD61A8C}"/>
    <cellStyle name="inputParameterE 2 2" xfId="31399" xr:uid="{F22A013A-5330-436D-BEEC-0B4197ABA2F5}"/>
    <cellStyle name="inputParameterE 2_Annexe 6 IAS" xfId="31400" xr:uid="{49E9C76C-9B38-4AE0-A17F-FD068BFA3DBE}"/>
    <cellStyle name="inputParameterE 20" xfId="31401" xr:uid="{FBB171BE-E6C0-4AD0-B8C5-9F9D222858AB}"/>
    <cellStyle name="inputParameterE 21" xfId="31402" xr:uid="{17323D86-6D07-49D2-87B4-30035743A079}"/>
    <cellStyle name="inputParameterE 22" xfId="31403" xr:uid="{B92D4559-412A-42BC-901B-7A4D28461430}"/>
    <cellStyle name="inputParameterE 3" xfId="31404" xr:uid="{E96FC033-931B-45B3-B25D-A7B11DF1A838}"/>
    <cellStyle name="inputParameterE 3 2" xfId="31405" xr:uid="{85EDE687-8465-4D5A-BC0F-EBFF6EE24F9C}"/>
    <cellStyle name="inputParameterE 3_Annexe 6 IAS" xfId="31406" xr:uid="{4E4E821D-0B1E-4F97-B90B-62F7E4432F9C}"/>
    <cellStyle name="inputParameterE 4" xfId="31407" xr:uid="{325CAE06-366C-4862-A520-32C98D5595A9}"/>
    <cellStyle name="inputParameterE 4 2" xfId="31408" xr:uid="{34AE4064-26F0-44E5-A721-06FE4DE34D69}"/>
    <cellStyle name="inputParameterE 4_Annexe 6 IAS" xfId="31409" xr:uid="{AB2F88BB-0442-49BB-9454-22C07B7AEB7A}"/>
    <cellStyle name="inputParameterE 5" xfId="31410" xr:uid="{7F3A1386-F71C-46F0-83F7-C39A1DC5407A}"/>
    <cellStyle name="inputParameterE 5 2" xfId="31411" xr:uid="{686BC29C-ADFA-4683-827A-BF46F23E5CE0}"/>
    <cellStyle name="inputParameterE 5_Annexe 6 IAS" xfId="31412" xr:uid="{4CB803CC-7167-43E2-9A2B-6CD1A49D9D96}"/>
    <cellStyle name="inputParameterE 6" xfId="31413" xr:uid="{5EE41C68-CD21-4A6F-98B1-C6518A173698}"/>
    <cellStyle name="inputParameterE 6 2" xfId="31414" xr:uid="{05D64BED-A90A-419A-BCD6-2E8BFF937EF0}"/>
    <cellStyle name="inputParameterE 6_Annexe 6 IAS" xfId="31415" xr:uid="{37FFE778-79C0-426C-8A02-3D2EE94524D6}"/>
    <cellStyle name="inputParameterE 7" xfId="31416" xr:uid="{9653FA7D-4BCE-44F5-A645-8F977ABD4237}"/>
    <cellStyle name="inputParameterE 7 2" xfId="31417" xr:uid="{11F982B8-82DE-464B-A3E9-151FECC81CB9}"/>
    <cellStyle name="inputParameterE 7_Annexe 6 IAS" xfId="31418" xr:uid="{42C5E3A8-BC60-42BB-A058-5374AF787258}"/>
    <cellStyle name="inputParameterE 8" xfId="31419" xr:uid="{9A8491C1-5FDB-4B2F-8C5C-2DE2FFE231CF}"/>
    <cellStyle name="inputParameterE 9" xfId="31420" xr:uid="{4A82BDE4-698A-4126-BA4F-E2A13118E3C9}"/>
    <cellStyle name="inputParameterE_Annexe 6 IAS" xfId="31421" xr:uid="{EF7B17FA-A34C-440D-92D4-79E976B0DCD2}"/>
    <cellStyle name="inputPD" xfId="31422" xr:uid="{12B9048E-5F46-4727-8419-807716EB4CD2}"/>
    <cellStyle name="inputPD 10" xfId="31423" xr:uid="{7A15AAE3-CE17-4DC8-AA61-7F0AA0F42E4B}"/>
    <cellStyle name="inputPD 11" xfId="37693" xr:uid="{57258CCB-5677-4090-A292-907D5E11B053}"/>
    <cellStyle name="inputPD 2" xfId="31424" xr:uid="{B51D0D8A-B050-43C6-9CBB-A0A3C35E6E5B}"/>
    <cellStyle name="inputPD 2 2" xfId="31425" xr:uid="{3BF76642-E060-40BE-ADA2-511BD5EC6749}"/>
    <cellStyle name="inputPD 2 3" xfId="31426" xr:uid="{64AE929A-FCC4-4DF5-943B-8632D5091BEB}"/>
    <cellStyle name="inputPD 2 3 2" xfId="37695" xr:uid="{18745A54-36BA-48FF-98A9-D01EA52B2FB2}"/>
    <cellStyle name="inputPD 2 4" xfId="31427" xr:uid="{2DD0BA67-AE24-430F-8412-CA2221E4FD86}"/>
    <cellStyle name="inputPD 2 4 2" xfId="37696" xr:uid="{39C3767E-7977-4A14-889F-C1A07B7A683A}"/>
    <cellStyle name="inputPD 2 5" xfId="31428" xr:uid="{020CC81D-D547-41D1-8B8C-1A102F2E1FC9}"/>
    <cellStyle name="inputPD 2 5 2" xfId="37697" xr:uid="{439748AC-2E60-4D45-AF18-24667E583A4B}"/>
    <cellStyle name="inputPD 2 6" xfId="31429" xr:uid="{AE885064-3EE8-4808-A0E6-DFA25E6BE78D}"/>
    <cellStyle name="inputPD 2 6 2" xfId="37698" xr:uid="{3C4CAEC2-3288-4FEB-9123-A316BEC12883}"/>
    <cellStyle name="inputPD 2 7" xfId="37694" xr:uid="{F28BBC0D-4B32-4938-8723-D429290F7517}"/>
    <cellStyle name="inputPD 2_Annexe 6 IAS" xfId="31430" xr:uid="{152D7063-9932-4402-A6A6-770AE0B37F57}"/>
    <cellStyle name="inputPD 3" xfId="31431" xr:uid="{B9CEA21F-BC21-4B0D-A06E-737F012A57CD}"/>
    <cellStyle name="inputPD 3 2" xfId="31432" xr:uid="{449F94BF-4DA0-4B7A-9255-0665CB29A367}"/>
    <cellStyle name="inputPD 3 3" xfId="31433" xr:uid="{F433450D-D2A5-4088-AA87-018401132BF0}"/>
    <cellStyle name="inputPD 3 3 2" xfId="37699" xr:uid="{7FD02BEF-B18F-4E26-8151-E2870A7DEE9B}"/>
    <cellStyle name="inputPD 3 4" xfId="31434" xr:uid="{6117A5A4-4CEA-4C19-BF0A-B2CC1467D548}"/>
    <cellStyle name="inputPD 3 4 2" xfId="37700" xr:uid="{AA48D0DB-A0F9-4CE2-B613-3AA01C04C80B}"/>
    <cellStyle name="inputPD 3 5" xfId="31435" xr:uid="{B2D618A2-B5F2-46C4-A648-C6D88305386B}"/>
    <cellStyle name="inputPD 3 5 2" xfId="37701" xr:uid="{B39E4855-B960-4FCC-A904-19A7AD6C5D37}"/>
    <cellStyle name="inputPD 3 6" xfId="31436" xr:uid="{987FB71E-850B-4350-9270-7F0BB9743B12}"/>
    <cellStyle name="inputPD 3 6 2" xfId="37702" xr:uid="{0CA23636-124A-44A8-8313-FBB51A2E7E90}"/>
    <cellStyle name="inputPD 3_Annexe 6 IAS" xfId="31437" xr:uid="{07B4C5DB-5AFD-4BE7-BDF7-6F63952CA3DB}"/>
    <cellStyle name="inputPD 4" xfId="31438" xr:uid="{A19DC12E-4529-4227-984B-1C7AA6E83BBB}"/>
    <cellStyle name="inputPD 5" xfId="31439" xr:uid="{C7D69B0B-F937-4BFD-862B-5A9E0C44D34E}"/>
    <cellStyle name="inputPD 6" xfId="31440" xr:uid="{5E9ED156-FF82-453E-B3EE-C59DF43A8C0A}"/>
    <cellStyle name="inputPD 7" xfId="31441" xr:uid="{43A4188A-0875-4892-BA67-11B2DF4E2F28}"/>
    <cellStyle name="inputPD 8" xfId="31442" xr:uid="{AB9F3A00-7182-48B1-B7F9-E8BF502B419B}"/>
    <cellStyle name="inputPD 9" xfId="31443" xr:uid="{878A1ED2-38FF-49CD-8E32-638B7FD1CEAA}"/>
    <cellStyle name="inputPD_Annexe 6 IAS" xfId="31444" xr:uid="{C3797415-F556-46D4-BCF8-86FD69AF5EEE}"/>
    <cellStyle name="inputPercentage" xfId="31445" xr:uid="{F1316634-CCE8-4837-B77E-CA02FEFD77D9}"/>
    <cellStyle name="inputPercentage 10" xfId="31446" xr:uid="{12EF6EE9-B844-48AE-877D-E8EE8E0E60EE}"/>
    <cellStyle name="inputPercentage 11" xfId="31447" xr:uid="{7DB1621C-0884-4E3E-B82E-CA5413767004}"/>
    <cellStyle name="inputPercentage 12" xfId="31448" xr:uid="{8B26EB5E-6046-49B4-854C-9DD743F40A8B}"/>
    <cellStyle name="inputPercentage 13" xfId="31449" xr:uid="{176E9BE0-1876-491C-841E-781D510247C5}"/>
    <cellStyle name="inputPercentage 14" xfId="31450" xr:uid="{AD78D6E3-C24D-44AD-9F14-39D64219DBD2}"/>
    <cellStyle name="inputPercentage 15" xfId="31451" xr:uid="{80A2BD7F-27AD-4D31-AF6D-F193CD41F997}"/>
    <cellStyle name="inputPercentage 16" xfId="31452" xr:uid="{0048DF30-28F0-4782-AA8B-18C327C92D5A}"/>
    <cellStyle name="inputPercentage 17" xfId="31453" xr:uid="{1CE246CC-5C95-4FC9-BA5E-FEF4167904CE}"/>
    <cellStyle name="inputPercentage 18" xfId="37703" xr:uid="{F8D475D4-7200-4EB5-B919-AD6059FB175B}"/>
    <cellStyle name="inputPercentage 2" xfId="31454" xr:uid="{C2C9D506-4C1B-4186-8F1A-F6EAAB587253}"/>
    <cellStyle name="inputPercentage 2 2" xfId="31455" xr:uid="{5F41BAB2-A145-4AF1-A584-E1A8CE6238C5}"/>
    <cellStyle name="inputPercentage 2 2 2" xfId="31456" xr:uid="{3325207E-0194-4B5B-A529-1D384B8350CA}"/>
    <cellStyle name="inputPercentage 2 3" xfId="31457" xr:uid="{7B08020D-03FC-49A2-B467-171C2199A130}"/>
    <cellStyle name="inputPercentage 2 3 2" xfId="31458" xr:uid="{251CBB42-2F3F-40FA-B858-BFB76A61353C}"/>
    <cellStyle name="inputPercentage 2 4" xfId="31459" xr:uid="{6E72F08D-4D09-4CE3-AAEF-CA9D258C25D3}"/>
    <cellStyle name="inputPercentage 2 4 2" xfId="31460" xr:uid="{505B22B9-BE51-4A08-8A60-1157DEA843F4}"/>
    <cellStyle name="inputPercentage 2 5" xfId="31461" xr:uid="{638BB8F5-FA10-444F-9948-6F10F55B3371}"/>
    <cellStyle name="inputPercentage 2 5 2" xfId="37705" xr:uid="{6D26C753-7EBF-4ABE-AA5B-E8B819D40363}"/>
    <cellStyle name="inputPercentage 2 6" xfId="31462" xr:uid="{B495CBCD-F074-4F0D-90CF-A35989F105F7}"/>
    <cellStyle name="inputPercentage 2 6 2" xfId="37706" xr:uid="{8F56D532-58C3-497F-883C-899E2967173C}"/>
    <cellStyle name="inputPercentage 2 7" xfId="37704" xr:uid="{501DCB7D-3119-415B-9011-92C35ECE486F}"/>
    <cellStyle name="inputPercentage 2_Annexe 6 IAS" xfId="31463" xr:uid="{90F88A45-C652-481E-9668-F2E9713B7D9E}"/>
    <cellStyle name="inputPercentage 3" xfId="31464" xr:uid="{D1F9A945-86F4-47E5-9C0C-042F5F91644C}"/>
    <cellStyle name="inputPercentage 3 2" xfId="31465" xr:uid="{CCA619ED-B2C6-4E39-A9BF-D6643B01B89B}"/>
    <cellStyle name="inputPercentage 3 3" xfId="31466" xr:uid="{BFEABFD2-7C87-4B96-99BE-8E230D4874A7}"/>
    <cellStyle name="inputPercentage 3 3 2" xfId="37707" xr:uid="{2251929F-99A5-4B61-AA69-71579A3A80CA}"/>
    <cellStyle name="inputPercentage 3 4" xfId="31467" xr:uid="{A92D1D66-FE0A-4D47-9B02-2D8FBEAD414F}"/>
    <cellStyle name="inputPercentage 3 4 2" xfId="37708" xr:uid="{24C6562C-EC1A-403A-A52A-6E1D2DDEDCF1}"/>
    <cellStyle name="inputPercentage 3 5" xfId="31468" xr:uid="{665DF2A5-91AB-4651-8B11-6A68844FC3B4}"/>
    <cellStyle name="inputPercentage 3 5 2" xfId="37709" xr:uid="{D682A0D5-03FF-43CA-883B-50EB304DEF46}"/>
    <cellStyle name="inputPercentage 3 6" xfId="31469" xr:uid="{97D2239F-2FC7-4E2E-908D-5380E3EC3E8A}"/>
    <cellStyle name="inputPercentage 3 6 2" xfId="37710" xr:uid="{094F6544-9E62-49BD-B897-8A01BA04F01E}"/>
    <cellStyle name="inputPercentage 3_Annexe 6 IAS" xfId="31470" xr:uid="{F00D06F7-0782-4B99-AB67-D0BF90F4DEDA}"/>
    <cellStyle name="inputPercentage 4" xfId="31471" xr:uid="{E43A392F-7AC9-41E1-8BEE-18CCAC722EBC}"/>
    <cellStyle name="inputPercentage 4 2" xfId="31472" xr:uid="{D694675A-D9F9-45DE-BD11-0A23E024F7AA}"/>
    <cellStyle name="inputPercentage 4_Annexe 6 IAS" xfId="31473" xr:uid="{3FB71787-2C12-4720-8183-DE3D788EA96D}"/>
    <cellStyle name="inputPercentage 5" xfId="31474" xr:uid="{B657071B-1A51-4708-8259-B70113386E2A}"/>
    <cellStyle name="inputPercentage 5 2" xfId="31475" xr:uid="{4F94E580-E095-4F9A-9AFE-6A39930EE252}"/>
    <cellStyle name="inputPercentage 5_Annexe 6 IAS" xfId="31476" xr:uid="{227F9B01-3667-4254-985D-45BF26590890}"/>
    <cellStyle name="inputPercentage 6" xfId="31477" xr:uid="{F9361F47-FCC0-4E16-98FE-6D0AD66047F8}"/>
    <cellStyle name="inputPercentage 7" xfId="31478" xr:uid="{77E1FF16-F1C6-411B-B465-EF0699DB7F05}"/>
    <cellStyle name="inputPercentage 8" xfId="31479" xr:uid="{4CA33663-688C-4507-A8F6-942748DDAC1F}"/>
    <cellStyle name="inputPercentage 9" xfId="31480" xr:uid="{ECD8F0ED-067E-4613-863E-968DFE02562B}"/>
    <cellStyle name="inputPercentage_Annexe 6 IAS" xfId="31481" xr:uid="{99401977-6DCA-40A6-80AC-CC4A2314006D}"/>
    <cellStyle name="inputPercentageL" xfId="31482" xr:uid="{E4CAD0C5-C076-4EDF-9C56-DFDD0218C750}"/>
    <cellStyle name="inputPercentageL 10" xfId="31483" xr:uid="{C5E906A9-07EB-4B28-8847-3E44928CCB1E}"/>
    <cellStyle name="inputPercentageL 2" xfId="31484" xr:uid="{1C2D5667-1408-42D3-9694-FCF27FA36A4C}"/>
    <cellStyle name="inputPercentageL 2 2" xfId="31485" xr:uid="{44C181CC-1A1B-4FCC-9301-D7C2ED340B33}"/>
    <cellStyle name="inputPercentageL 2_Annexe 6 IAS" xfId="31486" xr:uid="{E9FDFC19-5742-4684-A3DE-B72CC7AE91E0}"/>
    <cellStyle name="inputPercentageL 3" xfId="31487" xr:uid="{2F093F79-4064-4C83-8E56-3DA3B23A4527}"/>
    <cellStyle name="inputPercentageL 3 2" xfId="31488" xr:uid="{1C62C776-8F8A-4F26-BDF0-691DFF894029}"/>
    <cellStyle name="inputPercentageL 3_Annexe 6 IAS" xfId="31489" xr:uid="{5EF3CFB1-2D03-4D17-B6B7-4E8AFB3B81B2}"/>
    <cellStyle name="inputPercentageL 4" xfId="31490" xr:uid="{7EC1FAD8-5CF7-4426-981D-77E62E728F71}"/>
    <cellStyle name="inputPercentageL 5" xfId="31491" xr:uid="{8E8AB9C0-1EC5-46A1-A221-DEC31392DE89}"/>
    <cellStyle name="inputPercentageL 6" xfId="31492" xr:uid="{B4A63705-5108-4390-A56B-B2BFF7A3D968}"/>
    <cellStyle name="inputPercentageL 7" xfId="31493" xr:uid="{07437244-BFB1-4C75-869C-46D6D21B5480}"/>
    <cellStyle name="inputPercentageL 8" xfId="31494" xr:uid="{7E03EC8E-1164-407D-8273-0486BD4D39C3}"/>
    <cellStyle name="inputPercentageL 9" xfId="31495" xr:uid="{4DF76DB9-0C50-4B77-B344-5D83BA3B6F8E}"/>
    <cellStyle name="inputPercentageL_Annexe 6 IAS" xfId="31496" xr:uid="{9C2B7A99-E694-43D3-8679-5AF6520A0E25}"/>
    <cellStyle name="inputPercentageS" xfId="31497" xr:uid="{EEDC15EE-A667-4C0B-ABAA-6E607B9FEF55}"/>
    <cellStyle name="inputPercentageS 10" xfId="31498" xr:uid="{FDE09C16-95AA-4C50-B1CD-E7EF191A6C5E}"/>
    <cellStyle name="inputPercentageS 11" xfId="31499" xr:uid="{C3CF9171-4173-450C-B843-749FC80902A5}"/>
    <cellStyle name="inputPercentageS 12" xfId="31500" xr:uid="{C26E751D-A3E2-4C2F-BCA8-D429309E1535}"/>
    <cellStyle name="inputPercentageS 13" xfId="31501" xr:uid="{97202A79-6C43-4D20-872E-2190B1753502}"/>
    <cellStyle name="inputPercentageS 14" xfId="31502" xr:uid="{426667FA-BEC4-441F-BF1B-0EB49F3F893C}"/>
    <cellStyle name="inputPercentageS 15" xfId="31503" xr:uid="{60536476-B0D7-4A3E-9045-CE3C6632A1E0}"/>
    <cellStyle name="inputPercentageS 16" xfId="31504" xr:uid="{C4FAE806-ECB8-4790-980C-2A7DF92EF533}"/>
    <cellStyle name="inputPercentageS 17" xfId="31505" xr:uid="{D1E7D075-08AD-4536-9BFA-D1B0E39364CF}"/>
    <cellStyle name="inputPercentageS 2" xfId="31506" xr:uid="{0B58311F-DE01-4FF4-A78F-7E6A665A8DDB}"/>
    <cellStyle name="inputPercentageS 2 2" xfId="31507" xr:uid="{A7BE4EB4-5074-41A9-AE87-56856A70404D}"/>
    <cellStyle name="inputPercentageS 2_Annexe 6 IAS" xfId="31508" xr:uid="{A41FF8B0-3F84-44CB-B576-54C7E81ADBE4}"/>
    <cellStyle name="inputPercentageS 3" xfId="31509" xr:uid="{5B299DD7-C344-428A-BE60-8261D13DC787}"/>
    <cellStyle name="inputPercentageS 3 2" xfId="31510" xr:uid="{51A2516C-69A1-4FD3-9A36-1900DC5350BB}"/>
    <cellStyle name="inputPercentageS 3_Annexe 6 IAS" xfId="31511" xr:uid="{57FE2BE8-BE8D-4644-82DB-93AF719AE8A5}"/>
    <cellStyle name="inputPercentageS 4" xfId="31512" xr:uid="{F6B7D9A5-67D6-4E59-9D52-028B91AD540D}"/>
    <cellStyle name="inputPercentageS 4 2" xfId="31513" xr:uid="{7B299E05-856F-4CD0-9192-38BD83B3215A}"/>
    <cellStyle name="inputPercentageS 4_Annexe 6 IAS" xfId="31514" xr:uid="{D4852C85-0FA5-4808-AE14-37893DAB5AC8}"/>
    <cellStyle name="inputPercentageS 5" xfId="31515" xr:uid="{DB6736FA-BF3B-44E4-917D-050C2D8AC544}"/>
    <cellStyle name="inputPercentageS 5 2" xfId="31516" xr:uid="{42C2F076-30A6-4BC5-BE45-74D14B4AB5A2}"/>
    <cellStyle name="inputPercentageS 5_Annexe 6 IAS" xfId="31517" xr:uid="{F970F76C-8E4B-4C2D-A828-A6DD605104A1}"/>
    <cellStyle name="inputPercentageS 6" xfId="31518" xr:uid="{75A7301B-0BA1-4E22-910A-D0F2002E9C95}"/>
    <cellStyle name="inputPercentageS 7" xfId="31519" xr:uid="{BCEED7AB-4FFE-4D81-8640-FD7EE72BE2A9}"/>
    <cellStyle name="inputPercentageS 8" xfId="31520" xr:uid="{E78A38C4-4BB2-4BFC-8096-F475530EA107}"/>
    <cellStyle name="inputPercentageS 9" xfId="31521" xr:uid="{42DE6626-E207-443D-A7CF-489295FDE6E1}"/>
    <cellStyle name="inputPercentageS_Annexe 6 IAS" xfId="31522" xr:uid="{5013A8EE-83FD-4F87-9A66-C766DFE55F2D}"/>
    <cellStyle name="inputSelection" xfId="31523" xr:uid="{CE200CC0-BCD9-426F-ADDB-900467B6992A}"/>
    <cellStyle name="inputSelection 10" xfId="31524" xr:uid="{3A4D8038-D44A-49D0-AD62-EC2B4B0287C6}"/>
    <cellStyle name="inputSelection 11" xfId="37711" xr:uid="{537A6DEB-65E4-4749-84D0-A8AA457483FF}"/>
    <cellStyle name="inputSelection 2" xfId="31525" xr:uid="{58D8A429-2056-423E-BB7A-AFF375E19BA5}"/>
    <cellStyle name="inputSelection 2 2" xfId="31526" xr:uid="{77165F7B-F21C-457B-BA41-150CB4793261}"/>
    <cellStyle name="inputSelection 2 3" xfId="31527" xr:uid="{0E2535AA-2224-4C5B-9B76-B80D63FAC3DC}"/>
    <cellStyle name="inputSelection 2 3 2" xfId="37713" xr:uid="{BA33C07B-3F57-4405-8D7F-48973DE645AC}"/>
    <cellStyle name="inputSelection 2 4" xfId="31528" xr:uid="{436880DE-0CF6-4006-B8C4-289964A377FF}"/>
    <cellStyle name="inputSelection 2 4 2" xfId="37714" xr:uid="{AF7BC4F4-273D-4BA8-88C2-E5044B1CBA47}"/>
    <cellStyle name="inputSelection 2 5" xfId="31529" xr:uid="{B75D9BB0-5C0F-46CF-966F-6F72C156CA6B}"/>
    <cellStyle name="inputSelection 2 5 2" xfId="37715" xr:uid="{1554D557-944C-4583-AEC5-B38F3B7EA2F3}"/>
    <cellStyle name="inputSelection 2 6" xfId="31530" xr:uid="{F4399A86-ECAB-4707-A438-EE6DE9B0EE8C}"/>
    <cellStyle name="inputSelection 2 6 2" xfId="37716" xr:uid="{C5A9586D-730F-485C-9309-A255A8D5A6E0}"/>
    <cellStyle name="inputSelection 2 7" xfId="37712" xr:uid="{BF73DE36-C407-474B-B36F-13FE216EFA17}"/>
    <cellStyle name="inputSelection 2_Annexe 6 IAS" xfId="31531" xr:uid="{95A99765-20C0-4E19-9BA6-57A9C77BBD97}"/>
    <cellStyle name="inputSelection 3" xfId="31532" xr:uid="{DA9D9E79-8DA3-439C-9F18-5957591B3281}"/>
    <cellStyle name="inputSelection 3 2" xfId="31533" xr:uid="{E262A6DA-163E-4A5F-AA5C-CAB1B0F9DAE1}"/>
    <cellStyle name="inputSelection 3 3" xfId="31534" xr:uid="{CA0522A6-F1B8-4994-9B96-CC10C27AD5AB}"/>
    <cellStyle name="inputSelection 3 3 2" xfId="37717" xr:uid="{04EA43A5-F87F-4FCD-8CEF-65DFCE1427AF}"/>
    <cellStyle name="inputSelection 3 4" xfId="31535" xr:uid="{F5F8D161-9022-491B-A7FB-FA53E5DAC543}"/>
    <cellStyle name="inputSelection 3 4 2" xfId="37718" xr:uid="{3F3F14DE-417C-4F56-885B-15EB075D0023}"/>
    <cellStyle name="inputSelection 3 5" xfId="31536" xr:uid="{A2553DFC-BA64-4371-8994-DD2B9D5F401D}"/>
    <cellStyle name="inputSelection 3 5 2" xfId="37719" xr:uid="{C4E9C1D2-7496-488A-B28C-74E72E8AED66}"/>
    <cellStyle name="inputSelection 3 6" xfId="31537" xr:uid="{5032379B-7248-4DBB-B27F-6E7E86DC1B59}"/>
    <cellStyle name="inputSelection 3 6 2" xfId="37720" xr:uid="{EE465511-2E04-47C5-B85F-153748A95331}"/>
    <cellStyle name="inputSelection 3_Annexe 6 IAS" xfId="31538" xr:uid="{38EF9D2D-B225-434C-BCBA-E29FF9A6596E}"/>
    <cellStyle name="inputSelection 4" xfId="31539" xr:uid="{D2D24955-DCA1-4CDD-9B02-A34D2C65E20A}"/>
    <cellStyle name="inputSelection 5" xfId="31540" xr:uid="{11DA0EA1-70B2-47D0-8337-07FBF6D94465}"/>
    <cellStyle name="inputSelection 6" xfId="31541" xr:uid="{1415AB39-CF84-4D5F-B65A-22D42C20FDE2}"/>
    <cellStyle name="inputSelection 7" xfId="31542" xr:uid="{2ADFAD40-0F4D-4431-96DA-8AE4494893DB}"/>
    <cellStyle name="inputSelection 8" xfId="31543" xr:uid="{FD0570D6-A9F0-41D9-A892-07E9C74D1679}"/>
    <cellStyle name="inputSelection 9" xfId="31544" xr:uid="{CD0D647F-A0A1-4272-BEC3-37C4918121B6}"/>
    <cellStyle name="inputSelection_Annexe 6 IAS" xfId="31545" xr:uid="{6956FC02-8DDB-4B0C-9C94-D82CD2ED289E}"/>
    <cellStyle name="inputText" xfId="31546" xr:uid="{873BC7EA-BDE1-47CE-ACAC-2936B49A0896}"/>
    <cellStyle name="inputText 10" xfId="31547" xr:uid="{5C5BC8DE-A2AC-4491-B8BB-DE871F69D608}"/>
    <cellStyle name="inputText 10 2" xfId="31548" xr:uid="{3137AF5B-21D5-4FD8-9D46-7C4B3B19BD26}"/>
    <cellStyle name="inputText 10_Annexe 6 IAS" xfId="31549" xr:uid="{433284BB-33BE-4946-BC85-E4409A9572F3}"/>
    <cellStyle name="inputText 11" xfId="31550" xr:uid="{7543898F-D109-461F-83DE-5E6AA70AF172}"/>
    <cellStyle name="inputText 12" xfId="31551" xr:uid="{88DD9A29-4031-4209-A657-9F393561E104}"/>
    <cellStyle name="inputText 13" xfId="37721" xr:uid="{02971F16-6837-4102-B172-0A5ED4E0F9FD}"/>
    <cellStyle name="inputText 2" xfId="31552" xr:uid="{0A462905-E9EB-43B6-B82A-B39165B1B7EA}"/>
    <cellStyle name="inputText 2 2" xfId="31553" xr:uid="{06D5AF70-1383-433F-A67A-C89A9E93D332}"/>
    <cellStyle name="inputText 2 2 2" xfId="31554" xr:uid="{4ECA8DE1-15AD-4DD4-9746-23534455229D}"/>
    <cellStyle name="inputText 2 2 3" xfId="31555" xr:uid="{1B69ACC1-A266-4ACD-BE1D-BC9209C79FBD}"/>
    <cellStyle name="inputText 2 2_Annexe 6 IAS" xfId="31556" xr:uid="{E1ABE461-9B00-4CAE-A8A9-3C3F2B71A7FE}"/>
    <cellStyle name="inputText 2 3" xfId="31557" xr:uid="{8C3089B3-72D3-4E4E-AC0D-99AB11FC79CD}"/>
    <cellStyle name="inputText 2 4" xfId="31558" xr:uid="{E16E4C8E-FEDE-4313-A517-20D4D835B457}"/>
    <cellStyle name="inputText 2 5" xfId="31559" xr:uid="{EA9DF395-D317-456D-9DF7-B3A6BF93F91F}"/>
    <cellStyle name="inputText 2 6" xfId="31560" xr:uid="{D2999F8E-F63A-4EBC-B280-A74CDBF69425}"/>
    <cellStyle name="inputText 2 7" xfId="37722" xr:uid="{85135288-4814-4FD7-B6F0-B48D3B58DF61}"/>
    <cellStyle name="inputText 2_Annexe 6 IAS" xfId="31561" xr:uid="{905609EC-3DB2-4CAE-9862-62ADD2AC6644}"/>
    <cellStyle name="inputText 3" xfId="31562" xr:uid="{9BD5050C-19BA-41E5-957E-C49033F672A0}"/>
    <cellStyle name="inputText 3 2" xfId="31563" xr:uid="{E3410C18-A82A-42C2-A401-9B99E670739D}"/>
    <cellStyle name="inputText 3 2 2" xfId="31564" xr:uid="{F8B8DAAB-D3DD-4F6C-8FF5-153C8F10E410}"/>
    <cellStyle name="inputText 3 2 3" xfId="31565" xr:uid="{9A0DB9BE-26C5-4350-BC20-F4F4EF8CE7E2}"/>
    <cellStyle name="inputText 3 2_Annexe 6 IAS" xfId="31566" xr:uid="{30B311BF-36A5-4E12-8047-717F8DFE4A4C}"/>
    <cellStyle name="inputText 3 3" xfId="31567" xr:uid="{0438FED8-6264-437D-9EF4-900B60C4C817}"/>
    <cellStyle name="inputText 3 4" xfId="31568" xr:uid="{5E388EAA-FC1C-4B05-937A-6B478E3B0F30}"/>
    <cellStyle name="inputText 3 5" xfId="31569" xr:uid="{E2220967-6FD1-4D6F-A165-4A09ECFBB619}"/>
    <cellStyle name="inputText 3 6" xfId="31570" xr:uid="{5DD08716-6AF8-419B-9986-6FE9E639C3A1}"/>
    <cellStyle name="inputText 3_Annexe 6 IAS" xfId="31571" xr:uid="{40D7C622-3565-40E2-B0EE-FA7C117179CF}"/>
    <cellStyle name="inputText 4" xfId="31572" xr:uid="{828EAAB8-F49F-42FC-8849-22B3875B698B}"/>
    <cellStyle name="inputText 4 2" xfId="31573" xr:uid="{BE29E410-9F90-4632-B439-FB182F7AD57C}"/>
    <cellStyle name="inputText 4 2 2" xfId="31574" xr:uid="{67F42360-2615-400E-A852-195134722216}"/>
    <cellStyle name="inputText 4 2_Annexe 6 IAS" xfId="31575" xr:uid="{D22B7160-9CB8-4B22-A4DC-008962C09C03}"/>
    <cellStyle name="inputText 4 3" xfId="31576" xr:uid="{2DEAB4CA-5C9D-47E7-9B8C-538CCFBA57A4}"/>
    <cellStyle name="inputText 4 4" xfId="31577" xr:uid="{2C4ED19A-8D1F-474A-AEA5-BDF39885AA95}"/>
    <cellStyle name="inputText 4 5" xfId="31578" xr:uid="{3C84293F-6A5A-400B-8A81-7A862D13FA25}"/>
    <cellStyle name="inputText 4_Annexe 6 IAS" xfId="31579" xr:uid="{00E259A0-ED43-48AC-96DE-D2CA8AFE60FC}"/>
    <cellStyle name="inputText 5" xfId="31580" xr:uid="{BEEB2759-FAEB-4EEE-89BA-AE6414C96962}"/>
    <cellStyle name="inputText 5 2" xfId="31581" xr:uid="{0CC6DCAB-CA75-421D-9074-B85BD3CD5BFE}"/>
    <cellStyle name="inputText 5 2 2" xfId="31582" xr:uid="{B83094FC-1D1C-4A23-8CA0-BA19228B2C3E}"/>
    <cellStyle name="inputText 5 2_Annexe 6 IAS" xfId="31583" xr:uid="{D0570DCB-7395-4F9A-BB3D-A99795E98A5A}"/>
    <cellStyle name="inputText 5 3" xfId="31584" xr:uid="{D54269CD-D45E-4451-81C0-8622FD5A15A1}"/>
    <cellStyle name="inputText 5 4" xfId="31585" xr:uid="{E75CFFAE-1A48-4FDB-A2C9-3E9186EFFC27}"/>
    <cellStyle name="inputText 5 5" xfId="31586" xr:uid="{8E31622C-84F2-4A76-8199-60CAFEDC600A}"/>
    <cellStyle name="inputText 5_Annexe 6 IAS" xfId="31587" xr:uid="{2A3D1290-4231-4C77-80CE-F3A6A2C45440}"/>
    <cellStyle name="inputText 6" xfId="31588" xr:uid="{3EFFAA7E-BEA4-47DE-BB8B-5D6D13D71283}"/>
    <cellStyle name="inputText 6 2" xfId="31589" xr:uid="{BD825DD6-835F-48AF-9C03-D908ADD3E2D3}"/>
    <cellStyle name="inputText 6 2 2" xfId="31590" xr:uid="{77D752B0-6133-427A-9934-2C6A6D9C6714}"/>
    <cellStyle name="inputText 6 2_Annexe 6 IAS" xfId="31591" xr:uid="{3BE1D6D1-C6B3-477F-84DE-F2DCFB09A5C9}"/>
    <cellStyle name="inputText 6 3" xfId="31592" xr:uid="{FDFF36FE-6891-40D6-BF3B-94BFAB8BF341}"/>
    <cellStyle name="inputText 6 4" xfId="31593" xr:uid="{7598AB80-1E8D-494F-AEEB-70ACEC69D3DA}"/>
    <cellStyle name="inputText 6_Annexe 6 IAS" xfId="31594" xr:uid="{472BCBEE-722D-41FD-8A28-E289DD8F8D01}"/>
    <cellStyle name="inputText 7" xfId="31595" xr:uid="{22F8ED19-95F0-4EC3-8D86-932D59873A10}"/>
    <cellStyle name="inputText 7 2" xfId="31596" xr:uid="{330F7667-6A56-4DBF-B857-E20BFEA4ABD4}"/>
    <cellStyle name="inputText 7 3" xfId="31597" xr:uid="{474D27C6-7257-47CC-A32B-8976DCA6779C}"/>
    <cellStyle name="inputText 7 4" xfId="31598" xr:uid="{2284B06C-A682-4746-8913-C9A3CFB71DE2}"/>
    <cellStyle name="inputText 7_Annexe 6 IAS" xfId="31599" xr:uid="{520E9FAE-7329-4DC5-AAA6-97948EA3F4C1}"/>
    <cellStyle name="inputText 8" xfId="31600" xr:uid="{2BD710BA-53C3-45AC-9B3A-48391FB6EA73}"/>
    <cellStyle name="inputText 8 2" xfId="31601" xr:uid="{45D8542B-0502-4E80-A93E-FE47CAB88B0D}"/>
    <cellStyle name="inputText 8 3" xfId="31602" xr:uid="{03C69F58-0207-471A-8422-10CE2BD290FF}"/>
    <cellStyle name="inputText 8 4" xfId="31603" xr:uid="{29E506B3-8CBE-4A82-AB9E-3E00483BBEE2}"/>
    <cellStyle name="inputText 8_Annexe 6 IAS" xfId="31604" xr:uid="{B8C355F4-D5DF-43EB-AFE5-05D0C9D51C29}"/>
    <cellStyle name="inputText 9" xfId="31605" xr:uid="{67C91656-DC35-4A74-8CD3-C304C59FB536}"/>
    <cellStyle name="inputText 9 2" xfId="31606" xr:uid="{B5390567-07DD-42A1-A25C-909FC683416D}"/>
    <cellStyle name="inputText 9 3" xfId="31607" xr:uid="{A26480ED-0FBC-4A35-B8A6-2528FF6E3BE9}"/>
    <cellStyle name="inputText 9 4" xfId="31608" xr:uid="{F721BCE1-ACC5-4864-B99E-5708EEC10574}"/>
    <cellStyle name="inputText 9_Annexe 6 IAS" xfId="31609" xr:uid="{2939A268-E04D-49F2-AA6A-C8201B0A5C83}"/>
    <cellStyle name="inputText_Annexe 6 IAS" xfId="31610" xr:uid="{65364254-E201-4723-8D42-EAE74017E152}"/>
    <cellStyle name="Insatisfaisant 10" xfId="31611" xr:uid="{BC9D7DE7-5976-4D9F-B01E-D14F06242EDA}"/>
    <cellStyle name="Insatisfaisant 11" xfId="31612" xr:uid="{7FCED9C5-5CE3-46D6-8913-5B995D410BA6}"/>
    <cellStyle name="Insatisfaisant 12" xfId="31613" xr:uid="{C3ED7EB9-31DF-4649-840F-330262BBA498}"/>
    <cellStyle name="Insatisfaisant 2" xfId="31614" xr:uid="{86B0BD0F-E8A1-4911-853E-84AB8AC39335}"/>
    <cellStyle name="Insatisfaisant 3" xfId="31615" xr:uid="{DC9434EB-C97B-4276-9BCF-349648E8416C}"/>
    <cellStyle name="Insatisfaisant 4" xfId="31616" xr:uid="{FCCA8A36-DADA-4737-A18F-07E753E53B17}"/>
    <cellStyle name="Insatisfaisant 4 2" xfId="31617" xr:uid="{294C7C92-DBAA-42AB-99DD-AAF02D8C0D07}"/>
    <cellStyle name="Insatisfaisant 4 3" xfId="31618" xr:uid="{59D6944F-61CD-472F-9E8D-AB3D0C0E7C19}"/>
    <cellStyle name="Insatisfaisant 4_Annexe 6 IAS" xfId="31619" xr:uid="{83BF8E57-E078-4061-8248-9999C7B566D8}"/>
    <cellStyle name="Insatisfaisant 5" xfId="31620" xr:uid="{C6C3D2B7-B261-4135-B88C-F2CB3EAFF806}"/>
    <cellStyle name="Insatisfaisant 6" xfId="31621" xr:uid="{4C6729D0-F517-46C0-B14D-B08515630009}"/>
    <cellStyle name="Insatisfaisant 7" xfId="31622" xr:uid="{C00DE939-C50D-40E2-BC7D-8DB5097830F1}"/>
    <cellStyle name="Insatisfaisant 8" xfId="31623" xr:uid="{D84CDFFC-3786-45B6-B506-A3390BDDAFB2}"/>
    <cellStyle name="Insatisfaisant 8 2" xfId="31624" xr:uid="{40945D68-23BE-4B38-BF54-4634097CB0B4}"/>
    <cellStyle name="Insatisfaisant 8_Annexe 6 IAS" xfId="31625" xr:uid="{A8A65978-3F0E-4644-A0A2-0634692D0545}"/>
    <cellStyle name="Insatisfaisant 9" xfId="31626" xr:uid="{9955D23E-16DD-47CB-86E8-CC27CEA9EC26}"/>
    <cellStyle name="Integer" xfId="31627" xr:uid="{825FD7E5-5D79-40CD-A05B-FF1791AF9336}"/>
    <cellStyle name="Intermediate" xfId="31628" xr:uid="{6D7DA31D-BE58-43B7-91EC-1915F17D1E02}"/>
    <cellStyle name="Intermediate 10" xfId="31629" xr:uid="{E604B56C-5639-4888-A991-441ACA585244}"/>
    <cellStyle name="Intermediate 11" xfId="31630" xr:uid="{488CA1C0-CB26-42AE-A66C-A6FA541E7FA7}"/>
    <cellStyle name="Intermediate 12" xfId="31631" xr:uid="{8F9DC52E-C0FC-44D8-B2B7-7CA8CC2F5122}"/>
    <cellStyle name="Intermediate 13" xfId="31632" xr:uid="{063E016D-68D8-4593-B164-FB93E097D034}"/>
    <cellStyle name="Intermediate 14" xfId="31633" xr:uid="{993B35BB-B83D-43D3-91DD-C3F9E5C750B0}"/>
    <cellStyle name="Intermediate 15" xfId="31634" xr:uid="{596F889E-46AB-46C6-9BBC-C766FAD9CC91}"/>
    <cellStyle name="Intermediate 16" xfId="31635" xr:uid="{2FF6C97F-338C-4B42-9A06-829211FD85B9}"/>
    <cellStyle name="Intermediate 17" xfId="31636" xr:uid="{4B88C0E1-9706-4649-94F4-AA3544FB1A52}"/>
    <cellStyle name="Intermediate 2" xfId="31637" xr:uid="{AC09456D-C367-4EAD-945F-1847DEB9AA4C}"/>
    <cellStyle name="Intermediate 3" xfId="31638" xr:uid="{7CD329A9-6A46-4DE5-8027-E39945356600}"/>
    <cellStyle name="Intermediate 4" xfId="31639" xr:uid="{A628D0B6-B194-433C-8E50-D3C80735D5C7}"/>
    <cellStyle name="Intermediate 5" xfId="31640" xr:uid="{690133D2-F638-485A-B3AB-F9D7692852E9}"/>
    <cellStyle name="Intermediate 6" xfId="31641" xr:uid="{18BFE5B8-70B8-4EF0-842F-0E2DC7E545D7}"/>
    <cellStyle name="Intermediate 7" xfId="31642" xr:uid="{A976D4AE-B3DC-4CC0-9B78-5B75AC597E47}"/>
    <cellStyle name="Intermediate 8" xfId="31643" xr:uid="{0F565937-C61D-4C2A-84FD-3F153391F8F1}"/>
    <cellStyle name="Intermediate 9" xfId="31644" xr:uid="{BEC1B745-4BCD-46D9-B077-0A190470E31F}"/>
    <cellStyle name="Intermediate_Annexe 6 IAS" xfId="31645" xr:uid="{2F881EE2-18FA-4640-BA3F-819EA748A197}"/>
    <cellStyle name="Invisible_white" xfId="31646" xr:uid="{56607525-5EFD-4FA1-A12F-BAC6209CE299}"/>
    <cellStyle name="Invoer" xfId="31647" xr:uid="{5AD9EE6D-A91D-4D1D-B138-1D038EC9DE94}"/>
    <cellStyle name="ItalicHeader" xfId="31648" xr:uid="{7F6BE3A7-421A-4C5B-98DE-C0A6FAA71628}"/>
    <cellStyle name="KljhDate" xfId="31649" xr:uid="{063692A7-D4DB-44C1-B851-0B19D2867F94}"/>
    <cellStyle name="KljhDate 2" xfId="31650" xr:uid="{60106B01-48A5-40E4-A9E5-12BE1BD86236}"/>
    <cellStyle name="KljhDate 2 2" xfId="31651" xr:uid="{939C1F21-F3CC-47E7-85E3-34A53D6F8E1A}"/>
    <cellStyle name="KljhDate 2_Cadrage conso" xfId="31652" xr:uid="{40DB4609-ADA8-47E5-A50E-3839FC89935D}"/>
    <cellStyle name="KljhDate 3" xfId="31653" xr:uid="{E068B7E2-5351-4477-835B-69C729DE92B0}"/>
    <cellStyle name="KljhDate_Annexe 6 IAS" xfId="31654" xr:uid="{A9B40895-929E-43F0-B54C-0591D39AD727}"/>
    <cellStyle name="KljhInput" xfId="31655" xr:uid="{6047025D-2C0F-4012-ABDC-55ACEDE85E52}"/>
    <cellStyle name="KljhInput 2" xfId="31656" xr:uid="{BCF6D495-0135-47C0-83FD-86BE51F00283}"/>
    <cellStyle name="KljhInput 2 2" xfId="31657" xr:uid="{CBE0C869-C4C1-4DDF-97C9-72336FC14EF8}"/>
    <cellStyle name="KljhInput 2_Cadrage conso" xfId="31658" xr:uid="{ED1B91C7-FB0F-45A2-BC91-388609EAC195}"/>
    <cellStyle name="KljhInput 3" xfId="31659" xr:uid="{10B9FBC6-E548-40BD-94AC-F486A9F57707}"/>
    <cellStyle name="KljhInput_Annexe 6 IAS" xfId="31660" xr:uid="{A0D7650C-3FD1-469F-9EF7-94B2F5B403B6}"/>
    <cellStyle name="KljhInputDate" xfId="31661" xr:uid="{605E8CB3-9B3B-4A0D-8E72-FA29CC165D0F}"/>
    <cellStyle name="KljhInputDate 2" xfId="31662" xr:uid="{129A27F2-69CB-43CC-9769-B34602EECDE3}"/>
    <cellStyle name="KljhInputDate 2 2" xfId="31663" xr:uid="{3604C8B4-C242-4767-91BD-871A48F0C307}"/>
    <cellStyle name="KljhInputDate 2_Cadrage conso" xfId="31664" xr:uid="{CE9B797C-64D8-4001-AFB6-0E01F06E8030}"/>
    <cellStyle name="KljhInputDate 3" xfId="31665" xr:uid="{CAD43FD5-5D42-47C0-8CF0-DB65F663A494}"/>
    <cellStyle name="KljhInputDate_Annexe 6 IAS" xfId="31666" xr:uid="{57124E5C-ED27-444A-AF3C-ABC578EEA160}"/>
    <cellStyle name="KljhInputPercent" xfId="31667" xr:uid="{D04E7324-4A0E-43A6-A7E3-100FCEE26894}"/>
    <cellStyle name="KljhInputPercent 2" xfId="31668" xr:uid="{D570B760-FF13-4590-AE24-ED874EB93C71}"/>
    <cellStyle name="KljhInputPercent 2 2" xfId="31669" xr:uid="{81C1FA98-5735-436C-B1DD-3AC053356B03}"/>
    <cellStyle name="KljhInputPercent 2_Cadrage conso" xfId="31670" xr:uid="{6DDD6AE6-C6D4-4D65-A975-13090DC8864F}"/>
    <cellStyle name="KljhInputPercent 3" xfId="31671" xr:uid="{4ECF1707-24F1-4B42-88F3-25E3B67D3F71}"/>
    <cellStyle name="KljhInputPercent_Annexe 6 IAS" xfId="31672" xr:uid="{A6F0B23C-24F1-45D4-891C-1E0B8B53742A}"/>
    <cellStyle name="KljhIntermediate" xfId="31673" xr:uid="{352DA267-64C2-4F32-98C1-A411E527232E}"/>
    <cellStyle name="KljhIntermediate 2" xfId="31674" xr:uid="{8CA13304-5380-493D-A74D-09A804419819}"/>
    <cellStyle name="KljhIntermediate 2 2" xfId="31675" xr:uid="{93239984-DE30-47AD-A2D9-702AAFAA906E}"/>
    <cellStyle name="KljhIntermediate 2_Cadrage conso" xfId="31676" xr:uid="{DD2DA10F-7FF5-4232-B490-DD57F070C70F}"/>
    <cellStyle name="KljhIntermediate 3" xfId="31677" xr:uid="{CD4AE0CE-A1DC-4695-837D-EDBB893A196E}"/>
    <cellStyle name="KljhIntermediate_Annexe 6 IAS" xfId="31678" xr:uid="{7CA5A0FF-3220-4FD3-B2B6-861F09C8AC20}"/>
    <cellStyle name="KljhLabel" xfId="31679" xr:uid="{E56AA6C4-4EE5-44B1-A6D0-BDA20BC005E6}"/>
    <cellStyle name="KljhLabel 2" xfId="31680" xr:uid="{9695F96F-6B31-4153-BAD4-BA3FA6E4F3E8}"/>
    <cellStyle name="KljhLabel 2 2" xfId="31681" xr:uid="{E8847F8E-0559-43DE-8ED8-E38919510BBA}"/>
    <cellStyle name="KljhLabel 2_Cadrage conso" xfId="31682" xr:uid="{DD963171-D1FA-4690-86C7-103902AF28B2}"/>
    <cellStyle name="KljhLabel 3" xfId="31683" xr:uid="{D5B60918-1B9E-4E13-B123-92D8E7BC4F87}"/>
    <cellStyle name="KljhLabel_Annexe 6 IAS" xfId="31684" xr:uid="{0A3F63FD-9098-4688-A0FF-4E84014944BB}"/>
    <cellStyle name="KljhOutput" xfId="31685" xr:uid="{0AC10E42-64B9-4A10-8C75-8F7D5C6B0D6E}"/>
    <cellStyle name="KljhOutput 2" xfId="31686" xr:uid="{EAD15C7F-CC17-40BC-B104-5EFEA6012F3B}"/>
    <cellStyle name="KljhOutput 2 2" xfId="31687" xr:uid="{BAB2A712-6413-4522-804C-43BDD457EC94}"/>
    <cellStyle name="KljhOutput 2_Cadrage conso" xfId="31688" xr:uid="{CD0CA4D4-6951-4740-B47A-4DC0ABCBC578}"/>
    <cellStyle name="KljhOutput 3" xfId="31689" xr:uid="{D7D146AE-4887-4746-A976-3F814EDDF79E}"/>
    <cellStyle name="KljhOutput_Annexe 6 IAS" xfId="31690" xr:uid="{9BD380FD-3B4E-49C7-8744-F36C3ED622AA}"/>
    <cellStyle name="KljhOutputDate" xfId="31691" xr:uid="{A367449D-2AEF-438F-8BF6-18D7A08132AB}"/>
    <cellStyle name="KljhOutputDate 2" xfId="31692" xr:uid="{9613EE2A-D0BC-4436-B7C2-9EB56FF6F6B2}"/>
    <cellStyle name="KljhOutputDate 2 2" xfId="31693" xr:uid="{7E78FBC6-EC3B-4A3E-8F14-B5DD66443177}"/>
    <cellStyle name="KljhOutputDate 2_Cadrage conso" xfId="31694" xr:uid="{8C806F02-7FCD-45F2-ABC0-72405CF4B03D}"/>
    <cellStyle name="KljhOutputDate 3" xfId="31695" xr:uid="{DFF7D72F-7ED7-4199-A5C8-A1039720F4F3}"/>
    <cellStyle name="KljhOutputDate_Annexe 6 IAS" xfId="31696" xr:uid="{76A8C351-D3CE-4E48-9F1A-0983AF17402B}"/>
    <cellStyle name="KljhOutputPercent" xfId="31697" xr:uid="{EA875BA2-0E74-4AB7-AAA9-62534E8658DB}"/>
    <cellStyle name="KljhOutputPercent 2" xfId="31698" xr:uid="{D63BEAF6-BFD6-4FBD-9022-31CA3CA56140}"/>
    <cellStyle name="KljhOutputPercent 2 2" xfId="31699" xr:uid="{9A0111CC-9932-40AF-9F13-23D5AD117453}"/>
    <cellStyle name="KljhOutputPercent 2_Cadrage conso" xfId="31700" xr:uid="{9E31B267-D142-419D-A2AD-513DE676FE4B}"/>
    <cellStyle name="KljhOutputPercent 3" xfId="31701" xr:uid="{5214BE43-F5F5-40CC-9032-19AFD9CA881F}"/>
    <cellStyle name="KljhOutputPercent_Annexe 6 IAS" xfId="31702" xr:uid="{E23C8F11-5F28-449B-A9D9-EFD7C0E45B91}"/>
    <cellStyle name="KljhPercent" xfId="31703" xr:uid="{D6807230-7014-4133-BCAD-091854C46A50}"/>
    <cellStyle name="KljhPercent 2" xfId="31704" xr:uid="{3A51E4E8-6375-4ED2-ADC8-2811264AC0F4}"/>
    <cellStyle name="KljhPercent 2 2" xfId="31705" xr:uid="{B4F211BE-DD80-42FE-9C66-415009591AED}"/>
    <cellStyle name="KljhPercent 2_Cadrage conso" xfId="31706" xr:uid="{AA72504E-B9D5-4F9A-AB35-3A0FE3182EC6}"/>
    <cellStyle name="KljhPercent 3" xfId="31707" xr:uid="{C5B7F8C7-1F72-4ED5-93EB-9D851C601B57}"/>
    <cellStyle name="KljhPercent_Annexe 6 IAS" xfId="31708" xr:uid="{10C134AE-5C69-42CB-90DE-C5F2130F93E0}"/>
    <cellStyle name="KljhTitle" xfId="31709" xr:uid="{14D7D96E-8207-4B27-A5A5-3D3BDB19FD9C}"/>
    <cellStyle name="Komma-" xfId="31710" xr:uid="{69FA8718-5103-4127-8758-8AAFC416E45B}"/>
    <cellStyle name="Komma [0]" xfId="31711" xr:uid="{9BADD952-7020-40D6-BC1B-6E07A8A1A5EE}"/>
    <cellStyle name="Komma [0] 2" xfId="31712" xr:uid="{D36CC5B3-7F90-42BE-B31F-E78B22F3C7E0}"/>
    <cellStyle name="Komma [0] 2 2" xfId="31713" xr:uid="{F51ADFD4-5FCA-4836-82B9-2D830AA4D859}"/>
    <cellStyle name="Komma [0] 2_Annexe 6 IAS" xfId="31714" xr:uid="{E274C14B-0B59-492E-9CB1-6E89CD28AF6E}"/>
    <cellStyle name="Komma [0] 3" xfId="31715" xr:uid="{3CD436B0-C229-4870-ACD2-976F644DDD3D}"/>
    <cellStyle name="Komma [0] 4" xfId="31716" xr:uid="{EB7073D3-AE0A-4513-95B4-83C46489AE1F}"/>
    <cellStyle name="Komma [0] 5" xfId="31717" xr:uid="{16A64C0A-F7D7-4526-AD07-A6EC424A5332}"/>
    <cellStyle name="Komma [0]_Annexe 6 IAS" xfId="31718" xr:uid="{FA7079E7-8E2F-4FA0-A406-667504642EA0}"/>
    <cellStyle name="Komma- 10" xfId="31719" xr:uid="{E70ABB70-98F0-45C3-95F2-6D8B4D141ECC}"/>
    <cellStyle name="Komma- 11" xfId="31720" xr:uid="{3A10C3A0-D10D-4B51-80D8-C18C0910E53D}"/>
    <cellStyle name="Komma- 12" xfId="31721" xr:uid="{3529FC60-AF1B-41CC-B2CF-E16DB2323AFF}"/>
    <cellStyle name="Komma- 13" xfId="31722" xr:uid="{0A1E0531-29D2-4BD2-B291-AE403E137006}"/>
    <cellStyle name="Komma- 14" xfId="31723" xr:uid="{88890CBD-D092-4F2D-B72E-E61016DF411D}"/>
    <cellStyle name="Komma- 15" xfId="31724" xr:uid="{8D6B9141-A9BD-45B9-922B-0F6D2474A2BE}"/>
    <cellStyle name="Komma- 16" xfId="31725" xr:uid="{4C5F7E70-14AD-4A28-919C-6E4013C1A7AD}"/>
    <cellStyle name="Komma- 17" xfId="31726" xr:uid="{FE28560B-137D-4B50-B7E1-CA60F167527B}"/>
    <cellStyle name="Komma- 18" xfId="31727" xr:uid="{B980A0CA-34B4-4E47-AA1F-EAC56EF0DB25}"/>
    <cellStyle name="Komma- 19" xfId="31728" xr:uid="{EF10583F-0BB1-4A8E-A246-54A89F242873}"/>
    <cellStyle name="Komma- 2" xfId="31729" xr:uid="{A0A4A728-4842-4F3C-946D-5EADEFAB258A}"/>
    <cellStyle name="Komma- 20" xfId="31730" xr:uid="{809AD20B-F7BB-4D64-AFA5-E64F83563E09}"/>
    <cellStyle name="Komma- 21" xfId="31731" xr:uid="{885B31CE-A5F5-4F3A-8B04-45A5CA9CF080}"/>
    <cellStyle name="Komma- 22" xfId="31732" xr:uid="{D764CC7F-CC2A-412D-BE67-307D4F939D3A}"/>
    <cellStyle name="Komma- 23" xfId="31733" xr:uid="{4F68A5BF-3BEC-46E1-85D6-A34A3A82BA4F}"/>
    <cellStyle name="Komma- 24" xfId="31734" xr:uid="{66C11EE1-E669-4D53-AB38-B86DCFCE3D5A}"/>
    <cellStyle name="Komma- 25" xfId="31735" xr:uid="{8D6AA102-06A0-4B37-844D-64CED9BF35CE}"/>
    <cellStyle name="Komma- 26" xfId="31736" xr:uid="{D82F076D-E726-4D0B-A5F0-A7812F7A5FF2}"/>
    <cellStyle name="Komma- 27" xfId="31737" xr:uid="{DF0C1A91-B95D-438B-831C-2FE69E073F1A}"/>
    <cellStyle name="Komma- 28" xfId="31738" xr:uid="{FF00A137-AB10-4DD0-A88B-2CB51240CCC2}"/>
    <cellStyle name="Komma- 29" xfId="31739" xr:uid="{CB2FF64B-937F-41CF-A76D-ACD4D0AC0101}"/>
    <cellStyle name="Komma- 3" xfId="31740" xr:uid="{832BDC76-B9E5-4FE9-AA25-C2F872AF03CF}"/>
    <cellStyle name="Komma- 30" xfId="31741" xr:uid="{54B919EF-1FAB-40A2-8367-6257B3FBACD0}"/>
    <cellStyle name="Komma- 31" xfId="31742" xr:uid="{1051C009-5302-45D9-A28C-ABC333C6CD48}"/>
    <cellStyle name="Komma- 32" xfId="31743" xr:uid="{B12C14B8-512E-4450-8826-34C3F5CF6D93}"/>
    <cellStyle name="Komma- 33" xfId="31744" xr:uid="{0F9194CA-C771-4E21-BC6F-DE63E9ED5D8B}"/>
    <cellStyle name="Komma- 34" xfId="31745" xr:uid="{6E473BA9-C355-4AF1-9AF9-8860604A1924}"/>
    <cellStyle name="Komma- 35" xfId="31746" xr:uid="{912E57F0-C882-46D6-A054-73F799A6A3B8}"/>
    <cellStyle name="Komma- 4" xfId="31747" xr:uid="{D3B9A171-F69E-4525-807F-67F787B7D3D1}"/>
    <cellStyle name="Komma- 5" xfId="31748" xr:uid="{8B90150E-2B13-46D3-B11F-5836759A0A34}"/>
    <cellStyle name="Komma- 6" xfId="31749" xr:uid="{C03D7E14-561A-4931-9D2D-D5639BAE4FA6}"/>
    <cellStyle name="Komma- 7" xfId="31750" xr:uid="{FC15FF47-4B3E-4CEB-9B90-677C7409A283}"/>
    <cellStyle name="Komma- 8" xfId="31751" xr:uid="{50A66DF2-F4D4-425D-B7F1-6EDF3590EEAE}"/>
    <cellStyle name="Komma- 9" xfId="31752" xr:uid="{C630A90F-A8A7-46C1-9839-D57586DC30B7}"/>
    <cellStyle name="Komma-_Annexe 6 IAS" xfId="31753" xr:uid="{E2C44447-935D-4D78-BCD3-E011E250AF22}"/>
    <cellStyle name="Komma_Blad1" xfId="31754" xr:uid="{4F57A5DF-8744-4EC0-BDD7-D9D002369EE8}"/>
    <cellStyle name="Komma+" xfId="31755" xr:uid="{884A2ADE-7E1A-4FCD-A2FC-503749A39D38}"/>
    <cellStyle name="Komma+ 10" xfId="31756" xr:uid="{3F022138-031F-4486-B189-F161926AC046}"/>
    <cellStyle name="Komma+ 11" xfId="31757" xr:uid="{25B2E656-BA9F-412A-83D7-A858146E52B9}"/>
    <cellStyle name="Komma+ 12" xfId="31758" xr:uid="{EB8DD970-6081-42C1-BE2A-8B6F14503988}"/>
    <cellStyle name="Komma+ 13" xfId="31759" xr:uid="{4A9CC02A-E89C-4479-B657-CA7141094DF8}"/>
    <cellStyle name="Komma+ 14" xfId="31760" xr:uid="{1A5458AC-A1E2-47CF-B804-1AA182719B61}"/>
    <cellStyle name="Komma+ 15" xfId="31761" xr:uid="{FD983D8F-3FF1-4DF0-8C22-A5128AAC3F5A}"/>
    <cellStyle name="Komma+ 16" xfId="31762" xr:uid="{4D719184-3155-49B7-AB5E-1F109C2C92BF}"/>
    <cellStyle name="Komma+ 17" xfId="31763" xr:uid="{3F4A9FDC-8F4B-40FA-A40E-47FE4E06655A}"/>
    <cellStyle name="Komma+ 2" xfId="31764" xr:uid="{C472716F-1360-440F-B851-0D6AE6966B3B}"/>
    <cellStyle name="Komma+ 3" xfId="31765" xr:uid="{771D6AA2-DABE-41AD-AE49-BED2D0506411}"/>
    <cellStyle name="Komma+ 4" xfId="31766" xr:uid="{2C28D3E3-ADA9-4E5E-8146-8C24455C558A}"/>
    <cellStyle name="Komma+ 5" xfId="31767" xr:uid="{F62871F7-6B2A-4EE2-9FD6-B74AFF27C25C}"/>
    <cellStyle name="Komma+ 6" xfId="31768" xr:uid="{12E6460B-58C2-441F-94D0-579908855ABA}"/>
    <cellStyle name="Komma+ 7" xfId="31769" xr:uid="{06B54255-513B-4D16-9C28-9EE9ECED060C}"/>
    <cellStyle name="Komma+ 8" xfId="31770" xr:uid="{DE36EC6F-2621-4D47-816C-BED9866E2D44}"/>
    <cellStyle name="Komma+ 9" xfId="31771" xr:uid="{CC93414E-8D6C-4784-A0F0-E55CDFBB3977}"/>
    <cellStyle name="Komma+_Annexe 6 IAS" xfId="31772" xr:uid="{F9FB3A60-A1D3-4D71-A2EA-F69B69BD16C3}"/>
    <cellStyle name="Kop 1" xfId="31773" xr:uid="{F68D097A-E7E3-42F5-BE14-A775DB5B19B3}"/>
    <cellStyle name="Kop 2" xfId="31774" xr:uid="{D9B7BC05-88E6-4532-93AA-6D9F967A9FBD}"/>
    <cellStyle name="Kop 3" xfId="31775" xr:uid="{BA89233A-B8E9-44C8-A274-5F93C0D93901}"/>
    <cellStyle name="Kop 4" xfId="31776" xr:uid="{B80E17C4-B4DA-4C4B-B8D6-3C3284F90A9F}"/>
    <cellStyle name="KPMG Heading 1" xfId="31777" xr:uid="{E67A7C44-E3F3-43C0-A8AE-D2AA3CF26658}"/>
    <cellStyle name="KPMG Heading 1 2" xfId="31778" xr:uid="{7CF49EC6-D8BC-4E77-81E7-6D57DBFCE772}"/>
    <cellStyle name="KPMG Heading 1 2 2" xfId="31779" xr:uid="{E06AE55F-CA38-4082-8471-D9FF01F3DEC2}"/>
    <cellStyle name="KPMG Heading 1 2 2 2" xfId="31780" xr:uid="{C26E69F7-9290-4E1A-94D1-40A5037159F2}"/>
    <cellStyle name="KPMG Heading 1 2 3" xfId="31781" xr:uid="{62CBAD9F-7AEF-4769-8D71-F8B5362CE0EE}"/>
    <cellStyle name="KPMG Heading 1 3" xfId="31782" xr:uid="{E2099BB4-4235-4228-B3C7-A64B46BBAA49}"/>
    <cellStyle name="KPMG Heading 1 3 2" xfId="31783" xr:uid="{527B69F8-C23F-4F4F-BCDE-4492684F408F}"/>
    <cellStyle name="KPMG Heading 1 4" xfId="31784" xr:uid="{A1DBB05E-FAF4-4217-B655-116569C2B447}"/>
    <cellStyle name="KPMG Heading 1_Annexe 6 IAS" xfId="31785" xr:uid="{FAAFBC7C-D66B-48B9-925B-DEA0B44AAE05}"/>
    <cellStyle name="KPMG Heading 2" xfId="31786" xr:uid="{8706F19B-07D6-446A-B22D-333C86810701}"/>
    <cellStyle name="KPMG Heading 2 2" xfId="31787" xr:uid="{288143DF-9BE6-41E5-81F0-D524B902C043}"/>
    <cellStyle name="KPMG Heading 2 2 2" xfId="31788" xr:uid="{E8DC37CB-0DB8-44B0-8D06-45B322BF1439}"/>
    <cellStyle name="KPMG Heading 2 2 2 2" xfId="31789" xr:uid="{7948E27C-2DF6-4678-8E80-540C544EC3C2}"/>
    <cellStyle name="KPMG Heading 2 2 3" xfId="31790" xr:uid="{6DFABAC8-1B43-4589-8D16-1A8FB7BF87A8}"/>
    <cellStyle name="KPMG Heading 2 3" xfId="31791" xr:uid="{F0C3B724-E420-4037-B711-2530E8FCF234}"/>
    <cellStyle name="KPMG Heading 2 3 2" xfId="31792" xr:uid="{23BE558D-0975-409D-8052-2E1285F15393}"/>
    <cellStyle name="KPMG Heading 2 4" xfId="31793" xr:uid="{B1DFE4D7-3F12-4C48-B3F0-9486FC45A7A4}"/>
    <cellStyle name="KPMG Heading 2_Annexe 6 IAS" xfId="31794" xr:uid="{AA254536-AA7F-4A83-B2FA-6941A6DA2D4E}"/>
    <cellStyle name="KPMG Heading 3" xfId="31795" xr:uid="{1A0B946F-8224-4555-988B-87A9F910DEA1}"/>
    <cellStyle name="KPMG Heading 3 2" xfId="31796" xr:uid="{6958DACD-DD5D-46BB-A193-08E33F71C873}"/>
    <cellStyle name="KPMG Heading 3 2 2" xfId="31797" xr:uid="{6143E5E2-45D8-439F-900C-97F4A2FA9D51}"/>
    <cellStyle name="KPMG Heading 3 2 2 2" xfId="31798" xr:uid="{CF456F22-C43A-42D7-8C92-8EF683070D0F}"/>
    <cellStyle name="KPMG Heading 3 2 3" xfId="31799" xr:uid="{B1D2315F-32DD-4D01-BA81-DFF242F66AB9}"/>
    <cellStyle name="KPMG Heading 3 3" xfId="31800" xr:uid="{3C5E67A6-37C1-433D-8EE8-9A82A7BA2B6D}"/>
    <cellStyle name="KPMG Heading 3 3 2" xfId="31801" xr:uid="{9936CE2F-2247-4CEF-9DE6-0A0F1EB18D86}"/>
    <cellStyle name="KPMG Heading 3 4" xfId="31802" xr:uid="{EBB89F6D-4DCE-4817-8558-61683F2D39D2}"/>
    <cellStyle name="KPMG Heading 3_Annexe 6 IAS" xfId="31803" xr:uid="{4B0709D9-8A98-44BB-AABB-E5C179148518}"/>
    <cellStyle name="KPMG Heading 4" xfId="31804" xr:uid="{729115CE-0B32-498E-B480-B0A7592DDDC2}"/>
    <cellStyle name="KPMG Heading 4 2" xfId="31805" xr:uid="{88274E09-D900-4C27-9158-4FDD109F9052}"/>
    <cellStyle name="KPMG Heading 4 2 2" xfId="31806" xr:uid="{DBCCAC44-08D4-4C62-ABF4-CD45FDF23DE5}"/>
    <cellStyle name="KPMG Heading 4 2 2 2" xfId="31807" xr:uid="{DD8EF4F8-ACAF-44CC-A0F4-4FF3B7F08B94}"/>
    <cellStyle name="KPMG Heading 4 2 3" xfId="31808" xr:uid="{F9B0A41F-AE9C-413E-AAF0-4071D299FC6E}"/>
    <cellStyle name="KPMG Heading 4 3" xfId="31809" xr:uid="{C037615B-59D3-4FCA-AC89-20825D0B4CE5}"/>
    <cellStyle name="KPMG Heading 4 3 2" xfId="31810" xr:uid="{23071027-45E5-4A78-B6E7-833D02078BFF}"/>
    <cellStyle name="KPMG Heading 4 4" xfId="31811" xr:uid="{AD65B592-1560-4E76-B6FC-FA52640C31BC}"/>
    <cellStyle name="KPMG Heading 4_Annexe 6 IAS" xfId="31812" xr:uid="{9E47AC45-F219-43D7-9CEE-1F4AB5D398A7}"/>
    <cellStyle name="KPMG Normal" xfId="31813" xr:uid="{941AEAFA-3B08-4040-9014-3CA3A1BF5597}"/>
    <cellStyle name="KPMG Normal 2" xfId="31814" xr:uid="{E9A792EA-EE30-481A-977C-EDA62416BE74}"/>
    <cellStyle name="KPMG Normal 2 2" xfId="31815" xr:uid="{7D847271-C9D5-4378-98B3-08C35BB9EEC9}"/>
    <cellStyle name="KPMG Normal 2 2 2" xfId="31816" xr:uid="{7DBEACB9-5188-4F29-B621-90158A6DD80E}"/>
    <cellStyle name="KPMG Normal 2 3" xfId="31817" xr:uid="{1D2E2EDA-8C3C-4010-8E1E-8A662B32EF78}"/>
    <cellStyle name="KPMG Normal 3" xfId="31818" xr:uid="{642721B1-B4DD-42AA-8BC9-BFCCB299149F}"/>
    <cellStyle name="KPMG Normal 3 2" xfId="31819" xr:uid="{9B68A757-320F-4C9F-A52D-A496922D1FAF}"/>
    <cellStyle name="KPMG Normal 4" xfId="31820" xr:uid="{E7F2C556-5081-408B-8FCC-6E52191A8AA4}"/>
    <cellStyle name="KPMG Normal Text" xfId="31821" xr:uid="{A460514A-6C22-4C56-8F2B-ACB0AF918F65}"/>
    <cellStyle name="KPMG Normal Text 2" xfId="31822" xr:uid="{EF43DB93-D443-41A4-B435-72DA8BB88A04}"/>
    <cellStyle name="KPMG Normal Text 2 2" xfId="31823" xr:uid="{1D4D1567-3970-4898-B9A3-6EFEA264950E}"/>
    <cellStyle name="KPMG Normal Text 2 2 2" xfId="31824" xr:uid="{DB8E1F31-9230-408A-91B8-05378A93D720}"/>
    <cellStyle name="KPMG Normal Text 2 3" xfId="31825" xr:uid="{C7363FCE-0D22-4783-815B-B0528636A083}"/>
    <cellStyle name="KPMG Normal Text 3" xfId="31826" xr:uid="{448FB11D-D752-4031-9EE2-AF1164B41803}"/>
    <cellStyle name="KPMG Normal Text 3 2" xfId="31827" xr:uid="{4B6066C1-71E7-4CCD-935B-4D4718EB16BB}"/>
    <cellStyle name="KPMG Normal Text 4" xfId="31828" xr:uid="{5A818105-7FF7-44EE-A9A1-C708DB30581A}"/>
    <cellStyle name="KPMG Normal Text_Cadrage conso" xfId="31829" xr:uid="{AD486F57-1B79-442B-B654-DF596223201A}"/>
    <cellStyle name="KPMG Normal_Annexe 6 IAS" xfId="31830" xr:uid="{692F5D41-2E5C-44B6-8A9F-04477ACF8587}"/>
    <cellStyle name="KPON" xfId="31831" xr:uid="{AF6B27A3-6ECC-41E9-A4A0-595599B18B0D}"/>
    <cellStyle name="KPON 10" xfId="31832" xr:uid="{95C72540-1AC4-48C5-8F7E-C00FD2DD58CD}"/>
    <cellStyle name="KPON 11" xfId="31833" xr:uid="{9E8591CF-8EC8-45EA-AA2C-C798858B6797}"/>
    <cellStyle name="KPON 12" xfId="31834" xr:uid="{E69B4DCC-49E5-4E9A-BA83-B6B1A693FDED}"/>
    <cellStyle name="KPON 13" xfId="31835" xr:uid="{279421A4-1DBB-4E44-AF49-58DFE80DD482}"/>
    <cellStyle name="KPON 14" xfId="31836" xr:uid="{B55E9718-790A-4B40-BDFE-1BE1D7BB1D5F}"/>
    <cellStyle name="KPON 15" xfId="31837" xr:uid="{D9F1D58C-702E-4FB4-9EC4-E700B2A92335}"/>
    <cellStyle name="KPON 16" xfId="31838" xr:uid="{FDB7105A-107E-4A50-A6D6-86A459C982E0}"/>
    <cellStyle name="KPON 17" xfId="31839" xr:uid="{139B13ED-D27D-48CE-9425-5BE8884FD924}"/>
    <cellStyle name="KPON 18" xfId="37723" xr:uid="{2E786379-5C51-44E0-B480-2E997D036B2B}"/>
    <cellStyle name="KPON 2" xfId="31840" xr:uid="{33A543AD-08A6-41CA-8516-F7E728012D38}"/>
    <cellStyle name="KPON 2 2" xfId="31841" xr:uid="{81126460-B0D5-4CA7-AFA7-3E8F9F596C2D}"/>
    <cellStyle name="KPON 2 3" xfId="31842" xr:uid="{18FF4BD2-8596-4A21-BAFD-4BE973AD1BE8}"/>
    <cellStyle name="KPON 2_Annexe 6 IAS" xfId="31843" xr:uid="{DBD82096-66F5-475E-B5A2-D4E5A1672C2B}"/>
    <cellStyle name="KPON 3" xfId="31844" xr:uid="{F007F1ED-9D5B-482D-9368-26F7CA5DD83A}"/>
    <cellStyle name="KPON 3 2" xfId="31845" xr:uid="{2473EC69-74B3-4437-8A76-34D5DA2D1E77}"/>
    <cellStyle name="KPON 3_Annexe 6 IAS" xfId="31846" xr:uid="{F9AC902C-0076-4CD3-BC39-0C12A94F6C98}"/>
    <cellStyle name="KPON 4" xfId="31847" xr:uid="{7F30F71D-FE73-4A01-A10F-43307FD79F03}"/>
    <cellStyle name="KPON 4 2" xfId="31848" xr:uid="{7C20BF38-D864-4EEF-9D4B-3B0E14A8FC33}"/>
    <cellStyle name="KPON 4_Annexe 6 IAS" xfId="31849" xr:uid="{0A4E63E9-C03F-4571-849F-EF63EA0D1D78}"/>
    <cellStyle name="KPON 5" xfId="31850" xr:uid="{A7DEB6F1-902C-4874-A752-9959511FE1C9}"/>
    <cellStyle name="KPON 5 2" xfId="31851" xr:uid="{9C6D5276-C3E2-4C67-94B5-2BA5B1E3ED6A}"/>
    <cellStyle name="KPON 5_Annexe 6 IAS" xfId="31852" xr:uid="{9FF18A0A-F2FF-4F65-92B5-5DAE6E31936A}"/>
    <cellStyle name="KPON 6" xfId="31853" xr:uid="{A9AEAFD2-EA56-4CC4-9DA4-ECDBAEB33DF5}"/>
    <cellStyle name="KPON 7" xfId="31854" xr:uid="{B0717837-9E5A-4BA3-AA81-F795155D1766}"/>
    <cellStyle name="KPON 8" xfId="31855" xr:uid="{5C8D93E9-71EC-4643-89F4-42776839D3DE}"/>
    <cellStyle name="KPON 9" xfId="31856" xr:uid="{12ABA588-76CF-4660-A968-024EDE26E612}"/>
    <cellStyle name="KPON_~0950885" xfId="31857" xr:uid="{E0B027F0-E487-428B-A08C-38B28C47EDEF}"/>
    <cellStyle name="KPON2" xfId="31858" xr:uid="{D2788DE6-0B71-4AC1-B8DE-823BD605B496}"/>
    <cellStyle name="KPON2 10" xfId="31859" xr:uid="{F33E7301-B800-4A58-8E5E-89D4CAB02B1B}"/>
    <cellStyle name="KPON2 11" xfId="31860" xr:uid="{0699CBCE-AC15-4212-8EC4-21D2ACCD4868}"/>
    <cellStyle name="KPON2 12" xfId="31861" xr:uid="{D3CC1D25-75A1-4846-911A-879B3D880AA3}"/>
    <cellStyle name="KPON2 13" xfId="31862" xr:uid="{1C0E84BB-C5C2-4ACA-B71D-02C670D98C84}"/>
    <cellStyle name="KPON2 14" xfId="31863" xr:uid="{A90D4C43-5397-4709-9661-63634CD0E5A1}"/>
    <cellStyle name="KPON2 2" xfId="31864" xr:uid="{7232B6AD-D7F4-4D7A-B54F-ED36143F3102}"/>
    <cellStyle name="KPON2 2 2" xfId="31865" xr:uid="{C43613D0-1CDA-46EE-8ED1-495D1FE41928}"/>
    <cellStyle name="KPON2 2_Annexe 6 IAS" xfId="31866" xr:uid="{D2978BDA-098A-47AE-92BC-7B77BF1B099C}"/>
    <cellStyle name="KPON2 3" xfId="31867" xr:uid="{F95DC7A6-1664-49B9-8A99-1996DB22F5BA}"/>
    <cellStyle name="KPON2 3 2" xfId="31868" xr:uid="{BD2A8E80-1F85-453A-BCA1-ABE35FC7E3CF}"/>
    <cellStyle name="KPON2 3_Annexe 6 IAS" xfId="31869" xr:uid="{41309D4B-5A31-4284-93E2-61C086BDBCB7}"/>
    <cellStyle name="KPON2 4" xfId="31870" xr:uid="{4B41678F-E6BB-4352-A4ED-502A701EE96B}"/>
    <cellStyle name="KPON2 5" xfId="31871" xr:uid="{1AB89B2D-DF59-46D4-B785-380D92DD8D30}"/>
    <cellStyle name="KPON2 6" xfId="31872" xr:uid="{E1CDA383-9FB9-46EE-8CF0-5E40F35C61BB}"/>
    <cellStyle name="KPON2 7" xfId="31873" xr:uid="{C94F031C-81E7-4EDE-9199-0D864601EECC}"/>
    <cellStyle name="KPON2 8" xfId="31874" xr:uid="{D69AD658-7D25-47D5-BFC7-04FE62E600E8}"/>
    <cellStyle name="KPON2 9" xfId="31875" xr:uid="{AAE052B0-5AE0-4E24-A33D-B47679F84C95}"/>
    <cellStyle name="KPON2_~0950885" xfId="31876" xr:uid="{81A2038C-D261-4E20-BA72-EF5EE222680C}"/>
    <cellStyle name="kponé" xfId="31877" xr:uid="{01FAEC7D-74F5-4A79-BAFF-00913BFC301B}"/>
    <cellStyle name="kponé 2" xfId="31878" xr:uid="{2BFCD392-7C6B-46E4-8B0A-E383332381A6}"/>
    <cellStyle name="kponé 3" xfId="37724" xr:uid="{25084222-0061-4930-A348-0E1A095FE982}"/>
    <cellStyle name="kponé_Cadrage conso" xfId="31879" xr:uid="{DD131316-F755-4E4E-82C4-FE7F22F264DB}"/>
    <cellStyle name="l]_x000a_Path=M:\RIOCEN01_x000a_Name=Carlos Emilio Brousse_x000a_DDEApps=nsf,nsg,nsh,ntf,ns2,ors,org_x000a_SmartIcons=Todos_x000a_" xfId="31880" xr:uid="{FE32DBD8-ED2B-43D7-86BB-F77DD3D666DE}"/>
    <cellStyle name="Labels 8p Bold" xfId="31881" xr:uid="{A668A664-DE2D-4AC3-97BB-165EAE1AEAB6}"/>
    <cellStyle name="Libre" xfId="31882" xr:uid="{9917CDC3-B164-4BDE-A114-BF7E8C0F3009}"/>
    <cellStyle name="Lien hypertexte 2" xfId="31883" xr:uid="{F3EDD774-3696-4F03-9A21-05F132DE3F85}"/>
    <cellStyle name="LineNumbers_Avg_BS " xfId="31884" xr:uid="{80519CE7-1455-4A07-B994-6F10A3180BEB}"/>
    <cellStyle name="Link - heading" xfId="31885" xr:uid="{3B0588A1-9615-411E-A6E9-A4F79B1F39A6}"/>
    <cellStyle name="Link - heading 10" xfId="31886" xr:uid="{DF7DA59C-5DBD-48C0-AB0E-BD6879B0947E}"/>
    <cellStyle name="Link - heading 11" xfId="31887" xr:uid="{109204E7-41DD-4A26-A0C5-B3216164E19C}"/>
    <cellStyle name="Link - heading 12" xfId="31888" xr:uid="{37D2603A-1497-410D-B7E8-A3B12261B8B8}"/>
    <cellStyle name="Link - heading 13" xfId="31889" xr:uid="{8FC76EBD-1EA0-41B9-9D97-982A8A2FCA72}"/>
    <cellStyle name="Link - heading 14" xfId="31890" xr:uid="{838E686C-BE7A-4DD6-B8FD-1BAE255AF06D}"/>
    <cellStyle name="Link - heading 15" xfId="31891" xr:uid="{43D2F3C1-5FC1-40B2-A0A9-FC028438B63C}"/>
    <cellStyle name="Link - heading 16" xfId="31892" xr:uid="{D3C9B3D9-7079-4783-836C-77BADC86D982}"/>
    <cellStyle name="Link - heading 17" xfId="31893" xr:uid="{FF350BD8-FF11-4533-8A4D-2050D1FB025E}"/>
    <cellStyle name="Link - heading 2" xfId="31894" xr:uid="{0CA65D6A-40CB-4CDD-B00A-A5246706193C}"/>
    <cellStyle name="Link - heading 3" xfId="31895" xr:uid="{0CAC0A75-A0E3-4BCC-9902-E8F60A2D39C8}"/>
    <cellStyle name="Link - heading 4" xfId="31896" xr:uid="{3A9D4BC2-0274-4ED0-ABD0-8F77635FBEA1}"/>
    <cellStyle name="Link - heading 5" xfId="31897" xr:uid="{1D5669C1-CF44-493F-8D95-0DA85D64C811}"/>
    <cellStyle name="Link - heading 6" xfId="31898" xr:uid="{D554062B-BF9B-46E5-B7EF-C16B9EC54FC5}"/>
    <cellStyle name="Link - heading 7" xfId="31899" xr:uid="{489F9990-8FB8-4A1B-A2BB-32A35F623EA9}"/>
    <cellStyle name="Link - heading 8" xfId="31900" xr:uid="{77269B55-1496-4B5C-8D6D-F96A1443B7F5}"/>
    <cellStyle name="Link - heading 9" xfId="31901" xr:uid="{71C82341-5911-4EF1-822E-B27F56250360}"/>
    <cellStyle name="Link - heading_Annexe 6 IAS" xfId="31902" xr:uid="{54843A78-2D03-41C9-B33B-9CF0EA0902C5}"/>
    <cellStyle name="Link - numbers" xfId="31903" xr:uid="{83EA1789-DF34-4CCC-BEE5-C5158DB326D4}"/>
    <cellStyle name="Link - numbers 10" xfId="31904" xr:uid="{0994A86C-82AE-4635-A10A-6EBD1C8FD82B}"/>
    <cellStyle name="Link - numbers 11" xfId="31905" xr:uid="{B578C63F-7E72-46BB-9A1A-980095221E65}"/>
    <cellStyle name="Link - numbers 12" xfId="31906" xr:uid="{C3B214B7-CDA9-49B2-8EBE-A4D56773A9E9}"/>
    <cellStyle name="Link - numbers 13" xfId="31907" xr:uid="{196887BD-C258-4F46-BD8C-81E4CE34B548}"/>
    <cellStyle name="Link - numbers 14" xfId="31908" xr:uid="{ABD614BC-1279-4FD7-9435-C2C14C252AB5}"/>
    <cellStyle name="Link - numbers 15" xfId="31909" xr:uid="{00ADF863-06AC-4CB7-BC6A-FDC2499C6AFA}"/>
    <cellStyle name="Link - numbers 16" xfId="31910" xr:uid="{77CA0D5F-0E4B-4419-A421-E63E3FEB4ED9}"/>
    <cellStyle name="Link - numbers 17" xfId="31911" xr:uid="{2348A90C-58CA-44BF-945F-35FF60847385}"/>
    <cellStyle name="Link - numbers 2" xfId="31912" xr:uid="{875EA338-EDA5-4DDA-8F59-01CC905087C7}"/>
    <cellStyle name="Link - numbers 3" xfId="31913" xr:uid="{03CB6822-F5F0-4CCC-A5EC-2D7B333CF5AB}"/>
    <cellStyle name="Link - numbers 4" xfId="31914" xr:uid="{BB7F3AED-448B-478B-99DD-24A0AE4F4D4A}"/>
    <cellStyle name="Link - numbers 5" xfId="31915" xr:uid="{9DC9ABF9-F895-49DF-9874-131E81AD0F15}"/>
    <cellStyle name="Link - numbers 6" xfId="31916" xr:uid="{58D5734D-BE95-484B-8E3B-A7EDED4704D9}"/>
    <cellStyle name="Link - numbers 7" xfId="31917" xr:uid="{EA7A8EAE-667D-430D-B2F8-062CE0F3D792}"/>
    <cellStyle name="Link - numbers 8" xfId="31918" xr:uid="{7FE03F8F-6923-4CB2-9EBD-D668ACAC3363}"/>
    <cellStyle name="Link - numbers 9" xfId="31919" xr:uid="{69E9E353-F601-46A7-B9CC-EE0535B28001}"/>
    <cellStyle name="Link - numbers_Annexe 6 IAS" xfId="31920" xr:uid="{CC6A0BB6-5ED4-47AA-AA0C-0777856D50C0}"/>
    <cellStyle name="Link Currency (0)" xfId="9423" xr:uid="{00000000-0005-0000-0000-000082250000}"/>
    <cellStyle name="Link Currency (0) 10" xfId="31922" xr:uid="{4CAE3DA2-80D7-4612-BD76-D7648FC19141}"/>
    <cellStyle name="Link Currency (0) 11" xfId="31923" xr:uid="{807E9166-6A05-4A04-B8CA-927B4E7AD0AC}"/>
    <cellStyle name="Link Currency (0) 12" xfId="31924" xr:uid="{0203C77C-BA52-4C06-8F89-B6483BB28798}"/>
    <cellStyle name="Link Currency (0) 13" xfId="31925" xr:uid="{B460EBDB-84EC-4E7D-95A7-51995B8C6D9B}"/>
    <cellStyle name="Link Currency (0) 14" xfId="31926" xr:uid="{4F00C8B0-DAE8-47AB-BE74-F097F438BE39}"/>
    <cellStyle name="Link Currency (0) 15" xfId="31927" xr:uid="{8C4B3162-507E-499A-BAE0-C7E7D598D8A0}"/>
    <cellStyle name="Link Currency (0) 16" xfId="31928" xr:uid="{210F82D0-BC44-4E32-9C2A-B7918E093899}"/>
    <cellStyle name="Link Currency (0) 17" xfId="31929" xr:uid="{2986AFA3-A91F-45B4-BE2D-FBF6DDC5D798}"/>
    <cellStyle name="Link Currency (0) 18" xfId="31921" xr:uid="{EFA6DD42-EFDA-44E8-A208-3368263B03A6}"/>
    <cellStyle name="Link Currency (0) 2" xfId="31930" xr:uid="{526E762F-00C8-4AA4-87ED-5BC7972136ED}"/>
    <cellStyle name="Link Currency (0) 3" xfId="31931" xr:uid="{E7759328-9867-4D04-8C26-DFB5591B9A49}"/>
    <cellStyle name="Link Currency (0) 4" xfId="31932" xr:uid="{63A53888-4506-4B56-AFD4-9FD15283350C}"/>
    <cellStyle name="Link Currency (0) 5" xfId="31933" xr:uid="{5974EF66-1070-4355-9F0F-D468A30DE669}"/>
    <cellStyle name="Link Currency (0) 6" xfId="31934" xr:uid="{4C549C04-4AAB-486B-81A1-08DADA6C4170}"/>
    <cellStyle name="Link Currency (0) 7" xfId="31935" xr:uid="{AFE83066-DAAD-4002-8C50-42D4BB6FC417}"/>
    <cellStyle name="Link Currency (0) 8" xfId="31936" xr:uid="{232093B4-83F8-4A59-9B04-7B8D52C7E70D}"/>
    <cellStyle name="Link Currency (0) 9" xfId="31937" xr:uid="{376930DD-A182-40AF-9154-08EA388C925B}"/>
    <cellStyle name="Link Currency (0)_Annexe 6 IAS" xfId="31938" xr:uid="{861D2910-1C3D-459D-BB20-5939B44EAC03}"/>
    <cellStyle name="Link Currency (2)" xfId="9424" xr:uid="{00000000-0005-0000-0000-000083250000}"/>
    <cellStyle name="Link Currency (2) 10" xfId="31940" xr:uid="{C0401738-53D7-49D4-A001-032696947984}"/>
    <cellStyle name="Link Currency (2) 11" xfId="31941" xr:uid="{0A9537D2-BE25-4ED3-8783-15DBD36038C4}"/>
    <cellStyle name="Link Currency (2) 12" xfId="31942" xr:uid="{C63C784E-81F1-4EB3-91E7-ED48FBD4F532}"/>
    <cellStyle name="Link Currency (2) 13" xfId="31943" xr:uid="{FAB6E46C-B5DF-419C-B689-E4809A4DB085}"/>
    <cellStyle name="Link Currency (2) 14" xfId="31944" xr:uid="{E66F793C-C961-46BF-9434-7731A82B8097}"/>
    <cellStyle name="Link Currency (2) 15" xfId="31945" xr:uid="{3E3BD026-18AB-4168-9442-6AFAE7F53757}"/>
    <cellStyle name="Link Currency (2) 16" xfId="31946" xr:uid="{C506B964-DF6E-4D21-97F5-1D806384A96C}"/>
    <cellStyle name="Link Currency (2) 17" xfId="31947" xr:uid="{664A371C-CFFF-46A5-B6E6-00AA1E23A97F}"/>
    <cellStyle name="Link Currency (2) 18" xfId="31939" xr:uid="{0AD2B89E-245F-41F4-A39F-ED95F2C664AA}"/>
    <cellStyle name="Link Currency (2) 2" xfId="31948" xr:uid="{8FF1140C-EB0A-48E2-9802-0C11E8279029}"/>
    <cellStyle name="Link Currency (2) 3" xfId="31949" xr:uid="{B4DED1AF-A72C-4027-B791-EF958FC6E59A}"/>
    <cellStyle name="Link Currency (2) 4" xfId="31950" xr:uid="{F0DFD964-4C38-40A6-92E8-7226B636163B}"/>
    <cellStyle name="Link Currency (2) 5" xfId="31951" xr:uid="{21172DAA-80C4-4548-BC1E-BF08EA808A3E}"/>
    <cellStyle name="Link Currency (2) 6" xfId="31952" xr:uid="{30FE778B-5885-4121-9229-E1D790F5A11B}"/>
    <cellStyle name="Link Currency (2) 7" xfId="31953" xr:uid="{48BDBEC1-A5B2-4459-A696-A564B78CE552}"/>
    <cellStyle name="Link Currency (2) 8" xfId="31954" xr:uid="{C6BC6890-8B6E-490E-90A6-8FCD0F8646E2}"/>
    <cellStyle name="Link Currency (2) 9" xfId="31955" xr:uid="{BEAAC254-3C35-472A-9025-065447DCC9E2}"/>
    <cellStyle name="Link Currency (2)_Annexe 6 IAS" xfId="31956" xr:uid="{6F92A470-5166-41E1-BD23-454B87D3B4F9}"/>
    <cellStyle name="Link number" xfId="31957" xr:uid="{0525357E-7421-4BBB-827E-314482EA5E44}"/>
    <cellStyle name="Link number (0.0)" xfId="31958" xr:uid="{2EACF70C-0A63-4C6C-A7F8-E7C22F8860CB}"/>
    <cellStyle name="Link number (0.0) 2" xfId="31959" xr:uid="{2FB78846-484D-4FFC-B21C-1A94B14D69B3}"/>
    <cellStyle name="Link number (0.0)_Cadrage conso" xfId="31960" xr:uid="{023AF8E1-920D-48A9-99C7-C1FB66B42E2B}"/>
    <cellStyle name="Link number (0.00)" xfId="31961" xr:uid="{B40F4591-B7F5-4CF5-8B3A-074DA0B0A39F}"/>
    <cellStyle name="Link number (0.00) 2" xfId="31962" xr:uid="{A4A3BBA7-017C-46CF-A2EE-155DCD163307}"/>
    <cellStyle name="Link number (0.00)_Cadrage conso" xfId="31963" xr:uid="{9099B0F9-8AEF-4036-9D72-9E7797BF62AE}"/>
    <cellStyle name="Link number 10" xfId="31964" xr:uid="{4A8CFBA7-CCD4-4DC5-BBE1-4E8872E7F08F}"/>
    <cellStyle name="Link number 11" xfId="31965" xr:uid="{CACC8693-EF25-4BFC-AD28-AB7560487336}"/>
    <cellStyle name="Link number 12" xfId="31966" xr:uid="{1990D154-56AB-484C-992A-526ECD54DFE2}"/>
    <cellStyle name="Link number 13" xfId="31967" xr:uid="{CD27CD0C-4722-445C-8C8D-32505CBD946E}"/>
    <cellStyle name="Link number 2" xfId="31968" xr:uid="{0BFEBB78-1A63-4A8E-992F-0F4CFED334D2}"/>
    <cellStyle name="Link number 3" xfId="31969" xr:uid="{B522B047-E014-4B08-B5D6-7C1B3D614482}"/>
    <cellStyle name="Link number 4" xfId="31970" xr:uid="{A5773874-47D1-4DD9-A09C-55C808D6E2B1}"/>
    <cellStyle name="Link number 5" xfId="31971" xr:uid="{90CC81B3-8393-4A14-AB47-13F1CED54E48}"/>
    <cellStyle name="Link number 6" xfId="31972" xr:uid="{56C22DCD-E3F6-407D-BC45-C93591D10D18}"/>
    <cellStyle name="Link number 7" xfId="31973" xr:uid="{49742CC2-0506-4135-B0D6-14341C360BD5}"/>
    <cellStyle name="Link number 8" xfId="31974" xr:uid="{6699F116-699B-4C63-B3CA-8BA313AB243A}"/>
    <cellStyle name="Link number 9" xfId="31975" xr:uid="{C7C7FA7F-8DA8-47AF-89C5-F6E320EA8405}"/>
    <cellStyle name="Link number_Annexe 6 IAS" xfId="31976" xr:uid="{66B6A9DE-18A5-4AD6-A705-EA9ECD7F6430}"/>
    <cellStyle name="Link Units (0)" xfId="9425" xr:uid="{00000000-0005-0000-0000-000084250000}"/>
    <cellStyle name="Link Units (0) 10" xfId="31978" xr:uid="{F7324A0F-C5DC-4054-A853-97B85377511A}"/>
    <cellStyle name="Link Units (0) 11" xfId="31979" xr:uid="{316DEA13-1F2C-4811-BA1B-EE4993FFB110}"/>
    <cellStyle name="Link Units (0) 12" xfId="31980" xr:uid="{2E984974-14CD-4648-82A9-56D7586A1011}"/>
    <cellStyle name="Link Units (0) 13" xfId="31981" xr:uid="{91D20D66-241B-453E-B47B-A77F3C348064}"/>
    <cellStyle name="Link Units (0) 14" xfId="31982" xr:uid="{ECBD80C7-594F-4567-BB53-30E0656965BD}"/>
    <cellStyle name="Link Units (0) 15" xfId="31983" xr:uid="{CDB2CBAF-A404-4DE2-9782-A2FC092BB7A9}"/>
    <cellStyle name="Link Units (0) 16" xfId="31984" xr:uid="{AD6E93EB-DA25-45C5-B307-A4E1D84CDD6A}"/>
    <cellStyle name="Link Units (0) 17" xfId="31985" xr:uid="{65601363-3930-4B3C-9D42-7F84317F1028}"/>
    <cellStyle name="Link Units (0) 18" xfId="31977" xr:uid="{50FE370D-12A7-4199-A8CC-DA33E7D1CA82}"/>
    <cellStyle name="Link Units (0) 2" xfId="31986" xr:uid="{BE4D356B-40B8-4CD9-A2A9-64DFE371013C}"/>
    <cellStyle name="Link Units (0) 3" xfId="31987" xr:uid="{ED4FCDF8-51BB-4E89-A47B-F732DACED29C}"/>
    <cellStyle name="Link Units (0) 4" xfId="31988" xr:uid="{3A58B8A6-6512-4D5E-8736-A1431E3F2938}"/>
    <cellStyle name="Link Units (0) 5" xfId="31989" xr:uid="{10E8C6F3-A554-4B1C-BF57-DCA08C94616F}"/>
    <cellStyle name="Link Units (0) 6" xfId="31990" xr:uid="{25C4EA3C-346A-4F2B-A9F0-8E88057FEB40}"/>
    <cellStyle name="Link Units (0) 7" xfId="31991" xr:uid="{C023D734-C1C6-4E02-916B-6978A6C488EC}"/>
    <cellStyle name="Link Units (0) 8" xfId="31992" xr:uid="{3A857CC9-3FC5-4DF9-BD7A-660ACE019C5A}"/>
    <cellStyle name="Link Units (0) 9" xfId="31993" xr:uid="{F1577FB8-640B-481F-8A7B-906A8B28E877}"/>
    <cellStyle name="Link Units (0)_Annexe 6 IAS" xfId="31994" xr:uid="{AFF24A19-C6F9-47D4-9398-BB958C130584}"/>
    <cellStyle name="Link Units (1)" xfId="9426" xr:uid="{00000000-0005-0000-0000-000085250000}"/>
    <cellStyle name="Link Units (1) 10" xfId="31996" xr:uid="{20410825-1984-48BB-9DC1-BCBCF15252DC}"/>
    <cellStyle name="Link Units (1) 11" xfId="31997" xr:uid="{F37B1A27-9843-49E1-B65B-E60EE337BC29}"/>
    <cellStyle name="Link Units (1) 12" xfId="31998" xr:uid="{8488CF4F-784B-4DB8-BE2E-126CB87A3E82}"/>
    <cellStyle name="Link Units (1) 13" xfId="31999" xr:uid="{E7CDB445-0CC6-48E5-B17E-25DB060C5A43}"/>
    <cellStyle name="Link Units (1) 14" xfId="32000" xr:uid="{64F13AA1-8CF8-4071-BCBC-DFC1A5D2702F}"/>
    <cellStyle name="Link Units (1) 15" xfId="32001" xr:uid="{E11B803E-3A8F-41EA-AE8A-7DED4D13C75A}"/>
    <cellStyle name="Link Units (1) 16" xfId="32002" xr:uid="{E54EEC1B-ABC4-4C74-8E6A-8E092B930363}"/>
    <cellStyle name="Link Units (1) 17" xfId="32003" xr:uid="{2B0F21FF-D385-4070-85FB-472025C5D8FA}"/>
    <cellStyle name="Link Units (1) 18" xfId="31995" xr:uid="{0640B48F-2A67-4158-8D08-D29FCE27AD89}"/>
    <cellStyle name="Link Units (1) 2" xfId="32004" xr:uid="{2C91DD16-486B-4D56-A6C6-FA06B703E738}"/>
    <cellStyle name="Link Units (1) 3" xfId="32005" xr:uid="{B6E63FF0-E6CE-421D-B056-ECE9E7F479A9}"/>
    <cellStyle name="Link Units (1) 4" xfId="32006" xr:uid="{D89F2239-4672-48AC-8023-0BD587F64ABB}"/>
    <cellStyle name="Link Units (1) 5" xfId="32007" xr:uid="{96430373-EA49-48D1-A929-62A0A286E4EF}"/>
    <cellStyle name="Link Units (1) 6" xfId="32008" xr:uid="{B15E57E4-D5E2-4AD5-9971-BCE9B77E2C2D}"/>
    <cellStyle name="Link Units (1) 7" xfId="32009" xr:uid="{1AC8D97C-5220-444D-884D-01647F1ED8C0}"/>
    <cellStyle name="Link Units (1) 8" xfId="32010" xr:uid="{31ADCD56-B775-4ECB-8C0C-8A1992A692A0}"/>
    <cellStyle name="Link Units (1) 9" xfId="32011" xr:uid="{B5D5656B-0E7D-4575-AF00-5A0D49752C79}"/>
    <cellStyle name="Link Units (1)_Annexe 6 IAS" xfId="32012" xr:uid="{7E5EE793-F6B5-4473-9A3F-AFF94DFE4EE7}"/>
    <cellStyle name="Link Units (2)" xfId="9427" xr:uid="{00000000-0005-0000-0000-000086250000}"/>
    <cellStyle name="Link Units (2) 10" xfId="32014" xr:uid="{1B0E7382-5F1C-4272-9B3C-D4F703E19CD2}"/>
    <cellStyle name="Link Units (2) 11" xfId="32015" xr:uid="{A5F5774A-E4EC-47BD-BC34-9FF8C3B55BDB}"/>
    <cellStyle name="Link Units (2) 12" xfId="32016" xr:uid="{78A83B05-3766-4A08-94AB-FD72CF129E02}"/>
    <cellStyle name="Link Units (2) 13" xfId="32017" xr:uid="{A3B4CFF0-A0B4-4268-985D-395B6B4B1769}"/>
    <cellStyle name="Link Units (2) 14" xfId="32018" xr:uid="{F19635ED-0481-45A4-A8B0-2742766CC6FC}"/>
    <cellStyle name="Link Units (2) 15" xfId="32019" xr:uid="{5141BB32-845C-4D73-96B0-E6C8243C2247}"/>
    <cellStyle name="Link Units (2) 16" xfId="32020" xr:uid="{C2EE9E2B-9545-41CA-9F0C-A9679D7441C8}"/>
    <cellStyle name="Link Units (2) 17" xfId="32021" xr:uid="{55191890-5768-41C2-9E96-9AA17B8E986D}"/>
    <cellStyle name="Link Units (2) 18" xfId="32013" xr:uid="{8A8B02D5-A7EF-4AD5-BEDC-779CF8E99F4E}"/>
    <cellStyle name="Link Units (2) 2" xfId="32022" xr:uid="{29F0535C-FFE7-4F69-B252-6A700BF3580C}"/>
    <cellStyle name="Link Units (2) 3" xfId="32023" xr:uid="{0BE9D93A-7481-4482-91C7-76BE984453AC}"/>
    <cellStyle name="Link Units (2) 4" xfId="32024" xr:uid="{E5002EA3-E169-48D8-AC43-294DAE9B517B}"/>
    <cellStyle name="Link Units (2) 5" xfId="32025" xr:uid="{59C59190-E81C-4DD3-8ACA-573AC1321A29}"/>
    <cellStyle name="Link Units (2) 6" xfId="32026" xr:uid="{C96C674C-4278-444F-A0C7-B8D3D1F604E9}"/>
    <cellStyle name="Link Units (2) 7" xfId="32027" xr:uid="{9872DACF-3FA7-47F7-B9FD-8B86C4E4EC9D}"/>
    <cellStyle name="Link Units (2) 8" xfId="32028" xr:uid="{85FCDC6D-3BE1-4B67-8662-BC8A91302244}"/>
    <cellStyle name="Link Units (2) 9" xfId="32029" xr:uid="{7B8F790E-25E8-47C1-81FB-8FC86F66B09B}"/>
    <cellStyle name="Link Units (2)_Annexe 6 IAS" xfId="32030" xr:uid="{4F1DC305-EB2B-4ACB-B820-2C109A52665F}"/>
    <cellStyle name="linked" xfId="32031" xr:uid="{6A0FDF03-7A88-4C91-BA7E-839DB1260ADF}"/>
    <cellStyle name="linked 2" xfId="32032" xr:uid="{F2C54E31-A4AD-4B08-A80F-3660E56B8B54}"/>
    <cellStyle name="Linked Cell 10" xfId="32034" xr:uid="{CF3A3729-3958-49BF-B732-49CA5F8368BD}"/>
    <cellStyle name="Linked Cell 11" xfId="32035" xr:uid="{39BE5284-BA0F-46D4-93CA-39F73F5AC6B9}"/>
    <cellStyle name="Linked Cell 12" xfId="32036" xr:uid="{7FC38180-1FD2-48D6-8321-4D426BA5B3E2}"/>
    <cellStyle name="Linked Cell 13" xfId="32037" xr:uid="{4FBA4CA1-1212-4F16-B93B-6A4C4655F99B}"/>
    <cellStyle name="Linked Cell 14" xfId="32033" xr:uid="{871E3572-91D5-44A1-924F-6F736E8B8DAD}"/>
    <cellStyle name="Linked Cell 2" xfId="9428" xr:uid="{00000000-0005-0000-0000-000087250000}"/>
    <cellStyle name="Linked Cell 2 10" xfId="9429" xr:uid="{00000000-0005-0000-0000-000088250000}"/>
    <cellStyle name="Linked Cell 2 11" xfId="9430" xr:uid="{00000000-0005-0000-0000-000089250000}"/>
    <cellStyle name="Linked Cell 2 12" xfId="9431" xr:uid="{00000000-0005-0000-0000-00008A250000}"/>
    <cellStyle name="Linked Cell 2 13" xfId="32038" xr:uid="{58FEAF67-B8D1-422D-AD41-6DD49273B28D}"/>
    <cellStyle name="Linked Cell 2 2" xfId="9432" xr:uid="{00000000-0005-0000-0000-00008B250000}"/>
    <cellStyle name="Linked Cell 2 2 2" xfId="9433" xr:uid="{00000000-0005-0000-0000-00008C250000}"/>
    <cellStyle name="Linked Cell 2 3" xfId="9434" xr:uid="{00000000-0005-0000-0000-00008D250000}"/>
    <cellStyle name="Linked Cell 2 4" xfId="9435" xr:uid="{00000000-0005-0000-0000-00008E250000}"/>
    <cellStyle name="Linked Cell 2 5" xfId="9436" xr:uid="{00000000-0005-0000-0000-00008F250000}"/>
    <cellStyle name="Linked Cell 2 6" xfId="9437" xr:uid="{00000000-0005-0000-0000-000090250000}"/>
    <cellStyle name="Linked Cell 2 7" xfId="9438" xr:uid="{00000000-0005-0000-0000-000091250000}"/>
    <cellStyle name="Linked Cell 2 8" xfId="9439" xr:uid="{00000000-0005-0000-0000-000092250000}"/>
    <cellStyle name="Linked Cell 2 9" xfId="9440" xr:uid="{00000000-0005-0000-0000-000093250000}"/>
    <cellStyle name="Linked Cell 3" xfId="9441" xr:uid="{00000000-0005-0000-0000-000094250000}"/>
    <cellStyle name="Linked Cell 3 2" xfId="9442" xr:uid="{00000000-0005-0000-0000-000095250000}"/>
    <cellStyle name="Linked Cell 3 3" xfId="9443" xr:uid="{00000000-0005-0000-0000-000096250000}"/>
    <cellStyle name="Linked Cell 3 4" xfId="32039" xr:uid="{84F6AF54-FD28-4103-A93D-97003E9ECA9D}"/>
    <cellStyle name="Linked Cell 4" xfId="9444" xr:uid="{00000000-0005-0000-0000-000097250000}"/>
    <cellStyle name="Linked Cell 4 2" xfId="9445" xr:uid="{00000000-0005-0000-0000-000098250000}"/>
    <cellStyle name="Linked Cell 4 3" xfId="9446" xr:uid="{00000000-0005-0000-0000-000099250000}"/>
    <cellStyle name="Linked Cell 4 4" xfId="32040" xr:uid="{FD7427B0-3E68-4335-85C1-BA52C4784176}"/>
    <cellStyle name="Linked Cell 5" xfId="9447" xr:uid="{00000000-0005-0000-0000-00009A250000}"/>
    <cellStyle name="Linked Cell 5 2" xfId="9448" xr:uid="{00000000-0005-0000-0000-00009B250000}"/>
    <cellStyle name="Linked Cell 5 3" xfId="9449" xr:uid="{00000000-0005-0000-0000-00009C250000}"/>
    <cellStyle name="Linked Cell 5 4" xfId="32041" xr:uid="{9D35D738-075C-442D-B6C3-F4E3C8145C42}"/>
    <cellStyle name="Linked Cell 6" xfId="9450" xr:uid="{00000000-0005-0000-0000-00009D250000}"/>
    <cellStyle name="Linked Cell 6 2" xfId="9451" xr:uid="{00000000-0005-0000-0000-00009E250000}"/>
    <cellStyle name="Linked Cell 6 3" xfId="9452" xr:uid="{00000000-0005-0000-0000-00009F250000}"/>
    <cellStyle name="Linked Cell 6 4" xfId="32042" xr:uid="{A34441FF-265F-4B4F-8815-A3BB06FC3045}"/>
    <cellStyle name="Linked Cell 7" xfId="9453" xr:uid="{00000000-0005-0000-0000-0000A0250000}"/>
    <cellStyle name="Linked Cell 7 2" xfId="32043" xr:uid="{1FBD7223-09E7-40DF-BF0B-9BE3F0F0ACA9}"/>
    <cellStyle name="Linked Cell 8" xfId="32044" xr:uid="{FB49772E-058E-45D2-A740-BF9E9C2CDF5A}"/>
    <cellStyle name="Linked Cell 9" xfId="32045" xr:uid="{ED4BEF61-D336-494A-9AB9-9046982F5F96}"/>
    <cellStyle name="Linked Data" xfId="32046" xr:uid="{7F20A650-00B9-4B28-93F7-D6590B749023}"/>
    <cellStyle name="LN" xfId="32047" xr:uid="{09A7784B-8D81-4CF5-8B02-5E76A7D73FA7}"/>
    <cellStyle name="LN 2" xfId="32048" xr:uid="{1C609EDC-A814-411C-AFC4-7517442DD2C5}"/>
    <cellStyle name="LN 3" xfId="32049" xr:uid="{5D97C8D4-25DD-4384-B4FB-60CA4CA0BB65}"/>
    <cellStyle name="LN_Annexe 6 IAS" xfId="32050" xr:uid="{10B8E6F4-5F18-4016-BB60-6066DBFFE5E2}"/>
    <cellStyle name="Locked" xfId="32051" xr:uid="{18056710-2404-4CAC-958C-29FD5C94FAB9}"/>
    <cellStyle name="Lookup" xfId="32052" xr:uid="{90EE1604-046A-4D7D-9FFC-24A5818CB861}"/>
    <cellStyle name="m" xfId="32053" xr:uid="{DB8C1769-04C4-45AE-AD74-45833929BFA7}"/>
    <cellStyle name="m 10" xfId="32054" xr:uid="{7ED602D9-9D1A-4A68-B929-D49AF8A7CBA4}"/>
    <cellStyle name="m 11" xfId="32055" xr:uid="{4EA37B73-B52D-4F90-A842-744152533A2A}"/>
    <cellStyle name="m 12" xfId="32056" xr:uid="{8189AD7F-B5AE-4DC5-9409-FC93FE08CF47}"/>
    <cellStyle name="m 13" xfId="32057" xr:uid="{B0A4E369-AC8C-41F1-A5F9-9F75C2644199}"/>
    <cellStyle name="m 14" xfId="32058" xr:uid="{F718F018-9F88-47D3-9F34-52C4A910B949}"/>
    <cellStyle name="m 15" xfId="32059" xr:uid="{23C93247-BB92-4109-B559-4E604DEEFF7E}"/>
    <cellStyle name="m 16" xfId="32060" xr:uid="{3E9652B6-0E57-44BC-9847-84A6D5FDC3A2}"/>
    <cellStyle name="m 17" xfId="32061" xr:uid="{907AEE3F-0356-4B30-BF6F-4C70557E8B3C}"/>
    <cellStyle name="m 2" xfId="32062" xr:uid="{DFBB6C46-078F-4765-9DBA-A1F8920376AF}"/>
    <cellStyle name="m 2 2" xfId="32063" xr:uid="{71B47712-C59D-4772-9881-F53415EE2B59}"/>
    <cellStyle name="m 2_Annexe 6 IAS" xfId="32064" xr:uid="{91BCECF9-1922-4503-87C3-6F93C1294B25}"/>
    <cellStyle name="m 3" xfId="32065" xr:uid="{447443A1-79B7-4D80-B703-B9791B04FEAD}"/>
    <cellStyle name="m 4" xfId="32066" xr:uid="{CEBCD86E-0C00-40CB-88EC-88039878D00C}"/>
    <cellStyle name="m 5" xfId="32067" xr:uid="{26E2FF81-B10C-4265-924F-C45946990EAC}"/>
    <cellStyle name="m 6" xfId="32068" xr:uid="{8FCAB121-2C42-49CC-A3FB-11392326AAC1}"/>
    <cellStyle name="m 7" xfId="32069" xr:uid="{60F93585-4649-47F3-A268-F391AF931EA6}"/>
    <cellStyle name="m 8" xfId="32070" xr:uid="{409B79A1-4A48-4795-BF00-7D288E0F8C6C}"/>
    <cellStyle name="m 9" xfId="32071" xr:uid="{38DD80C9-1A13-461F-A52B-B7B310F24AD7}"/>
    <cellStyle name="m?ny_laroux" xfId="32072" xr:uid="{6CAB26C9-DEEE-4B37-8839-575F685C9999}"/>
    <cellStyle name="m_Annexe 6 IAS" xfId="32073" xr:uid="{086846A8-ACDC-4B47-967B-ACC0537F6C7A}"/>
    <cellStyle name="m_Cadrage conso" xfId="32074" xr:uid="{CA390FBC-1F03-4CEA-B239-C69B4956F0A2}"/>
    <cellStyle name="m_CONFIGURATION" xfId="32075" xr:uid="{498B57FD-EE3A-44D6-8F24-596BB0760EEE}"/>
    <cellStyle name="m_CONFIGURATION_Annexe 6 IAS" xfId="32076" xr:uid="{CF484E15-D7CF-4F6F-A990-214320A30864}"/>
    <cellStyle name="m_CONTROLES" xfId="32077" xr:uid="{CDC64E5E-A5A9-4DBE-98EF-8992CD3E59A2}"/>
    <cellStyle name="m_CONTROLES_Annexe 6 IAS" xfId="32078" xr:uid="{D5EF5618-9FDF-4909-8AD8-E78E1B01B77F}"/>
    <cellStyle name="m_Degas HFTO" xfId="32079" xr:uid="{9E393D61-3F8B-4D2F-B01D-0D60945BFD89}"/>
    <cellStyle name="m_Degas HFTO_Annexe 6 IAS" xfId="32080" xr:uid="{49664F27-224C-48A8-8B78-E7FEAE12A329}"/>
    <cellStyle name="m_Display" xfId="32081" xr:uid="{9D872638-27B2-49C3-A009-0D55B12D4B05}"/>
    <cellStyle name="m_Display_Annexe 6 IAS" xfId="32082" xr:uid="{EF3FFC1C-9CD8-42F6-AA1C-3A90A4110FF6}"/>
    <cellStyle name="m_Feuil1" xfId="32083" xr:uid="{5B4E3C88-C58D-4F43-A108-AE2A94423DF0}"/>
    <cellStyle name="m_Feuil1_Annexe 6 IAS" xfId="32084" xr:uid="{D7DDF71C-E871-48D7-9455-49C956008A24}"/>
    <cellStyle name="m_shadow publication 2010.12" xfId="32085" xr:uid="{E49A3A89-4024-478B-8434-58BC7B40DEAF}"/>
    <cellStyle name="m_shadow publication 2010.12 10" xfId="32086" xr:uid="{3B054ECF-81B2-4724-9B38-107DADD8DD0A}"/>
    <cellStyle name="m_shadow publication 2010.12 10_Annexe 6 IAS" xfId="32087" xr:uid="{E72E26EC-06B3-4175-A8CE-793E75AE10E7}"/>
    <cellStyle name="m_shadow publication 2010.12 10_CONFIGURATION" xfId="32088" xr:uid="{2E78A6D1-7F69-45A4-8C0B-BABF91EED740}"/>
    <cellStyle name="m_shadow publication 2010.12 10_CONFIGURATION_Annexe 6 IAS" xfId="32089" xr:uid="{B05B013A-4977-46AA-92E7-A09BDF852676}"/>
    <cellStyle name="m_shadow publication 2010.12 10_CONTROLES" xfId="32090" xr:uid="{5ED499D0-FDAB-4888-B6E6-02657AE38505}"/>
    <cellStyle name="m_shadow publication 2010.12 10_CONTROLES_Annexe 6 IAS" xfId="32091" xr:uid="{18625D7C-26F2-455D-97F3-D9FD5D6EE499}"/>
    <cellStyle name="m_shadow publication 2010.12 10_Feuil1" xfId="32092" xr:uid="{AE9B11AF-284D-4D94-8344-3A8EAC0500F0}"/>
    <cellStyle name="m_shadow publication 2010.12 10_Feuil1_Annexe 6 IAS" xfId="32093" xr:uid="{816E37AE-92AB-4E50-81CF-EEB8B578E0CB}"/>
    <cellStyle name="m_shadow publication 2010.12 10_Sheet2" xfId="32094" xr:uid="{410F0155-B3E7-412B-942D-A2AC2F87D14A}"/>
    <cellStyle name="m_shadow publication 2010.12 10_Sheet2_Annexe 6 IAS" xfId="32095" xr:uid="{4DA8C873-79E9-4B51-8B77-ED26A9889220}"/>
    <cellStyle name="m_shadow publication 2010.12 11" xfId="32096" xr:uid="{8AA0BE7B-65AD-4BE3-B78E-8A853D65CDEC}"/>
    <cellStyle name="m_shadow publication 2010.12 11_Annexe 6 IAS" xfId="32097" xr:uid="{D11E0441-39F1-423F-B43A-F5C3F8EE1845}"/>
    <cellStyle name="m_shadow publication 2010.12 11_CONFIGURATION" xfId="32098" xr:uid="{E538FBFC-A709-49AD-8366-129F4A3DD455}"/>
    <cellStyle name="m_shadow publication 2010.12 11_CONFIGURATION_Annexe 6 IAS" xfId="32099" xr:uid="{527138C3-A7EA-444F-BE57-E8E7CD5BD8E8}"/>
    <cellStyle name="m_shadow publication 2010.12 11_CONTROLES" xfId="32100" xr:uid="{3E3DB387-DFA7-49C9-A26C-62B138105033}"/>
    <cellStyle name="m_shadow publication 2010.12 11_CONTROLES_Annexe 6 IAS" xfId="32101" xr:uid="{8ECF10D0-CB5A-41A3-A799-1AE5E1658EE0}"/>
    <cellStyle name="m_shadow publication 2010.12 11_Feuil1" xfId="32102" xr:uid="{8BBC04C0-7333-4FAB-95C0-3A951A362AD9}"/>
    <cellStyle name="m_shadow publication 2010.12 11_Feuil1_Annexe 6 IAS" xfId="32103" xr:uid="{48076D20-875E-4F23-BCC7-865FB3032943}"/>
    <cellStyle name="m_shadow publication 2010.12 11_Sheet2" xfId="32104" xr:uid="{23ED473F-DB11-438C-A965-F0CEC0B8392F}"/>
    <cellStyle name="m_shadow publication 2010.12 11_Sheet2_Annexe 6 IAS" xfId="32105" xr:uid="{D7601A77-2726-4B9B-A4D4-622100ACFEFF}"/>
    <cellStyle name="m_shadow publication 2010.12 12" xfId="32106" xr:uid="{D0492526-51C6-490C-A076-BC0AA7BE4672}"/>
    <cellStyle name="m_shadow publication 2010.12 12_Annexe 6 IAS" xfId="32107" xr:uid="{35A8D980-7B76-4665-BAF2-AFAA5856BFA8}"/>
    <cellStyle name="m_shadow publication 2010.12 12_CONFIGURATION" xfId="32108" xr:uid="{AB806143-B750-45C5-8622-16EE66257DD5}"/>
    <cellStyle name="m_shadow publication 2010.12 12_CONFIGURATION_Annexe 6 IAS" xfId="32109" xr:uid="{FEF2DB79-A0C8-4BED-BB82-BBC7124FEAAD}"/>
    <cellStyle name="m_shadow publication 2010.12 12_CONTROLES" xfId="32110" xr:uid="{A06BDC11-6C3E-467C-8ABF-4F47C7152351}"/>
    <cellStyle name="m_shadow publication 2010.12 12_CONTROLES_Annexe 6 IAS" xfId="32111" xr:uid="{F1016A0D-88B5-42CD-B748-9D63993F7A3F}"/>
    <cellStyle name="m_shadow publication 2010.12 12_Sheet2" xfId="32112" xr:uid="{EB9139CB-5574-4852-A32B-1CE8288EABF7}"/>
    <cellStyle name="m_shadow publication 2010.12 12_Sheet2_Annexe 6 IAS" xfId="32113" xr:uid="{F326DB1E-28E4-48DF-84F1-E7DF3D3696B7}"/>
    <cellStyle name="m_shadow publication 2010.12 13" xfId="32114" xr:uid="{098B4EB0-AAEC-4EB9-906D-0CDB30C89A6C}"/>
    <cellStyle name="m_shadow publication 2010.12 13_Annexe 6 IAS" xfId="32115" xr:uid="{068B12D2-4A60-435B-B338-73C054E1CE95}"/>
    <cellStyle name="m_shadow publication 2010.12 13_CONFIGURATION" xfId="32116" xr:uid="{D21DC72C-E268-4F53-BA31-FF06822B59A2}"/>
    <cellStyle name="m_shadow publication 2010.12 13_CONFIGURATION_Annexe 6 IAS" xfId="32117" xr:uid="{CA1593A1-326D-41FB-8841-5421CB23E310}"/>
    <cellStyle name="m_shadow publication 2010.12 13_CONTROLES" xfId="32118" xr:uid="{65618EB4-7826-4F27-B4E6-829FF97FF027}"/>
    <cellStyle name="m_shadow publication 2010.12 13_CONTROLES_Annexe 6 IAS" xfId="32119" xr:uid="{EC318857-3078-4C99-A9CC-E4E8394CB8C8}"/>
    <cellStyle name="m_shadow publication 2010.12 13_Sheet2" xfId="32120" xr:uid="{CF980BAC-C3C2-4AF8-B0B8-0F12B7934888}"/>
    <cellStyle name="m_shadow publication 2010.12 13_Sheet2_Annexe 6 IAS" xfId="32121" xr:uid="{1A81B778-E78C-4FA3-A5D9-17E7B4300363}"/>
    <cellStyle name="m_shadow publication 2010.12 14" xfId="32122" xr:uid="{C9B713AB-96CE-4797-9FC3-B7E1D1BC4AFB}"/>
    <cellStyle name="m_shadow publication 2010.12 14_Annexe 6 IAS" xfId="32123" xr:uid="{3EBA9192-6687-4559-8E91-CD6389945855}"/>
    <cellStyle name="m_shadow publication 2010.12 15" xfId="32124" xr:uid="{9225AAC8-15E8-428D-8DC3-2A7CD85542CC}"/>
    <cellStyle name="m_shadow publication 2010.12 15_Annexe 6 IAS" xfId="32125" xr:uid="{3C9F9CD1-0BD7-44ED-AC27-34F3959CC892}"/>
    <cellStyle name="m_shadow publication 2010.12 16" xfId="32126" xr:uid="{B9E534B6-CD0E-4140-91B6-B2CDA815F0FF}"/>
    <cellStyle name="m_shadow publication 2010.12 16_Annexe 6 IAS" xfId="32127" xr:uid="{CA846CBC-9B4A-45EB-8168-47D0429CE4B2}"/>
    <cellStyle name="m_shadow publication 2010.12 17" xfId="32128" xr:uid="{060FA1D2-D12E-4086-8B6A-A18FE5B57A3F}"/>
    <cellStyle name="m_shadow publication 2010.12 17_Annexe 6 IAS" xfId="32129" xr:uid="{E2FA25AA-25F3-468D-81E9-85E24B4DA089}"/>
    <cellStyle name="m_shadow publication 2010.12 2" xfId="32130" xr:uid="{777C893A-15BF-461E-AB50-F638E78CE7B8}"/>
    <cellStyle name="m_shadow publication 2010.12 2 2" xfId="32131" xr:uid="{3C9AB555-E217-4FC7-A786-81F8EC65538D}"/>
    <cellStyle name="m_shadow publication 2010.12 2 2_Annexe 6 IAS" xfId="32132" xr:uid="{C726639D-F39F-4210-8EB9-70F3CEB2CC11}"/>
    <cellStyle name="m_shadow publication 2010.12 2 2_CONFIGURATION" xfId="32133" xr:uid="{D5AB2AD9-5DA3-44C5-818B-8D846FD94963}"/>
    <cellStyle name="m_shadow publication 2010.12 2 2_CONFIGURATION_Annexe 6 IAS" xfId="32134" xr:uid="{B85DC43A-636D-4325-9FC3-00665BCC9539}"/>
    <cellStyle name="m_shadow publication 2010.12 2_Annexe 6 IAS" xfId="32135" xr:uid="{1EA8EE2F-F567-4B54-B28F-BCE15B445AF0}"/>
    <cellStyle name="m_shadow publication 2010.12 2_CONFIGURATION" xfId="32136" xr:uid="{920C4E92-C1BF-47D9-9D09-9A1033E1D79F}"/>
    <cellStyle name="m_shadow publication 2010.12 2_CONFIGURATION_Annexe 6 IAS" xfId="32137" xr:uid="{D33FB858-A747-4EAD-A8DD-3E96110C4E28}"/>
    <cellStyle name="m_shadow publication 2010.12 2_CONTROLES" xfId="32138" xr:uid="{DA21CA10-3825-4AA9-9527-62BE0F1D6604}"/>
    <cellStyle name="m_shadow publication 2010.12 2_CONTROLES_Annexe 6 IAS" xfId="32139" xr:uid="{50ACB5BA-DB45-43E7-A157-0BE778A74A7E}"/>
    <cellStyle name="m_shadow publication 2010.12 2_Feuil1" xfId="32140" xr:uid="{78D3BA38-201A-4617-A894-16212BA0449C}"/>
    <cellStyle name="m_shadow publication 2010.12 2_Feuil1_Annexe 6 IAS" xfId="32141" xr:uid="{3FC05468-9C49-43ED-845E-D601BF73DDB1}"/>
    <cellStyle name="m_shadow publication 2010.12 2_Sheet2" xfId="32142" xr:uid="{6C06BB8F-40F8-47F1-963D-B0DBD654F257}"/>
    <cellStyle name="m_shadow publication 2010.12 2_Sheet2_Annexe 6 IAS" xfId="32143" xr:uid="{9B474156-5280-4CA9-9B82-2E3FE50E4984}"/>
    <cellStyle name="m_shadow publication 2010.12 3" xfId="32144" xr:uid="{AC176247-47E3-4DB4-B26F-347E169D09D9}"/>
    <cellStyle name="m_shadow publication 2010.12 3_Annexe 6 IAS" xfId="32145" xr:uid="{5D7EC6EE-3F67-48B8-B16B-45F79DF6D39E}"/>
    <cellStyle name="m_shadow publication 2010.12 3_CONFIGURATION" xfId="32146" xr:uid="{4BCD634E-AD8A-489B-8C6F-91CB1259D344}"/>
    <cellStyle name="m_shadow publication 2010.12 3_CONFIGURATION_Annexe 6 IAS" xfId="32147" xr:uid="{6FEC6146-3C50-481C-83A9-4A175D3E8B27}"/>
    <cellStyle name="m_shadow publication 2010.12 3_CONTROLES" xfId="32148" xr:uid="{EC6B40A3-F133-4AEB-8115-3B25E3C7DA8C}"/>
    <cellStyle name="m_shadow publication 2010.12 3_CONTROLES_Annexe 6 IAS" xfId="32149" xr:uid="{DF677E72-84E2-4D7B-99C1-021653E00C4F}"/>
    <cellStyle name="m_shadow publication 2010.12 3_Feuil1" xfId="32150" xr:uid="{075931A1-01D8-4286-8D83-87E8C4976FD4}"/>
    <cellStyle name="m_shadow publication 2010.12 3_Feuil1_Annexe 6 IAS" xfId="32151" xr:uid="{7440E22A-86BB-4694-949C-9F634500EDA9}"/>
    <cellStyle name="m_shadow publication 2010.12 3_Sheet2" xfId="32152" xr:uid="{DA812F9C-F875-4965-8C1D-A7695EBE7007}"/>
    <cellStyle name="m_shadow publication 2010.12 3_Sheet2_Annexe 6 IAS" xfId="32153" xr:uid="{2A17F42F-DA15-44E7-9511-8DAC04490103}"/>
    <cellStyle name="m_shadow publication 2010.12 4" xfId="32154" xr:uid="{5F746CBF-BACA-493E-8C87-B2BE09EDF6F9}"/>
    <cellStyle name="m_shadow publication 2010.12 4_Annexe 6 IAS" xfId="32155" xr:uid="{ED2A5E2F-BF67-4240-8775-5DBD0DC5EEED}"/>
    <cellStyle name="m_shadow publication 2010.12 4_CONFIGURATION" xfId="32156" xr:uid="{BD42EED0-9C6D-4B40-815C-E12BB90C649E}"/>
    <cellStyle name="m_shadow publication 2010.12 4_CONFIGURATION_Annexe 6 IAS" xfId="32157" xr:uid="{FCA90BC3-2159-4390-93D6-69F8D0647D27}"/>
    <cellStyle name="m_shadow publication 2010.12 4_CONTROLES" xfId="32158" xr:uid="{D5B972C9-DF2A-4175-9E4F-14E2363D8E9F}"/>
    <cellStyle name="m_shadow publication 2010.12 4_CONTROLES_Annexe 6 IAS" xfId="32159" xr:uid="{B83B8B9A-9DA5-4E65-B245-A3F9E942A17E}"/>
    <cellStyle name="m_shadow publication 2010.12 4_Feuil1" xfId="32160" xr:uid="{5F45F69A-B97B-428E-ADD5-D419D89A734E}"/>
    <cellStyle name="m_shadow publication 2010.12 4_Feuil1_Annexe 6 IAS" xfId="32161" xr:uid="{F657C584-9AAE-4099-8A96-D76A5A96C588}"/>
    <cellStyle name="m_shadow publication 2010.12 4_Sheet2" xfId="32162" xr:uid="{2556C0C6-0718-4162-9CBF-172E569DA938}"/>
    <cellStyle name="m_shadow publication 2010.12 4_Sheet2_Annexe 6 IAS" xfId="32163" xr:uid="{88E127F4-9A31-4D8B-BD6B-0FBA6F0BB73B}"/>
    <cellStyle name="m_shadow publication 2010.12 5" xfId="32164" xr:uid="{35FA2F08-CB63-407D-9B8B-E56F2567A051}"/>
    <cellStyle name="m_shadow publication 2010.12 5_Annexe 6 IAS" xfId="32165" xr:uid="{5833BF9F-12CF-4AAC-81F5-CD2CD1A2FAD6}"/>
    <cellStyle name="m_shadow publication 2010.12 5_CONFIGURATION" xfId="32166" xr:uid="{85C7438E-D2CB-4A49-A5AF-CD1D162CBDEE}"/>
    <cellStyle name="m_shadow publication 2010.12 5_CONFIGURATION_Annexe 6 IAS" xfId="32167" xr:uid="{FD10CE06-A5FB-46E9-8F37-2AD792DF0014}"/>
    <cellStyle name="m_shadow publication 2010.12 5_CONTROLES" xfId="32168" xr:uid="{ADF32466-73D8-43D4-AEBF-1ACBDFA295B7}"/>
    <cellStyle name="m_shadow publication 2010.12 5_CONTROLES_Annexe 6 IAS" xfId="32169" xr:uid="{3BD45FF3-5530-4E2B-85AD-23965B35A50B}"/>
    <cellStyle name="m_shadow publication 2010.12 5_Feuil1" xfId="32170" xr:uid="{8B1EDC60-0BE1-428E-8CB2-73359169DEED}"/>
    <cellStyle name="m_shadow publication 2010.12 5_Feuil1_Annexe 6 IAS" xfId="32171" xr:uid="{2C5BF049-C066-40D2-8F7C-2E878A012E53}"/>
    <cellStyle name="m_shadow publication 2010.12 5_Sheet2" xfId="32172" xr:uid="{D42F2625-AEDF-4DB1-B7C3-E319D4B9F351}"/>
    <cellStyle name="m_shadow publication 2010.12 5_Sheet2_Annexe 6 IAS" xfId="32173" xr:uid="{D832AA44-6024-4BFC-8571-CF2A34AC0228}"/>
    <cellStyle name="m_shadow publication 2010.12 6" xfId="32174" xr:uid="{D80F4044-C676-4F9F-BCA9-0959BEEFD93F}"/>
    <cellStyle name="m_shadow publication 2010.12 6_Annexe 6 IAS" xfId="32175" xr:uid="{E4F5C62B-6D65-4C4F-884E-B43F42A1F657}"/>
    <cellStyle name="m_shadow publication 2010.12 6_CONFIGURATION" xfId="32176" xr:uid="{530C60EC-3359-4E85-A4B8-21B815D01FFA}"/>
    <cellStyle name="m_shadow publication 2010.12 6_CONFIGURATION_Annexe 6 IAS" xfId="32177" xr:uid="{26E7D178-341C-40FB-9BC2-7B78E70306D6}"/>
    <cellStyle name="m_shadow publication 2010.12 6_CONTROLES" xfId="32178" xr:uid="{ACB90633-E70D-4EF5-9FD7-B754F0CBE384}"/>
    <cellStyle name="m_shadow publication 2010.12 6_CONTROLES_Annexe 6 IAS" xfId="32179" xr:uid="{5FB054BA-DBCF-4709-9663-D0EAE8EC7780}"/>
    <cellStyle name="m_shadow publication 2010.12 6_Feuil1" xfId="32180" xr:uid="{3B69C2FF-87A9-4497-B721-70F9BFC93555}"/>
    <cellStyle name="m_shadow publication 2010.12 6_Feuil1_Annexe 6 IAS" xfId="32181" xr:uid="{3E455FB4-CBDC-4AC7-817A-17CD228231E8}"/>
    <cellStyle name="m_shadow publication 2010.12 6_Sheet2" xfId="32182" xr:uid="{EC6E870B-D9DC-44FB-A0C8-ECFACD22A8B6}"/>
    <cellStyle name="m_shadow publication 2010.12 6_Sheet2_Annexe 6 IAS" xfId="32183" xr:uid="{D7E2DCA5-3C07-452A-B6A3-D660B947A14E}"/>
    <cellStyle name="m_shadow publication 2010.12 7" xfId="32184" xr:uid="{881FB0EA-9D82-4052-8661-AD55EB09518C}"/>
    <cellStyle name="m_shadow publication 2010.12 7_Annexe 6 IAS" xfId="32185" xr:uid="{B309CA6A-B771-420B-A365-026976D2CB02}"/>
    <cellStyle name="m_shadow publication 2010.12 7_CONFIGURATION" xfId="32186" xr:uid="{665D5DF0-F0D5-428D-B6D0-00AD69B9E4B2}"/>
    <cellStyle name="m_shadow publication 2010.12 7_CONFIGURATION_Annexe 6 IAS" xfId="32187" xr:uid="{C17D0B39-DAC1-4F03-84F1-26BDBD26C783}"/>
    <cellStyle name="m_shadow publication 2010.12 7_CONTROLES" xfId="32188" xr:uid="{11974906-7EB3-4E49-A7BD-ABBA5A3251CC}"/>
    <cellStyle name="m_shadow publication 2010.12 7_CONTROLES_Annexe 6 IAS" xfId="32189" xr:uid="{A2EC49D0-5F1E-4040-A800-F0E714B98C8D}"/>
    <cellStyle name="m_shadow publication 2010.12 7_Feuil1" xfId="32190" xr:uid="{CF4A8C4B-B1BB-4262-9C1B-DE518EFAA6E6}"/>
    <cellStyle name="m_shadow publication 2010.12 7_Feuil1_Annexe 6 IAS" xfId="32191" xr:uid="{629A4512-89FF-46D9-8EA4-53D6843846EC}"/>
    <cellStyle name="m_shadow publication 2010.12 7_Sheet2" xfId="32192" xr:uid="{E060A7EE-60E2-4EA2-94AF-5C8B7FABC820}"/>
    <cellStyle name="m_shadow publication 2010.12 7_Sheet2_Annexe 6 IAS" xfId="32193" xr:uid="{6E85A2F7-4A56-46FF-88CF-D508A76762B4}"/>
    <cellStyle name="m_shadow publication 2010.12 8" xfId="32194" xr:uid="{8BB9969C-71B2-48FE-BD48-E9120010E588}"/>
    <cellStyle name="m_shadow publication 2010.12 8_Annexe 6 IAS" xfId="32195" xr:uid="{19C34819-4F54-4759-83CF-8BA2B89D1A61}"/>
    <cellStyle name="m_shadow publication 2010.12 8_CONFIGURATION" xfId="32196" xr:uid="{C23A5101-9D79-476C-9D6E-2589A8AE7A9D}"/>
    <cellStyle name="m_shadow publication 2010.12 8_CONFIGURATION_Annexe 6 IAS" xfId="32197" xr:uid="{7B2E8897-97C8-491B-AE7D-D2F76EA6A045}"/>
    <cellStyle name="m_shadow publication 2010.12 8_CONTROLES" xfId="32198" xr:uid="{1F398066-705F-443D-80ED-25AA8D8B3726}"/>
    <cellStyle name="m_shadow publication 2010.12 8_CONTROLES_Annexe 6 IAS" xfId="32199" xr:uid="{209EDACC-6379-4711-A272-6578116A884D}"/>
    <cellStyle name="m_shadow publication 2010.12 8_Feuil1" xfId="32200" xr:uid="{D5541EA9-9604-436A-843A-2296C4402BFC}"/>
    <cellStyle name="m_shadow publication 2010.12 8_Feuil1_Annexe 6 IAS" xfId="32201" xr:uid="{9A407DFE-0954-4AF3-B833-E3D221133CCB}"/>
    <cellStyle name="m_shadow publication 2010.12 8_Sheet2" xfId="32202" xr:uid="{CC5593C5-BA23-4377-9A9D-98D052A829E2}"/>
    <cellStyle name="m_shadow publication 2010.12 8_Sheet2_Annexe 6 IAS" xfId="32203" xr:uid="{EBF71DBA-9419-4A90-AF03-23D53EC31091}"/>
    <cellStyle name="m_shadow publication 2010.12 9" xfId="32204" xr:uid="{B4F9B739-CC3A-4FDD-9AC3-000708FDA04A}"/>
    <cellStyle name="m_shadow publication 2010.12 9_Annexe 6 IAS" xfId="32205" xr:uid="{A750DD9C-57A6-4272-8366-64EBFFE423E5}"/>
    <cellStyle name="m_shadow publication 2010.12 9_CONFIGURATION" xfId="32206" xr:uid="{9D940E72-C852-4695-830E-B5092EF61B97}"/>
    <cellStyle name="m_shadow publication 2010.12 9_CONFIGURATION_Annexe 6 IAS" xfId="32207" xr:uid="{5CF91A4F-10F6-4B44-837B-E5EA7FF77C62}"/>
    <cellStyle name="m_shadow publication 2010.12 9_CONTROLES" xfId="32208" xr:uid="{D83414CC-9056-42F4-B152-F889C9638E41}"/>
    <cellStyle name="m_shadow publication 2010.12 9_CONTROLES_Annexe 6 IAS" xfId="32209" xr:uid="{B9C956FA-F808-4820-AAD4-13BAB0144039}"/>
    <cellStyle name="m_shadow publication 2010.12 9_Feuil1" xfId="32210" xr:uid="{71EF92CB-C504-41AC-904B-9340D27C2354}"/>
    <cellStyle name="m_shadow publication 2010.12 9_Feuil1_Annexe 6 IAS" xfId="32211" xr:uid="{87B52CD4-104A-4C03-9308-B89378B98B9F}"/>
    <cellStyle name="m_shadow publication 2010.12 9_Sheet2" xfId="32212" xr:uid="{1D034BB1-FF7B-470E-A5CC-DA0EE7A6E208}"/>
    <cellStyle name="m_shadow publication 2010.12 9_Sheet2_Annexe 6 IAS" xfId="32213" xr:uid="{496EE6A6-4B88-4B6A-8D54-5C1FA4AA05E4}"/>
    <cellStyle name="m_shadow publication 2010.12_Annexe 6 IAS" xfId="32214" xr:uid="{BD2ABE86-ADDC-4392-ADA1-4CCDF96CBDD6}"/>
    <cellStyle name="m_shadow publication 2010.12_CONFIGURATION" xfId="32215" xr:uid="{891D9351-633A-429E-A4D6-C4DF25DF52EE}"/>
    <cellStyle name="m_shadow publication 2010.12_CONFIGURATION_Annexe 6 IAS" xfId="32216" xr:uid="{582D76EE-9D31-4F2D-9FA6-8A275376BA3E}"/>
    <cellStyle name="m_shadow publication 2010.12_CONTROLES" xfId="32217" xr:uid="{E01ABAF2-795D-4DE7-990C-A34F1145725B}"/>
    <cellStyle name="m_shadow publication 2010.12_CONTROLES_Annexe 6 IAS" xfId="32218" xr:uid="{9FD29D04-7EEB-4E52-862A-3AB549C37A93}"/>
    <cellStyle name="m_shadow publication 2010.12_Display" xfId="32219" xr:uid="{CEDEA79D-876E-4C8A-9019-12EB70D39E58}"/>
    <cellStyle name="m_shadow publication 2010.12_Display_Annexe 6 IAS" xfId="32220" xr:uid="{C250A326-7B35-4C97-B420-4646EF6C9667}"/>
    <cellStyle name="m_shadow publication 2010.12_Feuil1" xfId="32221" xr:uid="{E47E6991-F4C3-41CA-BF8F-AFEABAD34EED}"/>
    <cellStyle name="m_shadow publication 2010.12_Feuil1_Annexe 6 IAS" xfId="32222" xr:uid="{942923D9-E90D-46EC-B098-8848355CFA4E}"/>
    <cellStyle name="m_shadow publication 2010.12_Sheet1" xfId="32223" xr:uid="{BB4B65D1-6A77-4465-A9C0-AA2BEF2C9C5B}"/>
    <cellStyle name="m_shadow publication 2010.12_Sheet1_Annexe 6 IAS" xfId="32224" xr:uid="{BCF40AB1-56E0-4FA0-8C08-E9BC45155906}"/>
    <cellStyle name="m_shadow publication 2010.12_Sheet1_CONTROLES" xfId="32225" xr:uid="{F3E44FA3-72AB-4AEA-9455-3A2C7AB72D5A}"/>
    <cellStyle name="m_shadow publication 2010.12_Sheet1_CONTROLES_Annexe 6 IAS" xfId="32226" xr:uid="{6FA56F78-A835-4AEB-940D-64816F128661}"/>
    <cellStyle name="m_shadow publication 2010.12_Sheet2" xfId="32227" xr:uid="{690EA327-1A38-49DA-B970-61F3007E606F}"/>
    <cellStyle name="m_shadow publication 2010.12_Sheet2_Annexe 6 IAS" xfId="32228" xr:uid="{742EB003-3B31-4D9D-AC39-196E1A4F972F}"/>
    <cellStyle name="m_Sheet1" xfId="32229" xr:uid="{A348F698-866C-45BA-AFB7-3AFE86D171F8}"/>
    <cellStyle name="m_Sheet1_Annexe 6 IAS" xfId="32230" xr:uid="{0BE1658C-843B-47D1-B0A7-EAE65ADF4935}"/>
    <cellStyle name="m_Sheet1_CONTROLES" xfId="32231" xr:uid="{E30C4E73-667C-46DE-81D5-BAAE7C182646}"/>
    <cellStyle name="m_Sheet1_CONTROLES_Annexe 6 IAS" xfId="32232" xr:uid="{5612B5F5-7A8D-4568-AC27-6DC1B5B916EF}"/>
    <cellStyle name="m_Sheet2" xfId="32233" xr:uid="{3F74B75B-9ECC-43FE-8FD7-0DA729CA53F0}"/>
    <cellStyle name="m_Sheet2_Annexe 6 IAS" xfId="32234" xr:uid="{D065C10A-AE97-4613-BB0A-B4E6F039CFEA}"/>
    <cellStyle name="m_Synthese cumul 300910" xfId="32235" xr:uid="{EE37C342-CD5C-4748-8521-92C8EC1B5D31}"/>
    <cellStyle name="m_Synthese cumul 300910 10" xfId="32236" xr:uid="{19FDD1DB-C5EB-446F-B880-E826B536C7D2}"/>
    <cellStyle name="m_Synthese cumul 300910 10_Annexe 6 IAS" xfId="32237" xr:uid="{1C29743C-38B4-4D06-BA5A-87B18A3CEB0E}"/>
    <cellStyle name="m_Synthese cumul 300910 10_CONFIGURATION" xfId="32238" xr:uid="{82B2D3D1-31DC-4FDF-ABF9-F4F4737766A3}"/>
    <cellStyle name="m_Synthese cumul 300910 10_CONFIGURATION_Annexe 6 IAS" xfId="32239" xr:uid="{3F2C2E59-2290-49DF-8401-4A8751DB4FAD}"/>
    <cellStyle name="m_Synthese cumul 300910 10_CONTROLES" xfId="32240" xr:uid="{1D40D2BB-0FE1-4ACE-9019-065CC252CDD8}"/>
    <cellStyle name="m_Synthese cumul 300910 10_CONTROLES_Annexe 6 IAS" xfId="32241" xr:uid="{B4605FD4-3B3C-4912-8470-2061FDA1E021}"/>
    <cellStyle name="m_Synthese cumul 300910 10_Feuil1" xfId="32242" xr:uid="{5A54D9FE-000C-48C3-A1A0-F96C292E94AC}"/>
    <cellStyle name="m_Synthese cumul 300910 10_Feuil1_Annexe 6 IAS" xfId="32243" xr:uid="{1E4D6724-5929-490C-A796-CCFD901BF521}"/>
    <cellStyle name="m_Synthese cumul 300910 10_Sheet2" xfId="32244" xr:uid="{0EC12C5F-243D-482E-890E-A11E7FF361ED}"/>
    <cellStyle name="m_Synthese cumul 300910 10_Sheet2_Annexe 6 IAS" xfId="32245" xr:uid="{A57D127F-CF6C-499E-8814-3D440070D2D3}"/>
    <cellStyle name="m_Synthese cumul 300910 11" xfId="32246" xr:uid="{F8A66974-F043-434F-BEAA-D2AE037FD3E6}"/>
    <cellStyle name="m_Synthese cumul 300910 11_Annexe 6 IAS" xfId="32247" xr:uid="{05BBB708-C44F-4350-8405-8E8F528C82B7}"/>
    <cellStyle name="m_Synthese cumul 300910 11_CONFIGURATION" xfId="32248" xr:uid="{841DCF6C-DC67-4600-9A59-ED435A048E63}"/>
    <cellStyle name="m_Synthese cumul 300910 11_CONFIGURATION_Annexe 6 IAS" xfId="32249" xr:uid="{D726DA8A-7C95-4323-88AD-3A2143F706EF}"/>
    <cellStyle name="m_Synthese cumul 300910 11_CONTROLES" xfId="32250" xr:uid="{9CF06EF6-D4EE-485B-A9E7-82EF060A6008}"/>
    <cellStyle name="m_Synthese cumul 300910 11_CONTROLES_Annexe 6 IAS" xfId="32251" xr:uid="{E0A65CA1-DCC1-478F-BBBB-E4EB908DC0C2}"/>
    <cellStyle name="m_Synthese cumul 300910 11_Feuil1" xfId="32252" xr:uid="{52146051-3424-492D-B3E5-50F402A185E7}"/>
    <cellStyle name="m_Synthese cumul 300910 11_Feuil1_Annexe 6 IAS" xfId="32253" xr:uid="{73975038-18C1-40E1-B6A5-292834CBF853}"/>
    <cellStyle name="m_Synthese cumul 300910 11_Sheet2" xfId="32254" xr:uid="{8E5A525A-1435-4E6F-9227-B354B6D22875}"/>
    <cellStyle name="m_Synthese cumul 300910 11_Sheet2_Annexe 6 IAS" xfId="32255" xr:uid="{5FFF2E8B-4212-4685-81C1-66B75E166139}"/>
    <cellStyle name="m_Synthese cumul 300910 12" xfId="32256" xr:uid="{D1DA7CBC-0FD3-4978-9CD1-9EF3D90F547E}"/>
    <cellStyle name="m_Synthese cumul 300910 12_Annexe 6 IAS" xfId="32257" xr:uid="{55C76BD0-0893-4972-9C53-334F9D70F072}"/>
    <cellStyle name="m_Synthese cumul 300910 12_CONFIGURATION" xfId="32258" xr:uid="{360C8BBB-CE1B-43F9-A668-C15F3E210900}"/>
    <cellStyle name="m_Synthese cumul 300910 12_CONFIGURATION_Annexe 6 IAS" xfId="32259" xr:uid="{4E49A4CF-124B-4D75-9D6D-2362128AA9A8}"/>
    <cellStyle name="m_Synthese cumul 300910 12_CONTROLES" xfId="32260" xr:uid="{68F91D25-D0E3-4EA3-AE1B-6B0D9D07C994}"/>
    <cellStyle name="m_Synthese cumul 300910 12_CONTROLES_Annexe 6 IAS" xfId="32261" xr:uid="{0C98C570-4472-4B75-BD08-14CEDE054B77}"/>
    <cellStyle name="m_Synthese cumul 300910 12_Sheet2" xfId="32262" xr:uid="{9E2F0A9E-8BC8-408D-A155-FB30956614B0}"/>
    <cellStyle name="m_Synthese cumul 300910 12_Sheet2_Annexe 6 IAS" xfId="32263" xr:uid="{2D2167CF-AF77-4570-9FFE-81293C415D5C}"/>
    <cellStyle name="m_Synthese cumul 300910 13" xfId="32264" xr:uid="{62A8AE53-DA1D-42FB-A422-BDD739664322}"/>
    <cellStyle name="m_Synthese cumul 300910 13_Annexe 6 IAS" xfId="32265" xr:uid="{AD420D9D-0874-4456-937E-1564BC22D55F}"/>
    <cellStyle name="m_Synthese cumul 300910 13_CONFIGURATION" xfId="32266" xr:uid="{36CAABB2-6C86-4583-A548-3781FE2C64F0}"/>
    <cellStyle name="m_Synthese cumul 300910 13_CONFIGURATION_Annexe 6 IAS" xfId="32267" xr:uid="{E182ED84-2976-4D52-B857-0ECF129B896A}"/>
    <cellStyle name="m_Synthese cumul 300910 13_CONTROLES" xfId="32268" xr:uid="{02E71061-2431-4865-AA15-13F455228112}"/>
    <cellStyle name="m_Synthese cumul 300910 13_CONTROLES_Annexe 6 IAS" xfId="32269" xr:uid="{C9539D75-5288-4ECF-9C40-B2055F51BECB}"/>
    <cellStyle name="m_Synthese cumul 300910 13_Sheet2" xfId="32270" xr:uid="{5E2C6C4A-07A2-4510-A60D-79FF85CC3BA0}"/>
    <cellStyle name="m_Synthese cumul 300910 13_Sheet2_Annexe 6 IAS" xfId="32271" xr:uid="{9132CC9D-C411-45E1-BF50-64543431341E}"/>
    <cellStyle name="m_Synthese cumul 300910 14" xfId="32272" xr:uid="{FE4A6B67-A383-4AEF-AB67-0C3261E0A30F}"/>
    <cellStyle name="m_Synthese cumul 300910 14_Annexe 6 IAS" xfId="32273" xr:uid="{0F8CD980-F976-4EC1-B8A6-694E59397362}"/>
    <cellStyle name="m_Synthese cumul 300910 15" xfId="32274" xr:uid="{CDD4B226-8F2D-4D4E-8FEA-DE308EF7D781}"/>
    <cellStyle name="m_Synthese cumul 300910 15_Annexe 6 IAS" xfId="32275" xr:uid="{C661F9E0-B227-4552-8549-2E87885054EF}"/>
    <cellStyle name="m_Synthese cumul 300910 16" xfId="32276" xr:uid="{075B59F8-247A-4A03-BB5D-D6B47643A51F}"/>
    <cellStyle name="m_Synthese cumul 300910 16_Annexe 6 IAS" xfId="32277" xr:uid="{2E7158C3-5F4D-4BA9-BCCB-8C2FFDA4C2A2}"/>
    <cellStyle name="m_Synthese cumul 300910 17" xfId="32278" xr:uid="{1099C431-CAE4-4B0F-84E5-C55ED9BCDD17}"/>
    <cellStyle name="m_Synthese cumul 300910 17_Annexe 6 IAS" xfId="32279" xr:uid="{78547197-2CB6-4654-BC80-CE0E77D265A1}"/>
    <cellStyle name="m_Synthese cumul 300910 2" xfId="32280" xr:uid="{A2D50579-E620-48CC-9762-E706871FC8D1}"/>
    <cellStyle name="m_Synthese cumul 300910 2 2" xfId="32281" xr:uid="{B6392AC5-714F-4866-8F4A-DD000A526F26}"/>
    <cellStyle name="m_Synthese cumul 300910 2 2_Annexe 6 IAS" xfId="32282" xr:uid="{8080C8F3-F787-4ABE-A66A-A7F08F89133D}"/>
    <cellStyle name="m_Synthese cumul 300910 2 2_CONFIGURATION" xfId="32283" xr:uid="{CAEF62B5-A589-4817-880D-C6AB86EB16FA}"/>
    <cellStyle name="m_Synthese cumul 300910 2 2_CONFIGURATION_Annexe 6 IAS" xfId="32284" xr:uid="{B64AD753-AB64-4DC5-80B7-E6DDF9F3783A}"/>
    <cellStyle name="m_Synthese cumul 300910 2_Annexe 6 IAS" xfId="32285" xr:uid="{121197E4-2130-42B6-86C7-F2ACC39FB338}"/>
    <cellStyle name="m_Synthese cumul 300910 2_CONFIGURATION" xfId="32286" xr:uid="{91B0A059-ED23-493C-9B36-4F42C62C38DD}"/>
    <cellStyle name="m_Synthese cumul 300910 2_CONFIGURATION_Annexe 6 IAS" xfId="32287" xr:uid="{A6276704-DC04-419C-AA57-407176882385}"/>
    <cellStyle name="m_Synthese cumul 300910 2_CONTROLES" xfId="32288" xr:uid="{29266576-4A68-4D1C-982A-2C8816EC66DC}"/>
    <cellStyle name="m_Synthese cumul 300910 2_CONTROLES_Annexe 6 IAS" xfId="32289" xr:uid="{6F331487-4BAD-48D5-AE1A-F01B9E80CF70}"/>
    <cellStyle name="m_Synthese cumul 300910 2_Feuil1" xfId="32290" xr:uid="{D1F01A23-80B4-47DC-9BD3-A32D4A31C235}"/>
    <cellStyle name="m_Synthese cumul 300910 2_Feuil1_Annexe 6 IAS" xfId="32291" xr:uid="{7EE17B81-59E6-4881-9A69-209A6DAAFF92}"/>
    <cellStyle name="m_Synthese cumul 300910 2_Sheet2" xfId="32292" xr:uid="{957EDBA0-AA36-4796-90B6-1A15A7F6C7B9}"/>
    <cellStyle name="m_Synthese cumul 300910 2_Sheet2_Annexe 6 IAS" xfId="32293" xr:uid="{277E80B4-709E-4378-B7EA-FD9A599D2068}"/>
    <cellStyle name="m_Synthese cumul 300910 3" xfId="32294" xr:uid="{7EC063CB-4D89-47BB-9AC4-7144CF3E20C9}"/>
    <cellStyle name="m_Synthese cumul 300910 3_Annexe 6 IAS" xfId="32295" xr:uid="{32831025-D83A-4B49-AE40-7D896D7B1545}"/>
    <cellStyle name="m_Synthese cumul 300910 3_CONFIGURATION" xfId="32296" xr:uid="{9F4503F2-3AF8-4B77-B35B-49DED51254E6}"/>
    <cellStyle name="m_Synthese cumul 300910 3_CONFIGURATION_Annexe 6 IAS" xfId="32297" xr:uid="{26EF086F-A636-48CD-BF1E-325278890383}"/>
    <cellStyle name="m_Synthese cumul 300910 3_CONTROLES" xfId="32298" xr:uid="{ADE4D5E9-2B27-47C2-9598-4229D42F4A99}"/>
    <cellStyle name="m_Synthese cumul 300910 3_CONTROLES_Annexe 6 IAS" xfId="32299" xr:uid="{549EA823-2881-4425-9306-7E5CA7F7FCE8}"/>
    <cellStyle name="m_Synthese cumul 300910 3_Feuil1" xfId="32300" xr:uid="{EBA0AA97-1602-4FAE-BA41-0BAB685386B0}"/>
    <cellStyle name="m_Synthese cumul 300910 3_Feuil1_Annexe 6 IAS" xfId="32301" xr:uid="{542282AC-CDB2-44F1-8B3D-9A2E163C727B}"/>
    <cellStyle name="m_Synthese cumul 300910 3_Sheet2" xfId="32302" xr:uid="{A61F93B8-9864-47FC-A1B6-EA4C3077B713}"/>
    <cellStyle name="m_Synthese cumul 300910 3_Sheet2_Annexe 6 IAS" xfId="32303" xr:uid="{14F4F982-4DF9-4A4B-9FA0-829DA5A25CD5}"/>
    <cellStyle name="m_Synthese cumul 300910 4" xfId="32304" xr:uid="{476B62AB-2C1E-4D4D-A1AA-A88E25F03D31}"/>
    <cellStyle name="m_Synthese cumul 300910 4_Annexe 6 IAS" xfId="32305" xr:uid="{CF89B785-D9DF-404B-9A7A-5836A16B0226}"/>
    <cellStyle name="m_Synthese cumul 300910 4_CONFIGURATION" xfId="32306" xr:uid="{F6A055F6-F186-4915-88F6-A69D5B70338C}"/>
    <cellStyle name="m_Synthese cumul 300910 4_CONFIGURATION_Annexe 6 IAS" xfId="32307" xr:uid="{60B09E19-C8C8-4870-B8AD-502F7F452737}"/>
    <cellStyle name="m_Synthese cumul 300910 4_CONTROLES" xfId="32308" xr:uid="{875B168A-8294-4BBE-8091-EBCDF0ADD21B}"/>
    <cellStyle name="m_Synthese cumul 300910 4_CONTROLES_Annexe 6 IAS" xfId="32309" xr:uid="{096E905D-69BB-474E-891D-92A0C6C97880}"/>
    <cellStyle name="m_Synthese cumul 300910 4_Feuil1" xfId="32310" xr:uid="{82E351A9-3229-41E6-993A-995821B67EFC}"/>
    <cellStyle name="m_Synthese cumul 300910 4_Feuil1_Annexe 6 IAS" xfId="32311" xr:uid="{32EC3815-760B-49B8-B180-7FF9C0634733}"/>
    <cellStyle name="m_Synthese cumul 300910 4_Sheet2" xfId="32312" xr:uid="{A3565D8E-7E3A-4F12-9280-B130B20419F9}"/>
    <cellStyle name="m_Synthese cumul 300910 4_Sheet2_Annexe 6 IAS" xfId="32313" xr:uid="{941D0AF5-5045-4F56-B793-8142FC90AB95}"/>
    <cellStyle name="m_Synthese cumul 300910 5" xfId="32314" xr:uid="{756C6D29-ADF1-4419-8560-B6E244C6FFB5}"/>
    <cellStyle name="m_Synthese cumul 300910 5_Annexe 6 IAS" xfId="32315" xr:uid="{2086B277-FA97-4529-9437-79210EDB7900}"/>
    <cellStyle name="m_Synthese cumul 300910 5_CONFIGURATION" xfId="32316" xr:uid="{27B7F043-B649-465E-B71B-E179BE7EF62F}"/>
    <cellStyle name="m_Synthese cumul 300910 5_CONFIGURATION_Annexe 6 IAS" xfId="32317" xr:uid="{93AF9554-7EED-4C10-AFD2-AF9844E8C1DC}"/>
    <cellStyle name="m_Synthese cumul 300910 5_CONTROLES" xfId="32318" xr:uid="{D914B979-0745-41F4-953F-CBCAD1AB4D24}"/>
    <cellStyle name="m_Synthese cumul 300910 5_CONTROLES_Annexe 6 IAS" xfId="32319" xr:uid="{6CC68724-8813-48D3-9045-E7BC09B94234}"/>
    <cellStyle name="m_Synthese cumul 300910 5_Feuil1" xfId="32320" xr:uid="{88D07DB4-E657-4B3A-A6C0-A3AEC4E78827}"/>
    <cellStyle name="m_Synthese cumul 300910 5_Feuil1_Annexe 6 IAS" xfId="32321" xr:uid="{020A0487-4C70-47E9-B6AB-6B68D26D2483}"/>
    <cellStyle name="m_Synthese cumul 300910 5_Sheet2" xfId="32322" xr:uid="{180C09D6-2B85-495D-AE3F-F706A1FD3AF6}"/>
    <cellStyle name="m_Synthese cumul 300910 5_Sheet2_Annexe 6 IAS" xfId="32323" xr:uid="{334B6030-6861-4A08-889F-34798A55012B}"/>
    <cellStyle name="m_Synthese cumul 300910 6" xfId="32324" xr:uid="{2D0C404A-3C09-41B9-8869-DD407152C61F}"/>
    <cellStyle name="m_Synthese cumul 300910 6_Annexe 6 IAS" xfId="32325" xr:uid="{60095285-088A-4548-8921-D7D4E781B251}"/>
    <cellStyle name="m_Synthese cumul 300910 6_CONFIGURATION" xfId="32326" xr:uid="{54EE6D13-2C57-4596-95A4-F095C2E82D73}"/>
    <cellStyle name="m_Synthese cumul 300910 6_CONFIGURATION_Annexe 6 IAS" xfId="32327" xr:uid="{B032F7E3-059D-487F-93D6-E131A302EB07}"/>
    <cellStyle name="m_Synthese cumul 300910 6_CONTROLES" xfId="32328" xr:uid="{54ADB912-AC6E-4E13-8851-4AA8B1BC6A5D}"/>
    <cellStyle name="m_Synthese cumul 300910 6_CONTROLES_Annexe 6 IAS" xfId="32329" xr:uid="{97E8115D-7EE3-45BA-B479-E8F6CEC61451}"/>
    <cellStyle name="m_Synthese cumul 300910 6_Feuil1" xfId="32330" xr:uid="{552B9722-55E7-46E4-9FC7-2CDFEF6C35FE}"/>
    <cellStyle name="m_Synthese cumul 300910 6_Feuil1_Annexe 6 IAS" xfId="32331" xr:uid="{C436F6B9-EC88-430C-8174-2C6FB51FD918}"/>
    <cellStyle name="m_Synthese cumul 300910 6_Sheet2" xfId="32332" xr:uid="{EE771891-4E41-44CD-939C-28FFB3C65700}"/>
    <cellStyle name="m_Synthese cumul 300910 6_Sheet2_Annexe 6 IAS" xfId="32333" xr:uid="{3B9D71F1-570A-4FAE-A73A-1A5856989027}"/>
    <cellStyle name="m_Synthese cumul 300910 7" xfId="32334" xr:uid="{B1756552-8D93-4C60-807A-0D0433211CB9}"/>
    <cellStyle name="m_Synthese cumul 300910 7_Annexe 6 IAS" xfId="32335" xr:uid="{AA49ABE0-F50C-4231-9E87-7979E14F6EDA}"/>
    <cellStyle name="m_Synthese cumul 300910 7_CONFIGURATION" xfId="32336" xr:uid="{0349CC12-E883-46CD-917A-E0A15B78D0A7}"/>
    <cellStyle name="m_Synthese cumul 300910 7_CONFIGURATION_Annexe 6 IAS" xfId="32337" xr:uid="{BFD7ED6F-5083-447A-B9F9-CBD6168A7FC4}"/>
    <cellStyle name="m_Synthese cumul 300910 7_CONTROLES" xfId="32338" xr:uid="{6D4EED6D-26CD-43F0-AEEC-549F3817DF0A}"/>
    <cellStyle name="m_Synthese cumul 300910 7_CONTROLES_Annexe 6 IAS" xfId="32339" xr:uid="{362D1FB2-059A-4E3B-9B97-41A7FF29657E}"/>
    <cellStyle name="m_Synthese cumul 300910 7_Feuil1" xfId="32340" xr:uid="{8CFBFCD3-3833-418C-96E0-98455EC6B84C}"/>
    <cellStyle name="m_Synthese cumul 300910 7_Feuil1_Annexe 6 IAS" xfId="32341" xr:uid="{62C5E0A5-283C-449D-911C-1F1F10997FBB}"/>
    <cellStyle name="m_Synthese cumul 300910 7_Sheet2" xfId="32342" xr:uid="{ECFDDE94-BBBA-44C9-B737-93986189AC29}"/>
    <cellStyle name="m_Synthese cumul 300910 7_Sheet2_Annexe 6 IAS" xfId="32343" xr:uid="{720D3E3D-0899-451E-840F-1926CDBC3138}"/>
    <cellStyle name="m_Synthese cumul 300910 8" xfId="32344" xr:uid="{53E3BAD4-6F2D-48D2-9406-A7C09A47336A}"/>
    <cellStyle name="m_Synthese cumul 300910 8_Annexe 6 IAS" xfId="32345" xr:uid="{429C3BCA-34FA-4FE9-8F42-34C660B818B5}"/>
    <cellStyle name="m_Synthese cumul 300910 8_CONFIGURATION" xfId="32346" xr:uid="{96065B81-BDB0-4CCB-B2D8-188EFDF0F01A}"/>
    <cellStyle name="m_Synthese cumul 300910 8_CONFIGURATION_Annexe 6 IAS" xfId="32347" xr:uid="{E0497EAC-F7F1-42B6-A128-66F1BD678140}"/>
    <cellStyle name="m_Synthese cumul 300910 8_CONTROLES" xfId="32348" xr:uid="{159D6D46-E5ED-4297-B364-C92695A0B3E6}"/>
    <cellStyle name="m_Synthese cumul 300910 8_CONTROLES_Annexe 6 IAS" xfId="32349" xr:uid="{1A53060E-C8BD-4FDE-8507-0F01C432FFFA}"/>
    <cellStyle name="m_Synthese cumul 300910 8_Feuil1" xfId="32350" xr:uid="{60D1644C-0B2B-433A-B01E-665E50F294B7}"/>
    <cellStyle name="m_Synthese cumul 300910 8_Feuil1_Annexe 6 IAS" xfId="32351" xr:uid="{3FC175E5-D001-4F17-A781-38B15D9CB7B2}"/>
    <cellStyle name="m_Synthese cumul 300910 8_Sheet2" xfId="32352" xr:uid="{81C2CA7F-A690-4B01-ACB2-4818A491D12C}"/>
    <cellStyle name="m_Synthese cumul 300910 8_Sheet2_Annexe 6 IAS" xfId="32353" xr:uid="{90477621-5D0C-49DD-9CF3-1FC2325849FE}"/>
    <cellStyle name="m_Synthese cumul 300910 9" xfId="32354" xr:uid="{BB0CEF77-49DF-4E23-8E69-4FA2A216915E}"/>
    <cellStyle name="m_Synthese cumul 300910 9_Annexe 6 IAS" xfId="32355" xr:uid="{D9A8341C-2935-4F0B-8B5B-B93AA16EBD47}"/>
    <cellStyle name="m_Synthese cumul 300910 9_CONFIGURATION" xfId="32356" xr:uid="{45270189-1FF0-429D-9F8C-86833688F183}"/>
    <cellStyle name="m_Synthese cumul 300910 9_CONFIGURATION_Annexe 6 IAS" xfId="32357" xr:uid="{A6E0A6D7-C41C-4E89-AD84-3C4552D91B64}"/>
    <cellStyle name="m_Synthese cumul 300910 9_CONTROLES" xfId="32358" xr:uid="{A583CEDD-35BE-4E22-B179-FAD57DED60AD}"/>
    <cellStyle name="m_Synthese cumul 300910 9_CONTROLES_Annexe 6 IAS" xfId="32359" xr:uid="{908F2245-4C38-46F1-A8DB-3E19B840A644}"/>
    <cellStyle name="m_Synthese cumul 300910 9_Feuil1" xfId="32360" xr:uid="{15516378-1514-4BBC-8BEB-60959CFC838C}"/>
    <cellStyle name="m_Synthese cumul 300910 9_Feuil1_Annexe 6 IAS" xfId="32361" xr:uid="{9A08332B-D612-4982-90BB-434268CA4A2B}"/>
    <cellStyle name="m_Synthese cumul 300910 9_Sheet2" xfId="32362" xr:uid="{FB09A162-1664-4F72-9DA3-4FC7ACC3C135}"/>
    <cellStyle name="m_Synthese cumul 300910 9_Sheet2_Annexe 6 IAS" xfId="32363" xr:uid="{DD84CE9B-FD5F-4F5A-AC05-45A875988394}"/>
    <cellStyle name="m_Synthese cumul 300910_Annexe 6 IAS" xfId="32364" xr:uid="{1A3D8316-EA3B-4988-8132-6EE5CAF9008A}"/>
    <cellStyle name="m_Synthese cumul 300910_CONFIGURATION" xfId="32365" xr:uid="{21543AF1-C00E-4D22-ACA4-FED3F998B249}"/>
    <cellStyle name="m_Synthese cumul 300910_CONFIGURATION_Annexe 6 IAS" xfId="32366" xr:uid="{5DB92A0D-EF8E-474A-8E56-E77FD3198B6B}"/>
    <cellStyle name="m_Synthese cumul 300910_CONTROLES" xfId="32367" xr:uid="{6511B1B3-BA35-4688-82AB-1F0806888CA6}"/>
    <cellStyle name="m_Synthese cumul 300910_CONTROLES_Annexe 6 IAS" xfId="32368" xr:uid="{AC4CAB99-34C1-4493-8D20-9B157C2CE6C8}"/>
    <cellStyle name="m_Synthese cumul 300910_Display" xfId="32369" xr:uid="{711EA171-C64C-4DA5-B09A-C110E1264787}"/>
    <cellStyle name="m_Synthese cumul 300910_Display_Annexe 6 IAS" xfId="32370" xr:uid="{C0016E62-F4E3-4950-AA25-293ADBA175CC}"/>
    <cellStyle name="m_Synthese cumul 300910_Feuil1" xfId="32371" xr:uid="{CECA2238-CA00-44EE-9588-172CD6C7633B}"/>
    <cellStyle name="m_Synthese cumul 300910_Feuil1_Annexe 6 IAS" xfId="32372" xr:uid="{37339D46-68D5-4E6B-9A73-BC5B70626FD8}"/>
    <cellStyle name="m_Synthese cumul 300910_Sheet1" xfId="32373" xr:uid="{81A733F2-02D9-4135-BC00-17772E27C75B}"/>
    <cellStyle name="m_Synthese cumul 300910_Sheet1_Annexe 6 IAS" xfId="32374" xr:uid="{F794672B-2E40-435F-B68B-C488E9E51F3C}"/>
    <cellStyle name="m_Synthese cumul 300910_Sheet1_CONTROLES" xfId="32375" xr:uid="{F41B65E1-937B-4C07-91E4-5923B95D13B7}"/>
    <cellStyle name="m_Synthese cumul 300910_Sheet1_CONTROLES_Annexe 6 IAS" xfId="32376" xr:uid="{FBB0C56E-2E0E-4717-AB59-41F4BF5FB576}"/>
    <cellStyle name="m_Synthese cumul 300910_Sheet2" xfId="32377" xr:uid="{1622AA30-4A33-42C3-81FE-9F237F62BC3F}"/>
    <cellStyle name="m_Synthese cumul 300910_Sheet2_Annexe 6 IAS" xfId="32378" xr:uid="{BAD4B86F-EE50-479F-8BAD-629FEB8CFC3A}"/>
    <cellStyle name="MAND_x000a_CHECK.COMMAND_x000e_RENAME.COMMAND_x0008_SHOW.BAR_x000b_DELETE.MENU_x000e_DELETE.COMMAND_x000e_GET.CHA" xfId="32379" xr:uid="{9FCFDEB5-B42C-4511-91A2-C9E674EF21D0}"/>
    <cellStyle name="MAND_x000d_CHECK.COMMAND_x000e_RENAME.COMMAND_x0008_SHOW.BAR_x000b_DELETE.MENU_x000e_DELETE.COMMAND_x000e_GET.CHA" xfId="32380" xr:uid="{5D4FAA1B-DC91-448D-9B47-E93768A3C946}"/>
    <cellStyle name="MAND_x000d_CHECK.COMMAND_x000e_RENAME.COMMAND_x0008_SHOW.BAR_x000b_DELETE.MENU_x000e_DELETE.COMMAND_x000e_GET.CHA 2" xfId="32381" xr:uid="{79C075F2-D327-41E9-B8E2-28C1C6F55ADB}"/>
    <cellStyle name="MAND_x000d_CHECK.COMMAND_x000e_RENAME.COMMAND_x0008_SHOW.BAR_x000b_DELETE.MENU_x000e_DELETE.COMMAND_x000e_GET.CHA 2 2" xfId="32382" xr:uid="{68C14670-A589-4B1D-A3E0-75F4FEE4202A}"/>
    <cellStyle name="MAND_x000d_CHECK.COMMAND_x000e_RENAME.COMMAND_x0008_SHOW.BAR_x000b_DELETE.MENU_x000e_DELETE.COMMAND_x000e_GET.CHA 2 2 2" xfId="32383" xr:uid="{94DA1040-4013-412C-AE53-11444BB81226}"/>
    <cellStyle name="MAND_x000d_CHECK.COMMAND_x000e_RENAME.COMMAND_x0008_SHOW.BAR_x000b_DELETE.MENU_x000e_DELETE.COMMAND_x000e_GET.CHA 2 3" xfId="32384" xr:uid="{07B4786E-16DF-43DC-9154-6CF296D199B0}"/>
    <cellStyle name="MAND_x000d_CHECK.COMMAND_x000e_RENAME.COMMAND_x0008_SHOW.BAR_x000b_DELETE.MENU_x000e_DELETE.COMMAND_x000e_GET.CHA 3" xfId="32385" xr:uid="{2A3E379A-3178-4C21-807F-ECE9FB476D46}"/>
    <cellStyle name="MAND_x000d_CHECK.COMMAND_x000e_RENAME.COMMAND_x0008_SHOW.BAR_x000b_DELETE.MENU_x000e_DELETE.COMMAND_x000e_GET.CHA 3 2" xfId="32386" xr:uid="{41F0AEF5-C487-45A6-A5AB-865924C69285}"/>
    <cellStyle name="MAND_x000d_CHECK.COMMAND_x000e_RENAME.COMMAND_x0008_SHOW.BAR_x000b_DELETE.MENU_x000e_DELETE.COMMAND_x000e_GET.CHA 4" xfId="32387" xr:uid="{213D61B0-D4BB-40A8-87A7-FB5C36A341B9}"/>
    <cellStyle name="MAND_x000d_CHECK.COMMAND_x000e_RENAME.COMMAND_x0008_SHOW.BAR_x000b_DELETE.MENU_x000e_DELETE.COMMAND_x000e_GET.CHA_Cadrage conso" xfId="32388" xr:uid="{6C8617DB-B480-4638-AD1F-6A39F74BC1B4}"/>
    <cellStyle name="MANDCHECK.COMMAND_x000e_RENAME.COMMAND_x0008_SHOW.BAR_x000b_DELETE.MENU_x000e_DELETE.COMMAND_x000e_GET.CHA" xfId="32389" xr:uid="{840383E7-B439-45DA-9E24-0800486ECE31}"/>
    <cellStyle name="Map Labels" xfId="32390" xr:uid="{96B67ADF-DD42-4F44-9B98-D6A89F631028}"/>
    <cellStyle name="Map Legend" xfId="32391" xr:uid="{9CAE9A25-D142-4F09-B229-E2FC9146F10D}"/>
    <cellStyle name="Map Title" xfId="32392" xr:uid="{873AC717-7C40-4078-B12B-23B74A035C73}"/>
    <cellStyle name="Matrix" xfId="9454" xr:uid="{00000000-0005-0000-0000-0000A1250000}"/>
    <cellStyle name="Matrix 2" xfId="9455" xr:uid="{00000000-0005-0000-0000-0000A2250000}"/>
    <cellStyle name="Matrix 3" xfId="9456" xr:uid="{00000000-0005-0000-0000-0000A3250000}"/>
    <cellStyle name="Maturity" xfId="32393" xr:uid="{41C1C367-91AE-4FB3-BAB0-816DF3EF105A}"/>
    <cellStyle name="Maturity 2" xfId="32394" xr:uid="{F9B99A39-F3F6-4664-8732-6B78F8015B41}"/>
    <cellStyle name="Maturity_Annexe 6 IAS" xfId="32395" xr:uid="{58E77901-5509-4588-ABC7-FAF4044EFF5E}"/>
    <cellStyle name="meny_laroux" xfId="32396" xr:uid="{F845768D-8557-4178-98BC-B4FD59D13E75}"/>
    <cellStyle name="měny_laroux" xfId="32397" xr:uid="{5B88C9CF-469A-465F-A121-7AF2C10C062F}"/>
    <cellStyle name="meny_laroux_1" xfId="32398" xr:uid="{2C7146AA-6100-4F23-AF52-DA5A1AB49B20}"/>
    <cellStyle name="měny_laroux_1" xfId="32399" xr:uid="{06875AA2-C4BC-4BC1-970E-7532932EA5A5}"/>
    <cellStyle name="meny_laroux_1_Accueil" xfId="32400" xr:uid="{1A36DA53-A00C-4D26-AC59-A3F0D7FE7BDC}"/>
    <cellStyle name="měny_laroux_1_Accueil" xfId="32401" xr:uid="{94BE7092-3411-4E5D-9546-142B2109867E}"/>
    <cellStyle name="meny_laroux_1_Accueil 2" xfId="32402" xr:uid="{9F266CC5-38E8-42A1-A818-3EA2EB708EF3}"/>
    <cellStyle name="měny_laroux_1_Accueil 2" xfId="32403" xr:uid="{75E4B979-A3F4-42FF-BAA7-5EAE2E58E972}"/>
    <cellStyle name="meny_laroux_1_Accueil 2_Annexe 6 IAS" xfId="32404" xr:uid="{8FA537CC-052B-4F11-A265-3E598ED0A967}"/>
    <cellStyle name="měny_laroux_1_Accueil 2_Annexe 6 IAS" xfId="32405" xr:uid="{241018CB-C25D-4054-9E65-28D3307D5BA0}"/>
    <cellStyle name="meny_laroux_1_Accueil 2_CONFIGURATION" xfId="32406" xr:uid="{BBB69878-88A6-4D7D-8F11-A993ED67EF04}"/>
    <cellStyle name="měny_laroux_1_Accueil 2_CONFIGURATION" xfId="32407" xr:uid="{0A46AA02-EC9F-47CD-8E60-37AC068A1B04}"/>
    <cellStyle name="meny_laroux_1_Accueil 2_CONFIGURATION_Annexe 6 IAS" xfId="32408" xr:uid="{EA48FC1E-51B1-4EFD-B8A7-37B5C27002A5}"/>
    <cellStyle name="měny_laroux_1_Accueil 2_CONFIGURATION_Annexe 6 IAS" xfId="32409" xr:uid="{209A488C-086F-487B-9E63-2C32288E1E93}"/>
    <cellStyle name="meny_laroux_1_Accueil_Annexe 6 IAS" xfId="32410" xr:uid="{20792318-B483-42CF-9798-0508FEF67EBE}"/>
    <cellStyle name="měny_laroux_1_Accueil_Annexe 6 IAS" xfId="32411" xr:uid="{946B1D78-6002-4A92-8DEF-39DF22D9EF1F}"/>
    <cellStyle name="meny_laroux_1_Accueil_CONFIGURATION" xfId="32412" xr:uid="{17F4BA4B-3FF3-4DDE-926F-98F107B8BA3C}"/>
    <cellStyle name="měny_laroux_1_Accueil_CONFIGURATION" xfId="32413" xr:uid="{1C8F4C41-E535-4091-867C-7E06E11C7CA0}"/>
    <cellStyle name="meny_laroux_1_Accueil_CONFIGURATION_Annexe 6 IAS" xfId="32414" xr:uid="{1C1770D6-B3E2-435F-B053-DB7DFFAFD6DD}"/>
    <cellStyle name="měny_laroux_1_Accueil_CONFIGURATION_Annexe 6 IAS" xfId="32415" xr:uid="{74A174FF-3378-4860-8C21-1B392777B1DC}"/>
    <cellStyle name="meny_laroux_1_Annexe 6 IAS" xfId="32416" xr:uid="{BDF00FCE-AB14-42E8-AB97-3B38E6D07911}"/>
    <cellStyle name="měny_laroux_1_Annexe 6 IAS" xfId="32417" xr:uid="{FD96D664-B340-4152-85A5-4F48D494FF7A}"/>
    <cellStyle name="meny_laroux_1_Base Interim 2002" xfId="32418" xr:uid="{CD8F1CC3-1816-4812-9FCB-B86C300207C5}"/>
    <cellStyle name="měny_laroux_1_Base Interim 2002" xfId="32419" xr:uid="{C741B5A4-2E6F-4C5D-9FA0-3C0B35EA4F84}"/>
    <cellStyle name="meny_laroux_1_Base Interim 2002 2" xfId="32420" xr:uid="{92D92896-5CF2-437F-B376-90589C5AFC80}"/>
    <cellStyle name="měny_laroux_1_Base Interim 2002 2" xfId="32421" xr:uid="{3F0192EA-091B-42B0-BA44-E229CDC8943C}"/>
    <cellStyle name="meny_laroux_1_Base Interim 2002 2_Annexe 6 IAS" xfId="32422" xr:uid="{7D4CF82C-581C-4739-B742-BE92989D46B6}"/>
    <cellStyle name="měny_laroux_1_Base Interim 2002 2_Annexe 6 IAS" xfId="32423" xr:uid="{1552987F-47BF-450F-A60D-7E2883F70A5F}"/>
    <cellStyle name="meny_laroux_1_Base Interim 2002 2_CONFIGURATION" xfId="32424" xr:uid="{0B6BF161-9CAA-4BDC-B40F-576ACD0726CA}"/>
    <cellStyle name="měny_laroux_1_Base Interim 2002 2_CONFIGURATION" xfId="32425" xr:uid="{9FA1A31B-4393-4DEF-AD97-F63AF057408E}"/>
    <cellStyle name="meny_laroux_1_Base Interim 2002 2_CONFIGURATION_Annexe 6 IAS" xfId="32426" xr:uid="{6A4EB100-8B76-4FD0-B4F3-26B0F828E98E}"/>
    <cellStyle name="měny_laroux_1_Base Interim 2002 2_CONFIGURATION_Annexe 6 IAS" xfId="32427" xr:uid="{EA19DEF2-5602-4145-9379-5F77C9E6C768}"/>
    <cellStyle name="meny_laroux_1_Base Interim 2002_Annexe 6 IAS" xfId="32428" xr:uid="{27E281C7-A63B-4749-BA2A-F361F436A2DD}"/>
    <cellStyle name="měny_laroux_1_Base Interim 2002_Annexe 6 IAS" xfId="32429" xr:uid="{82437D67-362D-4899-A98F-14A982DF9E4C}"/>
    <cellStyle name="meny_laroux_1_Base Interim 2002_CONFIGURATION" xfId="32430" xr:uid="{D926A477-07D1-4343-B5AE-FC4E69F63E7B}"/>
    <cellStyle name="měny_laroux_1_Base Interim 2002_CONFIGURATION" xfId="32431" xr:uid="{A6B69FD7-328A-4FA9-8549-6C8923732272}"/>
    <cellStyle name="meny_laroux_1_Base Interim 2002_CONFIGURATION_Annexe 6 IAS" xfId="32432" xr:uid="{F5BA343E-4698-42BE-BF7D-AEF6EBA1F7DF}"/>
    <cellStyle name="měny_laroux_1_Base Interim 2002_CONFIGURATION_Annexe 6 IAS" xfId="32433" xr:uid="{F288F7A2-9B35-4CA1-A676-4C69BC49E060}"/>
    <cellStyle name="meny_laroux_1_classeur1" xfId="32434" xr:uid="{EA924270-D3D7-4812-AD36-912849B2187B}"/>
    <cellStyle name="měny_laroux_1_classeur1" xfId="32435" xr:uid="{FFBB8505-FC10-4EEE-9988-23D547E37F90}"/>
    <cellStyle name="meny_laroux_1_classeur1 2" xfId="32436" xr:uid="{0729CC69-7794-4698-AF7F-30B497274751}"/>
    <cellStyle name="měny_laroux_1_classeur1 2" xfId="32437" xr:uid="{59F80441-99A0-4918-9688-750B60E2CA11}"/>
    <cellStyle name="meny_laroux_1_classeur1 2_Annexe 6 IAS" xfId="32438" xr:uid="{05D068D1-0589-4ED6-8607-0B3408317D1A}"/>
    <cellStyle name="měny_laroux_1_classeur1 2_Annexe 6 IAS" xfId="32439" xr:uid="{17FA560B-5198-4AB3-8E5D-10385FB16B19}"/>
    <cellStyle name="meny_laroux_1_classeur1 2_CONFIGURATION" xfId="32440" xr:uid="{95994C27-394A-40EF-825E-0BAFD988F084}"/>
    <cellStyle name="měny_laroux_1_classeur1 2_CONFIGURATION" xfId="32441" xr:uid="{4EC0BD69-246A-4548-A129-9B05FCA749AD}"/>
    <cellStyle name="meny_laroux_1_classeur1 2_CONFIGURATION_Annexe 6 IAS" xfId="32442" xr:uid="{BF3F4497-0B07-4AC3-947A-2245F91967EE}"/>
    <cellStyle name="měny_laroux_1_classeur1 2_CONFIGURATION_Annexe 6 IAS" xfId="32443" xr:uid="{96E1646B-7184-4719-A897-B07AC3A8C98C}"/>
    <cellStyle name="meny_laroux_1_classeur1_Annexe 6 IAS" xfId="32444" xr:uid="{BC53713B-D855-40D3-AE5D-01E314D8A9AD}"/>
    <cellStyle name="měny_laroux_1_classeur1_Annexe 6 IAS" xfId="32445" xr:uid="{1F9C9542-3ACB-4B92-AD52-B970EF143E03}"/>
    <cellStyle name="meny_laroux_1_classeur1_CONFIGURATION" xfId="32446" xr:uid="{E945A8D4-98A6-4C6A-90A0-9D5BBA47CB3A}"/>
    <cellStyle name="měny_laroux_1_classeur1_CONFIGURATION" xfId="32447" xr:uid="{31E86C71-B532-4C4E-8B87-8748F736B7D8}"/>
    <cellStyle name="meny_laroux_1_classeur1_CONFIGURATION_Annexe 6 IAS" xfId="32448" xr:uid="{E957CDA3-59CF-4CCC-A395-A9B56F71FCB7}"/>
    <cellStyle name="měny_laroux_1_classeur1_CONFIGURATION_Annexe 6 IAS" xfId="32449" xr:uid="{BE34724F-042C-4BBD-A76D-B0F43B81A78A}"/>
    <cellStyle name="meny_laroux_1_CONFIGURATION" xfId="32450" xr:uid="{0780AFBC-4C40-476C-ACAA-985FD1333421}"/>
    <cellStyle name="měny_laroux_1_CONFIGURATION" xfId="32451" xr:uid="{BA255F74-7C8D-462F-9F2A-1437CEBE2B96}"/>
    <cellStyle name="meny_laroux_1_CONFIGURATION_Annexe 6 IAS" xfId="32452" xr:uid="{8285C423-CF85-481C-A5F1-BB645EFC570C}"/>
    <cellStyle name="měny_laroux_1_CONFIGURATION_Annexe 6 IAS" xfId="32453" xr:uid="{EE19A12E-6809-42F3-8899-F783FAB92D82}"/>
    <cellStyle name="meny_laroux_1_DSS segments (hors EI)" xfId="32454" xr:uid="{481C6839-BAE2-4ABC-832A-48E718E9F6FD}"/>
    <cellStyle name="měny_laroux_1_DSS segments (hors EI)" xfId="32455" xr:uid="{44A95D71-D554-4930-99D2-2DA03AF586D0}"/>
    <cellStyle name="meny_laroux_1_DSS segments (hors EI) 2" xfId="32456" xr:uid="{A2C51D56-78DD-4749-A5AF-5917222F0B72}"/>
    <cellStyle name="měny_laroux_1_DSS segments (hors EI) 2" xfId="32457" xr:uid="{90BDB53B-1A48-47E9-8B14-5E7CC7E3337F}"/>
    <cellStyle name="meny_laroux_1_DSS segments (hors EI) 2_Annexe 6 IAS" xfId="32458" xr:uid="{268C37A3-88ED-4D50-9592-6E8B3AE77FA5}"/>
    <cellStyle name="měny_laroux_1_DSS segments (hors EI) 2_Annexe 6 IAS" xfId="32459" xr:uid="{4C23AE9A-FE2A-4502-A8A9-8253ED582332}"/>
    <cellStyle name="meny_laroux_1_DSS segments (hors EI) 2_CONFIGURATION" xfId="32460" xr:uid="{9657DF05-960D-4DF2-AF81-2694E3D999DC}"/>
    <cellStyle name="měny_laroux_1_DSS segments (hors EI) 2_CONFIGURATION" xfId="32461" xr:uid="{DA506250-D85A-4709-A6AF-3278455B22A1}"/>
    <cellStyle name="meny_laroux_1_DSS segments (hors EI) 2_CONFIGURATION_Annexe 6 IAS" xfId="32462" xr:uid="{68D1F029-B2AA-4F6F-925C-FD80079E2FF9}"/>
    <cellStyle name="měny_laroux_1_DSS segments (hors EI) 2_CONFIGURATION_Annexe 6 IAS" xfId="32463" xr:uid="{C8CAF6E6-6F9B-4315-B0AA-95D224E1BB97}"/>
    <cellStyle name="meny_laroux_1_DSS segments (hors EI)_Annexe 6 IAS" xfId="32464" xr:uid="{59E9819C-0E9B-4A37-A1C2-E37DF5F15370}"/>
    <cellStyle name="měny_laroux_1_DSS segments (hors EI)_Annexe 6 IAS" xfId="32465" xr:uid="{3571D667-4178-4E6E-9530-42C3DBD59DF6}"/>
    <cellStyle name="meny_laroux_1_DSS segments (hors EI)_CONFIGURATION" xfId="32466" xr:uid="{E3353A6D-E897-4253-A02E-D006C4073A03}"/>
    <cellStyle name="měny_laroux_1_DSS segments (hors EI)_CONFIGURATION" xfId="32467" xr:uid="{5FAD43A3-74D2-4C67-9E3A-00375A6DB9B0}"/>
    <cellStyle name="meny_laroux_1_DSS segments (hors EI)_CONFIGURATION_Annexe 6 IAS" xfId="32468" xr:uid="{D50214A6-0F38-4EC1-A52F-34C14AA433DA}"/>
    <cellStyle name="měny_laroux_1_DSS segments (hors EI)_CONFIGURATION_Annexe 6 IAS" xfId="32469" xr:uid="{BED2BEE6-ADB1-4BA3-A2EC-E9072B39D6B4}"/>
    <cellStyle name="meny_laroux_1_Effectifs Repart" xfId="32470" xr:uid="{4371066F-D201-413F-A8A9-71D63D99280F}"/>
    <cellStyle name="měny_laroux_1_Effectifs Repart" xfId="32471" xr:uid="{770EBE8A-B323-4A64-92DB-3C515413EE5F}"/>
    <cellStyle name="meny_laroux_1_Effectifs Repart 2" xfId="32472" xr:uid="{35921063-E338-4A5A-975B-5A1AB239844D}"/>
    <cellStyle name="měny_laroux_1_Effectifs Repart 2" xfId="32473" xr:uid="{95E947D8-D67B-4852-BEF2-93FB81633F0E}"/>
    <cellStyle name="meny_laroux_1_Effectifs Repart 2_Annexe 6 IAS" xfId="32474" xr:uid="{28863B94-20A3-4DC8-9E1B-023EDFBCB7BA}"/>
    <cellStyle name="měny_laroux_1_Effectifs Repart 2_Annexe 6 IAS" xfId="32475" xr:uid="{B980B764-A18B-448E-BBEC-31DD91207BF8}"/>
    <cellStyle name="meny_laroux_1_Effectifs Repart 2_CONFIGURATION" xfId="32476" xr:uid="{80956AEF-EDDA-4EFB-B570-BB378B559541}"/>
    <cellStyle name="měny_laroux_1_Effectifs Repart 2_CONFIGURATION" xfId="32477" xr:uid="{4F21C3A3-6716-41AD-86EA-A7DB5535C5C3}"/>
    <cellStyle name="meny_laroux_1_Effectifs Repart 2_CONFIGURATION_Annexe 6 IAS" xfId="32478" xr:uid="{B089E2C1-5A46-425E-A6E9-1F7280E9D522}"/>
    <cellStyle name="měny_laroux_1_Effectifs Repart 2_CONFIGURATION_Annexe 6 IAS" xfId="32479" xr:uid="{08275A7A-C65E-413B-91A3-6D29878B611A}"/>
    <cellStyle name="meny_laroux_1_Effectifs Repart_Annexe 6 IAS" xfId="32480" xr:uid="{0A23FD5D-20FC-40D2-A52C-EFBC932F3EE5}"/>
    <cellStyle name="měny_laroux_1_Effectifs Repart_Annexe 6 IAS" xfId="32481" xr:uid="{09BDCFF6-B03F-4E12-8FA2-E9BE0511DF21}"/>
    <cellStyle name="meny_laroux_1_Effectifs Repart_CONFIGURATION" xfId="32482" xr:uid="{CB8719C3-4AEB-40CB-B381-F07D38936A90}"/>
    <cellStyle name="měny_laroux_1_Effectifs Repart_CONFIGURATION" xfId="32483" xr:uid="{DAE04BEB-1619-45C3-8004-AF5B57097CF3}"/>
    <cellStyle name="meny_laroux_1_Effectifs Repart_CONFIGURATION_Annexe 6 IAS" xfId="32484" xr:uid="{95F34BC5-083E-4FE3-978E-9CE4E92AE5AB}"/>
    <cellStyle name="měny_laroux_1_Effectifs Repart_CONFIGURATION_Annexe 6 IAS" xfId="32485" xr:uid="{A10A2B63-6776-49E7-BFEF-F7407BE396E6}"/>
    <cellStyle name="meny_laroux_1_Effectifs Totaux" xfId="32486" xr:uid="{C209D5E6-695D-4B9A-857E-CA0969CF8549}"/>
    <cellStyle name="měny_laroux_1_Effectifs Totaux" xfId="32487" xr:uid="{25221B39-89E2-4F8F-A9CD-CB6625CBE9A2}"/>
    <cellStyle name="meny_laroux_1_Effectifs Totaux 2" xfId="32488" xr:uid="{C3F28A00-BDF8-430C-8E4D-7593EF089A7B}"/>
    <cellStyle name="měny_laroux_1_Effectifs Totaux 2" xfId="32489" xr:uid="{5F2C4E00-BBD6-4167-B4A4-C7646C9742DA}"/>
    <cellStyle name="meny_laroux_1_Effectifs Totaux 2_Annexe 6 IAS" xfId="32490" xr:uid="{E321D41D-4CC3-44FE-9098-DD8688B5EF69}"/>
    <cellStyle name="měny_laroux_1_Effectifs Totaux 2_Annexe 6 IAS" xfId="32491" xr:uid="{E0C10F6B-778D-48F6-8AA6-639FCDA2497A}"/>
    <cellStyle name="meny_laroux_1_Effectifs Totaux 2_CONFIGURATION" xfId="32492" xr:uid="{21E6DFE0-555D-4465-BECB-C7D5D47FFE33}"/>
    <cellStyle name="měny_laroux_1_Effectifs Totaux 2_CONFIGURATION" xfId="32493" xr:uid="{A3CC1857-E98E-47E0-9864-56FCAA4E8024}"/>
    <cellStyle name="meny_laroux_1_Effectifs Totaux 2_CONFIGURATION_Annexe 6 IAS" xfId="32494" xr:uid="{738B17C6-09BD-4601-8E49-D1BFD89D4B27}"/>
    <cellStyle name="měny_laroux_1_Effectifs Totaux 2_CONFIGURATION_Annexe 6 IAS" xfId="32495" xr:uid="{BA46F58E-6102-4990-BE11-FA9FB30CCF8A}"/>
    <cellStyle name="meny_laroux_1_Effectifs Totaux_Annexe 6 IAS" xfId="32496" xr:uid="{D7FC916D-AD84-4197-9FF1-903B98C6B002}"/>
    <cellStyle name="měny_laroux_1_Effectifs Totaux_Annexe 6 IAS" xfId="32497" xr:uid="{7D0BD9D6-3179-4F48-9046-5483D2EB8828}"/>
    <cellStyle name="meny_laroux_1_Effectifs Totaux_CONFIGURATION" xfId="32498" xr:uid="{7F924CA0-3423-412D-BCD6-AFE2A250B129}"/>
    <cellStyle name="měny_laroux_1_Effectifs Totaux_CONFIGURATION" xfId="32499" xr:uid="{3FB3ED4A-9680-41E6-89DD-FDAE252CB599}"/>
    <cellStyle name="meny_laroux_1_Effectifs Totaux_CONFIGURATION_Annexe 6 IAS" xfId="32500" xr:uid="{6D02547C-5D29-47E2-AFEF-715123FABD5F}"/>
    <cellStyle name="měny_laroux_1_Effectifs Totaux_CONFIGURATION_Annexe 6 IAS" xfId="32501" xr:uid="{5C11F04C-12E0-4031-B0AA-8DF41D01BCC7}"/>
    <cellStyle name="meny_laroux_1_IMR January" xfId="32502" xr:uid="{D055C046-E127-4BF2-B9EC-C15256C95CB7}"/>
    <cellStyle name="měny_laroux_1_IMR January" xfId="32503" xr:uid="{CF93EEEB-E4F7-42F1-8AFD-0B1A3D35159A}"/>
    <cellStyle name="meny_laroux_1_IMR January 2" xfId="32504" xr:uid="{D0C2867A-2FA6-4A66-A28E-66602FBC8530}"/>
    <cellStyle name="měny_laroux_1_IMR January 2" xfId="32505" xr:uid="{6755EE4C-60EC-4947-BC09-9469DCBD50DE}"/>
    <cellStyle name="meny_laroux_1_IMR January 2_Annexe 6 IAS" xfId="32506" xr:uid="{1C009951-4043-410C-BD02-C7F69DA698EC}"/>
    <cellStyle name="měny_laroux_1_IMR January 2_Annexe 6 IAS" xfId="32507" xr:uid="{065891D9-4D2E-4A8A-9AC9-DC66E9A2FD2C}"/>
    <cellStyle name="meny_laroux_1_IMR January 2_CONFIGURATION" xfId="32508" xr:uid="{39A72E4C-A1DC-447B-A39E-F103BED54457}"/>
    <cellStyle name="měny_laroux_1_IMR January 2_CONFIGURATION" xfId="32509" xr:uid="{2FC3942D-4FFC-4A73-BAF7-889652DB1448}"/>
    <cellStyle name="meny_laroux_1_IMR January 2_CONFIGURATION_Annexe 6 IAS" xfId="32510" xr:uid="{653A2620-9847-4762-93B5-26FDA5FAC018}"/>
    <cellStyle name="měny_laroux_1_IMR January 2_CONFIGURATION_Annexe 6 IAS" xfId="32511" xr:uid="{ACDA3852-FFF4-4E49-A1B2-1E495B883E7D}"/>
    <cellStyle name="meny_laroux_1_IMR January_Annexe 6 IAS" xfId="32512" xr:uid="{2A28FDCF-F95F-46FE-9E18-22848FFC67DE}"/>
    <cellStyle name="měny_laroux_1_IMR January_Annexe 6 IAS" xfId="32513" xr:uid="{2E6CFEF4-62A0-4DC3-BBB1-8D9CF0CFD201}"/>
    <cellStyle name="meny_laroux_1_IMR January_CONFIGURATION" xfId="32514" xr:uid="{0AA2F59F-B435-4FE7-904F-AAEBF67F0BCB}"/>
    <cellStyle name="měny_laroux_1_IMR January_CONFIGURATION" xfId="32515" xr:uid="{CA5F1346-0F61-4DF0-8540-E32E9D9BA93C}"/>
    <cellStyle name="meny_laroux_1_IMR January_CONFIGURATION_Annexe 6 IAS" xfId="32516" xr:uid="{12C1AE30-1088-4FC0-B673-99EDA7BD0E23}"/>
    <cellStyle name="měny_laroux_1_IMR January_CONFIGURATION_Annexe 6 IAS" xfId="32517" xr:uid="{9791AB56-9694-47A5-8ACF-0185E7B11449}"/>
    <cellStyle name="meny_laroux_1_Interim" xfId="32518" xr:uid="{AEBC2602-DDAB-40F2-B3D5-3567F747EDF7}"/>
    <cellStyle name="měny_laroux_1_Interim" xfId="32519" xr:uid="{1D7A44BB-EAF9-4FA1-9030-B8FCF74B32C5}"/>
    <cellStyle name="meny_laroux_1_Interim 2" xfId="32520" xr:uid="{35B37A89-8948-4483-B013-623C5F27A4D3}"/>
    <cellStyle name="měny_laroux_1_Interim 2" xfId="32521" xr:uid="{4F920FC0-E320-4B80-ADB6-68B3B6FDB355}"/>
    <cellStyle name="meny_laroux_1_Interim 2_Annexe 6 IAS" xfId="32522" xr:uid="{DE4A97E5-A0E7-49D2-8E1F-170C561AFDFE}"/>
    <cellStyle name="měny_laroux_1_Interim 2_Annexe 6 IAS" xfId="32523" xr:uid="{E9099662-0A8F-48CF-AAF4-2BE6C3CB821E}"/>
    <cellStyle name="meny_laroux_1_Interim 2_CONFIGURATION" xfId="32524" xr:uid="{29D91BF8-553C-4C88-88F4-2DC89E1AB78C}"/>
    <cellStyle name="měny_laroux_1_Interim 2_CONFIGURATION" xfId="32525" xr:uid="{D2D09DE0-0C51-4B08-AC4F-FDF3B38F0F04}"/>
    <cellStyle name="meny_laroux_1_Interim 2_CONFIGURATION_Annexe 6 IAS" xfId="32526" xr:uid="{38203DF3-C568-4B39-947D-C1BE3B2EB94B}"/>
    <cellStyle name="měny_laroux_1_Interim 2_CONFIGURATION_Annexe 6 IAS" xfId="32527" xr:uid="{4E04A94D-4E6D-47F7-897F-1DA27ECB22D3}"/>
    <cellStyle name="meny_laroux_1_Interim_Annexe 6 IAS" xfId="32528" xr:uid="{98CBFC08-9C61-4327-89EF-C1B3ABBFD972}"/>
    <cellStyle name="měny_laroux_1_Interim_Annexe 6 IAS" xfId="32529" xr:uid="{119718BD-D469-4527-A184-2144383CE649}"/>
    <cellStyle name="meny_laroux_1_Interim_CONFIGURATION" xfId="32530" xr:uid="{6D339137-29A1-4CF0-927E-C833B85F96EC}"/>
    <cellStyle name="měny_laroux_1_Interim_CONFIGURATION" xfId="32531" xr:uid="{FD794BA9-0BDC-42F8-811A-9F169E172579}"/>
    <cellStyle name="meny_laroux_1_Interim_CONFIGURATION_Annexe 6 IAS" xfId="32532" xr:uid="{9F90BF30-B420-460E-9DA9-7C9414BD9240}"/>
    <cellStyle name="měny_laroux_1_Interim_CONFIGURATION_Annexe 6 IAS" xfId="32533" xr:uid="{B1C02FE0-4861-45B2-8254-C6530329BB01}"/>
    <cellStyle name="meny_laroux_1_phases comparées" xfId="32534" xr:uid="{7B6F1532-8324-4638-B1A4-C55FF79B51DB}"/>
    <cellStyle name="měny_laroux_1_phases comparées" xfId="32535" xr:uid="{BEF1EA80-E8B6-43D3-890B-395222B04852}"/>
    <cellStyle name="meny_laroux_1_phases comparées 2" xfId="32536" xr:uid="{DCF14E6F-AB57-4F1D-829D-F1B144E1FC2E}"/>
    <cellStyle name="měny_laroux_1_phases comparées 2" xfId="32537" xr:uid="{BB5B0009-C3D1-4710-9FC3-2D85B7B33653}"/>
    <cellStyle name="meny_laroux_1_phases comparées 2_Annexe 6 IAS" xfId="32538" xr:uid="{FB625B53-80A3-4802-858D-A7929A57F13C}"/>
    <cellStyle name="měny_laroux_1_phases comparées 2_Annexe 6 IAS" xfId="32539" xr:uid="{D9493F85-44A6-444E-A418-0CE493ED36B8}"/>
    <cellStyle name="meny_laroux_1_phases comparées 2_CONFIGURATION" xfId="32540" xr:uid="{B60B659A-EBF2-4426-8856-48E22BAB4E73}"/>
    <cellStyle name="měny_laroux_1_phases comparées 2_CONFIGURATION" xfId="32541" xr:uid="{86E6C1A9-9D0A-44DE-A421-FBDC38DDFB35}"/>
    <cellStyle name="meny_laroux_1_phases comparées 2_CONFIGURATION_Annexe 6 IAS" xfId="32542" xr:uid="{D6CDE2AA-9298-452D-9756-2FCACF2FE537}"/>
    <cellStyle name="měny_laroux_1_phases comparées 2_CONFIGURATION_Annexe 6 IAS" xfId="32543" xr:uid="{C4D1A598-4D5C-4689-A4C0-C12E972B0A51}"/>
    <cellStyle name="meny_laroux_1_phases comparées_Annexe 6 IAS" xfId="32544" xr:uid="{ACAB8240-C2FC-46E3-B988-9B315914D230}"/>
    <cellStyle name="měny_laroux_1_phases comparées_Annexe 6 IAS" xfId="32545" xr:uid="{DB35D404-8649-46AC-A152-35F3D88EFFCC}"/>
    <cellStyle name="meny_laroux_1_phases comparées_CONFIGURATION" xfId="32546" xr:uid="{EB185D23-BBC3-4E94-9875-410ECDC7EB35}"/>
    <cellStyle name="měny_laroux_1_phases comparées_CONFIGURATION" xfId="32547" xr:uid="{484EEB63-2F07-46D7-9FAB-119E1D1242D0}"/>
    <cellStyle name="meny_laroux_1_phases comparées_CONFIGURATION_Annexe 6 IAS" xfId="32548" xr:uid="{6CA0EFD9-DA85-40BF-AC44-9B3647ECA8BC}"/>
    <cellStyle name="měny_laroux_1_phases comparées_CONFIGURATION_Annexe 6 IAS" xfId="32549" xr:uid="{E1C89C02-24DA-4FD5-BC9A-44E20BA4F97C}"/>
    <cellStyle name="meny_laroux_1_Planilla de Trabajo J-10_VIDA" xfId="32550" xr:uid="{4F36CCFB-E27E-413A-B93A-1BCEFA7E10E8}"/>
    <cellStyle name="měny_laroux_1_Planilla de Trabajo J-10_VIDA" xfId="32551" xr:uid="{39C45F02-E2EC-46C9-A2C2-41520C49726B}"/>
    <cellStyle name="meny_laroux_1_Planilla de Trabajo J-10_VIDA 2" xfId="32552" xr:uid="{1B6BCAC6-C334-4885-B4F2-410963F8B85B}"/>
    <cellStyle name="měny_laroux_1_Planilla de Trabajo J-10_VIDA 2" xfId="32553" xr:uid="{AFF137E2-EB41-450C-8FCE-5FA141A0E1CF}"/>
    <cellStyle name="meny_laroux_1_Planilla de Trabajo J-10_VIDA 2_Annexe 6 IAS" xfId="32554" xr:uid="{EF3AAD30-254A-4C5B-943C-E15A400543CD}"/>
    <cellStyle name="měny_laroux_1_Planilla de Trabajo J-10_VIDA 2_Annexe 6 IAS" xfId="32555" xr:uid="{5F7196AF-CC6A-4EED-83BF-85D17C40D88C}"/>
    <cellStyle name="meny_laroux_1_Planilla de Trabajo J-10_VIDA 2_CONFIGURATION" xfId="32556" xr:uid="{E4B8ABC4-529C-45C3-AC02-98CE99186C1D}"/>
    <cellStyle name="měny_laroux_1_Planilla de Trabajo J-10_VIDA 2_CONFIGURATION" xfId="32557" xr:uid="{50F8FFDE-DA02-49ED-80AF-D1658F975648}"/>
    <cellStyle name="meny_laroux_1_Planilla de Trabajo J-10_VIDA 2_CONFIGURATION_Annexe 6 IAS" xfId="32558" xr:uid="{A3B7700F-4753-4346-8061-3F02BB675F07}"/>
    <cellStyle name="měny_laroux_1_Planilla de Trabajo J-10_VIDA 2_CONFIGURATION_Annexe 6 IAS" xfId="32559" xr:uid="{BA3EA361-9E7C-4427-B554-C563A116E0F6}"/>
    <cellStyle name="meny_laroux_1_Planilla de Trabajo J-10_VIDA_Annexe 6 IAS" xfId="32560" xr:uid="{9CF5B6E8-EF7D-4738-9984-D0A6FE846221}"/>
    <cellStyle name="měny_laroux_1_Planilla de Trabajo J-10_VIDA_Annexe 6 IAS" xfId="32561" xr:uid="{F06A6B1E-3FE3-490F-B77A-602057D67B18}"/>
    <cellStyle name="meny_laroux_1_Planilla de Trabajo J-10_VIDA_CONFIGURATION" xfId="32562" xr:uid="{7B54A8F6-D692-4C86-A863-FE4F0200FCA2}"/>
    <cellStyle name="měny_laroux_1_Planilla de Trabajo J-10_VIDA_CONFIGURATION" xfId="32563" xr:uid="{0A8635E0-B461-4605-97D2-87EACFE6E520}"/>
    <cellStyle name="meny_laroux_1_Planilla de Trabajo J-10_VIDA_CONFIGURATION_Annexe 6 IAS" xfId="32564" xr:uid="{C9B06F73-2A46-467D-8AE8-FEFA768892F4}"/>
    <cellStyle name="měny_laroux_1_Planilla de Trabajo J-10_VIDA_CONFIGURATION_Annexe 6 IAS" xfId="32565" xr:uid="{932B1A5E-F313-4B55-9179-9C269192B699}"/>
    <cellStyle name="meny_laroux_1_referentiel" xfId="32566" xr:uid="{BC717603-53F0-43F0-82F0-4C2DF47C7E56}"/>
    <cellStyle name="měny_laroux_1_referentiel" xfId="32567" xr:uid="{82F71E0C-024C-49E0-923D-EBBAD889D329}"/>
    <cellStyle name="meny_laroux_1_referentiel 2" xfId="32568" xr:uid="{36BD9FD6-CC8F-4228-99DF-972F827DC3D6}"/>
    <cellStyle name="měny_laroux_1_referentiel 2" xfId="32569" xr:uid="{E8610C9E-6A7C-42A1-83D9-F8C68A7A2562}"/>
    <cellStyle name="meny_laroux_1_referentiel 2_Annexe 6 IAS" xfId="32570" xr:uid="{9BFF9710-59F2-415C-A6AB-5960B0BAE640}"/>
    <cellStyle name="měny_laroux_1_referentiel 2_Annexe 6 IAS" xfId="32571" xr:uid="{04E03BA2-08A7-4665-87A7-3CBCCFCA814D}"/>
    <cellStyle name="meny_laroux_1_referentiel 2_CONFIGURATION" xfId="32572" xr:uid="{618630D3-601A-4DAD-944B-6C7ACEC260D5}"/>
    <cellStyle name="měny_laroux_1_referentiel 2_CONFIGURATION" xfId="32573" xr:uid="{B0EE958A-14D3-4EA9-9F47-0585583E9E8D}"/>
    <cellStyle name="meny_laroux_1_referentiel 2_CONFIGURATION_Annexe 6 IAS" xfId="32574" xr:uid="{306F4995-9DEA-4590-80A3-F2CC54F0878E}"/>
    <cellStyle name="měny_laroux_1_referentiel 2_CONFIGURATION_Annexe 6 IAS" xfId="32575" xr:uid="{C9A744C4-E2DF-46B4-AEFC-A160F41B0486}"/>
    <cellStyle name="meny_laroux_1_referentiel_Annexe 6 IAS" xfId="32576" xr:uid="{663FBA24-A07C-4F56-A44E-F2E262F09E09}"/>
    <cellStyle name="měny_laroux_1_referentiel_Annexe 6 IAS" xfId="32577" xr:uid="{94DA7D3E-18A3-4228-A295-BF2800DBF8FA}"/>
    <cellStyle name="meny_laroux_1_referentiel_CONFIGURATION" xfId="32578" xr:uid="{03ABABC8-55EC-47A5-9B4C-C7A28462B6F5}"/>
    <cellStyle name="měny_laroux_1_referentiel_CONFIGURATION" xfId="32579" xr:uid="{66B6B9DD-DAFA-41ED-B27A-2816C4D5D5B7}"/>
    <cellStyle name="meny_laroux_1_referentiel_CONFIGURATION_Annexe 6 IAS" xfId="32580" xr:uid="{87B80549-C385-4E14-A86F-A27B456876F5}"/>
    <cellStyle name="měny_laroux_1_referentiel_CONFIGURATION_Annexe 6 IAS" xfId="32581" xr:uid="{6DD7B2F8-B7CD-4007-A7AF-5D9AE47ECFFD}"/>
    <cellStyle name="meny_laroux_1_Régies" xfId="32582" xr:uid="{8D416078-47C7-40B3-B80A-1A9EEA098B9E}"/>
    <cellStyle name="měny_laroux_1_Régies" xfId="32583" xr:uid="{170FC064-33A7-42B7-9849-B6978B9FF691}"/>
    <cellStyle name="meny_laroux_1_Régies 2" xfId="32584" xr:uid="{327FB4FE-975C-4F2D-AFFB-8833C618B5FF}"/>
    <cellStyle name="měny_laroux_1_Régies 2" xfId="32585" xr:uid="{4F9D47E1-F621-459C-A5A9-2C26EF404B86}"/>
    <cellStyle name="meny_laroux_1_Régies 2_Annexe 6 IAS" xfId="32586" xr:uid="{9DD00382-3489-45F9-8B0F-A9148F366A60}"/>
    <cellStyle name="měny_laroux_1_Régies 2_Annexe 6 IAS" xfId="32587" xr:uid="{03804EE9-C1C1-4929-95D1-64A3C74BAE7B}"/>
    <cellStyle name="meny_laroux_1_Régies 2_CONFIGURATION" xfId="32588" xr:uid="{642F7B6B-C11E-49CC-A535-B61E6B38CA75}"/>
    <cellStyle name="měny_laroux_1_Régies 2_CONFIGURATION" xfId="32589" xr:uid="{0FD475E2-AF53-4EC1-9302-B5C6DDCE467D}"/>
    <cellStyle name="meny_laroux_1_Régies 2_CONFIGURATION_Annexe 6 IAS" xfId="32590" xr:uid="{1C4283C4-30BF-4402-A2CB-5EC89B4DF8A8}"/>
    <cellStyle name="měny_laroux_1_Régies 2_CONFIGURATION_Annexe 6 IAS" xfId="32591" xr:uid="{3F48C6D4-E941-4663-BD0E-6ACEAC87DF76}"/>
    <cellStyle name="meny_laroux_1_Régies_Annexe 6 IAS" xfId="32592" xr:uid="{071E815A-14FD-438B-99B4-B95F80A55345}"/>
    <cellStyle name="měny_laroux_1_Régies_Annexe 6 IAS" xfId="32593" xr:uid="{ECC459DC-902E-4072-865F-F0644DDE851C}"/>
    <cellStyle name="meny_laroux_1_Régies_CONFIGURATION" xfId="32594" xr:uid="{891A391B-91B7-430B-AA50-92E1839C6717}"/>
    <cellStyle name="měny_laroux_1_Régies_CONFIGURATION" xfId="32595" xr:uid="{E5CF69FB-5146-464B-9E6F-AFAE7127EE6A}"/>
    <cellStyle name="meny_laroux_1_Régies_CONFIGURATION_Annexe 6 IAS" xfId="32596" xr:uid="{897809B1-7A4A-4742-9600-E5F9A1387895}"/>
    <cellStyle name="měny_laroux_1_Régies_CONFIGURATION_Annexe 6 IAS" xfId="32597" xr:uid="{09E7688F-20E3-405B-9F31-D76A05B9F50D}"/>
    <cellStyle name="meny_laroux_1_Restitution OCEA Arrêté BNPP 03-06 segments" xfId="32598" xr:uid="{0A513C0C-D764-4B3B-B7ED-E50ABA333313}"/>
    <cellStyle name="měny_laroux_1_Restitution OCEA Arrêté BNPP 03-06 segments" xfId="32599" xr:uid="{63B8E795-B2E3-4687-A1C7-D6E5B1E7671B}"/>
    <cellStyle name="meny_laroux_1_Restitution OCEA Arrêté BNPP 03-06 segments 2" xfId="32600" xr:uid="{3E4D0B38-0EDF-457E-B87A-EE6F53DCCB1A}"/>
    <cellStyle name="měny_laroux_1_Restitution OCEA Arrêté BNPP 03-06 segments 2" xfId="32601" xr:uid="{BE0481C0-DF56-484B-99B2-F00AA66982B6}"/>
    <cellStyle name="meny_laroux_1_Restitution OCEA Arrêté BNPP 03-06 segments 2_Annexe 6 IAS" xfId="32602" xr:uid="{3EACE3F2-9344-4539-8B9F-09613699575E}"/>
    <cellStyle name="měny_laroux_1_Restitution OCEA Arrêté BNPP 03-06 segments 2_Annexe 6 IAS" xfId="32603" xr:uid="{87A8A898-A251-4BDA-8C17-333DAFB4D891}"/>
    <cellStyle name="meny_laroux_1_Restitution OCEA Arrêté BNPP 03-06 segments 2_CONFIGURATION" xfId="32604" xr:uid="{CA0ADD49-120F-4CF8-8CBF-306FE43F9074}"/>
    <cellStyle name="měny_laroux_1_Restitution OCEA Arrêté BNPP 03-06 segments 2_CONFIGURATION" xfId="32605" xr:uid="{5C305722-0FB2-41C2-8858-D626BC970509}"/>
    <cellStyle name="meny_laroux_1_Restitution OCEA Arrêté BNPP 03-06 segments 2_CONFIGURATION_Annexe 6 IAS" xfId="32606" xr:uid="{A0A97AED-C833-4792-BF97-5D9DBE50580D}"/>
    <cellStyle name="měny_laroux_1_Restitution OCEA Arrêté BNPP 03-06 segments 2_CONFIGURATION_Annexe 6 IAS" xfId="32607" xr:uid="{640B0D0F-A0E3-4EBB-BA3D-1C400B1D9F60}"/>
    <cellStyle name="meny_laroux_1_Restitution OCEA Arrêté BNPP 03-06 segments_Annexe 6 IAS" xfId="32608" xr:uid="{E8A9F837-7924-4E30-A958-7155F36427C8}"/>
    <cellStyle name="měny_laroux_1_Restitution OCEA Arrêté BNPP 03-06 segments_Annexe 6 IAS" xfId="32609" xr:uid="{3E590C59-8C78-4E6D-8EE1-3C1E765977F7}"/>
    <cellStyle name="meny_laroux_1_Restitution OCEA Arrêté BNPP 03-06 segments_CONFIGURATION" xfId="32610" xr:uid="{0BF1A7D0-A1E6-46F1-8EE9-DFAFBD767357}"/>
    <cellStyle name="měny_laroux_1_Restitution OCEA Arrêté BNPP 03-06 segments_CONFIGURATION" xfId="32611" xr:uid="{0A6AE6C2-4115-4795-A357-4855743B3F33}"/>
    <cellStyle name="meny_laroux_1_Restitution OCEA Arrêté BNPP 03-06 segments_CONFIGURATION_Annexe 6 IAS" xfId="32612" xr:uid="{1665B5AE-4717-4F4D-A9EB-748E21D06C28}"/>
    <cellStyle name="měny_laroux_1_Restitution OCEA Arrêté BNPP 03-06 segments_CONFIGURATION_Annexe 6 IAS" xfId="32613" xr:uid="{2C174923-E23E-4772-8C11-1D8DCFFABBFA}"/>
    <cellStyle name="meny_laroux_1_restitution OCEA Arrêté BNPP 06-06" xfId="32614" xr:uid="{79FF0261-92F2-4D33-A78E-C7D242F57936}"/>
    <cellStyle name="měny_laroux_1_restitution OCEA Arrêté BNPP 06-06" xfId="32615" xr:uid="{CD214F50-B24D-4409-A2FC-FAAFDDE6883F}"/>
    <cellStyle name="meny_laroux_1_restitution OCEA Arrêté BNPP 06-06 2" xfId="32616" xr:uid="{4E914E4E-7CD0-4359-A842-0E01907CDB77}"/>
    <cellStyle name="měny_laroux_1_restitution OCEA Arrêté BNPP 06-06 2" xfId="32617" xr:uid="{1B90C82F-A871-4FE2-90C6-9ECB650578A2}"/>
    <cellStyle name="meny_laroux_1_restitution OCEA Arrêté BNPP 06-06 2_Annexe 6 IAS" xfId="32618" xr:uid="{492747AA-E575-47E3-93EB-485434BA82AE}"/>
    <cellStyle name="měny_laroux_1_restitution OCEA Arrêté BNPP 06-06 2_Annexe 6 IAS" xfId="32619" xr:uid="{AEC044B6-86B0-4429-8E3D-D5932C67B961}"/>
    <cellStyle name="meny_laroux_1_restitution OCEA Arrêté BNPP 06-06 2_CONFIGURATION" xfId="32620" xr:uid="{AFB12270-9E81-4A54-B29B-B80D40FB9FEA}"/>
    <cellStyle name="měny_laroux_1_restitution OCEA Arrêté BNPP 06-06 2_CONFIGURATION" xfId="32621" xr:uid="{B8B67D6A-4FAC-4CF9-A9E7-C51C6893CE8B}"/>
    <cellStyle name="meny_laroux_1_restitution OCEA Arrêté BNPP 06-06 2_CONFIGURATION_Annexe 6 IAS" xfId="32622" xr:uid="{CFAC9729-2580-4FD2-A487-A57BC782A4F7}"/>
    <cellStyle name="měny_laroux_1_restitution OCEA Arrêté BNPP 06-06 2_CONFIGURATION_Annexe 6 IAS" xfId="32623" xr:uid="{B78E1A64-5D9D-4CA6-B98A-CE00FB4EEE35}"/>
    <cellStyle name="meny_laroux_1_restitution OCEA Arrêté BNPP 06-06_Annexe 6 IAS" xfId="32624" xr:uid="{F0EFBEFD-8E17-4ABE-8403-037316263CA2}"/>
    <cellStyle name="měny_laroux_1_restitution OCEA Arrêté BNPP 06-06_Annexe 6 IAS" xfId="32625" xr:uid="{E6E75690-B49A-4FA9-BD08-C99B2C2F20F3}"/>
    <cellStyle name="meny_laroux_1_restitution OCEA Arrêté BNPP 06-06_CONFIGURATION" xfId="32626" xr:uid="{43142AD2-5D0E-4597-902B-5628BE3D6BB8}"/>
    <cellStyle name="měny_laroux_1_restitution OCEA Arrêté BNPP 06-06_CONFIGURATION" xfId="32627" xr:uid="{8A1B089E-3AA2-427C-BDF5-396E0FE7B094}"/>
    <cellStyle name="meny_laroux_1_restitution OCEA Arrêté BNPP 06-06_CONFIGURATION_Annexe 6 IAS" xfId="32628" xr:uid="{675B2D59-77C4-444E-8A31-B1EAD71E49FE}"/>
    <cellStyle name="měny_laroux_1_restitution OCEA Arrêté BNPP 06-06_CONFIGURATION_Annexe 6 IAS" xfId="32629" xr:uid="{77C938D3-9ACE-4140-ADEF-A13D428DC718}"/>
    <cellStyle name="meny_laroux_1_restitution OCEA Arrêté BNPP 06-07 cadrage" xfId="32630" xr:uid="{51A7F175-4A79-4193-A371-278ADD567E5D}"/>
    <cellStyle name="měny_laroux_1_restitution OCEA Arrêté BNPP 06-07 cadrage" xfId="32631" xr:uid="{8A9BB86B-69BB-4145-ADF5-5779AB96F39B}"/>
    <cellStyle name="meny_laroux_1_restitution OCEA Arrêté BNPP 06-07 cadrage 2" xfId="32632" xr:uid="{47ED6166-9A61-4117-BF34-08387C68FDB6}"/>
    <cellStyle name="měny_laroux_1_restitution OCEA Arrêté BNPP 06-07 cadrage 2" xfId="32633" xr:uid="{D7B79563-79B8-4D66-8CDC-2EEBF91051BE}"/>
    <cellStyle name="meny_laroux_1_restitution OCEA Arrêté BNPP 06-07 cadrage 2_Annexe 6 IAS" xfId="32634" xr:uid="{73889C81-38D3-4C0D-81D2-99378997C99C}"/>
    <cellStyle name="měny_laroux_1_restitution OCEA Arrêté BNPP 06-07 cadrage 2_Annexe 6 IAS" xfId="32635" xr:uid="{C98C6182-ADAC-4662-9D3A-D786BAF93462}"/>
    <cellStyle name="meny_laroux_1_restitution OCEA Arrêté BNPP 06-07 cadrage 2_CONFIGURATION" xfId="32636" xr:uid="{B52E32BE-289D-405B-BCA2-11E9B079A601}"/>
    <cellStyle name="měny_laroux_1_restitution OCEA Arrêté BNPP 06-07 cadrage 2_CONFIGURATION" xfId="32637" xr:uid="{988252C7-CF2F-4224-8256-0A724F59589D}"/>
    <cellStyle name="meny_laroux_1_restitution OCEA Arrêté BNPP 06-07 cadrage 2_CONFIGURATION_Annexe 6 IAS" xfId="32638" xr:uid="{D22F48CF-6A03-4CD4-9A31-B0B5E07E260B}"/>
    <cellStyle name="měny_laroux_1_restitution OCEA Arrêté BNPP 06-07 cadrage 2_CONFIGURATION_Annexe 6 IAS" xfId="32639" xr:uid="{C5442601-119C-4EA2-8A04-3AA035C6A0C7}"/>
    <cellStyle name="meny_laroux_1_restitution OCEA Arrêté BNPP 06-07 cadrage_Annexe 6 IAS" xfId="32640" xr:uid="{6B42129A-C11D-4C6D-B8EB-040C9CD802A6}"/>
    <cellStyle name="měny_laroux_1_restitution OCEA Arrêté BNPP 06-07 cadrage_Annexe 6 IAS" xfId="32641" xr:uid="{3CAC27CE-FF0B-44C4-A8AE-A64E108DDA1B}"/>
    <cellStyle name="meny_laroux_1_restitution OCEA Arrêté BNPP 06-07 cadrage_CONFIGURATION" xfId="32642" xr:uid="{C3FB57C9-A761-4948-8969-05CAA21B0C69}"/>
    <cellStyle name="měny_laroux_1_restitution OCEA Arrêté BNPP 06-07 cadrage_CONFIGURATION" xfId="32643" xr:uid="{AD247D6F-CD8A-47B6-839A-9360202E67C9}"/>
    <cellStyle name="meny_laroux_1_restitution OCEA Arrêté BNPP 06-07 cadrage_CONFIGURATION_Annexe 6 IAS" xfId="32644" xr:uid="{E0DD8F1D-ADB6-44F5-AD81-C893BABD82EB}"/>
    <cellStyle name="měny_laroux_1_restitution OCEA Arrêté BNPP 06-07 cadrage_CONFIGURATION_Annexe 6 IAS" xfId="32645" xr:uid="{A41ED444-23D2-491C-82D6-D6A1B4B46142}"/>
    <cellStyle name="meny_laroux_1_restitution OCEA Arrêté BNPP 09-07" xfId="32646" xr:uid="{7D25F696-3716-461B-A479-57517B0AC08E}"/>
    <cellStyle name="měny_laroux_1_restitution OCEA Arrêté BNPP 09-07" xfId="32647" xr:uid="{E9D2983B-ACE3-4EDA-B3A9-C52A29BEBE10}"/>
    <cellStyle name="meny_laroux_1_restitution OCEA Arrêté BNPP 09-07 2" xfId="32648" xr:uid="{B3E4B1EC-5468-4276-AF24-BC66BE999E08}"/>
    <cellStyle name="měny_laroux_1_restitution OCEA Arrêté BNPP 09-07 2" xfId="32649" xr:uid="{694D8350-5DD7-44E7-91E9-A26A6C46A18F}"/>
    <cellStyle name="meny_laroux_1_restitution OCEA Arrêté BNPP 09-07 2_Annexe 6 IAS" xfId="32650" xr:uid="{5FB4F978-2650-44BB-A500-7107E39BBDED}"/>
    <cellStyle name="měny_laroux_1_restitution OCEA Arrêté BNPP 09-07 2_Annexe 6 IAS" xfId="32651" xr:uid="{EB1480BD-F1C3-4D82-A1ED-E07D6A606E50}"/>
    <cellStyle name="meny_laroux_1_restitution OCEA Arrêté BNPP 09-07 2_CONFIGURATION" xfId="32652" xr:uid="{02F22B4E-A26C-481B-BA0F-4C9C9155FDA5}"/>
    <cellStyle name="měny_laroux_1_restitution OCEA Arrêté BNPP 09-07 2_CONFIGURATION" xfId="32653" xr:uid="{E2148B95-5973-4357-B3A3-4D0D1C5F0802}"/>
    <cellStyle name="meny_laroux_1_restitution OCEA Arrêté BNPP 09-07 2_CONFIGURATION_Annexe 6 IAS" xfId="32654" xr:uid="{6F189986-DCC2-4643-BCEE-1F947E35CAAF}"/>
    <cellStyle name="měny_laroux_1_restitution OCEA Arrêté BNPP 09-07 2_CONFIGURATION_Annexe 6 IAS" xfId="32655" xr:uid="{17191486-3579-4F71-BA8B-54012131E224}"/>
    <cellStyle name="meny_laroux_1_Restitution OCEA Arrêté BNPP 09-07 économique" xfId="32656" xr:uid="{AB7B9168-B53A-49F0-A83E-64C1836E6C9A}"/>
    <cellStyle name="měny_laroux_1_Restitution OCEA Arrêté BNPP 09-07 économique" xfId="32657" xr:uid="{BA9EBDCF-182B-4C02-8348-C76E52E24D1F}"/>
    <cellStyle name="meny_laroux_1_Restitution OCEA Arrêté BNPP 09-07 économique 2" xfId="32658" xr:uid="{C01BEB8F-FA9D-4CC3-8E0A-A49E4A4AFE43}"/>
    <cellStyle name="měny_laroux_1_Restitution OCEA Arrêté BNPP 09-07 économique 2" xfId="32659" xr:uid="{0BF927EB-C545-4542-821F-9C4348FC50E8}"/>
    <cellStyle name="meny_laroux_1_Restitution OCEA Arrêté BNPP 09-07 économique 2_Annexe 6 IAS" xfId="32660" xr:uid="{BDDE67F7-0942-4674-98D5-C7012FEB3CCB}"/>
    <cellStyle name="měny_laroux_1_Restitution OCEA Arrêté BNPP 09-07 économique 2_Annexe 6 IAS" xfId="32661" xr:uid="{1A5D2402-1891-4586-BBC0-AEBBC69B2F74}"/>
    <cellStyle name="meny_laroux_1_Restitution OCEA Arrêté BNPP 09-07 économique 2_CONFIGURATION" xfId="32662" xr:uid="{BDDFECA4-6BA2-4E62-8DBB-EB8E6D59016A}"/>
    <cellStyle name="měny_laroux_1_Restitution OCEA Arrêté BNPP 09-07 économique 2_CONFIGURATION" xfId="32663" xr:uid="{77FC0918-3034-4B9A-9E21-9E135CC1159F}"/>
    <cellStyle name="meny_laroux_1_Restitution OCEA Arrêté BNPP 09-07 économique 2_CONFIGURATION_Annexe 6 IAS" xfId="32664" xr:uid="{D31A45FF-EB74-42AE-A22C-11F2DD56ED4B}"/>
    <cellStyle name="měny_laroux_1_Restitution OCEA Arrêté BNPP 09-07 économique 2_CONFIGURATION_Annexe 6 IAS" xfId="32665" xr:uid="{1A3EE466-534C-4F46-86F4-8D5ABF78E1C4}"/>
    <cellStyle name="meny_laroux_1_Restitution OCEA Arrêté BNPP 09-07 économique_Annexe 6 IAS" xfId="32666" xr:uid="{EB86F512-586A-4E97-BCFE-DB84449B5914}"/>
    <cellStyle name="měny_laroux_1_Restitution OCEA Arrêté BNPP 09-07 économique_Annexe 6 IAS" xfId="32667" xr:uid="{F085E4E0-DBCA-4CC3-ABC7-EE524FE862C9}"/>
    <cellStyle name="meny_laroux_1_Restitution OCEA Arrêté BNPP 09-07 économique_CONFIGURATION" xfId="32668" xr:uid="{4BDA7969-AA90-4045-92F5-DD350056D7FF}"/>
    <cellStyle name="měny_laroux_1_Restitution OCEA Arrêté BNPP 09-07 économique_CONFIGURATION" xfId="32669" xr:uid="{0CC0272A-D3BA-4F1A-94EB-737C1D83E7A0}"/>
    <cellStyle name="meny_laroux_1_Restitution OCEA Arrêté BNPP 09-07 économique_CONFIGURATION_Annexe 6 IAS" xfId="32670" xr:uid="{CB663DBB-505A-4CDB-9918-7F7C8C754F39}"/>
    <cellStyle name="měny_laroux_1_Restitution OCEA Arrêté BNPP 09-07 économique_CONFIGURATION_Annexe 6 IAS" xfId="32671" xr:uid="{86BC3246-9AC2-4FF1-B84C-693FB30667F4}"/>
    <cellStyle name="meny_laroux_1_restitution OCEA Arrêté BNPP 09-07_Annexe 6 IAS" xfId="32672" xr:uid="{E82EEE5B-8818-4B04-85FA-745DA8401C78}"/>
    <cellStyle name="měny_laroux_1_restitution OCEA Arrêté BNPP 09-07_Annexe 6 IAS" xfId="32673" xr:uid="{185345EF-0F39-4120-A286-AD92C92DA113}"/>
    <cellStyle name="meny_laroux_1_restitution OCEA Arrêté BNPP 09-07_CONFIGURATION" xfId="32674" xr:uid="{BCCD0F24-850D-436C-910E-6A76F43944C5}"/>
    <cellStyle name="měny_laroux_1_restitution OCEA Arrêté BNPP 09-07_CONFIGURATION" xfId="32675" xr:uid="{35FDF2D9-BFE3-4D0A-ADAE-F23AA4DC165E}"/>
    <cellStyle name="meny_laroux_1_restitution OCEA Arrêté BNPP 09-07_CONFIGURATION_Annexe 6 IAS" xfId="32676" xr:uid="{901395CE-14BE-4A97-AE7D-40E25FA54103}"/>
    <cellStyle name="měny_laroux_1_restitution OCEA Arrêté BNPP 09-07_CONFIGURATION_Annexe 6 IAS" xfId="32677" xr:uid="{BB6DE841-5556-44EC-BC5D-72CD2C1B54B6}"/>
    <cellStyle name="meny_laroux_1_Restitution OCEA Arrêté BNPP 12-07" xfId="32678" xr:uid="{A83F35E7-2837-4191-8529-BD1C7C3C49F8}"/>
    <cellStyle name="měny_laroux_1_Restitution OCEA Arrêté BNPP 12-07" xfId="32679" xr:uid="{5E795E77-3D2A-4505-9AF6-A6437600149D}"/>
    <cellStyle name="meny_laroux_1_Restitution OCEA Arrêté BNPP 12-07 2" xfId="32680" xr:uid="{D0667ECB-9D27-429E-9193-915A92CF8802}"/>
    <cellStyle name="měny_laroux_1_Restitution OCEA Arrêté BNPP 12-07 2" xfId="32681" xr:uid="{282AF02C-96C7-4F93-B63A-36C2EAB075DA}"/>
    <cellStyle name="meny_laroux_1_Restitution OCEA Arrêté BNPP 12-07 2_Annexe 6 IAS" xfId="32682" xr:uid="{CFA4EF5B-F0BF-45CA-BA71-7F02195CABF3}"/>
    <cellStyle name="měny_laroux_1_Restitution OCEA Arrêté BNPP 12-07 2_Annexe 6 IAS" xfId="32683" xr:uid="{1B0E7AB6-61FA-4B65-A6A5-E01585A5E45A}"/>
    <cellStyle name="meny_laroux_1_Restitution OCEA Arrêté BNPP 12-07 2_CONFIGURATION" xfId="32684" xr:uid="{1981BD36-016F-45C6-8C0C-464AAE35EB61}"/>
    <cellStyle name="měny_laroux_1_Restitution OCEA Arrêté BNPP 12-07 2_CONFIGURATION" xfId="32685" xr:uid="{5FFAA182-5808-431A-83D4-2D1B6BC090C7}"/>
    <cellStyle name="meny_laroux_1_Restitution OCEA Arrêté BNPP 12-07 2_CONFIGURATION_Annexe 6 IAS" xfId="32686" xr:uid="{10C95BC7-469C-4EE7-9FFA-7EE3EAB9D7A5}"/>
    <cellStyle name="měny_laroux_1_Restitution OCEA Arrêté BNPP 12-07 2_CONFIGURATION_Annexe 6 IAS" xfId="32687" xr:uid="{31CF09C2-2C6B-4ACC-9B70-F1F9F515667D}"/>
    <cellStyle name="meny_laroux_1_Restitution OCEA Arrêté BNPP 12-07 économique" xfId="32688" xr:uid="{FA1D9876-27E4-4E5D-A191-44BA6B0476F5}"/>
    <cellStyle name="měny_laroux_1_Restitution OCEA Arrêté BNPP 12-07 économique" xfId="32689" xr:uid="{2309FBE5-9ECE-4F0F-9F13-BDFC19DDEA14}"/>
    <cellStyle name="meny_laroux_1_Restitution OCEA Arrêté BNPP 12-07 économique 2" xfId="32690" xr:uid="{B388591E-C195-4187-8B8F-E8249D88D563}"/>
    <cellStyle name="měny_laroux_1_Restitution OCEA Arrêté BNPP 12-07 économique 2" xfId="32691" xr:uid="{DC42D9DD-6F8E-40DD-B98F-C4DC95051BE2}"/>
    <cellStyle name="meny_laroux_1_Restitution OCEA Arrêté BNPP 12-07 économique 2_Annexe 6 IAS" xfId="32692" xr:uid="{38D3089F-0887-4A0D-9DBE-50A79CEEF73B}"/>
    <cellStyle name="měny_laroux_1_Restitution OCEA Arrêté BNPP 12-07 économique 2_Annexe 6 IAS" xfId="32693" xr:uid="{88809B92-C653-4C45-9544-A9B258A68640}"/>
    <cellStyle name="meny_laroux_1_Restitution OCEA Arrêté BNPP 12-07 économique 2_CONFIGURATION" xfId="32694" xr:uid="{6CEE9623-11C7-47F5-8F0A-58313F09E03A}"/>
    <cellStyle name="měny_laroux_1_Restitution OCEA Arrêté BNPP 12-07 économique 2_CONFIGURATION" xfId="32695" xr:uid="{D1B29C67-22E6-4CC5-BA7E-DF6CDD2F1710}"/>
    <cellStyle name="meny_laroux_1_Restitution OCEA Arrêté BNPP 12-07 économique 2_CONFIGURATION_Annexe 6 IAS" xfId="32696" xr:uid="{CA72713C-9975-48F8-8314-D02E3BF9DD41}"/>
    <cellStyle name="měny_laroux_1_Restitution OCEA Arrêté BNPP 12-07 économique 2_CONFIGURATION_Annexe 6 IAS" xfId="32697" xr:uid="{A89FCBF9-58B6-4736-9CFD-BB010C56E091}"/>
    <cellStyle name="meny_laroux_1_Restitution OCEA Arrêté BNPP 12-07 économique_Annexe 6 IAS" xfId="32698" xr:uid="{B0D9394C-50F3-4676-80E8-9FEA6E704F77}"/>
    <cellStyle name="měny_laroux_1_Restitution OCEA Arrêté BNPP 12-07 économique_Annexe 6 IAS" xfId="32699" xr:uid="{92DCBAF6-3C7C-4D68-A14C-08BE8E10E6F8}"/>
    <cellStyle name="meny_laroux_1_Restitution OCEA Arrêté BNPP 12-07 économique_CONFIGURATION" xfId="32700" xr:uid="{578F9D76-B294-431E-A199-97E848A4EE84}"/>
    <cellStyle name="měny_laroux_1_Restitution OCEA Arrêté BNPP 12-07 économique_CONFIGURATION" xfId="32701" xr:uid="{D4578E2F-82F0-4AB6-968F-2A9D0C3D4E55}"/>
    <cellStyle name="meny_laroux_1_Restitution OCEA Arrêté BNPP 12-07 économique_CONFIGURATION_Annexe 6 IAS" xfId="32702" xr:uid="{E9595924-0198-4BF1-A7F0-8F054D35F541}"/>
    <cellStyle name="měny_laroux_1_Restitution OCEA Arrêté BNPP 12-07 économique_CONFIGURATION_Annexe 6 IAS" xfId="32703" xr:uid="{84113DDE-C6C6-43AA-BA4A-845614ABE722}"/>
    <cellStyle name="meny_laroux_1_Restitution OCEA Arrêté BNPP 12-07_Annexe 6 IAS" xfId="32704" xr:uid="{D1237EBC-D97C-4F25-AB41-A00A9A45A57F}"/>
    <cellStyle name="měny_laroux_1_Restitution OCEA Arrêté BNPP 12-07_Annexe 6 IAS" xfId="32705" xr:uid="{AD38AABF-4327-49C2-8A34-FD2B9782C655}"/>
    <cellStyle name="meny_laroux_1_Restitution OCEA Arrêté BNPP 12-07_CONFIGURATION" xfId="32706" xr:uid="{75C90F4D-EB78-405E-BB1F-C49ECDCC9035}"/>
    <cellStyle name="měny_laroux_1_Restitution OCEA Arrêté BNPP 12-07_CONFIGURATION" xfId="32707" xr:uid="{3CC60963-E0BD-4087-9190-3327432588DC}"/>
    <cellStyle name="meny_laroux_1_Restitution OCEA Arrêté BNPP 12-07_CONFIGURATION_Annexe 6 IAS" xfId="32708" xr:uid="{C58C99F4-CAE4-4A9D-8A2C-BCC316AACF6C}"/>
    <cellStyle name="měny_laroux_1_Restitution OCEA Arrêté BNPP 12-07_CONFIGURATION_Annexe 6 IAS" xfId="32709" xr:uid="{22BD7A4E-5811-4F82-96F2-FAC4544632FC}"/>
    <cellStyle name="meny_laroux_1_Suivi Mensuel des Effectifs" xfId="32710" xr:uid="{3A3FBEC1-AA66-466C-9DE6-90F0FCEC6C4C}"/>
    <cellStyle name="měny_laroux_1_Suivi Mensuel des Effectifs" xfId="32711" xr:uid="{B2D55D1A-CB9A-4FEA-A9FE-DF4D063B09B1}"/>
    <cellStyle name="meny_laroux_1_Suivi Mensuel des Effectifs 2" xfId="32712" xr:uid="{E206FE2F-3BBD-42EA-95A7-FAC32DD5792E}"/>
    <cellStyle name="měny_laroux_1_Suivi Mensuel des Effectifs 2" xfId="32713" xr:uid="{1535DCB8-7FC0-489C-80B7-86D66A264F5B}"/>
    <cellStyle name="meny_laroux_1_Suivi Mensuel des Effectifs 2_Annexe 6 IAS" xfId="32714" xr:uid="{FCB8034A-3A6F-4486-9F64-9D6CE073F71F}"/>
    <cellStyle name="měny_laroux_1_Suivi Mensuel des Effectifs 2_Annexe 6 IAS" xfId="32715" xr:uid="{8C9B1DB5-030C-407B-9E64-45C393818235}"/>
    <cellStyle name="meny_laroux_1_Suivi Mensuel des Effectifs 2_CONFIGURATION" xfId="32716" xr:uid="{B643A75D-27D2-47DA-82D5-16DA38E31CD0}"/>
    <cellStyle name="měny_laroux_1_Suivi Mensuel des Effectifs 2_CONFIGURATION" xfId="32717" xr:uid="{F072EC7A-3D4F-4242-A469-4BEAD9B6BC6E}"/>
    <cellStyle name="meny_laroux_1_Suivi Mensuel des Effectifs 2_CONFIGURATION_Annexe 6 IAS" xfId="32718" xr:uid="{C856298E-7C53-4262-A1CC-D8777D6911C4}"/>
    <cellStyle name="měny_laroux_1_Suivi Mensuel des Effectifs 2_CONFIGURATION_Annexe 6 IAS" xfId="32719" xr:uid="{84855C07-0051-42A7-B7AC-E01C1F300594}"/>
    <cellStyle name="meny_laroux_1_Suivi Mensuel des Effectifs_Annexe 6 IAS" xfId="32720" xr:uid="{7BA993B9-B079-4F55-B1BD-32B9738C5740}"/>
    <cellStyle name="měny_laroux_1_Suivi Mensuel des Effectifs_Annexe 6 IAS" xfId="32721" xr:uid="{D841BABA-D50F-4699-B7AD-5D3EE558CD09}"/>
    <cellStyle name="meny_laroux_1_Suivi Mensuel des Effectifs_CONFIGURATION" xfId="32722" xr:uid="{7849BC1B-2793-4028-A0BF-F7353D35C6DB}"/>
    <cellStyle name="měny_laroux_1_Suivi Mensuel des Effectifs_CONFIGURATION" xfId="32723" xr:uid="{7AF41544-BA14-4E3F-B64F-B5923DC99D1F}"/>
    <cellStyle name="meny_laroux_1_Suivi Mensuel des Effectifs_CONFIGURATION_Annexe 6 IAS" xfId="32724" xr:uid="{AA3B6A12-764C-4B6F-96B7-3C8D5D779E06}"/>
    <cellStyle name="měny_laroux_1_Suivi Mensuel des Effectifs_CONFIGURATION_Annexe 6 IAS" xfId="32725" xr:uid="{6F289857-745D-46E4-B553-75B8C0580C91}"/>
    <cellStyle name="meny_laroux_1_Taivie d-finitif envoi r--l 03 2005" xfId="32726" xr:uid="{F104C699-E8AB-4550-9CD3-A31DE76409A2}"/>
    <cellStyle name="měny_laroux_1_Taivie d-finitif envoi r--l 03 2005" xfId="32727" xr:uid="{59F17715-7AA1-4459-A8B4-5C713CA90798}"/>
    <cellStyle name="meny_laroux_1_Taivie d-finitif envoi r--l 03 2005_Annexe 6 IAS" xfId="32728" xr:uid="{B3A3FD57-F20B-4555-8FAD-DF59ED184C94}"/>
    <cellStyle name="měny_laroux_1_Taivie d-finitif envoi r--l 03 2005_Annexe 6 IAS" xfId="32729" xr:uid="{735A2961-82E1-4813-A748-C6C9785902F4}"/>
    <cellStyle name="meny_laroux_1_Taivie d-finitif envoi r--l 03 2005_CONFIGURATION" xfId="32730" xr:uid="{D88EA111-5B01-4897-92C2-E29FCF43906B}"/>
    <cellStyle name="měny_laroux_1_Taivie d-finitif envoi r--l 03 2005_CONFIGURATION" xfId="32731" xr:uid="{B959EE3D-9708-46A6-AA8D-B29EAD69F720}"/>
    <cellStyle name="meny_laroux_1_Taivie d-finitif envoi r--l 03 2005_CONFIGURATION_Annexe 6 IAS" xfId="32732" xr:uid="{26860676-901E-47B2-8723-15A547BB031D}"/>
    <cellStyle name="měny_laroux_1_Taivie d-finitif envoi r--l 03 2005_CONFIGURATION_Annexe 6 IAS" xfId="32733" xr:uid="{056F76C4-CC14-4A87-83CB-67FBB9E80228}"/>
    <cellStyle name="meny_laroux_1_TCD Alimentation commentaires" xfId="32734" xr:uid="{D75AA7FA-D8C3-44BF-92ED-BC5598E479C4}"/>
    <cellStyle name="měny_laroux_1_TCD Alimentation commentaires" xfId="32735" xr:uid="{354184B1-F881-4F4C-B0EA-774D1DDEC4E8}"/>
    <cellStyle name="meny_laroux_1_TCD Alimentation commentaires 2" xfId="32736" xr:uid="{A3EDD845-E3E5-4108-AFEA-53B03EF377B7}"/>
    <cellStyle name="měny_laroux_1_TCD Alimentation commentaires 2" xfId="32737" xr:uid="{75DF3512-C010-4975-97E6-F2B9BC495382}"/>
    <cellStyle name="meny_laroux_1_TCD Alimentation commentaires 2_Annexe 6 IAS" xfId="32738" xr:uid="{1A3648C4-352E-44B9-8A0F-D56712A818E6}"/>
    <cellStyle name="měny_laroux_1_TCD Alimentation commentaires 2_Annexe 6 IAS" xfId="32739" xr:uid="{40A95796-BDBF-405E-BF4D-A7C52B85AD7C}"/>
    <cellStyle name="meny_laroux_1_TCD Alimentation commentaires 2_CONFIGURATION" xfId="32740" xr:uid="{F2DA6123-243A-4C64-B942-4B6507F7C794}"/>
    <cellStyle name="měny_laroux_1_TCD Alimentation commentaires 2_CONFIGURATION" xfId="32741" xr:uid="{27B659C0-6CAA-483E-A03D-802FB37EA96F}"/>
    <cellStyle name="meny_laroux_1_TCD Alimentation commentaires 2_CONFIGURATION_Annexe 6 IAS" xfId="32742" xr:uid="{74F205DE-08B1-4D69-BCCF-8FB064E4C35B}"/>
    <cellStyle name="měny_laroux_1_TCD Alimentation commentaires 2_CONFIGURATION_Annexe 6 IAS" xfId="32743" xr:uid="{D9B1B809-8C67-4961-80F5-D9E93FEE6237}"/>
    <cellStyle name="meny_laroux_1_TCD Alimentation commentaires_Annexe 6 IAS" xfId="32744" xr:uid="{EB5802A8-E4B4-45AF-840E-A2EC0F2D3ABC}"/>
    <cellStyle name="měny_laroux_1_TCD Alimentation commentaires_Annexe 6 IAS" xfId="32745" xr:uid="{08468737-ECA9-4118-B31C-107D42F7B186}"/>
    <cellStyle name="meny_laroux_1_TCD Alimentation commentaires_CONFIGURATION" xfId="32746" xr:uid="{B0390F9E-BD2D-43EE-942F-E4CA3A8837DC}"/>
    <cellStyle name="měny_laroux_1_TCD Alimentation commentaires_CONFIGURATION" xfId="32747" xr:uid="{52A7B154-6DEC-4937-9E44-AFF72AF72C58}"/>
    <cellStyle name="meny_laroux_1_TCD Alimentation commentaires_CONFIGURATION_Annexe 6 IAS" xfId="32748" xr:uid="{0F548C68-8690-43B9-8733-9626734BDD2A}"/>
    <cellStyle name="měny_laroux_1_TCD Alimentation commentaires_CONFIGURATION_Annexe 6 IAS" xfId="32749" xr:uid="{853AFBC6-5F6B-4894-93BC-484169B2A134}"/>
    <cellStyle name="meny_laroux_1_TCD Analyse libre" xfId="32750" xr:uid="{EF0FA06B-FE1F-46E0-8A4C-4D8145D86573}"/>
    <cellStyle name="měny_laroux_1_TCD Analyse libre" xfId="32751" xr:uid="{AEC8FF5B-F865-4BBF-8E6B-62DF0ED0D28A}"/>
    <cellStyle name="meny_laroux_1_TCD Analyse libre (2)" xfId="32752" xr:uid="{8411339A-BCB0-4444-AB14-A0D0EB45FE77}"/>
    <cellStyle name="měny_laroux_1_TCD Analyse libre (2)" xfId="32753" xr:uid="{18787809-1EBC-4625-B6E6-11CCDABB4530}"/>
    <cellStyle name="meny_laroux_1_TCD Analyse libre (2) 2" xfId="32754" xr:uid="{34583DD9-B58D-4135-BE14-C7F3AA313C5F}"/>
    <cellStyle name="měny_laroux_1_TCD Analyse libre (2) 2" xfId="32755" xr:uid="{F7470C51-7CB0-4895-B77C-D26DF798F47D}"/>
    <cellStyle name="meny_laroux_1_TCD Analyse libre (2) 2_Annexe 6 IAS" xfId="32756" xr:uid="{460152FA-9328-44EC-AA1C-9051128BD01F}"/>
    <cellStyle name="měny_laroux_1_TCD Analyse libre (2) 2_Annexe 6 IAS" xfId="32757" xr:uid="{6074107E-4D3A-4468-B0B6-6238CE39EAFD}"/>
    <cellStyle name="meny_laroux_1_TCD Analyse libre (2) 2_CONFIGURATION" xfId="32758" xr:uid="{7C43D031-1749-44C8-BB49-2EAAF982C230}"/>
    <cellStyle name="měny_laroux_1_TCD Analyse libre (2) 2_CONFIGURATION" xfId="32759" xr:uid="{8BBDE105-3D68-4F4B-B65F-54C9D8EFEEC3}"/>
    <cellStyle name="meny_laroux_1_TCD Analyse libre (2) 2_CONFIGURATION_Annexe 6 IAS" xfId="32760" xr:uid="{77161FC4-B0B0-40C6-BE15-F6DC22FDFBB5}"/>
    <cellStyle name="měny_laroux_1_TCD Analyse libre (2) 2_CONFIGURATION_Annexe 6 IAS" xfId="32761" xr:uid="{620916B5-DA25-4B86-9D38-DBE804D989CC}"/>
    <cellStyle name="meny_laroux_1_TCD Analyse libre (2)_Annexe 6 IAS" xfId="32762" xr:uid="{A25BB900-1017-4EF5-836D-E99111265C91}"/>
    <cellStyle name="měny_laroux_1_TCD Analyse libre (2)_Annexe 6 IAS" xfId="32763" xr:uid="{C8932918-BC83-4348-B13E-839D2838BE41}"/>
    <cellStyle name="meny_laroux_1_TCD Analyse libre (2)_CONFIGURATION" xfId="32764" xr:uid="{6F6F4302-8778-48BC-AF49-7A62CA9412F1}"/>
    <cellStyle name="měny_laroux_1_TCD Analyse libre (2)_CONFIGURATION" xfId="32765" xr:uid="{28B786AB-12F4-4B92-91F6-191D073873B8}"/>
    <cellStyle name="meny_laroux_1_TCD Analyse libre (2)_CONFIGURATION_Annexe 6 IAS" xfId="32766" xr:uid="{1A945C74-8E8E-4877-9289-5E7C3003E254}"/>
    <cellStyle name="měny_laroux_1_TCD Analyse libre (2)_CONFIGURATION_Annexe 6 IAS" xfId="32767" xr:uid="{7CA23DED-48D8-4C49-9466-FE2050D847C7}"/>
    <cellStyle name="meny_laroux_1_TCD Analyse libre 2" xfId="32768" xr:uid="{9F40C819-AE3A-48E4-9820-68EC895D8149}"/>
    <cellStyle name="měny_laroux_1_TCD Analyse libre 2" xfId="32769" xr:uid="{F71AAA9C-31F4-4C87-802B-647A8C9C51D5}"/>
    <cellStyle name="meny_laroux_1_TCD Analyse libre 2_Annexe 6 IAS" xfId="32770" xr:uid="{B0B337FB-E1A3-44D8-88A3-C599D0D7AE81}"/>
    <cellStyle name="měny_laroux_1_TCD Analyse libre 2_Annexe 6 IAS" xfId="32771" xr:uid="{CACF2C42-2046-493A-9B56-82453ED7E806}"/>
    <cellStyle name="meny_laroux_1_TCD Analyse libre 2_CONFIGURATION" xfId="32772" xr:uid="{AEA94666-0E16-4182-B5EF-578714807262}"/>
    <cellStyle name="měny_laroux_1_TCD Analyse libre 2_CONFIGURATION" xfId="32773" xr:uid="{E79AFEF0-699C-4EFE-A5A2-D9C37F3CE001}"/>
    <cellStyle name="meny_laroux_1_TCD Analyse libre 2_CONFIGURATION_Annexe 6 IAS" xfId="32774" xr:uid="{9051D14B-82E9-48DA-ABD9-892E1E4D6EF5}"/>
    <cellStyle name="měny_laroux_1_TCD Analyse libre 2_CONFIGURATION_Annexe 6 IAS" xfId="32775" xr:uid="{2128308C-0B32-4BBC-9FE7-F2DFFF1EE211}"/>
    <cellStyle name="meny_laroux_1_TCD Analyse libre_Annexe 6 IAS" xfId="32776" xr:uid="{D60DA478-3A48-4255-A78C-A68F1DA7991D}"/>
    <cellStyle name="měny_laroux_1_TCD Analyse libre_Annexe 6 IAS" xfId="32777" xr:uid="{4C865459-DDD0-4472-935A-B683C1E795F9}"/>
    <cellStyle name="meny_laroux_1_TCD Analyse libre_CONFIGURATION" xfId="32778" xr:uid="{A909B8B9-1FD1-4CCA-BC06-E2E07B88EBB6}"/>
    <cellStyle name="měny_laroux_1_TCD Analyse libre_CONFIGURATION" xfId="32779" xr:uid="{87FF8A29-4850-4F16-9275-8F1EBD8C9C72}"/>
    <cellStyle name="meny_laroux_1_TCD Analyse libre_CONFIGURATION_Annexe 6 IAS" xfId="32780" xr:uid="{56D7E5F4-361E-42B7-A689-DDB67D7C6C86}"/>
    <cellStyle name="měny_laroux_1_TCD Analyse libre_CONFIGURATION_Annexe 6 IAS" xfId="32781" xr:uid="{4A98DF80-1A90-4949-91FD-150C5A763E97}"/>
    <cellStyle name="meny_laroux_1_Ventilation OCEA - Ajustement" xfId="32782" xr:uid="{BA3155EB-FDC6-482E-A4D4-FF09C6EA9590}"/>
    <cellStyle name="měny_laroux_1_Ventilation OCEA - Ajustement" xfId="32783" xr:uid="{3D882C33-973F-4CD8-B4E7-4749FED4A1F2}"/>
    <cellStyle name="meny_laroux_1_Ventilation OCEA - Ajustement 2" xfId="32784" xr:uid="{D7D31FE3-B0B5-42C4-8DE6-CF376303456D}"/>
    <cellStyle name="měny_laroux_1_Ventilation OCEA - Ajustement 2" xfId="32785" xr:uid="{C809A9F6-0366-4A5D-96BA-51F8E3746F23}"/>
    <cellStyle name="meny_laroux_1_Ventilation OCEA - Ajustement 2_Annexe 6 IAS" xfId="32786" xr:uid="{5C51F7A0-4F56-4BCE-802B-5509337D71FA}"/>
    <cellStyle name="měny_laroux_1_Ventilation OCEA - Ajustement 2_Annexe 6 IAS" xfId="32787" xr:uid="{ED6828FB-757E-4E94-A73A-B16B099FF71F}"/>
    <cellStyle name="meny_laroux_1_Ventilation OCEA - Ajustement 2_CONFIGURATION" xfId="32788" xr:uid="{44C94713-B929-48FD-818D-A6F8412D3224}"/>
    <cellStyle name="měny_laroux_1_Ventilation OCEA - Ajustement 2_CONFIGURATION" xfId="32789" xr:uid="{EE9B2571-B17B-44FA-B365-0E4049A07EB4}"/>
    <cellStyle name="meny_laroux_1_Ventilation OCEA - Ajustement 2_CONFIGURATION_Annexe 6 IAS" xfId="32790" xr:uid="{46D39BA0-B611-42A3-97F5-32C615052BC0}"/>
    <cellStyle name="měny_laroux_1_Ventilation OCEA - Ajustement 2_CONFIGURATION_Annexe 6 IAS" xfId="32791" xr:uid="{5147E6CB-311C-4FAD-BB5F-FE505BDDA6F5}"/>
    <cellStyle name="meny_laroux_1_Ventilation OCEA - Ajustement_Annexe 6 IAS" xfId="32792" xr:uid="{08BE5780-35F0-4AF2-8513-08DC17180651}"/>
    <cellStyle name="měny_laroux_1_Ventilation OCEA - Ajustement_Annexe 6 IAS" xfId="32793" xr:uid="{D57C8AE7-FEAD-424A-A3F9-EFBE0DB6018E}"/>
    <cellStyle name="meny_laroux_1_Ventilation OCEA - Ajustement_CONFIGURATION" xfId="32794" xr:uid="{6F2F92C5-A2AE-4A23-874F-6977852D7A3C}"/>
    <cellStyle name="měny_laroux_1_Ventilation OCEA - Ajustement_CONFIGURATION" xfId="32795" xr:uid="{D5E7DE58-2505-4844-92FB-4ACCCECB14BC}"/>
    <cellStyle name="meny_laroux_1_Ventilation OCEA - Ajustement_CONFIGURATION_Annexe 6 IAS" xfId="32796" xr:uid="{E0653C2B-5F62-4F0D-83D4-8CF7F5E0738A}"/>
    <cellStyle name="měny_laroux_1_Ventilation OCEA - Ajustement_CONFIGURATION_Annexe 6 IAS" xfId="32797" xr:uid="{01E366EF-68DA-4B74-A84F-CDB1C5A53AAF}"/>
    <cellStyle name="meny_laroux_1_wksFreeAnalysis" xfId="32798" xr:uid="{4371F3F1-0967-4994-8F5F-1F6C31C85D89}"/>
    <cellStyle name="měny_laroux_1_wksFreeAnalysis" xfId="32799" xr:uid="{AA0F1E2E-0FEC-4303-B70D-A39AD5EB92E0}"/>
    <cellStyle name="meny_laroux_1_wksFreeAnalysis 2" xfId="32800" xr:uid="{64950D57-1AB6-45FA-AD55-96FEDA890A19}"/>
    <cellStyle name="měny_laroux_1_wksFreeAnalysis 2" xfId="32801" xr:uid="{BABC13EF-3462-4C7D-A289-609506F08C5C}"/>
    <cellStyle name="meny_laroux_1_wksFreeAnalysis 2_Annexe 6 IAS" xfId="32802" xr:uid="{8389B1FF-E56A-4D54-A728-D3203FD65032}"/>
    <cellStyle name="měny_laroux_1_wksFreeAnalysis 2_Annexe 6 IAS" xfId="32803" xr:uid="{6D5D91C2-8C8A-4176-B4FB-5D0A92C4E76D}"/>
    <cellStyle name="meny_laroux_1_wksFreeAnalysis 2_CONFIGURATION" xfId="32804" xr:uid="{55726C32-43CD-413C-9A59-C9D18E01B9E0}"/>
    <cellStyle name="měny_laroux_1_wksFreeAnalysis 2_CONFIGURATION" xfId="32805" xr:uid="{12EF678A-CC9D-4938-B9E1-DEF1550BEEFB}"/>
    <cellStyle name="meny_laroux_1_wksFreeAnalysis 2_CONFIGURATION_Annexe 6 IAS" xfId="32806" xr:uid="{86831A6D-1D41-4A2A-879A-34A018898891}"/>
    <cellStyle name="měny_laroux_1_wksFreeAnalysis 2_CONFIGURATION_Annexe 6 IAS" xfId="32807" xr:uid="{A1474F56-D32A-4E0B-AC7F-010EAA7D6373}"/>
    <cellStyle name="meny_laroux_1_wksFreeAnalysis_Annexe 6 IAS" xfId="32808" xr:uid="{F47A68FF-8BAA-4568-9938-9E4D04CE42E1}"/>
    <cellStyle name="měny_laroux_1_wksFreeAnalysis_Annexe 6 IAS" xfId="32809" xr:uid="{95DAED32-A728-4515-AE33-137EBE1E68F3}"/>
    <cellStyle name="meny_laroux_1_wksFreeAnalysis_CONFIGURATION" xfId="32810" xr:uid="{49F55A64-B506-448F-83AC-818F49348DE6}"/>
    <cellStyle name="měny_laroux_1_wksFreeAnalysis_CONFIGURATION" xfId="32811" xr:uid="{30E02EC4-6A84-4D56-B672-2830D0328152}"/>
    <cellStyle name="meny_laroux_1_wksFreeAnalysis_CONFIGURATION_Annexe 6 IAS" xfId="32812" xr:uid="{EE0412AA-68EB-4B72-8DCA-5A6EF2724FFD}"/>
    <cellStyle name="měny_laroux_1_wksFreeAnalysis_CONFIGURATION_Annexe 6 IAS" xfId="32813" xr:uid="{2BC40CF4-2DAC-4120-930A-E4BA6CDD86CB}"/>
    <cellStyle name="meny_laroux_Accueil" xfId="32814" xr:uid="{C509292F-BCAD-4BE9-B359-8D71D9D957E7}"/>
    <cellStyle name="měny_laroux_Accueil" xfId="32815" xr:uid="{1E21DC23-E721-4A30-889B-3417EA5D7C0B}"/>
    <cellStyle name="meny_laroux_Accueil_Annexe 6 IAS" xfId="32816" xr:uid="{F31FE305-7C03-49D2-9BB0-4FA7544B0692}"/>
    <cellStyle name="měny_laroux_Accueil_Annexe 6 IAS" xfId="32817" xr:uid="{F0DDC4BA-D856-4245-92AD-6047008D28C8}"/>
    <cellStyle name="meny_laroux_Accueil_CONFIGURATION" xfId="32818" xr:uid="{AD44E1E9-5A72-499A-87EF-92CC6DE64B26}"/>
    <cellStyle name="měny_laroux_Accueil_CONFIGURATION" xfId="32819" xr:uid="{B0956D2A-6A79-41AE-B112-B8BD736FFD56}"/>
    <cellStyle name="meny_laroux_Accueil_CONFIGURATION_Annexe 6 IAS" xfId="32820" xr:uid="{1D7CC0C5-0FE9-433D-B72C-14A1550F29D8}"/>
    <cellStyle name="měny_laroux_Accueil_CONFIGURATION_Annexe 6 IAS" xfId="32821" xr:uid="{82D6F786-C397-48B6-97EF-D4D3D4CB9E7C}"/>
    <cellStyle name="meny_laroux_Annexe 6 IAS" xfId="32822" xr:uid="{392ACCC1-0187-4F1A-ABD3-4C37A391FFD3}"/>
    <cellStyle name="měny_laroux_Annexe 6 IAS" xfId="32823" xr:uid="{3B8DCF8F-AA02-4545-B83F-8764F9C1336E}"/>
    <cellStyle name="meny_laroux_Base Interim 2002" xfId="32824" xr:uid="{70349CA8-2C47-4438-8DF7-998797EEDE5F}"/>
    <cellStyle name="měny_laroux_Base Interim 2002" xfId="32825" xr:uid="{5CA020E4-070C-4D19-8016-B91965219596}"/>
    <cellStyle name="meny_laroux_Base Interim 2002_Annexe 6 IAS" xfId="32826" xr:uid="{CEE310F2-842D-41AB-BCA7-13BC37B4F675}"/>
    <cellStyle name="měny_laroux_Base Interim 2002_Annexe 6 IAS" xfId="32827" xr:uid="{7F189E57-F3F4-43C8-AC70-E2F135EFDC82}"/>
    <cellStyle name="meny_laroux_Base Interim 2002_CONFIGURATION" xfId="32828" xr:uid="{B6566C03-66CA-4BF3-A22E-E629452DDFDF}"/>
    <cellStyle name="měny_laroux_Base Interim 2002_CONFIGURATION" xfId="32829" xr:uid="{8820FDCD-3B98-4B36-8004-B246B5B781D6}"/>
    <cellStyle name="meny_laroux_Base Interim 2002_CONFIGURATION_Annexe 6 IAS" xfId="32830" xr:uid="{76DB6D74-39C0-49EE-88E4-E5D89B1500B1}"/>
    <cellStyle name="měny_laroux_Base Interim 2002_CONFIGURATION_Annexe 6 IAS" xfId="32831" xr:uid="{DC53980C-ED4A-4BA1-9E8C-C8C37DBD23C9}"/>
    <cellStyle name="meny_laroux_Base Interim 2002_Effectifs Totaux" xfId="32832" xr:uid="{7A2BBDAB-21B8-4B2D-AAE0-8690CBFA36EF}"/>
    <cellStyle name="měny_laroux_Base Interim 2002_referentiel" xfId="32833" xr:uid="{9C8FF5FB-61B1-4E4D-B799-67617657CCED}"/>
    <cellStyle name="meny_laroux_cardif rd" xfId="32834" xr:uid="{410A3ECE-BB2B-4BD5-8581-AAFA8F5EBE0D}"/>
    <cellStyle name="měny_laroux_CONFIGURATION" xfId="32835" xr:uid="{43017F39-DCCA-4B7E-902C-C944918B9392}"/>
    <cellStyle name="meny_laroux_DSS segments (hors EI)_Accueil" xfId="32836" xr:uid="{3D15F65A-CE73-46B3-9399-45D4E31B0277}"/>
    <cellStyle name="měny_laroux_DSS segments (hors EI)_CONFIGURATION" xfId="32837" xr:uid="{CF2CA6B4-60AC-49CA-BB69-5CFCED2A25FE}"/>
    <cellStyle name="meny_laroux_Effectifs Repart_Accueil" xfId="32838" xr:uid="{2B317792-39AB-46D9-B67F-D6544A09445B}"/>
    <cellStyle name="měny_laroux_Effectifs Repart_CONFIGURATION" xfId="32839" xr:uid="{77F3CEB4-AE7C-4D22-8CB5-942DAF1A51E0}"/>
    <cellStyle name="meny_laroux_Effectifs Totaux_1" xfId="32840" xr:uid="{528646C1-A58D-4A38-B5F1-2173D105CC85}"/>
    <cellStyle name="měny_laroux_Effectifs Totaux_Accueil" xfId="32841" xr:uid="{FF49D02A-87B1-417A-BC0C-6FCC50F7134A}"/>
    <cellStyle name="meny_laroux_Interim_1" xfId="32842" xr:uid="{C0536D11-37B9-4055-BFDE-091DC0C35ABB}"/>
    <cellStyle name="měny_laroux_phases comparées" xfId="32843" xr:uid="{CBA6921D-CBF2-4BE3-8A85-3B769AFA14EF}"/>
    <cellStyle name="meny_laroux_Planilla de Trabajo J-10_VIDA" xfId="32844" xr:uid="{5C2E7CB8-564D-47F3-B8BA-8AD28C9160AE}"/>
    <cellStyle name="měny_laroux_Planilla de Trabajo J-10_VIDA" xfId="32845" xr:uid="{0A30E690-EB88-41C2-A387-C43BD4CB6431}"/>
    <cellStyle name="meny_laroux_Planilla de Trabajo J-10_VIDA_Annexe 6 IAS" xfId="32846" xr:uid="{1589C55A-CCAB-47F3-87EF-E76A01224AAE}"/>
    <cellStyle name="měny_laroux_Planilla de Trabajo J-10_VIDA_Annexe 6 IAS" xfId="32847" xr:uid="{D2AB8F80-7EAE-458C-A226-281A38240D7E}"/>
    <cellStyle name="meny_laroux_Planilla de Trabajo J-10_VIDA_CONFIGURATION" xfId="32848" xr:uid="{94BE126B-674A-4BA7-8A87-F12C1E0941CE}"/>
    <cellStyle name="měny_laroux_Planilla de Trabajo J-10_VIDA_CONFIGURATION" xfId="32849" xr:uid="{F0EE9799-EE2A-4211-A09D-4A909A33E80A}"/>
    <cellStyle name="meny_laroux_Planilla de Trabajo J-10_VIDA_CONFIGURATION_Annexe 6 IAS" xfId="32850" xr:uid="{B2381E0C-A294-478B-81BA-C1B83DE2EEB2}"/>
    <cellStyle name="měny_laroux_Planilla de Trabajo J-10_VIDA_CONFIGURATION_Annexe 6 IAS" xfId="32851" xr:uid="{1F4CF26E-92DF-44B9-AC88-D7E5CFDAE500}"/>
    <cellStyle name="meny_laroux_referentiel" xfId="32852" xr:uid="{A60F7D50-E800-45D1-973A-543A6ABBA258}"/>
    <cellStyle name="měny_laroux_referentiel" xfId="32853" xr:uid="{363D6950-DCFE-4F6D-8BC5-5F3BDEEE25CA}"/>
    <cellStyle name="meny_laroux_referentiel_Annexe 6 IAS" xfId="32854" xr:uid="{7085FA55-D6FD-43F6-A0EB-876DB7C2EA9F}"/>
    <cellStyle name="měny_laroux_referentiel_Annexe 6 IAS" xfId="32855" xr:uid="{BB541B1A-3A37-49AB-9221-6CD398C40C70}"/>
    <cellStyle name="meny_laroux_referentiel_CONFIGURATION" xfId="32856" xr:uid="{76CCD206-B425-440A-8D63-113981DD773A}"/>
    <cellStyle name="měny_laroux_referentiel_CONFIGURATION" xfId="32857" xr:uid="{3813B4EA-2F35-47A3-96CC-952983758B64}"/>
    <cellStyle name="meny_laroux_referentiel_CONFIGURATION_Annexe 6 IAS" xfId="32858" xr:uid="{927FAD29-8DEC-4179-94C0-C64AEB6BD9B6}"/>
    <cellStyle name="měny_laroux_referentiel_CONFIGURATION_Annexe 6 IAS" xfId="32859" xr:uid="{29A4BB40-433A-4B9C-9176-422C45C2A482}"/>
    <cellStyle name="meny_laroux_Régies_1" xfId="32860" xr:uid="{61AA144D-2C48-48C1-92ED-7EEB6DAE453A}"/>
    <cellStyle name="měny_laroux_Restitution OCEA Arrêté BNPP 03-06 segments" xfId="32861" xr:uid="{074B38A7-DEBC-406C-BC2E-4338448E4995}"/>
    <cellStyle name="meny_laroux_restitution OCEA Arrêté BNPP 06-06" xfId="32862" xr:uid="{DAD2A9EF-57E7-4457-9286-9A99A927B95E}"/>
    <cellStyle name="měny_laroux_restitution OCEA Arrêté BNPP 06-06" xfId="32863" xr:uid="{B5A81326-83D3-4005-8543-7F609125B818}"/>
    <cellStyle name="meny_laroux_restitution OCEA Arrêté BNPP 06-06_Accueil" xfId="32864" xr:uid="{10FEF69D-275B-4E31-BD24-EFAB6D821A87}"/>
    <cellStyle name="měny_laroux_restitution OCEA Arrêté BNPP 06-06_Annexe 6 IAS" xfId="32865" xr:uid="{FED0BDE2-4A4E-4B17-B7E8-D023FE9BFA9A}"/>
    <cellStyle name="meny_laroux_TCD Alimentation commentaires" xfId="32866" xr:uid="{712F59AF-1911-4EE5-8151-679E48E43202}"/>
    <cellStyle name="měny_laroux_TCD Analyse libre (2)" xfId="32867" xr:uid="{FF6B7A31-1386-4FDA-BA14-C5D59C9DA9C0}"/>
    <cellStyle name="meny_laroux_Ventilation OCEA - Ajustement" xfId="32868" xr:uid="{DAD6C2E5-A488-475D-8550-DEC82C4FEA9E}"/>
    <cellStyle name="MF" xfId="32869" xr:uid="{0441723B-7B50-44FA-9483-B6FD79A8959D}"/>
    <cellStyle name="MF 2" xfId="32870" xr:uid="{752BC97A-2D66-488E-8AB2-F0B4C9C10FEF}"/>
    <cellStyle name="MF_~0950885" xfId="32871" xr:uid="{4B11357F-4583-49D7-9A61-006F653A8CE4}"/>
    <cellStyle name="Migliaia (0)_0-100" xfId="32872" xr:uid="{6036499B-32F9-4A13-9CAA-6293398A5EFD}"/>
    <cellStyle name="Migliaia [0] 2" xfId="32873" xr:uid="{606BFDCC-715A-466C-ABA2-4728A48606F7}"/>
    <cellStyle name="Migliaia [0] 2 10" xfId="32874" xr:uid="{5B8C2DE4-D02A-4671-B6F2-69871EDC541F}"/>
    <cellStyle name="Migliaia [0] 2 10 2" xfId="32875" xr:uid="{004139BD-3943-42B6-89F5-24DF766F62FB}"/>
    <cellStyle name="Migliaia [0] 2 10 3" xfId="32876" xr:uid="{22954D6E-9573-435D-9E04-2E945867C5C8}"/>
    <cellStyle name="Migliaia [0] 2 10_Annexe 6 IAS" xfId="32877" xr:uid="{74B06FAD-D3AF-4F43-B4FD-CDD8680AF97B}"/>
    <cellStyle name="Migliaia [0] 2 11" xfId="32878" xr:uid="{8AD2897D-C20E-469A-944E-EFE85ED73BD6}"/>
    <cellStyle name="Migliaia [0] 2 11 2" xfId="32879" xr:uid="{1268F8EA-4866-451E-8801-C31C6EB88970}"/>
    <cellStyle name="Migliaia [0] 2 11_Annexe 6 IAS" xfId="32880" xr:uid="{08A06F7B-C549-4D51-AD5E-7FB3FBC0DA41}"/>
    <cellStyle name="Migliaia [0] 2 12" xfId="32881" xr:uid="{1867FA69-EC5C-4DF3-9741-064AD42CCEE5}"/>
    <cellStyle name="Migliaia [0] 2 12 2" xfId="32882" xr:uid="{17D71E76-5574-40D4-AEC9-C80236416829}"/>
    <cellStyle name="Migliaia [0] 2 12_Annexe 6 IAS" xfId="32883" xr:uid="{5CE354DB-82F5-46CB-9028-EB73DAA78BCD}"/>
    <cellStyle name="Migliaia [0] 2 13" xfId="32884" xr:uid="{1D2B12F9-0A66-491D-87AB-16CA8DCC4BC6}"/>
    <cellStyle name="Migliaia [0] 2 14" xfId="32885" xr:uid="{826030EB-F0FF-4A8B-B05A-79ED77B7F5DC}"/>
    <cellStyle name="Migliaia [0] 2 15" xfId="32886" xr:uid="{611F9815-E777-44B0-9542-E839EA507794}"/>
    <cellStyle name="Migliaia [0] 2 16" xfId="32887" xr:uid="{E4E7B859-0280-44A5-9A19-0D6BB837E1DD}"/>
    <cellStyle name="Migliaia [0] 2 17" xfId="32888" xr:uid="{2D22A8F5-CC4F-41B9-847B-1CB0F5D30A0A}"/>
    <cellStyle name="Migliaia [0] 2 18" xfId="32889" xr:uid="{8D3101E3-3721-4DFB-A7FC-113BDFCFDCF5}"/>
    <cellStyle name="Migliaia [0] 2 19" xfId="32890" xr:uid="{2BDDD4CB-24C7-4881-80B9-5E1F84FF3F3A}"/>
    <cellStyle name="Migliaia [0] 2 2" xfId="32891" xr:uid="{7ADC1410-EFFB-4F66-977E-FA2F51BCF7C7}"/>
    <cellStyle name="Migliaia [0] 2 2 2" xfId="32892" xr:uid="{33A9CF62-BA1B-4477-8A46-7D24B5F77E62}"/>
    <cellStyle name="Migliaia [0] 2 2 2 2" xfId="32893" xr:uid="{1DE916DB-9D49-47B4-B5CB-E92D36127ABF}"/>
    <cellStyle name="Migliaia [0] 2 2 2 2 2" xfId="32894" xr:uid="{7CE6FFFA-3843-4C34-AF54-4864BCD0A16E}"/>
    <cellStyle name="Migliaia [0] 2 2 2 2_Annexe 6 IAS" xfId="32895" xr:uid="{E13F804B-083D-4D04-8BE1-2C01B39FB8C4}"/>
    <cellStyle name="Migliaia [0] 2 2 2 3" xfId="32896" xr:uid="{6FEEE25E-829E-48E9-9FB2-E3753348A214}"/>
    <cellStyle name="Migliaia [0] 2 2 2 4" xfId="32897" xr:uid="{657DBA28-47F6-4134-A158-CA5A32F42494}"/>
    <cellStyle name="Migliaia [0] 2 2 2_Annexe 6 IAS" xfId="32898" xr:uid="{3C96E27C-BA1C-48F3-9EE9-B1D25DA4960F}"/>
    <cellStyle name="Migliaia [0] 2 2 3" xfId="32899" xr:uid="{ECC854ED-6902-4DA8-9A5E-A4312E1FB1D7}"/>
    <cellStyle name="Migliaia [0] 2 2 3 2" xfId="32900" xr:uid="{EF2D115A-5033-4637-8985-EAFC924A7B67}"/>
    <cellStyle name="Migliaia [0] 2 2 3 2 2" xfId="32901" xr:uid="{AA2909FE-E566-4A08-878C-B1E035DC74C6}"/>
    <cellStyle name="Migliaia [0] 2 2 3 2_Annexe 6 IAS" xfId="32902" xr:uid="{C14BD077-C973-4227-98B2-3F8E7EEBF975}"/>
    <cellStyle name="Migliaia [0] 2 2 3 3" xfId="32903" xr:uid="{2BD0B05F-5F84-468A-B997-F23BC446C951}"/>
    <cellStyle name="Migliaia [0] 2 2 3 4" xfId="32904" xr:uid="{28BBF462-7CAF-49AF-87A5-088C76BBB3D7}"/>
    <cellStyle name="Migliaia [0] 2 2 3_Annexe 6 IAS" xfId="32905" xr:uid="{326415EF-709D-4963-A51A-254C3B66CF68}"/>
    <cellStyle name="Migliaia [0] 2 2 4" xfId="32906" xr:uid="{1CA87E29-E6B8-45C3-AE32-171E14184EF9}"/>
    <cellStyle name="Migliaia [0] 2 2 4 2" xfId="32907" xr:uid="{23925DC4-A5B3-4C68-B213-05B200E85C27}"/>
    <cellStyle name="Migliaia [0] 2 2 4 3" xfId="32908" xr:uid="{25890B04-1227-4F78-B2A1-794F82404FC7}"/>
    <cellStyle name="Migliaia [0] 2 2 4_Annexe 6 IAS" xfId="32909" xr:uid="{968A5592-5B85-4A63-9553-7E6D706E20ED}"/>
    <cellStyle name="Migliaia [0] 2 2 5" xfId="32910" xr:uid="{73D54892-9965-4465-AD13-A93B7D7F40F2}"/>
    <cellStyle name="Migliaia [0] 2 2 6" xfId="32911" xr:uid="{577B47B6-3219-43F7-AA2C-D30B92DE2444}"/>
    <cellStyle name="Migliaia [0] 2 2 7" xfId="32912" xr:uid="{2CF42AD8-A0A8-4D07-A94F-81A9891972A5}"/>
    <cellStyle name="Migliaia [0] 2 2 8" xfId="32913" xr:uid="{D0C9444E-9E22-4146-A693-329A7512A69C}"/>
    <cellStyle name="Migliaia [0] 2 2_Annexe 6 IAS" xfId="32914" xr:uid="{8DA8813C-2B8C-4261-BEB9-36FB776D823F}"/>
    <cellStyle name="Migliaia [0] 2 3" xfId="32915" xr:uid="{B5AB5A38-029F-46F0-A52C-0A2B9DC9559F}"/>
    <cellStyle name="Migliaia [0] 2 3 2" xfId="32916" xr:uid="{7A4B6B32-B40C-4409-B7C6-EF9137777085}"/>
    <cellStyle name="Migliaia [0] 2 3 2 2" xfId="32917" xr:uid="{12D89177-63B0-471C-BD75-759283D29924}"/>
    <cellStyle name="Migliaia [0] 2 3 2 2 2" xfId="32918" xr:uid="{340CD033-0898-465C-A45F-458C65179CAE}"/>
    <cellStyle name="Migliaia [0] 2 3 2 2_Annexe 6 IAS" xfId="32919" xr:uid="{581B7566-B734-44FA-B49D-F2C826AB84AD}"/>
    <cellStyle name="Migliaia [0] 2 3 2 3" xfId="32920" xr:uid="{D922081C-B834-45B3-BFFD-44542CFFC2FC}"/>
    <cellStyle name="Migliaia [0] 2 3 2 4" xfId="32921" xr:uid="{C036FC53-EDAB-40EB-B663-BC3072D505B0}"/>
    <cellStyle name="Migliaia [0] 2 3 2_Annexe 6 IAS" xfId="32922" xr:uid="{316D5A89-CF0B-4051-890D-ADC9485B9BCA}"/>
    <cellStyle name="Migliaia [0] 2 3 3" xfId="32923" xr:uid="{4DECC0A0-2564-4588-9984-BA8C50E39C5C}"/>
    <cellStyle name="Migliaia [0] 2 3 3 2" xfId="32924" xr:uid="{2437BAD1-6A5D-4D10-B108-068C9E4D8218}"/>
    <cellStyle name="Migliaia [0] 2 3 3 2 2" xfId="32925" xr:uid="{4942B5CD-686D-40AF-ABC4-3690E631664D}"/>
    <cellStyle name="Migliaia [0] 2 3 3 2_Annexe 6 IAS" xfId="32926" xr:uid="{C4577AD7-C181-4691-BBD5-FD80B8BA7A78}"/>
    <cellStyle name="Migliaia [0] 2 3 3 3" xfId="32927" xr:uid="{470D0C81-C274-4979-B9BA-ED9DC3E8D5A9}"/>
    <cellStyle name="Migliaia [0] 2 3 3 4" xfId="32928" xr:uid="{6F8E65AE-7E84-4DD1-BA11-1F5ED827F1BB}"/>
    <cellStyle name="Migliaia [0] 2 3 3_Annexe 6 IAS" xfId="32929" xr:uid="{5764040D-0CAF-4B20-9EA4-681A0CBE7315}"/>
    <cellStyle name="Migliaia [0] 2 3 4" xfId="32930" xr:uid="{2014C55C-A11B-4775-BE77-552AD9C4EA6B}"/>
    <cellStyle name="Migliaia [0] 2 3 4 2" xfId="32931" xr:uid="{C3E6CCA3-FDB0-4CEB-BFFE-90137236CE4C}"/>
    <cellStyle name="Migliaia [0] 2 3 4 3" xfId="32932" xr:uid="{8FF28E78-4E05-4D18-8D7E-7A6A036B3B9E}"/>
    <cellStyle name="Migliaia [0] 2 3 4_Annexe 6 IAS" xfId="32933" xr:uid="{B891EEFD-96E7-4E5A-AE31-54F6C2A6BDDD}"/>
    <cellStyle name="Migliaia [0] 2 3 5" xfId="32934" xr:uid="{016D86BE-2665-4E4A-9062-98DEA0417911}"/>
    <cellStyle name="Migliaia [0] 2 3 6" xfId="32935" xr:uid="{6A9B67E1-3D5A-47D0-AF87-8B235A610BEC}"/>
    <cellStyle name="Migliaia [0] 2 3 7" xfId="32936" xr:uid="{C01329FA-EA98-40D4-96F2-0DB9465E966C}"/>
    <cellStyle name="Migliaia [0] 2 3 8" xfId="32937" xr:uid="{C8E68C85-1C88-4434-BB4F-197D0BFD6EB6}"/>
    <cellStyle name="Migliaia [0] 2 3_Annexe 6 IAS" xfId="32938" xr:uid="{A278F8CA-064E-422C-9B47-3CF8F5DEE8B1}"/>
    <cellStyle name="Migliaia [0] 2 4" xfId="32939" xr:uid="{BDE57ADD-937E-4641-91A1-8DFDA810FC5D}"/>
    <cellStyle name="Migliaia [0] 2 4 2" xfId="32940" xr:uid="{984A5FE6-E2E4-4337-8288-CE4D2BA3E822}"/>
    <cellStyle name="Migliaia [0] 2 4 2 2" xfId="32941" xr:uid="{146092F2-7317-43C7-B58D-C557EB61785C}"/>
    <cellStyle name="Migliaia [0] 2 4 2 2 2" xfId="32942" xr:uid="{83F6F7AA-1DAA-4B26-B5D6-43A9A913A83A}"/>
    <cellStyle name="Migliaia [0] 2 4 2 2_Annexe 6 IAS" xfId="32943" xr:uid="{5A24AF62-D333-4007-9074-92776F29449A}"/>
    <cellStyle name="Migliaia [0] 2 4 2 3" xfId="32944" xr:uid="{F67910CF-CFE3-463E-BDDA-D3D7972A0D50}"/>
    <cellStyle name="Migliaia [0] 2 4 2 4" xfId="32945" xr:uid="{7F05DACC-DCF9-45B6-B425-5247BC1FE413}"/>
    <cellStyle name="Migliaia [0] 2 4 2_Annexe 6 IAS" xfId="32946" xr:uid="{E730AABC-67AD-42C1-85FE-C35C0BBC1BA4}"/>
    <cellStyle name="Migliaia [0] 2 4 3" xfId="32947" xr:uid="{B19E3788-7441-4772-BBAB-8188B2C23F21}"/>
    <cellStyle name="Migliaia [0] 2 4 3 2" xfId="32948" xr:uid="{25B98BAB-B0FE-426F-A686-BC3FF830EF37}"/>
    <cellStyle name="Migliaia [0] 2 4 3 2 2" xfId="32949" xr:uid="{369D8D1F-13C9-4F6E-B6B2-39DD23D5EE06}"/>
    <cellStyle name="Migliaia [0] 2 4 3 2_Annexe 6 IAS" xfId="32950" xr:uid="{B98E1F2E-84A3-4533-A961-560CD9794F8C}"/>
    <cellStyle name="Migliaia [0] 2 4 3 3" xfId="32951" xr:uid="{29F637EE-080D-4913-AD74-B90A497C618B}"/>
    <cellStyle name="Migliaia [0] 2 4 3 4" xfId="32952" xr:uid="{9170A356-9E0D-49BE-B085-61063C2A25ED}"/>
    <cellStyle name="Migliaia [0] 2 4 3_Annexe 6 IAS" xfId="32953" xr:uid="{CBE4090A-0B34-4840-AD33-88FC53BF5660}"/>
    <cellStyle name="Migliaia [0] 2 4 4" xfId="32954" xr:uid="{8AB5EFE3-1A90-4C1D-ABDC-0C92A4DA564F}"/>
    <cellStyle name="Migliaia [0] 2 4 4 2" xfId="32955" xr:uid="{310E3DDA-62E1-4249-A196-14D46E58539E}"/>
    <cellStyle name="Migliaia [0] 2 4 4 3" xfId="32956" xr:uid="{B2CA38B9-EE01-4A7B-9619-44A0F141B57F}"/>
    <cellStyle name="Migliaia [0] 2 4 4_Annexe 6 IAS" xfId="32957" xr:uid="{875D5448-2E7D-4C34-93D4-4998768DB0B9}"/>
    <cellStyle name="Migliaia [0] 2 4 5" xfId="32958" xr:uid="{F38BD436-B464-4382-9272-42D065CFF80C}"/>
    <cellStyle name="Migliaia [0] 2 4 6" xfId="32959" xr:uid="{C644BAE4-7E2A-491E-89B3-A77779583D94}"/>
    <cellStyle name="Migliaia [0] 2 4 7" xfId="32960" xr:uid="{BD3FB695-BB4F-4844-8604-1B5C61BACA04}"/>
    <cellStyle name="Migliaia [0] 2 4 8" xfId="32961" xr:uid="{7E8F580C-5C8A-416A-8377-AFA9C8D3D2E9}"/>
    <cellStyle name="Migliaia [0] 2 4_Annexe 6 IAS" xfId="32962" xr:uid="{70861498-B4C1-4E2B-AF20-2DA22C737A7B}"/>
    <cellStyle name="Migliaia [0] 2 5" xfId="32963" xr:uid="{25ED7775-0F83-4BC6-9B0C-6CD89FF621AF}"/>
    <cellStyle name="Migliaia [0] 2 5 2" xfId="32964" xr:uid="{F41B4F4F-C68A-49B7-A486-6BF009F82D95}"/>
    <cellStyle name="Migliaia [0] 2 5 2 2" xfId="32965" xr:uid="{9A0BB97E-3E9E-42CE-8AC1-9C651B9DE34F}"/>
    <cellStyle name="Migliaia [0] 2 5 2 2 2" xfId="32966" xr:uid="{C3837433-D4C6-479F-9F01-719927C9768F}"/>
    <cellStyle name="Migliaia [0] 2 5 2 2_Annexe 6 IAS" xfId="32967" xr:uid="{594E69B4-6313-4039-BF66-60B658F8A427}"/>
    <cellStyle name="Migliaia [0] 2 5 2 3" xfId="32968" xr:uid="{AF38293B-FAD3-4975-8B31-677B9EC89A7F}"/>
    <cellStyle name="Migliaia [0] 2 5 2 4" xfId="32969" xr:uid="{08CC7370-6AF5-4231-A320-E89FE7571CB3}"/>
    <cellStyle name="Migliaia [0] 2 5 2_Annexe 6 IAS" xfId="32970" xr:uid="{4659FD9A-8124-403F-9CD4-04467E223541}"/>
    <cellStyle name="Migliaia [0] 2 5 3" xfId="32971" xr:uid="{36F99F9C-8DA1-4C98-BF81-FD9D0F4061D9}"/>
    <cellStyle name="Migliaia [0] 2 5 3 2" xfId="32972" xr:uid="{02842600-0116-4595-8109-E407F08E26F4}"/>
    <cellStyle name="Migliaia [0] 2 5 3 3" xfId="32973" xr:uid="{868FF5B9-0D7B-4EAC-8440-79D7F5B5F29A}"/>
    <cellStyle name="Migliaia [0] 2 5 3_Annexe 6 IAS" xfId="32974" xr:uid="{07F1A983-4883-4AAC-82A7-C6858AC5CE9C}"/>
    <cellStyle name="Migliaia [0] 2 5 4" xfId="32975" xr:uid="{BF449B22-4C61-48B1-9409-9970DB1C9C39}"/>
    <cellStyle name="Migliaia [0] 2 5 4 2" xfId="32976" xr:uid="{D6648D2B-6973-41FA-8BB5-941E50D4DA16}"/>
    <cellStyle name="Migliaia [0] 2 5 4_Annexe 6 IAS" xfId="32977" xr:uid="{776F5CC8-7617-4192-87EE-81FC53CFFC93}"/>
    <cellStyle name="Migliaia [0] 2 5 5" xfId="32978" xr:uid="{7BA3F5CA-50A9-4B39-803C-A58EDC65E9E4}"/>
    <cellStyle name="Migliaia [0] 2 5_Annexe 6 IAS" xfId="32979" xr:uid="{E08076D5-793A-423D-BF4D-930146F9EF18}"/>
    <cellStyle name="Migliaia [0] 2 6" xfId="32980" xr:uid="{F33003CE-8B99-46E7-8A92-1426527E736D}"/>
    <cellStyle name="Migliaia [0] 2 6 2" xfId="32981" xr:uid="{1523B930-2A99-4583-964A-6210DC96A385}"/>
    <cellStyle name="Migliaia [0] 2 6 2 2" xfId="32982" xr:uid="{D7908EB2-6B5B-4159-BE20-245A6DFEDDFD}"/>
    <cellStyle name="Migliaia [0] 2 6 2 3" xfId="32983" xr:uid="{4462331C-5477-4309-AC37-542CA65F18B2}"/>
    <cellStyle name="Migliaia [0] 2 6 2_Annexe 6 IAS" xfId="32984" xr:uid="{240FD267-8BEF-44A2-BE22-069B5C9CDA95}"/>
    <cellStyle name="Migliaia [0] 2 6 3" xfId="32985" xr:uid="{FC1B0B8A-5C63-48BE-A9B9-EA3EC37FA9FA}"/>
    <cellStyle name="Migliaia [0] 2 6 3 2" xfId="32986" xr:uid="{09E0A5E9-5DF9-4D01-A302-E9CFFDB9BFFE}"/>
    <cellStyle name="Migliaia [0] 2 6 3_Annexe 6 IAS" xfId="32987" xr:uid="{32DEE5F9-926B-40F1-92FF-3C346A2D8073}"/>
    <cellStyle name="Migliaia [0] 2 6 4" xfId="32988" xr:uid="{33AFE2C1-5461-4359-89F7-82836019141C}"/>
    <cellStyle name="Migliaia [0] 2 6 5" xfId="32989" xr:uid="{6726C373-8A28-4308-93A9-520782284D95}"/>
    <cellStyle name="Migliaia [0] 2 6_Annexe 6 IAS" xfId="32990" xr:uid="{DF9B277E-C9C3-4497-8694-9906903526A3}"/>
    <cellStyle name="Migliaia [0] 2 7" xfId="32991" xr:uid="{EBF2859D-4626-43C0-AFF7-7CB07DB627D7}"/>
    <cellStyle name="Migliaia [0] 2 7 2" xfId="32992" xr:uid="{6DC8CA38-00AD-45F9-8874-F1B8494BA763}"/>
    <cellStyle name="Migliaia [0] 2 7 2 2" xfId="32993" xr:uid="{FFF4C332-D381-4492-BAE0-9A16894B3525}"/>
    <cellStyle name="Migliaia [0] 2 7 2 3" xfId="32994" xr:uid="{F8396285-79B6-4542-980B-75E947E2779A}"/>
    <cellStyle name="Migliaia [0] 2 7 2_Annexe 6 IAS" xfId="32995" xr:uid="{3695C69E-B120-4115-996A-F9E381E029D5}"/>
    <cellStyle name="Migliaia [0] 2 7 3" xfId="32996" xr:uid="{2B40A5C8-DD03-4B76-A0CB-F45475E749FF}"/>
    <cellStyle name="Migliaia [0] 2 7 3 2" xfId="32997" xr:uid="{AC943C17-72D3-4F45-9B66-9B97F5D8A3CA}"/>
    <cellStyle name="Migliaia [0] 2 7 3_Annexe 6 IAS" xfId="32998" xr:uid="{4C0F37F4-18E4-403F-9961-39BF4BDB6CF7}"/>
    <cellStyle name="Migliaia [0] 2 7 4" xfId="32999" xr:uid="{8AC0A689-CA60-4B4A-8FBC-ECA9D77A661B}"/>
    <cellStyle name="Migliaia [0] 2 7_Annexe 6 IAS" xfId="33000" xr:uid="{5DB9E6FE-5B74-487B-9E49-ADC8AE3C02DC}"/>
    <cellStyle name="Migliaia [0] 2 8" xfId="33001" xr:uid="{818B4AE9-20EB-4CE0-8510-0022BC8E4371}"/>
    <cellStyle name="Migliaia [0] 2 8 2" xfId="33002" xr:uid="{A48207B9-1027-42AC-AC70-BD470EC04B60}"/>
    <cellStyle name="Migliaia [0] 2 8 2 2" xfId="33003" xr:uid="{6A357733-A5B8-4CBA-BEEE-01C3E0B3EC11}"/>
    <cellStyle name="Migliaia [0] 2 8 2 3" xfId="33004" xr:uid="{EA9B0520-C577-4A14-B3B4-63C988E0B1DA}"/>
    <cellStyle name="Migliaia [0] 2 8 2_Annexe 6 IAS" xfId="33005" xr:uid="{A8C1FD8D-C86D-494E-83F3-3B31C0328D41}"/>
    <cellStyle name="Migliaia [0] 2 8 3" xfId="33006" xr:uid="{A7D4E77C-6E08-454F-922E-30BBF0DE3F24}"/>
    <cellStyle name="Migliaia [0] 2 8 4" xfId="33007" xr:uid="{9D36908E-49B6-40D7-AC0B-D22B8DA8D3CC}"/>
    <cellStyle name="Migliaia [0] 2 8_Annexe 6 IAS" xfId="33008" xr:uid="{B4E0C39A-44A8-40EB-8E76-51BCEA964A94}"/>
    <cellStyle name="Migliaia [0] 2 9" xfId="33009" xr:uid="{CAB6EF2C-33CE-4FCD-B3B6-608627EEEB68}"/>
    <cellStyle name="Migliaia [0] 2 9 2" xfId="33010" xr:uid="{644141F8-5266-4CC4-8EB2-F177FA9F4F13}"/>
    <cellStyle name="Migliaia [0] 2 9 2 2" xfId="33011" xr:uid="{8688A560-146C-4900-9440-0874EB219F9F}"/>
    <cellStyle name="Migliaia [0] 2 9 2 3" xfId="33012" xr:uid="{E91FAF98-9211-4F7B-90ED-1A6E3AA92166}"/>
    <cellStyle name="Migliaia [0] 2 9 2_Annexe 6 IAS" xfId="33013" xr:uid="{BB7EF72E-5726-465C-817E-61B082B8AE48}"/>
    <cellStyle name="Migliaia [0] 2 9 3" xfId="33014" xr:uid="{62492BE2-5417-40D0-9F6A-01CE490F413A}"/>
    <cellStyle name="Migliaia [0] 2 9 4" xfId="33015" xr:uid="{ECBF4E8A-2134-44AC-82BE-2F0AB743DA95}"/>
    <cellStyle name="Migliaia [0] 2 9_Annexe 6 IAS" xfId="33016" xr:uid="{D65BD9E6-2B8B-4F3B-B0AD-4F4D56D6D593}"/>
    <cellStyle name="Migliaia [0] 2_Annexe 6 IAS" xfId="33017" xr:uid="{29C88EAE-80E8-4FEE-9927-33875057A4E1}"/>
    <cellStyle name="Migliaia [0] 3" xfId="33018" xr:uid="{D085760C-D152-4506-9CE3-A5B8B08AB578}"/>
    <cellStyle name="Migliaia [0] 4 2" xfId="33019" xr:uid="{3DA4756E-3303-4878-985D-9FF55934EB66}"/>
    <cellStyle name="Migliaia [0]_42460 appendix 7d 03 2009 prova" xfId="33020" xr:uid="{5A34F73C-10FE-4C89-9CA9-451BC31B584C}"/>
    <cellStyle name="Migliaia 2" xfId="33021" xr:uid="{527441E6-3E37-42F9-89A6-DA2DAE9233E8}"/>
    <cellStyle name="Migliaia 3" xfId="33022" xr:uid="{79CAFDBE-53FF-4967-8B0E-E3BD9D7191F7}"/>
    <cellStyle name="Migliaia 4" xfId="33023" xr:uid="{F23C69B0-A436-42A4-AADB-5D7A6F571423}"/>
    <cellStyle name="Migliaia 5" xfId="33024" xr:uid="{001C5157-51D0-43D9-AE68-0CB68011BD3B}"/>
    <cellStyle name="Migliaia 6" xfId="33025" xr:uid="{7E4C3926-548C-4EED-9C46-839B5D6214A8}"/>
    <cellStyle name="Migliaia 7" xfId="33026" xr:uid="{AD37090C-9F03-4355-8846-354BF9F645EF}"/>
    <cellStyle name="Migliaia 8" xfId="33027" xr:uid="{56530E75-D0EC-404B-AB31-D96329C789BD}"/>
    <cellStyle name="Migliaia_SOFIA KASSI Q2 2010 BNPP -3105 PX" xfId="33028" xr:uid="{2DA787C5-0526-4457-A2A5-152AB4A356EE}"/>
    <cellStyle name="Millares [0]_10007_9903" xfId="33029" xr:uid="{C66D56FD-CFB5-4FAC-BA94-CBD66F4269FD}"/>
    <cellStyle name="Millares_10007_9903" xfId="33030" xr:uid="{979543FC-F68C-4675-A5E4-FB55B55E81EC}"/>
    <cellStyle name="Milliers [0] 2" xfId="33031" xr:uid="{F36A0E3D-3EB6-45E3-808A-E2CEA0E481A3}"/>
    <cellStyle name="Milliers [0] 2 2" xfId="33032" xr:uid="{F1A981D5-8E42-4E4F-B340-B1200ADE3E61}"/>
    <cellStyle name="Milliers [0] 2 3" xfId="33033" xr:uid="{965ABF0F-D303-4F75-902A-990E2A5520E3}"/>
    <cellStyle name="Milliers [0] 2 4" xfId="33034" xr:uid="{889A5A39-F7EE-4438-BB4A-B0484E794060}"/>
    <cellStyle name="Milliers [0] 2_Annexe 6 IAS" xfId="33035" xr:uid="{1E2C3FCE-4DC8-424B-B815-E1BAEC507587}"/>
    <cellStyle name="Milliers [0] 3" xfId="33036" xr:uid="{1ACB1FAF-553D-431B-BEC2-F82D9AD25AF5}"/>
    <cellStyle name="Milliers 12" xfId="33037" xr:uid="{AD5FB812-D014-485F-A7FF-A3049071FABE}"/>
    <cellStyle name="Milliers 12 2" xfId="33038" xr:uid="{3B784B65-F077-4095-B128-3BF6E844E21B}"/>
    <cellStyle name="Milliers 12 2 2" xfId="33039" xr:uid="{673FF1D2-D314-442F-BDBA-089E49492A22}"/>
    <cellStyle name="Milliers 12 2 2 2" xfId="33040" xr:uid="{069383D4-5CFB-4305-93A5-A8248B2EDA15}"/>
    <cellStyle name="Milliers 12 2 3" xfId="33041" xr:uid="{E8BB3991-EEA4-40A4-A93B-00679532C108}"/>
    <cellStyle name="Milliers 12 3" xfId="33042" xr:uid="{A7B5561A-20DB-4AE0-8D91-735552CC800A}"/>
    <cellStyle name="Milliers 2" xfId="33043" xr:uid="{67667430-62A5-472D-8843-7050C8896F39}"/>
    <cellStyle name="Milliers 2 2" xfId="33044" xr:uid="{A999346A-9487-42F5-AA7F-977B3375F16C}"/>
    <cellStyle name="Milliers 2 2 2" xfId="33045" xr:uid="{E2436EB2-2B9C-4325-BFD7-074B9315595E}"/>
    <cellStyle name="Milliers 2 2_Annexe 6 IAS" xfId="33046" xr:uid="{5C863D54-25B5-4FA1-858C-8838BCA9CB94}"/>
    <cellStyle name="Milliers 2 3" xfId="33047" xr:uid="{694FB09B-A2BE-4B6B-9B7E-02ED7B2B1746}"/>
    <cellStyle name="Milliers 2 4" xfId="33048" xr:uid="{06059065-4DCB-412F-993B-0BB8E8613086}"/>
    <cellStyle name="Milliers 2 5" xfId="33049" xr:uid="{13C8C6B3-F872-4D91-9058-0002550392C3}"/>
    <cellStyle name="Milliers 2_Annexe 6 IAS" xfId="33050" xr:uid="{7288E986-1E30-4BE5-BFEB-1E49A0CE9185}"/>
    <cellStyle name="Milliers 3" xfId="33051" xr:uid="{0229C8F3-8366-4382-A555-A8ACCCC7F2E0}"/>
    <cellStyle name="Milliers 3 2" xfId="33052" xr:uid="{9DDDDB45-0BCF-4C2F-ADF6-3E38F50549EC}"/>
    <cellStyle name="Milliers 4" xfId="33053" xr:uid="{93DB391C-C4FA-443A-9499-C79607521D9E}"/>
    <cellStyle name="Milliers 4 2" xfId="33054" xr:uid="{6B0CA585-2781-4910-93C7-C8F2C00B24FD}"/>
    <cellStyle name="Milliers 4_Annexe 6 IAS" xfId="33055" xr:uid="{32DA7756-6BEF-4B59-8E8A-92895DA3B73C}"/>
    <cellStyle name="Milliers 5" xfId="33056" xr:uid="{31A8DD6B-AB8C-4D27-A695-A112106B5C38}"/>
    <cellStyle name="Milliers 5 2" xfId="33057" xr:uid="{09C0DF7D-BD45-40D2-ACC0-F39CD706F318}"/>
    <cellStyle name="Milliers 6" xfId="33058" xr:uid="{D6D4AAF4-3DF1-49F0-96E9-A8B8101B9B31}"/>
    <cellStyle name="Milliers 7" xfId="33059" xr:uid="{A9B1E461-4578-4C92-8C51-2816431814D7}"/>
    <cellStyle name="Milliers 8" xfId="33060" xr:uid="{1A8DA27F-EFA5-4118-863B-F004ED7B6712}"/>
    <cellStyle name="Milliers 9" xfId="21855" xr:uid="{C1E2368F-8925-4DF6-8A11-89BA732B27F9}"/>
    <cellStyle name="mir" xfId="33061" xr:uid="{0A1A16F5-FDB3-44FF-A7A8-8E30D0FCBC35}"/>
    <cellStyle name="mm/dd/yy" xfId="33062" xr:uid="{619DE529-2FDB-4323-811D-B11A6B23FBD0}"/>
    <cellStyle name="mm/dd/yy 2" xfId="33063" xr:uid="{9EE22FE9-A4D6-410A-A08C-A93AD5D1F667}"/>
    <cellStyle name="MMBTU's" xfId="33064" xr:uid="{0521C92B-8006-4CC1-9B69-6BE3D15B8D91}"/>
    <cellStyle name="Modifiable" xfId="33065" xr:uid="{DC696CE2-BA86-4782-9467-D1B2A96BC728}"/>
    <cellStyle name="Modifiable 2" xfId="33066" xr:uid="{B579AD81-5FB9-4139-A996-339FACD24B7F}"/>
    <cellStyle name="Modifiable 2 2" xfId="37726" xr:uid="{74BEAC84-4C8B-4BFA-9F52-81944343E688}"/>
    <cellStyle name="Modifiable 3" xfId="33067" xr:uid="{B50461E6-0C73-481B-91E0-5862B26C715F}"/>
    <cellStyle name="Modifiable 3 2" xfId="37727" xr:uid="{D387982D-10E5-4E6D-BA5E-E273F03E7B25}"/>
    <cellStyle name="Modifiable 4" xfId="33068" xr:uid="{E4C25D97-FF4B-49BA-94C4-BCC21C4417AC}"/>
    <cellStyle name="Modifiable 4 2" xfId="37728" xr:uid="{EDCCE979-1314-4CE2-A782-EB685E150947}"/>
    <cellStyle name="Modifiable 5" xfId="33069" xr:uid="{CF3C1B6E-7EA8-42D2-A1B3-A6FD819E095D}"/>
    <cellStyle name="Modifiable 5 2" xfId="37729" xr:uid="{42058997-F669-4F81-80D4-8417EDA4651B}"/>
    <cellStyle name="Modifiable 6" xfId="37725" xr:uid="{28FB188D-18B6-4144-B486-8CFE3529579D}"/>
    <cellStyle name="Modifie" xfId="33070" xr:uid="{BDCAF9B1-9CE7-450C-B5AE-A8816EF9FDDD}"/>
    <cellStyle name="modified" xfId="33071" xr:uid="{9EB6E817-4939-4695-8E58-8556C6487CD6}"/>
    <cellStyle name="modified 10" xfId="33072" xr:uid="{5DDE1004-F830-4E0B-8877-47AB74C6F0FD}"/>
    <cellStyle name="modified 11" xfId="33073" xr:uid="{C6C74D77-826A-45A4-B73F-32FD95912DF0}"/>
    <cellStyle name="modified 12" xfId="33074" xr:uid="{FD66AC95-0FA5-4A0C-9C66-EB6A7C4E90CC}"/>
    <cellStyle name="modified 13" xfId="33075" xr:uid="{AACF5517-6D5C-40B5-B364-9DACF2C6BD5D}"/>
    <cellStyle name="modified 14" xfId="33076" xr:uid="{A596AB0C-8996-4F4C-BD3F-97EC66EE6465}"/>
    <cellStyle name="modified 15" xfId="33077" xr:uid="{AE73AA9E-7771-47F4-A162-995A5F18AC92}"/>
    <cellStyle name="modified 16" xfId="33078" xr:uid="{BEAFF24C-008A-473C-821B-3DDBA8C06D0C}"/>
    <cellStyle name="modified 17" xfId="33079" xr:uid="{F0F4C751-1C0F-4324-AD3C-B682FF657EFB}"/>
    <cellStyle name="modified 18" xfId="33080" xr:uid="{A72073B6-B639-4717-9651-3A6F42BFC6EC}"/>
    <cellStyle name="modified 19" xfId="33081" xr:uid="{C9AFC0D3-2A7D-46F6-9F70-24A16933E1D4}"/>
    <cellStyle name="modified 2" xfId="33082" xr:uid="{E4D80AE2-9B74-4844-9863-76DA18D61B93}"/>
    <cellStyle name="modified 2 2" xfId="33083" xr:uid="{4F0356F3-74D1-46D3-9F5C-21C45C10E293}"/>
    <cellStyle name="modified 2_Annexe 6 IAS" xfId="33084" xr:uid="{092511E2-CDDD-4127-8324-8E1158D2AACD}"/>
    <cellStyle name="modified 20" xfId="33085" xr:uid="{E5309BB9-61C8-45D8-A872-7CD0FE652B09}"/>
    <cellStyle name="modified 21" xfId="33086" xr:uid="{1A34D0E2-30C4-4C86-902C-001632C9635F}"/>
    <cellStyle name="modified 22" xfId="33087" xr:uid="{0F774404-7C9B-45DB-95D6-EC9F60B2B6F4}"/>
    <cellStyle name="modified 23" xfId="37730" xr:uid="{4A4C1867-BE44-475D-A774-70197E501C57}"/>
    <cellStyle name="modified 3" xfId="33088" xr:uid="{837588B2-49DD-4959-8A99-727BC8445B61}"/>
    <cellStyle name="modified 3 2" xfId="33089" xr:uid="{F58A5B55-9C4D-4947-BAA0-E066C745A3B4}"/>
    <cellStyle name="modified 3_Annexe 6 IAS" xfId="33090" xr:uid="{B32C50A7-EB4B-439A-A62C-9A8555F70A20}"/>
    <cellStyle name="modified 4" xfId="33091" xr:uid="{C61ECFE1-E65C-4F13-9742-684B81023F88}"/>
    <cellStyle name="modified 4 2" xfId="33092" xr:uid="{BCB1BF47-9E75-45E6-AECD-3C685ADF9FDB}"/>
    <cellStyle name="modified 4_Annexe 6 IAS" xfId="33093" xr:uid="{5CD0AAE5-EF64-4F5C-8EAA-1B562C42F3D6}"/>
    <cellStyle name="modified 5" xfId="33094" xr:uid="{BCF8FAE4-A23E-4DA0-B6F1-CAAD89D991A1}"/>
    <cellStyle name="modified 5 2" xfId="33095" xr:uid="{FA16C99A-CD27-4455-9BFD-E31DC61023B6}"/>
    <cellStyle name="modified 5_Annexe 6 IAS" xfId="33096" xr:uid="{74D3CB33-FB17-42B3-B149-2C1BE29DB210}"/>
    <cellStyle name="modified 6" xfId="33097" xr:uid="{E7D17B59-F445-41B2-B3E1-9922519AAA82}"/>
    <cellStyle name="modified 6 2" xfId="33098" xr:uid="{E66DFC2B-E44A-4534-AAE0-E1AB0C6754C4}"/>
    <cellStyle name="modified 6_Annexe 6 IAS" xfId="33099" xr:uid="{4FE00BAA-C62A-4FEE-86FB-1EDFDEC3338D}"/>
    <cellStyle name="modified 7" xfId="33100" xr:uid="{210EC464-CC37-4811-B2C8-57D669A53F70}"/>
    <cellStyle name="modified 7 2" xfId="33101" xr:uid="{084EB12A-AC43-4B80-AD6D-5FDFE3A3C79E}"/>
    <cellStyle name="modified 7_Annexe 6 IAS" xfId="33102" xr:uid="{B1A9DEB0-DFD6-401E-84C5-C28F556602F3}"/>
    <cellStyle name="modified 8" xfId="33103" xr:uid="{F6989A0C-F906-4656-8F43-2CF6B594E09E}"/>
    <cellStyle name="modified 9" xfId="33104" xr:uid="{5F784767-BBFC-41CD-905C-6034F76FBE3B}"/>
    <cellStyle name="modified_Annexe 6 IAS" xfId="33105" xr:uid="{FDBBE88C-C331-49DE-BBFA-502DFA5525BD}"/>
    <cellStyle name="Module_expert" xfId="33106" xr:uid="{C66369BD-BF8E-4BC7-997C-06DA42B2C7C0}"/>
    <cellStyle name="Moeda [0]_Admissões 10022004" xfId="33107" xr:uid="{B329E373-91BB-4845-8218-6C165A39D1C9}"/>
    <cellStyle name="Moeda_Admissões 10022004" xfId="33108" xr:uid="{AD03E47A-4F6E-468B-8D8B-D68CA6C32D9D}"/>
    <cellStyle name="Moneda [0]_10007_9903" xfId="33109" xr:uid="{EC15E911-6B66-4EDD-AE97-D7D7C22C15BC}"/>
    <cellStyle name="Moneda_10007_9903" xfId="33110" xr:uid="{B581C7F7-C48A-449E-A658-C2973AD47021}"/>
    <cellStyle name="MonéDaire [0]_TC393DC" xfId="33111" xr:uid="{453D059E-D438-43B3-B5B4-B988EBC3C811}"/>
    <cellStyle name="Monétaire 2" xfId="33112" xr:uid="{F87AB1EE-AAB7-48C0-A32D-1CD5E73972BF}"/>
    <cellStyle name="Money" xfId="33113" xr:uid="{378F5366-CB6D-43A4-BEDD-7920784DF246}"/>
    <cellStyle name="Month" xfId="33114" xr:uid="{283CA5E3-8A8F-46EB-90A0-1CC150E84D75}"/>
    <cellStyle name="Month 2" xfId="33115" xr:uid="{C3773E04-35B8-424A-A7A8-274C89C1205A}"/>
    <cellStyle name="Month 2 2" xfId="33116" xr:uid="{C38B649A-C9BB-4165-B6DA-DE1E81628C33}"/>
    <cellStyle name="Month 2 2 2" xfId="33117" xr:uid="{583C3F31-391E-42A3-84C3-60E76ACE9AED}"/>
    <cellStyle name="Month 2 3" xfId="33118" xr:uid="{8FDC1B6A-D6B5-45D5-9C06-E3839B9CF6C0}"/>
    <cellStyle name="Month 3" xfId="33119" xr:uid="{F5539F28-48AA-4274-A876-9AD3897075E5}"/>
    <cellStyle name="Month 3 2" xfId="33120" xr:uid="{9131EAFD-B41C-4125-9C95-5495206AFAF1}"/>
    <cellStyle name="Month 4" xfId="33121" xr:uid="{2F9781FA-BCF9-4EAD-8B8D-9DEA8C634E88}"/>
    <cellStyle name="Month End" xfId="33122" xr:uid="{D8E8BE4D-D4A0-4B06-9E8D-F29AE3BF5EE3}"/>
    <cellStyle name="Month End 2" xfId="33123" xr:uid="{A0033D86-6221-46D5-BD08-E54F8A94ED16}"/>
    <cellStyle name="Month End_Annexe 6 IAS" xfId="33124" xr:uid="{946E8A6B-928A-44E0-8A3A-CB10D6F91A03}"/>
    <cellStyle name="Month_Annexe 6 IAS" xfId="33125" xr:uid="{A9E2D587-9BD7-4EEC-BCB3-9788AB619E4D}"/>
    <cellStyle name="MTD11" xfId="33126" xr:uid="{531EFD65-B4EA-4714-ACF2-BD1D83034661}"/>
    <cellStyle name="MTD12" xfId="33127" xr:uid="{B6C7238B-F5B1-4D37-96C9-BEF1FC2E0A6B}"/>
    <cellStyle name="Multiple" xfId="33128" xr:uid="{C98C761F-7AF9-429A-A549-774209E45922}"/>
    <cellStyle name="Multiple 2" xfId="33129" xr:uid="{39C5950D-7479-4562-B5EA-03CF906F90F5}"/>
    <cellStyle name="Multiple 2 2" xfId="33130" xr:uid="{E22A94B3-5126-4F1A-AAE0-3739E66C2316}"/>
    <cellStyle name="Multiple 2_Cadrage conso" xfId="33131" xr:uid="{48F573D3-B05D-4C1F-91C0-34C3C893683C}"/>
    <cellStyle name="Multiple 3" xfId="33132" xr:uid="{065B209F-7B79-48A5-A072-FC97929292A0}"/>
    <cellStyle name="Multiple 3 2" xfId="33133" xr:uid="{966EE664-6725-4AA2-9EAA-E324FA6C701E}"/>
    <cellStyle name="Multiple_Annexe 6 IAS" xfId="33134" xr:uid="{D7D04A93-6DB2-425F-9045-2DD9FE32CC7C}"/>
    <cellStyle name="Mux" xfId="33135" xr:uid="{B4347364-57E0-4A09-A95F-4CD0A6C6F3EC}"/>
    <cellStyle name="Mux (2dp)" xfId="33136" xr:uid="{CF2CABAF-AF41-484E-8920-D8E01F4A6B7D}"/>
    <cellStyle name="Mux (2dp) 2" xfId="33137" xr:uid="{B78B5B80-8394-4CFC-AECC-D0CDE396C558}"/>
    <cellStyle name="Mux (2dp)_~0950885" xfId="33138" xr:uid="{34820451-F671-4FC2-9620-13706DFF28C4}"/>
    <cellStyle name="Mux 10" xfId="33139" xr:uid="{84621228-9859-4169-B87A-9452E30E78CF}"/>
    <cellStyle name="Mux 11" xfId="33140" xr:uid="{81386C07-17F2-430D-B920-7A52E0C92499}"/>
    <cellStyle name="Mux 12" xfId="33141" xr:uid="{35EC11AE-C7DB-4EE2-BC29-2D4FA58DCE93}"/>
    <cellStyle name="Mux 13" xfId="33142" xr:uid="{BE1B4EDE-C953-42EB-915F-FAB40D897589}"/>
    <cellStyle name="Mux 14" xfId="33143" xr:uid="{5F24BFBF-C6B1-4374-8EB1-33D03EF9F9BE}"/>
    <cellStyle name="Mux 15" xfId="33144" xr:uid="{4DDF24A6-4204-4AB1-B031-7CCB182A542A}"/>
    <cellStyle name="Mux 2" xfId="33145" xr:uid="{4CA848E9-9C64-4029-884D-330316215A8A}"/>
    <cellStyle name="Mux 3" xfId="33146" xr:uid="{2259C615-A5B9-4D75-8AD4-B855C1C81D63}"/>
    <cellStyle name="Mux 4" xfId="33147" xr:uid="{C736226F-60E0-4644-915E-002116A71171}"/>
    <cellStyle name="Mux 5" xfId="33148" xr:uid="{DECAEEA3-36AB-4211-9BDF-00B5B4244B7B}"/>
    <cellStyle name="Mux 6" xfId="33149" xr:uid="{EF168F79-F021-4D39-A720-98499C8DFDEB}"/>
    <cellStyle name="Mux 7" xfId="33150" xr:uid="{23168FE1-C2A2-480A-8103-7F9E2E015346}"/>
    <cellStyle name="Mux 8" xfId="33151" xr:uid="{B059ABBC-178E-4A94-B0CE-3F2C60435C9F}"/>
    <cellStyle name="Mux 9" xfId="33152" xr:uid="{33A8797F-B1B0-4415-8A51-8A7EB1D8822A}"/>
    <cellStyle name="Mux nm" xfId="33153" xr:uid="{6849006B-BDC0-4E13-962C-E5D93B1C506E}"/>
    <cellStyle name="Mux nm 2" xfId="33154" xr:uid="{43690B5B-A205-458B-9881-EDB8C13394D5}"/>
    <cellStyle name="Mux nm_~0950885" xfId="33155" xr:uid="{CCC02E59-8F69-4B92-8DC8-F63D3882CC17}"/>
    <cellStyle name="Mux_~0950885" xfId="33156" xr:uid="{27DB3688-C431-41FE-B240-98272065479D}"/>
    <cellStyle name="nb_frf" xfId="33157" xr:uid="{845EE876-7E6F-4454-A7EB-25A4E9B83712}"/>
    <cellStyle name="Neutraal" xfId="33158" xr:uid="{A7708B6F-D697-44B4-BBEA-EF3D3B64E972}"/>
    <cellStyle name="Neutral 10" xfId="33159" xr:uid="{3305849D-4371-44CE-9E50-E36E1845B5B6}"/>
    <cellStyle name="Neutral 11" xfId="33160" xr:uid="{BD07D0DF-8F79-484D-9644-53D6F4842909}"/>
    <cellStyle name="Neutral 12" xfId="33161" xr:uid="{F954AA54-9042-45C4-862F-0264CE329DD3}"/>
    <cellStyle name="Neutral 13" xfId="33162" xr:uid="{173E9572-E45A-4B66-861B-DF9236704B17}"/>
    <cellStyle name="Neutral 14" xfId="33163" xr:uid="{BA9992AA-CF52-415D-A3C9-D241E96D25FB}"/>
    <cellStyle name="Neutral 15" xfId="33164" xr:uid="{CB985702-5145-4DE9-89CE-6EAA3C2964D6}"/>
    <cellStyle name="Neutral 16" xfId="33165" xr:uid="{6B7C1811-1617-47D9-8DE8-6E0CC1C426E4}"/>
    <cellStyle name="Neutral 17" xfId="33166" xr:uid="{1F408CB1-768C-473B-81D5-DB2FC15BAC74}"/>
    <cellStyle name="Neutral 2" xfId="9457" xr:uid="{00000000-0005-0000-0000-0000A8250000}"/>
    <cellStyle name="Neutral 2 10" xfId="9458" xr:uid="{00000000-0005-0000-0000-0000A9250000}"/>
    <cellStyle name="Neutral 2 11" xfId="9459" xr:uid="{00000000-0005-0000-0000-0000AA250000}"/>
    <cellStyle name="Neutral 2 12" xfId="9460" xr:uid="{00000000-0005-0000-0000-0000AB250000}"/>
    <cellStyle name="Neutral 2 13" xfId="33167" xr:uid="{03B37266-CFC3-4722-9B38-BA5F2D0BE75A}"/>
    <cellStyle name="Neutral 2 2" xfId="9461" xr:uid="{00000000-0005-0000-0000-0000AC250000}"/>
    <cellStyle name="Neutral 2 2 2" xfId="9462" xr:uid="{00000000-0005-0000-0000-0000AD250000}"/>
    <cellStyle name="Neutral 2 3" xfId="9463" xr:uid="{00000000-0005-0000-0000-0000AE250000}"/>
    <cellStyle name="Neutral 2 4" xfId="9464" xr:uid="{00000000-0005-0000-0000-0000AF250000}"/>
    <cellStyle name="Neutral 2 5" xfId="9465" xr:uid="{00000000-0005-0000-0000-0000B0250000}"/>
    <cellStyle name="Neutral 2 6" xfId="9466" xr:uid="{00000000-0005-0000-0000-0000B1250000}"/>
    <cellStyle name="Neutral 2 7" xfId="9467" xr:uid="{00000000-0005-0000-0000-0000B2250000}"/>
    <cellStyle name="Neutral 2 8" xfId="9468" xr:uid="{00000000-0005-0000-0000-0000B3250000}"/>
    <cellStyle name="Neutral 2 9" xfId="9469" xr:uid="{00000000-0005-0000-0000-0000B4250000}"/>
    <cellStyle name="Neutral 3" xfId="9470" xr:uid="{00000000-0005-0000-0000-0000B5250000}"/>
    <cellStyle name="Neutral 3 2" xfId="9471" xr:uid="{00000000-0005-0000-0000-0000B6250000}"/>
    <cellStyle name="Neutral 3 3" xfId="9472" xr:uid="{00000000-0005-0000-0000-0000B7250000}"/>
    <cellStyle name="Neutral 3 4" xfId="33168" xr:uid="{BECB295E-C20A-44FE-B757-161A09796D99}"/>
    <cellStyle name="Neutral 4" xfId="9473" xr:uid="{00000000-0005-0000-0000-0000B8250000}"/>
    <cellStyle name="Neutral 4 2" xfId="9474" xr:uid="{00000000-0005-0000-0000-0000B9250000}"/>
    <cellStyle name="Neutral 4 3" xfId="9475" xr:uid="{00000000-0005-0000-0000-0000BA250000}"/>
    <cellStyle name="Neutral 4 4" xfId="33169" xr:uid="{59D2DDF1-75AC-48D8-A9BE-4F47E2E0197A}"/>
    <cellStyle name="Neutral 5" xfId="9476" xr:uid="{00000000-0005-0000-0000-0000BB250000}"/>
    <cellStyle name="Neutral 5 2" xfId="9477" xr:uid="{00000000-0005-0000-0000-0000BC250000}"/>
    <cellStyle name="Neutral 5 3" xfId="9478" xr:uid="{00000000-0005-0000-0000-0000BD250000}"/>
    <cellStyle name="Neutral 5 4" xfId="33170" xr:uid="{6A693CB3-6536-418C-97B0-E18960598F5C}"/>
    <cellStyle name="Neutral 6" xfId="9479" xr:uid="{00000000-0005-0000-0000-0000BE250000}"/>
    <cellStyle name="Neutral 6 2" xfId="9480" xr:uid="{00000000-0005-0000-0000-0000BF250000}"/>
    <cellStyle name="Neutral 6 3" xfId="9481" xr:uid="{00000000-0005-0000-0000-0000C0250000}"/>
    <cellStyle name="Neutral 6 4" xfId="33171" xr:uid="{6BA3B92B-D025-426A-9399-24B26B6ECC0E}"/>
    <cellStyle name="Neutral 7" xfId="9482" xr:uid="{00000000-0005-0000-0000-0000C1250000}"/>
    <cellStyle name="Neutral 7 2" xfId="33172" xr:uid="{008F2B6C-AAC5-4A8F-854C-4E07A84810D1}"/>
    <cellStyle name="Neutral 8" xfId="33173" xr:uid="{9B5422B3-4889-4646-97B3-35B3F737857A}"/>
    <cellStyle name="Neutral 9" xfId="33174" xr:uid="{3B34EED7-2704-4D49-A8EE-C09A1D47079A}"/>
    <cellStyle name="Neutrale" xfId="33175" xr:uid="{74E5FC68-9D6B-4FFC-B2E4-9716A7936A74}"/>
    <cellStyle name="Neutrale 10" xfId="33176" xr:uid="{698C18F1-C241-489F-BE73-16F1B3BC0153}"/>
    <cellStyle name="Neutrale 11" xfId="33177" xr:uid="{C35737D3-610D-422F-A305-4D859C02EFEB}"/>
    <cellStyle name="Neutrale 12" xfId="33178" xr:uid="{ABB66A07-F33E-4589-B3B1-46618F7F3B05}"/>
    <cellStyle name="Neutrale 13" xfId="33179" xr:uid="{B723B2A0-8670-4B09-80EF-7FF9C41F5E98}"/>
    <cellStyle name="Neutrale 14" xfId="33180" xr:uid="{49359589-2071-468B-8E2F-BDC69E6BE5C1}"/>
    <cellStyle name="Neutrale 15" xfId="33181" xr:uid="{6FEA7686-D76A-4E69-B0A8-0267C432FBCF}"/>
    <cellStyle name="Neutrale 16" xfId="33182" xr:uid="{480F7594-7B94-45F6-9BBE-81C3862E9D87}"/>
    <cellStyle name="Neutrale 17" xfId="33183" xr:uid="{F5FD8A53-47A1-4C5A-A561-DD6F1F2456AA}"/>
    <cellStyle name="Neutrale 2" xfId="33184" xr:uid="{1412944D-252D-4453-9B3C-243CF538CDB2}"/>
    <cellStyle name="Neutrale 3" xfId="33185" xr:uid="{8C1BD9BF-87AC-41D4-9D18-3EFFBC5D9326}"/>
    <cellStyle name="Neutrale 4" xfId="33186" xr:uid="{69CC0A35-B435-4212-ABAC-1A759499F226}"/>
    <cellStyle name="Neutrale 5" xfId="33187" xr:uid="{E77A24AE-8C39-4578-9305-653997BA0096}"/>
    <cellStyle name="Neutrale 6" xfId="33188" xr:uid="{F4E3AE2A-1292-43BF-A80B-88169D270760}"/>
    <cellStyle name="Neutrale 7" xfId="33189" xr:uid="{5632DDF6-331B-480F-BEF7-9672AA84CE8D}"/>
    <cellStyle name="Neutrale 8" xfId="33190" xr:uid="{75DC11DD-209F-4982-9A85-3E24BAC6DDED}"/>
    <cellStyle name="Neutrale 9" xfId="33191" xr:uid="{1791F4ED-5DAD-4F35-AF37-AFE8183D0CC0}"/>
    <cellStyle name="Neutrale_Annexe 6 IAS" xfId="33192" xr:uid="{13DC060D-667E-4DAE-9441-33583BFB3E88}"/>
    <cellStyle name="Neutre 10" xfId="33193" xr:uid="{7B848593-C2D2-43D3-B5B2-DF5BD1524C61}"/>
    <cellStyle name="Neutre 11" xfId="33194" xr:uid="{AD3B9F4C-62FA-4686-B536-0A9DD5926337}"/>
    <cellStyle name="Neutre 12" xfId="33195" xr:uid="{8F17B5E6-3DAF-44B8-A15D-EEE6778B98DC}"/>
    <cellStyle name="Neutre 2" xfId="33196" xr:uid="{3AB5BAED-C73B-48BA-874E-CBA2E97DBBE7}"/>
    <cellStyle name="Neutre 3" xfId="33197" xr:uid="{52DE634E-6390-4486-B653-6496D6222AFB}"/>
    <cellStyle name="Neutre 4" xfId="33198" xr:uid="{CB601A8B-DAF5-41FB-B301-21689B5FCB8F}"/>
    <cellStyle name="Neutre 4 2" xfId="33199" xr:uid="{131343F5-2DB0-4022-AE4C-8711036D69AE}"/>
    <cellStyle name="Neutre 4 3" xfId="33200" xr:uid="{54829232-579B-4F11-AE67-FA9DC32CA542}"/>
    <cellStyle name="Neutre 4_Annexe 6 IAS" xfId="33201" xr:uid="{08C85524-7F11-4993-A939-F605AF32DFB5}"/>
    <cellStyle name="Neutre 5" xfId="33202" xr:uid="{45E56B38-EEFE-4039-8A7B-70854441F5C5}"/>
    <cellStyle name="Neutre 6" xfId="33203" xr:uid="{C33F718D-C3A3-4744-B160-F692345CBDFE}"/>
    <cellStyle name="Neutre 7" xfId="33204" xr:uid="{D6477813-8299-4553-A7E8-5478129D0181}"/>
    <cellStyle name="Neutre 8" xfId="33205" xr:uid="{546AAF8D-EF0C-4E72-8425-AF19C85798D2}"/>
    <cellStyle name="Neutre 8 2" xfId="33206" xr:uid="{9B81D18F-5BA3-4C5D-9285-6E5BE8C591C3}"/>
    <cellStyle name="Neutre 8_Annexe 6 IAS" xfId="33207" xr:uid="{F3B4D64E-E11F-4327-998A-460476FFFB94}"/>
    <cellStyle name="Neutre 9" xfId="33208" xr:uid="{6FCE6B33-2427-4DD9-A498-DECECFFC3543}"/>
    <cellStyle name="no dec" xfId="33209" xr:uid="{ACE3F93E-82C3-4345-BFD9-B32804DBCC57}"/>
    <cellStyle name="no dec 2" xfId="33210" xr:uid="{250C4850-2436-442F-AB32-EC1BC9B57215}"/>
    <cellStyle name="no dec 2 2" xfId="33211" xr:uid="{7BB8199C-2547-4F95-806A-E6BFF4CCEE63}"/>
    <cellStyle name="no dec 2_Annexe 6 IAS" xfId="33212" xr:uid="{46FD0EB4-8669-4DCC-8AD7-505525E46375}"/>
    <cellStyle name="no dec 3" xfId="33213" xr:uid="{3C5B6EB3-1017-4430-8FC1-515D9EAFA4A6}"/>
    <cellStyle name="no dec 4" xfId="33214" xr:uid="{E5A82FCE-D3F0-4677-836A-BC61F06C1A6E}"/>
    <cellStyle name="no dec 5" xfId="33215" xr:uid="{A871071B-749A-47F0-BE0A-430FC89B520A}"/>
    <cellStyle name="no dec_Annexe 6 IAS" xfId="33216" xr:uid="{8C6B9E3D-FC9C-459E-8B32-F2BE26F782F3}"/>
    <cellStyle name="no_input" xfId="33217" xr:uid="{90020D99-7CC9-4605-8506-4A29E7D5D98C}"/>
    <cellStyle name="NoChange" xfId="33218" xr:uid="{6C5A83BF-CAF1-4079-85D2-ADC43B6A8ADC}"/>
    <cellStyle name="noircadre" xfId="33219" xr:uid="{1E55DE5A-AC79-4D48-BB8D-F1906540EE29}"/>
    <cellStyle name="Non d‚fini" xfId="33220" xr:uid="{33E41230-0620-4B99-8567-B13DD045E3DF}"/>
    <cellStyle name="Non défini" xfId="33221" xr:uid="{C7F47347-3964-409D-B95B-44A18CF747BC}"/>
    <cellStyle name="Non Zero" xfId="33222" xr:uid="{C66C17B9-6C9A-4B1F-A0C8-371B34069CF7}"/>
    <cellStyle name="Non_definito" xfId="33223" xr:uid="{957EFD5E-606A-4647-A485-F2A22BED0F66}"/>
    <cellStyle name="nopl_WCP.XLS" xfId="9483" xr:uid="{00000000-0005-0000-0000-0000C2250000}"/>
    <cellStyle name="Norma11l" xfId="9484" xr:uid="{00000000-0005-0000-0000-0000C3250000}"/>
    <cellStyle name="Norma11l 2" xfId="9485" xr:uid="{00000000-0005-0000-0000-0000C4250000}"/>
    <cellStyle name="Norma11l 3" xfId="9486" xr:uid="{00000000-0005-0000-0000-0000C5250000}"/>
    <cellStyle name="Normal" xfId="0" builtinId="0" customBuiltin="1"/>
    <cellStyle name="Normal - Style1" xfId="33224" xr:uid="{8C96CD0C-E52D-426B-8CE4-4CEA610F2996}"/>
    <cellStyle name="Normal - Style1 10" xfId="33225" xr:uid="{22088735-6873-46FC-AA3F-71A1DB3A2C4F}"/>
    <cellStyle name="Normal - Style1 11" xfId="33226" xr:uid="{85FC445E-4AF3-4199-A392-0915A1C9575F}"/>
    <cellStyle name="Normal - Style1 12" xfId="33227" xr:uid="{27A1C273-C7C2-4CB2-A0F1-8F421A89066A}"/>
    <cellStyle name="Normal - Style1 13" xfId="33228" xr:uid="{8F2FF698-4A53-4148-B5B4-A90F7C439FCF}"/>
    <cellStyle name="Normal - Style1 14" xfId="33229" xr:uid="{B228B124-E030-451A-9D09-04B4BFF3CEDD}"/>
    <cellStyle name="Normal - Style1 15" xfId="33230" xr:uid="{86153444-229E-4A77-945C-1D0F673DFA1D}"/>
    <cellStyle name="Normal - Style1 16" xfId="33231" xr:uid="{A2995713-8DC5-4846-A3D7-BF670FEA0531}"/>
    <cellStyle name="Normal - Style1 17" xfId="33232" xr:uid="{AE75BAC2-EAC0-49C0-BE25-CAAD70B2E11D}"/>
    <cellStyle name="Normal - Style1 2" xfId="33233" xr:uid="{D1D1CF49-9985-4754-A991-59E2596F8DA1}"/>
    <cellStyle name="Normal - Style1 2 2" xfId="33234" xr:uid="{F34616CD-9617-42A4-9266-A488FC3A0B17}"/>
    <cellStyle name="Normal - Style1 3" xfId="33235" xr:uid="{5B9A12C7-B981-4DC7-B471-A981B1C884ED}"/>
    <cellStyle name="Normal - Style1 4" xfId="33236" xr:uid="{F7EB16D9-CAAB-4FCB-B491-F0D2505C003D}"/>
    <cellStyle name="Normal - Style1 5" xfId="33237" xr:uid="{A6D81121-20BD-42E5-A783-63E210D3711D}"/>
    <cellStyle name="Normal - Style1 6" xfId="33238" xr:uid="{F139E90E-A2C2-440C-B1A1-B8DFCD95FD5B}"/>
    <cellStyle name="Normal - Style1 7" xfId="33239" xr:uid="{6C80203F-10B4-4186-A845-474F12220AE4}"/>
    <cellStyle name="Normal - Style1 8" xfId="33240" xr:uid="{11ACD0CE-E74E-432E-8882-7FBE58F3D828}"/>
    <cellStyle name="Normal - Style1 9" xfId="33241" xr:uid="{838957E2-86CA-4C4B-B989-81FF670AF9E8}"/>
    <cellStyle name="Normal - Style1_Annexe 6 IAS" xfId="33242" xr:uid="{DA1A11FC-DA6E-456F-BB21-4C6C6C062AB9}"/>
    <cellStyle name="Normal (%)" xfId="33243" xr:uid="{5446CC61-C93A-4FD8-BE16-7CF1D36ED88B}"/>
    <cellStyle name="Normal (%) 2" xfId="33244" xr:uid="{9CD1894D-3989-4E9F-BDB6-7C583CEFAD6A}"/>
    <cellStyle name="Normal (%) 2 2" xfId="33245" xr:uid="{F7C1C5C1-BB82-4FEB-A575-1CBEF096F921}"/>
    <cellStyle name="Normal (%) 2 2 2" xfId="33246" xr:uid="{4784810B-C9CE-462D-AADF-6A6E071AB8C6}"/>
    <cellStyle name="Normal (%) 2 3" xfId="33247" xr:uid="{12000BDD-EFE8-464E-A996-56310199D0A0}"/>
    <cellStyle name="Normal (%) 3" xfId="33248" xr:uid="{4C708AF1-D20E-4DD8-9F64-A8AAE4721C9B}"/>
    <cellStyle name="Normal (%) 3 2" xfId="33249" xr:uid="{35E1B409-A56B-496E-A40F-9744A65CC6F3}"/>
    <cellStyle name="Normal (%) 4" xfId="33250" xr:uid="{725C6468-002E-48DB-8BC7-F2D4E652DB21}"/>
    <cellStyle name="Normal (%)_Cadrage conso" xfId="33251" xr:uid="{BB568FFD-45B5-426C-A796-64529EAC6E75}"/>
    <cellStyle name="Normal (£m)" xfId="33252" xr:uid="{02F46D06-4A37-4B49-BCEC-41D071B3E60D}"/>
    <cellStyle name="Normal (£m) 2" xfId="33253" xr:uid="{2970E617-C44B-4CD0-A602-2DC478F45377}"/>
    <cellStyle name="Normal (£m) 2 2" xfId="33254" xr:uid="{95DAE639-2014-40E1-A847-D938B09D7A55}"/>
    <cellStyle name="Normal (£m) 2 2 2" xfId="33255" xr:uid="{8121A456-65B7-407C-B2A2-BCB1D3B90231}"/>
    <cellStyle name="Normal (£m) 2 3" xfId="33256" xr:uid="{33409366-5CCF-4488-AADB-9BB0ECA8EEDF}"/>
    <cellStyle name="Normal (£m) 3" xfId="33257" xr:uid="{73649EC1-4AE2-4796-ADEE-C68ABCC72E1B}"/>
    <cellStyle name="Normal (£m) 3 2" xfId="33258" xr:uid="{1E9F3426-FCF4-472E-8475-93888638CFAD}"/>
    <cellStyle name="Normal (£m) 4" xfId="33259" xr:uid="{C9726BFB-BC3C-48CA-BA17-B754550B048F}"/>
    <cellStyle name="Normal (£m)_Cadrage conso" xfId="33260" xr:uid="{0CBD4FA9-1B19-4A01-85E2-2DBA9136BA32}"/>
    <cellStyle name="Normal (x)" xfId="33261" xr:uid="{FE5D0177-216D-4F63-934B-7DEB3676503E}"/>
    <cellStyle name="Normal (x) 2" xfId="33262" xr:uid="{68F65BFE-3B6B-42E2-9DF8-B239BB0FCD41}"/>
    <cellStyle name="Normal (x) 2 2" xfId="33263" xr:uid="{146B45CE-A8B9-46CA-ADE8-EF55ECAA0787}"/>
    <cellStyle name="Normal (x) 2 2 2" xfId="33264" xr:uid="{95A17964-B5A3-4C96-B6AA-BD605F6F4E63}"/>
    <cellStyle name="Normal (x) 2 3" xfId="33265" xr:uid="{23C67460-5497-4CCC-98C3-FB9A33989984}"/>
    <cellStyle name="Normal (x) 3" xfId="33266" xr:uid="{0B0A4FB2-7651-4DF0-9BCE-29EFAFF539A9}"/>
    <cellStyle name="Normal (x) 3 2" xfId="33267" xr:uid="{B7DE8F5F-FB3A-49FD-8735-8F8114702F2E}"/>
    <cellStyle name="Normal (x) 4" xfId="33268" xr:uid="{57D12E41-BE10-45C8-9DBB-AAE9511D16AF}"/>
    <cellStyle name="Normal (x)_Cadrage conso" xfId="33269" xr:uid="{03476183-3943-4B7A-B5D9-804476B13102}"/>
    <cellStyle name="Normal 10" xfId="9487" xr:uid="{00000000-0005-0000-0000-0000C7250000}"/>
    <cellStyle name="Normal 10 10" xfId="9488" xr:uid="{00000000-0005-0000-0000-0000C8250000}"/>
    <cellStyle name="Normal 10 10 2" xfId="9489" xr:uid="{00000000-0005-0000-0000-0000C9250000}"/>
    <cellStyle name="Normal 10 10 2 2" xfId="9490" xr:uid="{00000000-0005-0000-0000-0000CA250000}"/>
    <cellStyle name="Normal 10 10 2 2 2" xfId="9491" xr:uid="{00000000-0005-0000-0000-0000CB250000}"/>
    <cellStyle name="Normal 10 10 2 2 3" xfId="9492" xr:uid="{00000000-0005-0000-0000-0000CC250000}"/>
    <cellStyle name="Normal 10 10 2 2 4" xfId="9493" xr:uid="{00000000-0005-0000-0000-0000CD250000}"/>
    <cellStyle name="Normal 10 10 2 3" xfId="9494" xr:uid="{00000000-0005-0000-0000-0000CE250000}"/>
    <cellStyle name="Normal 10 10 2 4" xfId="9495" xr:uid="{00000000-0005-0000-0000-0000CF250000}"/>
    <cellStyle name="Normal 10 10 2 5" xfId="9496" xr:uid="{00000000-0005-0000-0000-0000D0250000}"/>
    <cellStyle name="Normal 10 10 3" xfId="9497" xr:uid="{00000000-0005-0000-0000-0000D1250000}"/>
    <cellStyle name="Normal 10 10 3 2" xfId="9498" xr:uid="{00000000-0005-0000-0000-0000D2250000}"/>
    <cellStyle name="Normal 10 10 3 3" xfId="9499" xr:uid="{00000000-0005-0000-0000-0000D3250000}"/>
    <cellStyle name="Normal 10 10 3 4" xfId="9500" xr:uid="{00000000-0005-0000-0000-0000D4250000}"/>
    <cellStyle name="Normal 10 10 4" xfId="9501" xr:uid="{00000000-0005-0000-0000-0000D5250000}"/>
    <cellStyle name="Normal 10 10 5" xfId="9502" xr:uid="{00000000-0005-0000-0000-0000D6250000}"/>
    <cellStyle name="Normal 10 10 6" xfId="9503" xr:uid="{00000000-0005-0000-0000-0000D7250000}"/>
    <cellStyle name="Normal 10 11" xfId="9504" xr:uid="{00000000-0005-0000-0000-0000D8250000}"/>
    <cellStyle name="Normal 10 11 2" xfId="9505" xr:uid="{00000000-0005-0000-0000-0000D9250000}"/>
    <cellStyle name="Normal 10 11 2 2" xfId="9506" xr:uid="{00000000-0005-0000-0000-0000DA250000}"/>
    <cellStyle name="Normal 10 11 2 2 2" xfId="9507" xr:uid="{00000000-0005-0000-0000-0000DB250000}"/>
    <cellStyle name="Normal 10 11 2 2 3" xfId="9508" xr:uid="{00000000-0005-0000-0000-0000DC250000}"/>
    <cellStyle name="Normal 10 11 2 2 4" xfId="9509" xr:uid="{00000000-0005-0000-0000-0000DD250000}"/>
    <cellStyle name="Normal 10 11 2 3" xfId="9510" xr:uid="{00000000-0005-0000-0000-0000DE250000}"/>
    <cellStyle name="Normal 10 11 2 4" xfId="9511" xr:uid="{00000000-0005-0000-0000-0000DF250000}"/>
    <cellStyle name="Normal 10 11 2 5" xfId="9512" xr:uid="{00000000-0005-0000-0000-0000E0250000}"/>
    <cellStyle name="Normal 10 11 3" xfId="9513" xr:uid="{00000000-0005-0000-0000-0000E1250000}"/>
    <cellStyle name="Normal 10 11 3 2" xfId="9514" xr:uid="{00000000-0005-0000-0000-0000E2250000}"/>
    <cellStyle name="Normal 10 11 3 3" xfId="9515" xr:uid="{00000000-0005-0000-0000-0000E3250000}"/>
    <cellStyle name="Normal 10 11 3 4" xfId="9516" xr:uid="{00000000-0005-0000-0000-0000E4250000}"/>
    <cellStyle name="Normal 10 11 4" xfId="9517" xr:uid="{00000000-0005-0000-0000-0000E5250000}"/>
    <cellStyle name="Normal 10 11 5" xfId="9518" xr:uid="{00000000-0005-0000-0000-0000E6250000}"/>
    <cellStyle name="Normal 10 11 6" xfId="9519" xr:uid="{00000000-0005-0000-0000-0000E7250000}"/>
    <cellStyle name="Normal 10 12" xfId="9520" xr:uid="{00000000-0005-0000-0000-0000E8250000}"/>
    <cellStyle name="Normal 10 12 2" xfId="9521" xr:uid="{00000000-0005-0000-0000-0000E9250000}"/>
    <cellStyle name="Normal 10 12 3" xfId="9522" xr:uid="{00000000-0005-0000-0000-0000EA250000}"/>
    <cellStyle name="Normal 10 12 4" xfId="9523" xr:uid="{00000000-0005-0000-0000-0000EB250000}"/>
    <cellStyle name="Normal 10 13" xfId="33270" xr:uid="{422AD339-975D-4D94-B1E1-EDAEBB05620F}"/>
    <cellStyle name="Normal 10 2" xfId="9524" xr:uid="{00000000-0005-0000-0000-0000EC250000}"/>
    <cellStyle name="Normal 10 2 2" xfId="9525" xr:uid="{00000000-0005-0000-0000-0000ED250000}"/>
    <cellStyle name="Normal 10 2 2 2" xfId="33272" xr:uid="{31B364BF-1703-4763-8982-11F5852107D2}"/>
    <cellStyle name="Normal 10 2 3" xfId="9526" xr:uid="{00000000-0005-0000-0000-0000EE250000}"/>
    <cellStyle name="Normal 10 2 3 2" xfId="9527" xr:uid="{00000000-0005-0000-0000-0000EF250000}"/>
    <cellStyle name="Normal 10 2 3 2 2" xfId="9528" xr:uid="{00000000-0005-0000-0000-0000F0250000}"/>
    <cellStyle name="Normal 10 2 3 2 2 2" xfId="9529" xr:uid="{00000000-0005-0000-0000-0000F1250000}"/>
    <cellStyle name="Normal 10 2 3 2 2 3" xfId="9530" xr:uid="{00000000-0005-0000-0000-0000F2250000}"/>
    <cellStyle name="Normal 10 2 3 2 2 4" xfId="9531" xr:uid="{00000000-0005-0000-0000-0000F3250000}"/>
    <cellStyle name="Normal 10 2 3 2 3" xfId="9532" xr:uid="{00000000-0005-0000-0000-0000F4250000}"/>
    <cellStyle name="Normal 10 2 3 2 4" xfId="9533" xr:uid="{00000000-0005-0000-0000-0000F5250000}"/>
    <cellStyle name="Normal 10 2 3 2 5" xfId="9534" xr:uid="{00000000-0005-0000-0000-0000F6250000}"/>
    <cellStyle name="Normal 10 2 3 3" xfId="9535" xr:uid="{00000000-0005-0000-0000-0000F7250000}"/>
    <cellStyle name="Normal 10 2 3 3 2" xfId="9536" xr:uid="{00000000-0005-0000-0000-0000F8250000}"/>
    <cellStyle name="Normal 10 2 3 3 3" xfId="9537" xr:uid="{00000000-0005-0000-0000-0000F9250000}"/>
    <cellStyle name="Normal 10 2 3 3 4" xfId="9538" xr:uid="{00000000-0005-0000-0000-0000FA250000}"/>
    <cellStyle name="Normal 10 2 3 4" xfId="9539" xr:uid="{00000000-0005-0000-0000-0000FB250000}"/>
    <cellStyle name="Normal 10 2 3 5" xfId="9540" xr:uid="{00000000-0005-0000-0000-0000FC250000}"/>
    <cellStyle name="Normal 10 2 3 6" xfId="9541" xr:uid="{00000000-0005-0000-0000-0000FD250000}"/>
    <cellStyle name="Normal 10 2 4" xfId="33271" xr:uid="{F5B683E0-52D7-4AE4-BCF6-62FA759FDA06}"/>
    <cellStyle name="Normal 10 2_Annexe 6 IAS" xfId="33273" xr:uid="{69E9D045-A600-4E17-988E-BF56E20BC9DD}"/>
    <cellStyle name="Normal 10 23" xfId="33274" xr:uid="{454CB8A4-71AD-4ED1-86CE-5D6E8F858F28}"/>
    <cellStyle name="Normal 10 3" xfId="9542" xr:uid="{00000000-0005-0000-0000-0000FE250000}"/>
    <cellStyle name="Normal 10 3 2" xfId="9543" xr:uid="{00000000-0005-0000-0000-0000FF250000}"/>
    <cellStyle name="Normal 10 3 3" xfId="9544" xr:uid="{00000000-0005-0000-0000-000000260000}"/>
    <cellStyle name="Normal 10 3 3 2" xfId="9545" xr:uid="{00000000-0005-0000-0000-000001260000}"/>
    <cellStyle name="Normal 10 3 3 2 2" xfId="9546" xr:uid="{00000000-0005-0000-0000-000002260000}"/>
    <cellStyle name="Normal 10 3 3 2 2 2" xfId="9547" xr:uid="{00000000-0005-0000-0000-000003260000}"/>
    <cellStyle name="Normal 10 3 3 2 2 3" xfId="9548" xr:uid="{00000000-0005-0000-0000-000004260000}"/>
    <cellStyle name="Normal 10 3 3 2 2 4" xfId="9549" xr:uid="{00000000-0005-0000-0000-000005260000}"/>
    <cellStyle name="Normal 10 3 3 2 3" xfId="9550" xr:uid="{00000000-0005-0000-0000-000006260000}"/>
    <cellStyle name="Normal 10 3 3 2 4" xfId="9551" xr:uid="{00000000-0005-0000-0000-000007260000}"/>
    <cellStyle name="Normal 10 3 3 2 5" xfId="9552" xr:uid="{00000000-0005-0000-0000-000008260000}"/>
    <cellStyle name="Normal 10 3 3 3" xfId="9553" xr:uid="{00000000-0005-0000-0000-000009260000}"/>
    <cellStyle name="Normal 10 3 3 3 2" xfId="9554" xr:uid="{00000000-0005-0000-0000-00000A260000}"/>
    <cellStyle name="Normal 10 3 3 3 3" xfId="9555" xr:uid="{00000000-0005-0000-0000-00000B260000}"/>
    <cellStyle name="Normal 10 3 3 3 4" xfId="9556" xr:uid="{00000000-0005-0000-0000-00000C260000}"/>
    <cellStyle name="Normal 10 3 3 4" xfId="9557" xr:uid="{00000000-0005-0000-0000-00000D260000}"/>
    <cellStyle name="Normal 10 3 3 5" xfId="9558" xr:uid="{00000000-0005-0000-0000-00000E260000}"/>
    <cellStyle name="Normal 10 3 3 6" xfId="9559" xr:uid="{00000000-0005-0000-0000-00000F260000}"/>
    <cellStyle name="Normal 10 3 4" xfId="33275" xr:uid="{835C3DB5-A3A3-4F6C-8272-D247F50734E1}"/>
    <cellStyle name="Normal 10 4" xfId="9560" xr:uid="{00000000-0005-0000-0000-000010260000}"/>
    <cellStyle name="Normal 10 4 2" xfId="9561" xr:uid="{00000000-0005-0000-0000-000011260000}"/>
    <cellStyle name="Normal 10 4 2 2" xfId="9562" xr:uid="{00000000-0005-0000-0000-000012260000}"/>
    <cellStyle name="Normal 10 4 2 2 2" xfId="9563" xr:uid="{00000000-0005-0000-0000-000013260000}"/>
    <cellStyle name="Normal 10 4 2 2 3" xfId="9564" xr:uid="{00000000-0005-0000-0000-000014260000}"/>
    <cellStyle name="Normal 10 4 2 2 4" xfId="9565" xr:uid="{00000000-0005-0000-0000-000015260000}"/>
    <cellStyle name="Normal 10 4 2 3" xfId="9566" xr:uid="{00000000-0005-0000-0000-000016260000}"/>
    <cellStyle name="Normal 10 4 2 4" xfId="9567" xr:uid="{00000000-0005-0000-0000-000017260000}"/>
    <cellStyle name="Normal 10 4 2 5" xfId="9568" xr:uid="{00000000-0005-0000-0000-000018260000}"/>
    <cellStyle name="Normal 10 4 3" xfId="9569" xr:uid="{00000000-0005-0000-0000-000019260000}"/>
    <cellStyle name="Normal 10 4 4" xfId="9570" xr:uid="{00000000-0005-0000-0000-00001A260000}"/>
    <cellStyle name="Normal 10 4 4 2" xfId="9571" xr:uid="{00000000-0005-0000-0000-00001B260000}"/>
    <cellStyle name="Normal 10 4 4 3" xfId="9572" xr:uid="{00000000-0005-0000-0000-00001C260000}"/>
    <cellStyle name="Normal 10 4 4 4" xfId="9573" xr:uid="{00000000-0005-0000-0000-00001D260000}"/>
    <cellStyle name="Normal 10 4 5" xfId="9574" xr:uid="{00000000-0005-0000-0000-00001E260000}"/>
    <cellStyle name="Normal 10 4 6" xfId="9575" xr:uid="{00000000-0005-0000-0000-00001F260000}"/>
    <cellStyle name="Normal 10 4 7" xfId="9576" xr:uid="{00000000-0005-0000-0000-000020260000}"/>
    <cellStyle name="Normal 10 4 8" xfId="33276" xr:uid="{A1AA1F33-3EBC-41A1-8B24-EA789BAAA40E}"/>
    <cellStyle name="Normal 10 5" xfId="9577" xr:uid="{00000000-0005-0000-0000-000021260000}"/>
    <cellStyle name="Normal 10 5 2" xfId="9578" xr:uid="{00000000-0005-0000-0000-000022260000}"/>
    <cellStyle name="Normal 10 5 2 2" xfId="9579" xr:uid="{00000000-0005-0000-0000-000023260000}"/>
    <cellStyle name="Normal 10 5 2 2 2" xfId="9580" xr:uid="{00000000-0005-0000-0000-000024260000}"/>
    <cellStyle name="Normal 10 5 2 2 3" xfId="9581" xr:uid="{00000000-0005-0000-0000-000025260000}"/>
    <cellStyle name="Normal 10 5 2 2 4" xfId="9582" xr:uid="{00000000-0005-0000-0000-000026260000}"/>
    <cellStyle name="Normal 10 5 2 3" xfId="9583" xr:uid="{00000000-0005-0000-0000-000027260000}"/>
    <cellStyle name="Normal 10 5 2 4" xfId="9584" xr:uid="{00000000-0005-0000-0000-000028260000}"/>
    <cellStyle name="Normal 10 5 2 5" xfId="9585" xr:uid="{00000000-0005-0000-0000-000029260000}"/>
    <cellStyle name="Normal 10 5 3" xfId="9586" xr:uid="{00000000-0005-0000-0000-00002A260000}"/>
    <cellStyle name="Normal 10 5 3 2" xfId="9587" xr:uid="{00000000-0005-0000-0000-00002B260000}"/>
    <cellStyle name="Normal 10 5 3 3" xfId="9588" xr:uid="{00000000-0005-0000-0000-00002C260000}"/>
    <cellStyle name="Normal 10 5 3 4" xfId="9589" xr:uid="{00000000-0005-0000-0000-00002D260000}"/>
    <cellStyle name="Normal 10 5 4" xfId="9590" xr:uid="{00000000-0005-0000-0000-00002E260000}"/>
    <cellStyle name="Normal 10 5 5" xfId="9591" xr:uid="{00000000-0005-0000-0000-00002F260000}"/>
    <cellStyle name="Normal 10 5 6" xfId="9592" xr:uid="{00000000-0005-0000-0000-000030260000}"/>
    <cellStyle name="Normal 10 5 7" xfId="33277" xr:uid="{ADED8D80-936C-4DED-9EA6-E57AEB81E92F}"/>
    <cellStyle name="Normal 10 6" xfId="9593" xr:uid="{00000000-0005-0000-0000-000031260000}"/>
    <cellStyle name="Normal 10 6 2" xfId="9594" xr:uid="{00000000-0005-0000-0000-000032260000}"/>
    <cellStyle name="Normal 10 6 2 2" xfId="9595" xr:uid="{00000000-0005-0000-0000-000033260000}"/>
    <cellStyle name="Normal 10 6 2 2 2" xfId="9596" xr:uid="{00000000-0005-0000-0000-000034260000}"/>
    <cellStyle name="Normal 10 6 2 2 3" xfId="9597" xr:uid="{00000000-0005-0000-0000-000035260000}"/>
    <cellStyle name="Normal 10 6 2 2 4" xfId="9598" xr:uid="{00000000-0005-0000-0000-000036260000}"/>
    <cellStyle name="Normal 10 6 2 3" xfId="9599" xr:uid="{00000000-0005-0000-0000-000037260000}"/>
    <cellStyle name="Normal 10 6 2 4" xfId="9600" xr:uid="{00000000-0005-0000-0000-000038260000}"/>
    <cellStyle name="Normal 10 6 2 5" xfId="9601" xr:uid="{00000000-0005-0000-0000-000039260000}"/>
    <cellStyle name="Normal 10 6 3" xfId="9602" xr:uid="{00000000-0005-0000-0000-00003A260000}"/>
    <cellStyle name="Normal 10 6 3 2" xfId="9603" xr:uid="{00000000-0005-0000-0000-00003B260000}"/>
    <cellStyle name="Normal 10 6 3 3" xfId="9604" xr:uid="{00000000-0005-0000-0000-00003C260000}"/>
    <cellStyle name="Normal 10 6 3 4" xfId="9605" xr:uid="{00000000-0005-0000-0000-00003D260000}"/>
    <cellStyle name="Normal 10 6 4" xfId="9606" xr:uid="{00000000-0005-0000-0000-00003E260000}"/>
    <cellStyle name="Normal 10 6 5" xfId="9607" xr:uid="{00000000-0005-0000-0000-00003F260000}"/>
    <cellStyle name="Normal 10 6 6" xfId="9608" xr:uid="{00000000-0005-0000-0000-000040260000}"/>
    <cellStyle name="Normal 10 7" xfId="9609" xr:uid="{00000000-0005-0000-0000-000041260000}"/>
    <cellStyle name="Normal 10 7 2" xfId="9610" xr:uid="{00000000-0005-0000-0000-000042260000}"/>
    <cellStyle name="Normal 10 7 2 2" xfId="9611" xr:uid="{00000000-0005-0000-0000-000043260000}"/>
    <cellStyle name="Normal 10 7 2 2 2" xfId="9612" xr:uid="{00000000-0005-0000-0000-000044260000}"/>
    <cellStyle name="Normal 10 7 2 2 3" xfId="9613" xr:uid="{00000000-0005-0000-0000-000045260000}"/>
    <cellStyle name="Normal 10 7 2 2 4" xfId="9614" xr:uid="{00000000-0005-0000-0000-000046260000}"/>
    <cellStyle name="Normal 10 7 2 3" xfId="9615" xr:uid="{00000000-0005-0000-0000-000047260000}"/>
    <cellStyle name="Normal 10 7 2 4" xfId="9616" xr:uid="{00000000-0005-0000-0000-000048260000}"/>
    <cellStyle name="Normal 10 7 2 5" xfId="9617" xr:uid="{00000000-0005-0000-0000-000049260000}"/>
    <cellStyle name="Normal 10 7 3" xfId="9618" xr:uid="{00000000-0005-0000-0000-00004A260000}"/>
    <cellStyle name="Normal 10 7 3 2" xfId="9619" xr:uid="{00000000-0005-0000-0000-00004B260000}"/>
    <cellStyle name="Normal 10 7 3 3" xfId="9620" xr:uid="{00000000-0005-0000-0000-00004C260000}"/>
    <cellStyle name="Normal 10 7 3 4" xfId="9621" xr:uid="{00000000-0005-0000-0000-00004D260000}"/>
    <cellStyle name="Normal 10 7 4" xfId="9622" xr:uid="{00000000-0005-0000-0000-00004E260000}"/>
    <cellStyle name="Normal 10 7 5" xfId="9623" xr:uid="{00000000-0005-0000-0000-00004F260000}"/>
    <cellStyle name="Normal 10 7 6" xfId="9624" xr:uid="{00000000-0005-0000-0000-000050260000}"/>
    <cellStyle name="Normal 10 8" xfId="9625" xr:uid="{00000000-0005-0000-0000-000051260000}"/>
    <cellStyle name="Normal 10 8 2" xfId="9626" xr:uid="{00000000-0005-0000-0000-000052260000}"/>
    <cellStyle name="Normal 10 8 2 2" xfId="9627" xr:uid="{00000000-0005-0000-0000-000053260000}"/>
    <cellStyle name="Normal 10 8 2 2 2" xfId="9628" xr:uid="{00000000-0005-0000-0000-000054260000}"/>
    <cellStyle name="Normal 10 8 2 2 3" xfId="9629" xr:uid="{00000000-0005-0000-0000-000055260000}"/>
    <cellStyle name="Normal 10 8 2 2 4" xfId="9630" xr:uid="{00000000-0005-0000-0000-000056260000}"/>
    <cellStyle name="Normal 10 8 2 3" xfId="9631" xr:uid="{00000000-0005-0000-0000-000057260000}"/>
    <cellStyle name="Normal 10 8 2 4" xfId="9632" xr:uid="{00000000-0005-0000-0000-000058260000}"/>
    <cellStyle name="Normal 10 8 2 5" xfId="9633" xr:uid="{00000000-0005-0000-0000-000059260000}"/>
    <cellStyle name="Normal 10 8 3" xfId="9634" xr:uid="{00000000-0005-0000-0000-00005A260000}"/>
    <cellStyle name="Normal 10 8 3 2" xfId="9635" xr:uid="{00000000-0005-0000-0000-00005B260000}"/>
    <cellStyle name="Normal 10 8 3 3" xfId="9636" xr:uid="{00000000-0005-0000-0000-00005C260000}"/>
    <cellStyle name="Normal 10 8 3 4" xfId="9637" xr:uid="{00000000-0005-0000-0000-00005D260000}"/>
    <cellStyle name="Normal 10 8 4" xfId="9638" xr:uid="{00000000-0005-0000-0000-00005E260000}"/>
    <cellStyle name="Normal 10 8 5" xfId="9639" xr:uid="{00000000-0005-0000-0000-00005F260000}"/>
    <cellStyle name="Normal 10 8 6" xfId="9640" xr:uid="{00000000-0005-0000-0000-000060260000}"/>
    <cellStyle name="Normal 10 9" xfId="9641" xr:uid="{00000000-0005-0000-0000-000061260000}"/>
    <cellStyle name="Normal 10 9 2" xfId="9642" xr:uid="{00000000-0005-0000-0000-000062260000}"/>
    <cellStyle name="Normal 10 9 2 2" xfId="9643" xr:uid="{00000000-0005-0000-0000-000063260000}"/>
    <cellStyle name="Normal 10 9 2 2 2" xfId="9644" xr:uid="{00000000-0005-0000-0000-000064260000}"/>
    <cellStyle name="Normal 10 9 2 2 3" xfId="9645" xr:uid="{00000000-0005-0000-0000-000065260000}"/>
    <cellStyle name="Normal 10 9 2 2 4" xfId="9646" xr:uid="{00000000-0005-0000-0000-000066260000}"/>
    <cellStyle name="Normal 10 9 2 3" xfId="9647" xr:uid="{00000000-0005-0000-0000-000067260000}"/>
    <cellStyle name="Normal 10 9 2 4" xfId="9648" xr:uid="{00000000-0005-0000-0000-000068260000}"/>
    <cellStyle name="Normal 10 9 2 5" xfId="9649" xr:uid="{00000000-0005-0000-0000-000069260000}"/>
    <cellStyle name="Normal 10 9 3" xfId="9650" xr:uid="{00000000-0005-0000-0000-00006A260000}"/>
    <cellStyle name="Normal 10 9 3 2" xfId="9651" xr:uid="{00000000-0005-0000-0000-00006B260000}"/>
    <cellStyle name="Normal 10 9 3 3" xfId="9652" xr:uid="{00000000-0005-0000-0000-00006C260000}"/>
    <cellStyle name="Normal 10 9 3 4" xfId="9653" xr:uid="{00000000-0005-0000-0000-00006D260000}"/>
    <cellStyle name="Normal 10 9 4" xfId="9654" xr:uid="{00000000-0005-0000-0000-00006E260000}"/>
    <cellStyle name="Normal 10 9 5" xfId="9655" xr:uid="{00000000-0005-0000-0000-00006F260000}"/>
    <cellStyle name="Normal 10 9 6" xfId="9656" xr:uid="{00000000-0005-0000-0000-000070260000}"/>
    <cellStyle name="Normal 10_Annexe 6 IAS" xfId="33278" xr:uid="{506B0F90-81AF-4F82-A60D-01AB90460144}"/>
    <cellStyle name="Normal 100" xfId="9657" xr:uid="{00000000-0005-0000-0000-000071260000}"/>
    <cellStyle name="Normal 100 2" xfId="9658" xr:uid="{00000000-0005-0000-0000-000072260000}"/>
    <cellStyle name="Normal 100 3" xfId="9659" xr:uid="{00000000-0005-0000-0000-000073260000}"/>
    <cellStyle name="Normal 100 4" xfId="9660" xr:uid="{00000000-0005-0000-0000-000074260000}"/>
    <cellStyle name="Normal 101" xfId="9661" xr:uid="{00000000-0005-0000-0000-000075260000}"/>
    <cellStyle name="Normal 101 2" xfId="9662" xr:uid="{00000000-0005-0000-0000-000076260000}"/>
    <cellStyle name="Normal 101 3" xfId="9663" xr:uid="{00000000-0005-0000-0000-000077260000}"/>
    <cellStyle name="Normal 101 4" xfId="9664" xr:uid="{00000000-0005-0000-0000-000078260000}"/>
    <cellStyle name="Normal 102" xfId="9665" xr:uid="{00000000-0005-0000-0000-000079260000}"/>
    <cellStyle name="Normal 102 2" xfId="9666" xr:uid="{00000000-0005-0000-0000-00007A260000}"/>
    <cellStyle name="Normal 102 3" xfId="9667" xr:uid="{00000000-0005-0000-0000-00007B260000}"/>
    <cellStyle name="Normal 102 4" xfId="9668" xr:uid="{00000000-0005-0000-0000-00007C260000}"/>
    <cellStyle name="Normal 103" xfId="9669" xr:uid="{00000000-0005-0000-0000-00007D260000}"/>
    <cellStyle name="Normal 103 2" xfId="9670" xr:uid="{00000000-0005-0000-0000-00007E260000}"/>
    <cellStyle name="Normal 103 2 2" xfId="9671" xr:uid="{00000000-0005-0000-0000-00007F260000}"/>
    <cellStyle name="Normal 103 2 2 2" xfId="9672" xr:uid="{00000000-0005-0000-0000-000080260000}"/>
    <cellStyle name="Normal 103 2 2 3" xfId="9673" xr:uid="{00000000-0005-0000-0000-000081260000}"/>
    <cellStyle name="Normal 103 2 2 4" xfId="9674" xr:uid="{00000000-0005-0000-0000-000082260000}"/>
    <cellStyle name="Normal 103 2 3" xfId="9675" xr:uid="{00000000-0005-0000-0000-000083260000}"/>
    <cellStyle name="Normal 103 2 4" xfId="9676" xr:uid="{00000000-0005-0000-0000-000084260000}"/>
    <cellStyle name="Normal 103 2 5" xfId="9677" xr:uid="{00000000-0005-0000-0000-000085260000}"/>
    <cellStyle name="Normal 103 3" xfId="9678" xr:uid="{00000000-0005-0000-0000-000086260000}"/>
    <cellStyle name="Normal 103 3 2" xfId="9679" xr:uid="{00000000-0005-0000-0000-000087260000}"/>
    <cellStyle name="Normal 103 3 3" xfId="9680" xr:uid="{00000000-0005-0000-0000-000088260000}"/>
    <cellStyle name="Normal 103 3 4" xfId="9681" xr:uid="{00000000-0005-0000-0000-000089260000}"/>
    <cellStyle name="Normal 103 4" xfId="9682" xr:uid="{00000000-0005-0000-0000-00008A260000}"/>
    <cellStyle name="Normal 103 4 2" xfId="9683" xr:uid="{00000000-0005-0000-0000-00008B260000}"/>
    <cellStyle name="Normal 103 4 3" xfId="9684" xr:uid="{00000000-0005-0000-0000-00008C260000}"/>
    <cellStyle name="Normal 103 4 4" xfId="9685" xr:uid="{00000000-0005-0000-0000-00008D260000}"/>
    <cellStyle name="Normal 103 5" xfId="9686" xr:uid="{00000000-0005-0000-0000-00008E260000}"/>
    <cellStyle name="Normal 103 6" xfId="9687" xr:uid="{00000000-0005-0000-0000-00008F260000}"/>
    <cellStyle name="Normal 103 7" xfId="9688" xr:uid="{00000000-0005-0000-0000-000090260000}"/>
    <cellStyle name="Normal 104" xfId="9689" xr:uid="{00000000-0005-0000-0000-000091260000}"/>
    <cellStyle name="Normal 104 2" xfId="9690" xr:uid="{00000000-0005-0000-0000-000092260000}"/>
    <cellStyle name="Normal 104 3" xfId="9691" xr:uid="{00000000-0005-0000-0000-000093260000}"/>
    <cellStyle name="Normal 104 4" xfId="9692" xr:uid="{00000000-0005-0000-0000-000094260000}"/>
    <cellStyle name="Normal 105" xfId="9693" xr:uid="{00000000-0005-0000-0000-000095260000}"/>
    <cellStyle name="Normal 105 2" xfId="9694" xr:uid="{00000000-0005-0000-0000-000096260000}"/>
    <cellStyle name="Normal 105 2 2" xfId="9695" xr:uid="{00000000-0005-0000-0000-000097260000}"/>
    <cellStyle name="Normal 105 2 2 2" xfId="9696" xr:uid="{00000000-0005-0000-0000-000098260000}"/>
    <cellStyle name="Normal 105 2 2 3" xfId="9697" xr:uid="{00000000-0005-0000-0000-000099260000}"/>
    <cellStyle name="Normal 105 2 2 4" xfId="9698" xr:uid="{00000000-0005-0000-0000-00009A260000}"/>
    <cellStyle name="Normal 105 2 3" xfId="9699" xr:uid="{00000000-0005-0000-0000-00009B260000}"/>
    <cellStyle name="Normal 105 2 4" xfId="9700" xr:uid="{00000000-0005-0000-0000-00009C260000}"/>
    <cellStyle name="Normal 105 2 5" xfId="9701" xr:uid="{00000000-0005-0000-0000-00009D260000}"/>
    <cellStyle name="Normal 105 3" xfId="9702" xr:uid="{00000000-0005-0000-0000-00009E260000}"/>
    <cellStyle name="Normal 105 3 2" xfId="9703" xr:uid="{00000000-0005-0000-0000-00009F260000}"/>
    <cellStyle name="Normal 105 3 3" xfId="9704" xr:uid="{00000000-0005-0000-0000-0000A0260000}"/>
    <cellStyle name="Normal 105 3 4" xfId="9705" xr:uid="{00000000-0005-0000-0000-0000A1260000}"/>
    <cellStyle name="Normal 105 4" xfId="9706" xr:uid="{00000000-0005-0000-0000-0000A2260000}"/>
    <cellStyle name="Normal 105 4 2" xfId="9707" xr:uid="{00000000-0005-0000-0000-0000A3260000}"/>
    <cellStyle name="Normal 105 4 3" xfId="9708" xr:uid="{00000000-0005-0000-0000-0000A4260000}"/>
    <cellStyle name="Normal 105 4 4" xfId="9709" xr:uid="{00000000-0005-0000-0000-0000A5260000}"/>
    <cellStyle name="Normal 105 5" xfId="9710" xr:uid="{00000000-0005-0000-0000-0000A6260000}"/>
    <cellStyle name="Normal 105 6" xfId="9711" xr:uid="{00000000-0005-0000-0000-0000A7260000}"/>
    <cellStyle name="Normal 105 7" xfId="9712" xr:uid="{00000000-0005-0000-0000-0000A8260000}"/>
    <cellStyle name="Normal 106" xfId="9713" xr:uid="{00000000-0005-0000-0000-0000A9260000}"/>
    <cellStyle name="Normal 106 2" xfId="9714" xr:uid="{00000000-0005-0000-0000-0000AA260000}"/>
    <cellStyle name="Normal 106 3" xfId="9715" xr:uid="{00000000-0005-0000-0000-0000AB260000}"/>
    <cellStyle name="Normal 106 4" xfId="9716" xr:uid="{00000000-0005-0000-0000-0000AC260000}"/>
    <cellStyle name="Normal 107" xfId="9717" xr:uid="{00000000-0005-0000-0000-0000AD260000}"/>
    <cellStyle name="Normal 107 2" xfId="9718" xr:uid="{00000000-0005-0000-0000-0000AE260000}"/>
    <cellStyle name="Normal 107 3" xfId="9719" xr:uid="{00000000-0005-0000-0000-0000AF260000}"/>
    <cellStyle name="Normal 107 4" xfId="9720" xr:uid="{00000000-0005-0000-0000-0000B0260000}"/>
    <cellStyle name="Normal 108" xfId="9721" xr:uid="{00000000-0005-0000-0000-0000B1260000}"/>
    <cellStyle name="Normal 108 2" xfId="9722" xr:uid="{00000000-0005-0000-0000-0000B2260000}"/>
    <cellStyle name="Normal 108 3" xfId="9723" xr:uid="{00000000-0005-0000-0000-0000B3260000}"/>
    <cellStyle name="Normal 108 4" xfId="9724" xr:uid="{00000000-0005-0000-0000-0000B4260000}"/>
    <cellStyle name="Normal 109" xfId="9725" xr:uid="{00000000-0005-0000-0000-0000B5260000}"/>
    <cellStyle name="Normal 109 2" xfId="9726" xr:uid="{00000000-0005-0000-0000-0000B6260000}"/>
    <cellStyle name="Normal 109 3" xfId="9727" xr:uid="{00000000-0005-0000-0000-0000B7260000}"/>
    <cellStyle name="Normal 109 4" xfId="9728" xr:uid="{00000000-0005-0000-0000-0000B8260000}"/>
    <cellStyle name="Normal 11" xfId="9729" xr:uid="{00000000-0005-0000-0000-0000B9260000}"/>
    <cellStyle name="Normal 11 10" xfId="9730" xr:uid="{00000000-0005-0000-0000-0000BA260000}"/>
    <cellStyle name="Normal 11 10 2" xfId="9731" xr:uid="{00000000-0005-0000-0000-0000BB260000}"/>
    <cellStyle name="Normal 11 10 2 2" xfId="9732" xr:uid="{00000000-0005-0000-0000-0000BC260000}"/>
    <cellStyle name="Normal 11 10 2 2 2" xfId="9733" xr:uid="{00000000-0005-0000-0000-0000BD260000}"/>
    <cellStyle name="Normal 11 10 2 2 3" xfId="9734" xr:uid="{00000000-0005-0000-0000-0000BE260000}"/>
    <cellStyle name="Normal 11 10 2 2 4" xfId="9735" xr:uid="{00000000-0005-0000-0000-0000BF260000}"/>
    <cellStyle name="Normal 11 10 2 3" xfId="9736" xr:uid="{00000000-0005-0000-0000-0000C0260000}"/>
    <cellStyle name="Normal 11 10 2 4" xfId="9737" xr:uid="{00000000-0005-0000-0000-0000C1260000}"/>
    <cellStyle name="Normal 11 10 2 5" xfId="9738" xr:uid="{00000000-0005-0000-0000-0000C2260000}"/>
    <cellStyle name="Normal 11 10 3" xfId="9739" xr:uid="{00000000-0005-0000-0000-0000C3260000}"/>
    <cellStyle name="Normal 11 10 3 2" xfId="9740" xr:uid="{00000000-0005-0000-0000-0000C4260000}"/>
    <cellStyle name="Normal 11 10 3 3" xfId="9741" xr:uid="{00000000-0005-0000-0000-0000C5260000}"/>
    <cellStyle name="Normal 11 10 3 4" xfId="9742" xr:uid="{00000000-0005-0000-0000-0000C6260000}"/>
    <cellStyle name="Normal 11 10 4" xfId="9743" xr:uid="{00000000-0005-0000-0000-0000C7260000}"/>
    <cellStyle name="Normal 11 10 5" xfId="9744" xr:uid="{00000000-0005-0000-0000-0000C8260000}"/>
    <cellStyle name="Normal 11 10 6" xfId="9745" xr:uid="{00000000-0005-0000-0000-0000C9260000}"/>
    <cellStyle name="Normal 11 11" xfId="9746" xr:uid="{00000000-0005-0000-0000-0000CA260000}"/>
    <cellStyle name="Normal 11 11 2" xfId="9747" xr:uid="{00000000-0005-0000-0000-0000CB260000}"/>
    <cellStyle name="Normal 11 11 3" xfId="9748" xr:uid="{00000000-0005-0000-0000-0000CC260000}"/>
    <cellStyle name="Normal 11 11 4" xfId="9749" xr:uid="{00000000-0005-0000-0000-0000CD260000}"/>
    <cellStyle name="Normal 11 12" xfId="33279" xr:uid="{B3942787-1DE2-4C57-A2E6-81786ED5D272}"/>
    <cellStyle name="Normal 11 2" xfId="9750" xr:uid="{00000000-0005-0000-0000-0000CE260000}"/>
    <cellStyle name="Normal 11 2 2" xfId="9751" xr:uid="{00000000-0005-0000-0000-0000CF260000}"/>
    <cellStyle name="Normal 11 2 2 2" xfId="9752" xr:uid="{00000000-0005-0000-0000-0000D0260000}"/>
    <cellStyle name="Normal 11 2 2 2 2" xfId="9753" xr:uid="{00000000-0005-0000-0000-0000D1260000}"/>
    <cellStyle name="Normal 11 2 2 2 2 2" xfId="9754" xr:uid="{00000000-0005-0000-0000-0000D2260000}"/>
    <cellStyle name="Normal 11 2 2 2 2 2 2" xfId="9755" xr:uid="{00000000-0005-0000-0000-0000D3260000}"/>
    <cellStyle name="Normal 11 2 2 2 2 2 3" xfId="9756" xr:uid="{00000000-0005-0000-0000-0000D4260000}"/>
    <cellStyle name="Normal 11 2 2 2 2 2 4" xfId="9757" xr:uid="{00000000-0005-0000-0000-0000D5260000}"/>
    <cellStyle name="Normal 11 2 2 2 2 3" xfId="9758" xr:uid="{00000000-0005-0000-0000-0000D6260000}"/>
    <cellStyle name="Normal 11 2 2 2 2 4" xfId="9759" xr:uid="{00000000-0005-0000-0000-0000D7260000}"/>
    <cellStyle name="Normal 11 2 2 2 2 5" xfId="9760" xr:uid="{00000000-0005-0000-0000-0000D8260000}"/>
    <cellStyle name="Normal 11 2 2 2 3" xfId="9761" xr:uid="{00000000-0005-0000-0000-0000D9260000}"/>
    <cellStyle name="Normal 11 2 2 2 3 2" xfId="9762" xr:uid="{00000000-0005-0000-0000-0000DA260000}"/>
    <cellStyle name="Normal 11 2 2 2 3 3" xfId="9763" xr:uid="{00000000-0005-0000-0000-0000DB260000}"/>
    <cellStyle name="Normal 11 2 2 2 3 4" xfId="9764" xr:uid="{00000000-0005-0000-0000-0000DC260000}"/>
    <cellStyle name="Normal 11 2 2 2 4" xfId="9765" xr:uid="{00000000-0005-0000-0000-0000DD260000}"/>
    <cellStyle name="Normal 11 2 2 2 5" xfId="9766" xr:uid="{00000000-0005-0000-0000-0000DE260000}"/>
    <cellStyle name="Normal 11 2 2 2 6" xfId="9767" xr:uid="{00000000-0005-0000-0000-0000DF260000}"/>
    <cellStyle name="Normal 11 2 2 3" xfId="9768" xr:uid="{00000000-0005-0000-0000-0000E0260000}"/>
    <cellStyle name="Normal 11 2 2 3 2" xfId="9769" xr:uid="{00000000-0005-0000-0000-0000E1260000}"/>
    <cellStyle name="Normal 11 2 2 3 2 2" xfId="9770" xr:uid="{00000000-0005-0000-0000-0000E2260000}"/>
    <cellStyle name="Normal 11 2 2 3 2 3" xfId="9771" xr:uid="{00000000-0005-0000-0000-0000E3260000}"/>
    <cellStyle name="Normal 11 2 2 3 2 4" xfId="9772" xr:uid="{00000000-0005-0000-0000-0000E4260000}"/>
    <cellStyle name="Normal 11 2 2 3 3" xfId="9773" xr:uid="{00000000-0005-0000-0000-0000E5260000}"/>
    <cellStyle name="Normal 11 2 2 3 4" xfId="9774" xr:uid="{00000000-0005-0000-0000-0000E6260000}"/>
    <cellStyle name="Normal 11 2 2 3 5" xfId="9775" xr:uid="{00000000-0005-0000-0000-0000E7260000}"/>
    <cellStyle name="Normal 11 2 2 4" xfId="9776" xr:uid="{00000000-0005-0000-0000-0000E8260000}"/>
    <cellStyle name="Normal 11 2 2 5" xfId="9777" xr:uid="{00000000-0005-0000-0000-0000E9260000}"/>
    <cellStyle name="Normal 11 2 2 5 2" xfId="9778" xr:uid="{00000000-0005-0000-0000-0000EA260000}"/>
    <cellStyle name="Normal 11 2 2 5 3" xfId="9779" xr:uid="{00000000-0005-0000-0000-0000EB260000}"/>
    <cellStyle name="Normal 11 2 2 5 4" xfId="9780" xr:uid="{00000000-0005-0000-0000-0000EC260000}"/>
    <cellStyle name="Normal 11 2 2 6" xfId="9781" xr:uid="{00000000-0005-0000-0000-0000ED260000}"/>
    <cellStyle name="Normal 11 2 2 7" xfId="9782" xr:uid="{00000000-0005-0000-0000-0000EE260000}"/>
    <cellStyle name="Normal 11 2 2 8" xfId="9783" xr:uid="{00000000-0005-0000-0000-0000EF260000}"/>
    <cellStyle name="Normal 11 2 2 9" xfId="33281" xr:uid="{2FA337F5-2B6C-4C36-9581-C3AF321A1266}"/>
    <cellStyle name="Normal 11 2 3" xfId="9784" xr:uid="{00000000-0005-0000-0000-0000F0260000}"/>
    <cellStyle name="Normal 11 2 4" xfId="9785" xr:uid="{00000000-0005-0000-0000-0000F1260000}"/>
    <cellStyle name="Normal 11 2 4 2" xfId="9786" xr:uid="{00000000-0005-0000-0000-0000F2260000}"/>
    <cellStyle name="Normal 11 2 4 2 2" xfId="9787" xr:uid="{00000000-0005-0000-0000-0000F3260000}"/>
    <cellStyle name="Normal 11 2 4 2 2 2" xfId="9788" xr:uid="{00000000-0005-0000-0000-0000F4260000}"/>
    <cellStyle name="Normal 11 2 4 2 2 3" xfId="9789" xr:uid="{00000000-0005-0000-0000-0000F5260000}"/>
    <cellStyle name="Normal 11 2 4 2 2 4" xfId="9790" xr:uid="{00000000-0005-0000-0000-0000F6260000}"/>
    <cellStyle name="Normal 11 2 4 2 3" xfId="9791" xr:uid="{00000000-0005-0000-0000-0000F7260000}"/>
    <cellStyle name="Normal 11 2 4 2 4" xfId="9792" xr:uid="{00000000-0005-0000-0000-0000F8260000}"/>
    <cellStyle name="Normal 11 2 4 2 5" xfId="9793" xr:uid="{00000000-0005-0000-0000-0000F9260000}"/>
    <cellStyle name="Normal 11 2 4 3" xfId="9794" xr:uid="{00000000-0005-0000-0000-0000FA260000}"/>
    <cellStyle name="Normal 11 2 4 3 2" xfId="9795" xr:uid="{00000000-0005-0000-0000-0000FB260000}"/>
    <cellStyle name="Normal 11 2 4 3 3" xfId="9796" xr:uid="{00000000-0005-0000-0000-0000FC260000}"/>
    <cellStyle name="Normal 11 2 4 3 4" xfId="9797" xr:uid="{00000000-0005-0000-0000-0000FD260000}"/>
    <cellStyle name="Normal 11 2 4 4" xfId="9798" xr:uid="{00000000-0005-0000-0000-0000FE260000}"/>
    <cellStyle name="Normal 11 2 4 5" xfId="9799" xr:uid="{00000000-0005-0000-0000-0000FF260000}"/>
    <cellStyle name="Normal 11 2 4 6" xfId="9800" xr:uid="{00000000-0005-0000-0000-000000270000}"/>
    <cellStyle name="Normal 11 2 5" xfId="33280" xr:uid="{50F9FF15-37FF-4C79-844E-4F7484332E32}"/>
    <cellStyle name="Normal 11 3" xfId="9801" xr:uid="{00000000-0005-0000-0000-000001270000}"/>
    <cellStyle name="Normal 11 3 2" xfId="9802" xr:uid="{00000000-0005-0000-0000-000002270000}"/>
    <cellStyle name="Normal 11 3 2 2" xfId="9803" xr:uid="{00000000-0005-0000-0000-000003270000}"/>
    <cellStyle name="Normal 11 3 2 2 2" xfId="9804" xr:uid="{00000000-0005-0000-0000-000004270000}"/>
    <cellStyle name="Normal 11 3 2 2 2 2" xfId="9805" xr:uid="{00000000-0005-0000-0000-000005270000}"/>
    <cellStyle name="Normal 11 3 2 2 2 3" xfId="9806" xr:uid="{00000000-0005-0000-0000-000006270000}"/>
    <cellStyle name="Normal 11 3 2 2 2 4" xfId="9807" xr:uid="{00000000-0005-0000-0000-000007270000}"/>
    <cellStyle name="Normal 11 3 2 2 3" xfId="9808" xr:uid="{00000000-0005-0000-0000-000008270000}"/>
    <cellStyle name="Normal 11 3 2 2 4" xfId="9809" xr:uid="{00000000-0005-0000-0000-000009270000}"/>
    <cellStyle name="Normal 11 3 2 2 5" xfId="9810" xr:uid="{00000000-0005-0000-0000-00000A270000}"/>
    <cellStyle name="Normal 11 3 2 3" xfId="9811" xr:uid="{00000000-0005-0000-0000-00000B270000}"/>
    <cellStyle name="Normal 11 3 2 4" xfId="9812" xr:uid="{00000000-0005-0000-0000-00000C270000}"/>
    <cellStyle name="Normal 11 3 2 4 2" xfId="9813" xr:uid="{00000000-0005-0000-0000-00000D270000}"/>
    <cellStyle name="Normal 11 3 2 4 3" xfId="9814" xr:uid="{00000000-0005-0000-0000-00000E270000}"/>
    <cellStyle name="Normal 11 3 2 4 4" xfId="9815" xr:uid="{00000000-0005-0000-0000-00000F270000}"/>
    <cellStyle name="Normal 11 3 2 5" xfId="9816" xr:uid="{00000000-0005-0000-0000-000010270000}"/>
    <cellStyle name="Normal 11 3 2 6" xfId="9817" xr:uid="{00000000-0005-0000-0000-000011270000}"/>
    <cellStyle name="Normal 11 3 2 7" xfId="9818" xr:uid="{00000000-0005-0000-0000-000012270000}"/>
    <cellStyle name="Normal 11 3 3" xfId="33282" xr:uid="{BAE7299C-5125-4972-9720-4B5A77975269}"/>
    <cellStyle name="Normal 11 4" xfId="9819" xr:uid="{00000000-0005-0000-0000-000013270000}"/>
    <cellStyle name="Normal 11 4 2" xfId="9820" xr:uid="{00000000-0005-0000-0000-000014270000}"/>
    <cellStyle name="Normal 11 4 2 2" xfId="9821" xr:uid="{00000000-0005-0000-0000-000015270000}"/>
    <cellStyle name="Normal 11 4 2 2 2" xfId="9822" xr:uid="{00000000-0005-0000-0000-000016270000}"/>
    <cellStyle name="Normal 11 4 2 2 3" xfId="9823" xr:uid="{00000000-0005-0000-0000-000017270000}"/>
    <cellStyle name="Normal 11 4 2 2 4" xfId="9824" xr:uid="{00000000-0005-0000-0000-000018270000}"/>
    <cellStyle name="Normal 11 4 2 3" xfId="9825" xr:uid="{00000000-0005-0000-0000-000019270000}"/>
    <cellStyle name="Normal 11 4 2 4" xfId="9826" xr:uid="{00000000-0005-0000-0000-00001A270000}"/>
    <cellStyle name="Normal 11 4 2 5" xfId="9827" xr:uid="{00000000-0005-0000-0000-00001B270000}"/>
    <cellStyle name="Normal 11 4 3" xfId="9828" xr:uid="{00000000-0005-0000-0000-00001C270000}"/>
    <cellStyle name="Normal 11 4 4" xfId="9829" xr:uid="{00000000-0005-0000-0000-00001D270000}"/>
    <cellStyle name="Normal 11 4 4 2" xfId="9830" xr:uid="{00000000-0005-0000-0000-00001E270000}"/>
    <cellStyle name="Normal 11 4 4 3" xfId="9831" xr:uid="{00000000-0005-0000-0000-00001F270000}"/>
    <cellStyle name="Normal 11 4 4 4" xfId="9832" xr:uid="{00000000-0005-0000-0000-000020270000}"/>
    <cellStyle name="Normal 11 4 5" xfId="9833" xr:uid="{00000000-0005-0000-0000-000021270000}"/>
    <cellStyle name="Normal 11 4 6" xfId="9834" xr:uid="{00000000-0005-0000-0000-000022270000}"/>
    <cellStyle name="Normal 11 4 7" xfId="9835" xr:uid="{00000000-0005-0000-0000-000023270000}"/>
    <cellStyle name="Normal 11 4 8" xfId="33283" xr:uid="{A156ACDD-41BF-4034-AA35-AD032A871B28}"/>
    <cellStyle name="Normal 11 5" xfId="9836" xr:uid="{00000000-0005-0000-0000-000024270000}"/>
    <cellStyle name="Normal 11 5 2" xfId="9837" xr:uid="{00000000-0005-0000-0000-000025270000}"/>
    <cellStyle name="Normal 11 5 2 2" xfId="9838" xr:uid="{00000000-0005-0000-0000-000026270000}"/>
    <cellStyle name="Normal 11 5 2 2 2" xfId="9839" xr:uid="{00000000-0005-0000-0000-000027270000}"/>
    <cellStyle name="Normal 11 5 2 2 3" xfId="9840" xr:uid="{00000000-0005-0000-0000-000028270000}"/>
    <cellStyle name="Normal 11 5 2 2 4" xfId="9841" xr:uid="{00000000-0005-0000-0000-000029270000}"/>
    <cellStyle name="Normal 11 5 2 3" xfId="9842" xr:uid="{00000000-0005-0000-0000-00002A270000}"/>
    <cellStyle name="Normal 11 5 2 4" xfId="9843" xr:uid="{00000000-0005-0000-0000-00002B270000}"/>
    <cellStyle name="Normal 11 5 2 5" xfId="9844" xr:uid="{00000000-0005-0000-0000-00002C270000}"/>
    <cellStyle name="Normal 11 5 3" xfId="9845" xr:uid="{00000000-0005-0000-0000-00002D270000}"/>
    <cellStyle name="Normal 11 5 3 2" xfId="9846" xr:uid="{00000000-0005-0000-0000-00002E270000}"/>
    <cellStyle name="Normal 11 5 3 3" xfId="9847" xr:uid="{00000000-0005-0000-0000-00002F270000}"/>
    <cellStyle name="Normal 11 5 3 4" xfId="9848" xr:uid="{00000000-0005-0000-0000-000030270000}"/>
    <cellStyle name="Normal 11 5 4" xfId="9849" xr:uid="{00000000-0005-0000-0000-000031270000}"/>
    <cellStyle name="Normal 11 5 5" xfId="9850" xr:uid="{00000000-0005-0000-0000-000032270000}"/>
    <cellStyle name="Normal 11 5 6" xfId="9851" xr:uid="{00000000-0005-0000-0000-000033270000}"/>
    <cellStyle name="Normal 11 6" xfId="9852" xr:uid="{00000000-0005-0000-0000-000034270000}"/>
    <cellStyle name="Normal 11 6 2" xfId="9853" xr:uid="{00000000-0005-0000-0000-000035270000}"/>
    <cellStyle name="Normal 11 6 2 2" xfId="9854" xr:uid="{00000000-0005-0000-0000-000036270000}"/>
    <cellStyle name="Normal 11 6 2 2 2" xfId="9855" xr:uid="{00000000-0005-0000-0000-000037270000}"/>
    <cellStyle name="Normal 11 6 2 2 3" xfId="9856" xr:uid="{00000000-0005-0000-0000-000038270000}"/>
    <cellStyle name="Normal 11 6 2 2 4" xfId="9857" xr:uid="{00000000-0005-0000-0000-000039270000}"/>
    <cellStyle name="Normal 11 6 2 3" xfId="9858" xr:uid="{00000000-0005-0000-0000-00003A270000}"/>
    <cellStyle name="Normal 11 6 2 4" xfId="9859" xr:uid="{00000000-0005-0000-0000-00003B270000}"/>
    <cellStyle name="Normal 11 6 2 5" xfId="9860" xr:uid="{00000000-0005-0000-0000-00003C270000}"/>
    <cellStyle name="Normal 11 6 3" xfId="9861" xr:uid="{00000000-0005-0000-0000-00003D270000}"/>
    <cellStyle name="Normal 11 6 3 2" xfId="9862" xr:uid="{00000000-0005-0000-0000-00003E270000}"/>
    <cellStyle name="Normal 11 6 3 3" xfId="9863" xr:uid="{00000000-0005-0000-0000-00003F270000}"/>
    <cellStyle name="Normal 11 6 3 4" xfId="9864" xr:uid="{00000000-0005-0000-0000-000040270000}"/>
    <cellStyle name="Normal 11 6 4" xfId="9865" xr:uid="{00000000-0005-0000-0000-000041270000}"/>
    <cellStyle name="Normal 11 6 5" xfId="9866" xr:uid="{00000000-0005-0000-0000-000042270000}"/>
    <cellStyle name="Normal 11 6 6" xfId="9867" xr:uid="{00000000-0005-0000-0000-000043270000}"/>
    <cellStyle name="Normal 11 7" xfId="9868" xr:uid="{00000000-0005-0000-0000-000044270000}"/>
    <cellStyle name="Normal 11 7 2" xfId="9869" xr:uid="{00000000-0005-0000-0000-000045270000}"/>
    <cellStyle name="Normal 11 7 2 2" xfId="9870" xr:uid="{00000000-0005-0000-0000-000046270000}"/>
    <cellStyle name="Normal 11 7 2 2 2" xfId="9871" xr:uid="{00000000-0005-0000-0000-000047270000}"/>
    <cellStyle name="Normal 11 7 2 2 3" xfId="9872" xr:uid="{00000000-0005-0000-0000-000048270000}"/>
    <cellStyle name="Normal 11 7 2 2 4" xfId="9873" xr:uid="{00000000-0005-0000-0000-000049270000}"/>
    <cellStyle name="Normal 11 7 2 3" xfId="9874" xr:uid="{00000000-0005-0000-0000-00004A270000}"/>
    <cellStyle name="Normal 11 7 2 4" xfId="9875" xr:uid="{00000000-0005-0000-0000-00004B270000}"/>
    <cellStyle name="Normal 11 7 2 5" xfId="9876" xr:uid="{00000000-0005-0000-0000-00004C270000}"/>
    <cellStyle name="Normal 11 7 3" xfId="9877" xr:uid="{00000000-0005-0000-0000-00004D270000}"/>
    <cellStyle name="Normal 11 7 3 2" xfId="9878" xr:uid="{00000000-0005-0000-0000-00004E270000}"/>
    <cellStyle name="Normal 11 7 3 3" xfId="9879" xr:uid="{00000000-0005-0000-0000-00004F270000}"/>
    <cellStyle name="Normal 11 7 3 4" xfId="9880" xr:uid="{00000000-0005-0000-0000-000050270000}"/>
    <cellStyle name="Normal 11 7 4" xfId="9881" xr:uid="{00000000-0005-0000-0000-000051270000}"/>
    <cellStyle name="Normal 11 7 5" xfId="9882" xr:uid="{00000000-0005-0000-0000-000052270000}"/>
    <cellStyle name="Normal 11 7 6" xfId="9883" xr:uid="{00000000-0005-0000-0000-000053270000}"/>
    <cellStyle name="Normal 11 8" xfId="9884" xr:uid="{00000000-0005-0000-0000-000054270000}"/>
    <cellStyle name="Normal 11 8 2" xfId="9885" xr:uid="{00000000-0005-0000-0000-000055270000}"/>
    <cellStyle name="Normal 11 8 2 2" xfId="9886" xr:uid="{00000000-0005-0000-0000-000056270000}"/>
    <cellStyle name="Normal 11 8 2 2 2" xfId="9887" xr:uid="{00000000-0005-0000-0000-000057270000}"/>
    <cellStyle name="Normal 11 8 2 2 3" xfId="9888" xr:uid="{00000000-0005-0000-0000-000058270000}"/>
    <cellStyle name="Normal 11 8 2 2 4" xfId="9889" xr:uid="{00000000-0005-0000-0000-000059270000}"/>
    <cellStyle name="Normal 11 8 2 3" xfId="9890" xr:uid="{00000000-0005-0000-0000-00005A270000}"/>
    <cellStyle name="Normal 11 8 2 4" xfId="9891" xr:uid="{00000000-0005-0000-0000-00005B270000}"/>
    <cellStyle name="Normal 11 8 2 5" xfId="9892" xr:uid="{00000000-0005-0000-0000-00005C270000}"/>
    <cellStyle name="Normal 11 8 3" xfId="9893" xr:uid="{00000000-0005-0000-0000-00005D270000}"/>
    <cellStyle name="Normal 11 8 3 2" xfId="9894" xr:uid="{00000000-0005-0000-0000-00005E270000}"/>
    <cellStyle name="Normal 11 8 3 3" xfId="9895" xr:uid="{00000000-0005-0000-0000-00005F270000}"/>
    <cellStyle name="Normal 11 8 3 4" xfId="9896" xr:uid="{00000000-0005-0000-0000-000060270000}"/>
    <cellStyle name="Normal 11 8 4" xfId="9897" xr:uid="{00000000-0005-0000-0000-000061270000}"/>
    <cellStyle name="Normal 11 8 5" xfId="9898" xr:uid="{00000000-0005-0000-0000-000062270000}"/>
    <cellStyle name="Normal 11 8 6" xfId="9899" xr:uid="{00000000-0005-0000-0000-000063270000}"/>
    <cellStyle name="Normal 11 9" xfId="9900" xr:uid="{00000000-0005-0000-0000-000064270000}"/>
    <cellStyle name="Normal 11 9 2" xfId="9901" xr:uid="{00000000-0005-0000-0000-000065270000}"/>
    <cellStyle name="Normal 11 9 2 2" xfId="9902" xr:uid="{00000000-0005-0000-0000-000066270000}"/>
    <cellStyle name="Normal 11 9 2 2 2" xfId="9903" xr:uid="{00000000-0005-0000-0000-000067270000}"/>
    <cellStyle name="Normal 11 9 2 2 3" xfId="9904" xr:uid="{00000000-0005-0000-0000-000068270000}"/>
    <cellStyle name="Normal 11 9 2 2 4" xfId="9905" xr:uid="{00000000-0005-0000-0000-000069270000}"/>
    <cellStyle name="Normal 11 9 2 3" xfId="9906" xr:uid="{00000000-0005-0000-0000-00006A270000}"/>
    <cellStyle name="Normal 11 9 2 4" xfId="9907" xr:uid="{00000000-0005-0000-0000-00006B270000}"/>
    <cellStyle name="Normal 11 9 2 5" xfId="9908" xr:uid="{00000000-0005-0000-0000-00006C270000}"/>
    <cellStyle name="Normal 11 9 3" xfId="9909" xr:uid="{00000000-0005-0000-0000-00006D270000}"/>
    <cellStyle name="Normal 11 9 3 2" xfId="9910" xr:uid="{00000000-0005-0000-0000-00006E270000}"/>
    <cellStyle name="Normal 11 9 3 3" xfId="9911" xr:uid="{00000000-0005-0000-0000-00006F270000}"/>
    <cellStyle name="Normal 11 9 3 4" xfId="9912" xr:uid="{00000000-0005-0000-0000-000070270000}"/>
    <cellStyle name="Normal 11 9 4" xfId="9913" xr:uid="{00000000-0005-0000-0000-000071270000}"/>
    <cellStyle name="Normal 11 9 5" xfId="9914" xr:uid="{00000000-0005-0000-0000-000072270000}"/>
    <cellStyle name="Normal 11 9 6" xfId="9915" xr:uid="{00000000-0005-0000-0000-000073270000}"/>
    <cellStyle name="Normal 11_Annexe 6 IAS" xfId="33284" xr:uid="{CD4DF6A4-9E39-46D8-ABB8-7B9915DFBBE5}"/>
    <cellStyle name="Normal 110" xfId="9916" xr:uid="{00000000-0005-0000-0000-000074270000}"/>
    <cellStyle name="Normal 110 2" xfId="9917" xr:uid="{00000000-0005-0000-0000-000075270000}"/>
    <cellStyle name="Normal 110 3" xfId="9918" xr:uid="{00000000-0005-0000-0000-000076270000}"/>
    <cellStyle name="Normal 110 4" xfId="9919" xr:uid="{00000000-0005-0000-0000-000077270000}"/>
    <cellStyle name="Normal 111" xfId="9920" xr:uid="{00000000-0005-0000-0000-000078270000}"/>
    <cellStyle name="Normal 111 2" xfId="9921" xr:uid="{00000000-0005-0000-0000-000079270000}"/>
    <cellStyle name="Normal 111 3" xfId="9922" xr:uid="{00000000-0005-0000-0000-00007A270000}"/>
    <cellStyle name="Normal 111 4" xfId="9923" xr:uid="{00000000-0005-0000-0000-00007B270000}"/>
    <cellStyle name="Normal 112" xfId="9924" xr:uid="{00000000-0005-0000-0000-00007C270000}"/>
    <cellStyle name="Normal 112 2" xfId="9925" xr:uid="{00000000-0005-0000-0000-00007D270000}"/>
    <cellStyle name="Normal 112 3" xfId="9926" xr:uid="{00000000-0005-0000-0000-00007E270000}"/>
    <cellStyle name="Normal 112 4" xfId="9927" xr:uid="{00000000-0005-0000-0000-00007F270000}"/>
    <cellStyle name="Normal 113" xfId="9928" xr:uid="{00000000-0005-0000-0000-000080270000}"/>
    <cellStyle name="Normal 113 2" xfId="9929" xr:uid="{00000000-0005-0000-0000-000081270000}"/>
    <cellStyle name="Normal 113 3" xfId="9930" xr:uid="{00000000-0005-0000-0000-000082270000}"/>
    <cellStyle name="Normal 113 4" xfId="9931" xr:uid="{00000000-0005-0000-0000-000083270000}"/>
    <cellStyle name="Normal 114" xfId="9932" xr:uid="{00000000-0005-0000-0000-000084270000}"/>
    <cellStyle name="Normal 114 2" xfId="9933" xr:uid="{00000000-0005-0000-0000-000085270000}"/>
    <cellStyle name="Normal 114 3" xfId="9934" xr:uid="{00000000-0005-0000-0000-000086270000}"/>
    <cellStyle name="Normal 114 4" xfId="9935" xr:uid="{00000000-0005-0000-0000-000087270000}"/>
    <cellStyle name="Normal 115" xfId="9936" xr:uid="{00000000-0005-0000-0000-000088270000}"/>
    <cellStyle name="Normal 115 2" xfId="9937" xr:uid="{00000000-0005-0000-0000-000089270000}"/>
    <cellStyle name="Normal 115 3" xfId="9938" xr:uid="{00000000-0005-0000-0000-00008A270000}"/>
    <cellStyle name="Normal 115 4" xfId="9939" xr:uid="{00000000-0005-0000-0000-00008B270000}"/>
    <cellStyle name="Normal 116" xfId="9940" xr:uid="{00000000-0005-0000-0000-00008C270000}"/>
    <cellStyle name="Normal 116 2" xfId="9941" xr:uid="{00000000-0005-0000-0000-00008D270000}"/>
    <cellStyle name="Normal 116 3" xfId="9942" xr:uid="{00000000-0005-0000-0000-00008E270000}"/>
    <cellStyle name="Normal 116 4" xfId="9943" xr:uid="{00000000-0005-0000-0000-00008F270000}"/>
    <cellStyle name="Normal 117" xfId="9944" xr:uid="{00000000-0005-0000-0000-000090270000}"/>
    <cellStyle name="Normal 117 2" xfId="9945" xr:uid="{00000000-0005-0000-0000-000091270000}"/>
    <cellStyle name="Normal 117 3" xfId="9946" xr:uid="{00000000-0005-0000-0000-000092270000}"/>
    <cellStyle name="Normal 117 4" xfId="9947" xr:uid="{00000000-0005-0000-0000-000093270000}"/>
    <cellStyle name="Normal 118" xfId="9948" xr:uid="{00000000-0005-0000-0000-000094270000}"/>
    <cellStyle name="Normal 118 2" xfId="9949" xr:uid="{00000000-0005-0000-0000-000095270000}"/>
    <cellStyle name="Normal 118 3" xfId="9950" xr:uid="{00000000-0005-0000-0000-000096270000}"/>
    <cellStyle name="Normal 118 4" xfId="9951" xr:uid="{00000000-0005-0000-0000-000097270000}"/>
    <cellStyle name="Normal 119" xfId="9952" xr:uid="{00000000-0005-0000-0000-000098270000}"/>
    <cellStyle name="Normal 12" xfId="9953" xr:uid="{00000000-0005-0000-0000-000099270000}"/>
    <cellStyle name="Normal 12 10" xfId="9954" xr:uid="{00000000-0005-0000-0000-00009A270000}"/>
    <cellStyle name="Normal 12 10 2" xfId="9955" xr:uid="{00000000-0005-0000-0000-00009B270000}"/>
    <cellStyle name="Normal 12 10 2 2" xfId="9956" xr:uid="{00000000-0005-0000-0000-00009C270000}"/>
    <cellStyle name="Normal 12 10 2 2 2" xfId="9957" xr:uid="{00000000-0005-0000-0000-00009D270000}"/>
    <cellStyle name="Normal 12 10 2 2 3" xfId="9958" xr:uid="{00000000-0005-0000-0000-00009E270000}"/>
    <cellStyle name="Normal 12 10 2 2 4" xfId="9959" xr:uid="{00000000-0005-0000-0000-00009F270000}"/>
    <cellStyle name="Normal 12 10 2 3" xfId="9960" xr:uid="{00000000-0005-0000-0000-0000A0270000}"/>
    <cellStyle name="Normal 12 10 2 4" xfId="9961" xr:uid="{00000000-0005-0000-0000-0000A1270000}"/>
    <cellStyle name="Normal 12 10 2 5" xfId="9962" xr:uid="{00000000-0005-0000-0000-0000A2270000}"/>
    <cellStyle name="Normal 12 10 3" xfId="9963" xr:uid="{00000000-0005-0000-0000-0000A3270000}"/>
    <cellStyle name="Normal 12 10 3 2" xfId="9964" xr:uid="{00000000-0005-0000-0000-0000A4270000}"/>
    <cellStyle name="Normal 12 10 3 3" xfId="9965" xr:uid="{00000000-0005-0000-0000-0000A5270000}"/>
    <cellStyle name="Normal 12 10 3 4" xfId="9966" xr:uid="{00000000-0005-0000-0000-0000A6270000}"/>
    <cellStyle name="Normal 12 10 4" xfId="9967" xr:uid="{00000000-0005-0000-0000-0000A7270000}"/>
    <cellStyle name="Normal 12 10 5" xfId="9968" xr:uid="{00000000-0005-0000-0000-0000A8270000}"/>
    <cellStyle name="Normal 12 10 6" xfId="9969" xr:uid="{00000000-0005-0000-0000-0000A9270000}"/>
    <cellStyle name="Normal 12 11" xfId="9970" xr:uid="{00000000-0005-0000-0000-0000AA270000}"/>
    <cellStyle name="Normal 12 11 2" xfId="9971" xr:uid="{00000000-0005-0000-0000-0000AB270000}"/>
    <cellStyle name="Normal 12 11 2 2" xfId="9972" xr:uid="{00000000-0005-0000-0000-0000AC270000}"/>
    <cellStyle name="Normal 12 11 2 2 2" xfId="9973" xr:uid="{00000000-0005-0000-0000-0000AD270000}"/>
    <cellStyle name="Normal 12 11 2 2 3" xfId="9974" xr:uid="{00000000-0005-0000-0000-0000AE270000}"/>
    <cellStyle name="Normal 12 11 2 2 4" xfId="9975" xr:uid="{00000000-0005-0000-0000-0000AF270000}"/>
    <cellStyle name="Normal 12 11 2 3" xfId="9976" xr:uid="{00000000-0005-0000-0000-0000B0270000}"/>
    <cellStyle name="Normal 12 11 2 4" xfId="9977" xr:uid="{00000000-0005-0000-0000-0000B1270000}"/>
    <cellStyle name="Normal 12 11 2 5" xfId="9978" xr:uid="{00000000-0005-0000-0000-0000B2270000}"/>
    <cellStyle name="Normal 12 11 3" xfId="9979" xr:uid="{00000000-0005-0000-0000-0000B3270000}"/>
    <cellStyle name="Normal 12 11 3 2" xfId="9980" xr:uid="{00000000-0005-0000-0000-0000B4270000}"/>
    <cellStyle name="Normal 12 11 3 3" xfId="9981" xr:uid="{00000000-0005-0000-0000-0000B5270000}"/>
    <cellStyle name="Normal 12 11 3 4" xfId="9982" xr:uid="{00000000-0005-0000-0000-0000B6270000}"/>
    <cellStyle name="Normal 12 11 4" xfId="9983" xr:uid="{00000000-0005-0000-0000-0000B7270000}"/>
    <cellStyle name="Normal 12 11 5" xfId="9984" xr:uid="{00000000-0005-0000-0000-0000B8270000}"/>
    <cellStyle name="Normal 12 11 6" xfId="9985" xr:uid="{00000000-0005-0000-0000-0000B9270000}"/>
    <cellStyle name="Normal 12 12" xfId="9986" xr:uid="{00000000-0005-0000-0000-0000BA270000}"/>
    <cellStyle name="Normal 12 12 2" xfId="9987" xr:uid="{00000000-0005-0000-0000-0000BB270000}"/>
    <cellStyle name="Normal 12 12 2 2" xfId="9988" xr:uid="{00000000-0005-0000-0000-0000BC270000}"/>
    <cellStyle name="Normal 12 12 2 2 2" xfId="9989" xr:uid="{00000000-0005-0000-0000-0000BD270000}"/>
    <cellStyle name="Normal 12 12 2 2 3" xfId="9990" xr:uid="{00000000-0005-0000-0000-0000BE270000}"/>
    <cellStyle name="Normal 12 12 2 2 4" xfId="9991" xr:uid="{00000000-0005-0000-0000-0000BF270000}"/>
    <cellStyle name="Normal 12 12 2 3" xfId="9992" xr:uid="{00000000-0005-0000-0000-0000C0270000}"/>
    <cellStyle name="Normal 12 12 2 4" xfId="9993" xr:uid="{00000000-0005-0000-0000-0000C1270000}"/>
    <cellStyle name="Normal 12 12 2 5" xfId="9994" xr:uid="{00000000-0005-0000-0000-0000C2270000}"/>
    <cellStyle name="Normal 12 12 3" xfId="9995" xr:uid="{00000000-0005-0000-0000-0000C3270000}"/>
    <cellStyle name="Normal 12 12 3 2" xfId="9996" xr:uid="{00000000-0005-0000-0000-0000C4270000}"/>
    <cellStyle name="Normal 12 12 3 3" xfId="9997" xr:uid="{00000000-0005-0000-0000-0000C5270000}"/>
    <cellStyle name="Normal 12 12 3 4" xfId="9998" xr:uid="{00000000-0005-0000-0000-0000C6270000}"/>
    <cellStyle name="Normal 12 12 4" xfId="9999" xr:uid="{00000000-0005-0000-0000-0000C7270000}"/>
    <cellStyle name="Normal 12 12 5" xfId="10000" xr:uid="{00000000-0005-0000-0000-0000C8270000}"/>
    <cellStyle name="Normal 12 12 6" xfId="10001" xr:uid="{00000000-0005-0000-0000-0000C9270000}"/>
    <cellStyle name="Normal 12 13" xfId="10002" xr:uid="{00000000-0005-0000-0000-0000CA270000}"/>
    <cellStyle name="Normal 12 13 2" xfId="10003" xr:uid="{00000000-0005-0000-0000-0000CB270000}"/>
    <cellStyle name="Normal 12 13 2 2" xfId="10004" xr:uid="{00000000-0005-0000-0000-0000CC270000}"/>
    <cellStyle name="Normal 12 13 2 2 2" xfId="10005" xr:uid="{00000000-0005-0000-0000-0000CD270000}"/>
    <cellStyle name="Normal 12 13 2 2 3" xfId="10006" xr:uid="{00000000-0005-0000-0000-0000CE270000}"/>
    <cellStyle name="Normal 12 13 2 2 4" xfId="10007" xr:uid="{00000000-0005-0000-0000-0000CF270000}"/>
    <cellStyle name="Normal 12 13 2 3" xfId="10008" xr:uid="{00000000-0005-0000-0000-0000D0270000}"/>
    <cellStyle name="Normal 12 13 2 4" xfId="10009" xr:uid="{00000000-0005-0000-0000-0000D1270000}"/>
    <cellStyle name="Normal 12 13 2 5" xfId="10010" xr:uid="{00000000-0005-0000-0000-0000D2270000}"/>
    <cellStyle name="Normal 12 13 3" xfId="10011" xr:uid="{00000000-0005-0000-0000-0000D3270000}"/>
    <cellStyle name="Normal 12 13 3 2" xfId="10012" xr:uid="{00000000-0005-0000-0000-0000D4270000}"/>
    <cellStyle name="Normal 12 13 3 3" xfId="10013" xr:uid="{00000000-0005-0000-0000-0000D5270000}"/>
    <cellStyle name="Normal 12 13 3 4" xfId="10014" xr:uid="{00000000-0005-0000-0000-0000D6270000}"/>
    <cellStyle name="Normal 12 13 4" xfId="10015" xr:uid="{00000000-0005-0000-0000-0000D7270000}"/>
    <cellStyle name="Normal 12 13 5" xfId="10016" xr:uid="{00000000-0005-0000-0000-0000D8270000}"/>
    <cellStyle name="Normal 12 13 6" xfId="10017" xr:uid="{00000000-0005-0000-0000-0000D9270000}"/>
    <cellStyle name="Normal 12 14" xfId="10018" xr:uid="{00000000-0005-0000-0000-0000DA270000}"/>
    <cellStyle name="Normal 12 14 2" xfId="10019" xr:uid="{00000000-0005-0000-0000-0000DB270000}"/>
    <cellStyle name="Normal 12 14 3" xfId="10020" xr:uid="{00000000-0005-0000-0000-0000DC270000}"/>
    <cellStyle name="Normal 12 14 4" xfId="10021" xr:uid="{00000000-0005-0000-0000-0000DD270000}"/>
    <cellStyle name="Normal 12 15" xfId="33285" xr:uid="{48C2F50A-6782-498E-9A06-CA62B3F6ED9B}"/>
    <cellStyle name="Normal 12 2" xfId="10022" xr:uid="{00000000-0005-0000-0000-0000DE270000}"/>
    <cellStyle name="Normal 12 2 2" xfId="10023" xr:uid="{00000000-0005-0000-0000-0000DF270000}"/>
    <cellStyle name="Normal 12 2 2 2" xfId="33287" xr:uid="{B431F89A-1027-44EC-B646-B52F5428C9E6}"/>
    <cellStyle name="Normal 12 2 3" xfId="10024" xr:uid="{00000000-0005-0000-0000-0000E0270000}"/>
    <cellStyle name="Normal 12 2 3 2" xfId="10025" xr:uid="{00000000-0005-0000-0000-0000E1270000}"/>
    <cellStyle name="Normal 12 2 3 2 2" xfId="10026" xr:uid="{00000000-0005-0000-0000-0000E2270000}"/>
    <cellStyle name="Normal 12 2 3 2 2 2" xfId="10027" xr:uid="{00000000-0005-0000-0000-0000E3270000}"/>
    <cellStyle name="Normal 12 2 3 2 2 3" xfId="10028" xr:uid="{00000000-0005-0000-0000-0000E4270000}"/>
    <cellStyle name="Normal 12 2 3 2 2 4" xfId="10029" xr:uid="{00000000-0005-0000-0000-0000E5270000}"/>
    <cellStyle name="Normal 12 2 3 2 3" xfId="10030" xr:uid="{00000000-0005-0000-0000-0000E6270000}"/>
    <cellStyle name="Normal 12 2 3 2 4" xfId="10031" xr:uid="{00000000-0005-0000-0000-0000E7270000}"/>
    <cellStyle name="Normal 12 2 3 2 5" xfId="10032" xr:uid="{00000000-0005-0000-0000-0000E8270000}"/>
    <cellStyle name="Normal 12 2 3 3" xfId="10033" xr:uid="{00000000-0005-0000-0000-0000E9270000}"/>
    <cellStyle name="Normal 12 2 3 3 2" xfId="10034" xr:uid="{00000000-0005-0000-0000-0000EA270000}"/>
    <cellStyle name="Normal 12 2 3 3 3" xfId="10035" xr:uid="{00000000-0005-0000-0000-0000EB270000}"/>
    <cellStyle name="Normal 12 2 3 3 4" xfId="10036" xr:uid="{00000000-0005-0000-0000-0000EC270000}"/>
    <cellStyle name="Normal 12 2 3 4" xfId="10037" xr:uid="{00000000-0005-0000-0000-0000ED270000}"/>
    <cellStyle name="Normal 12 2 3 5" xfId="10038" xr:uid="{00000000-0005-0000-0000-0000EE270000}"/>
    <cellStyle name="Normal 12 2 3 6" xfId="10039" xr:uid="{00000000-0005-0000-0000-0000EF270000}"/>
    <cellStyle name="Normal 12 2 4" xfId="33286" xr:uid="{684E6F7D-5F85-4771-BE24-F6F02FC543F2}"/>
    <cellStyle name="Normal 12 3" xfId="10040" xr:uid="{00000000-0005-0000-0000-0000F0270000}"/>
    <cellStyle name="Normal 12 3 2" xfId="10041" xr:uid="{00000000-0005-0000-0000-0000F1270000}"/>
    <cellStyle name="Normal 12 3 2 2" xfId="10042" xr:uid="{00000000-0005-0000-0000-0000F2270000}"/>
    <cellStyle name="Normal 12 3 2 2 2" xfId="10043" xr:uid="{00000000-0005-0000-0000-0000F3270000}"/>
    <cellStyle name="Normal 12 3 2 2 2 2" xfId="10044" xr:uid="{00000000-0005-0000-0000-0000F4270000}"/>
    <cellStyle name="Normal 12 3 2 2 2 3" xfId="10045" xr:uid="{00000000-0005-0000-0000-0000F5270000}"/>
    <cellStyle name="Normal 12 3 2 2 2 4" xfId="10046" xr:uid="{00000000-0005-0000-0000-0000F6270000}"/>
    <cellStyle name="Normal 12 3 2 2 3" xfId="10047" xr:uid="{00000000-0005-0000-0000-0000F7270000}"/>
    <cellStyle name="Normal 12 3 2 2 4" xfId="10048" xr:uid="{00000000-0005-0000-0000-0000F8270000}"/>
    <cellStyle name="Normal 12 3 2 2 5" xfId="10049" xr:uid="{00000000-0005-0000-0000-0000F9270000}"/>
    <cellStyle name="Normal 12 3 2 3" xfId="10050" xr:uid="{00000000-0005-0000-0000-0000FA270000}"/>
    <cellStyle name="Normal 12 3 2 4" xfId="10051" xr:uid="{00000000-0005-0000-0000-0000FB270000}"/>
    <cellStyle name="Normal 12 3 2 4 2" xfId="10052" xr:uid="{00000000-0005-0000-0000-0000FC270000}"/>
    <cellStyle name="Normal 12 3 2 4 3" xfId="10053" xr:uid="{00000000-0005-0000-0000-0000FD270000}"/>
    <cellStyle name="Normal 12 3 2 4 4" xfId="10054" xr:uid="{00000000-0005-0000-0000-0000FE270000}"/>
    <cellStyle name="Normal 12 3 2 5" xfId="10055" xr:uid="{00000000-0005-0000-0000-0000FF270000}"/>
    <cellStyle name="Normal 12 3 2 6" xfId="10056" xr:uid="{00000000-0005-0000-0000-000000280000}"/>
    <cellStyle name="Normal 12 3 2 7" xfId="10057" xr:uid="{00000000-0005-0000-0000-000001280000}"/>
    <cellStyle name="Normal 12 3 3" xfId="33288" xr:uid="{743ADF18-B0D1-46DB-BAAD-761B147CDE88}"/>
    <cellStyle name="Normal 12 4" xfId="10058" xr:uid="{00000000-0005-0000-0000-000002280000}"/>
    <cellStyle name="Normal 12 4 2" xfId="10059" xr:uid="{00000000-0005-0000-0000-000003280000}"/>
    <cellStyle name="Normal 12 4 2 2" xfId="10060" xr:uid="{00000000-0005-0000-0000-000004280000}"/>
    <cellStyle name="Normal 12 4 2 2 2" xfId="10061" xr:uid="{00000000-0005-0000-0000-000005280000}"/>
    <cellStyle name="Normal 12 4 2 2 3" xfId="10062" xr:uid="{00000000-0005-0000-0000-000006280000}"/>
    <cellStyle name="Normal 12 4 2 2 4" xfId="10063" xr:uid="{00000000-0005-0000-0000-000007280000}"/>
    <cellStyle name="Normal 12 4 2 3" xfId="10064" xr:uid="{00000000-0005-0000-0000-000008280000}"/>
    <cellStyle name="Normal 12 4 2 4" xfId="10065" xr:uid="{00000000-0005-0000-0000-000009280000}"/>
    <cellStyle name="Normal 12 4 2 5" xfId="10066" xr:uid="{00000000-0005-0000-0000-00000A280000}"/>
    <cellStyle name="Normal 12 4 3" xfId="10067" xr:uid="{00000000-0005-0000-0000-00000B280000}"/>
    <cellStyle name="Normal 12 4 4" xfId="10068" xr:uid="{00000000-0005-0000-0000-00000C280000}"/>
    <cellStyle name="Normal 12 4 4 2" xfId="10069" xr:uid="{00000000-0005-0000-0000-00000D280000}"/>
    <cellStyle name="Normal 12 4 4 3" xfId="10070" xr:uid="{00000000-0005-0000-0000-00000E280000}"/>
    <cellStyle name="Normal 12 4 4 4" xfId="10071" xr:uid="{00000000-0005-0000-0000-00000F280000}"/>
    <cellStyle name="Normal 12 4 5" xfId="10072" xr:uid="{00000000-0005-0000-0000-000010280000}"/>
    <cellStyle name="Normal 12 4 6" xfId="10073" xr:uid="{00000000-0005-0000-0000-000011280000}"/>
    <cellStyle name="Normal 12 4 7" xfId="10074" xr:uid="{00000000-0005-0000-0000-000012280000}"/>
    <cellStyle name="Normal 12 4 8" xfId="33289" xr:uid="{12371107-2D62-423D-87F9-F9BE1148704F}"/>
    <cellStyle name="Normal 12 5" xfId="10075" xr:uid="{00000000-0005-0000-0000-000013280000}"/>
    <cellStyle name="Normal 12 5 2" xfId="10076" xr:uid="{00000000-0005-0000-0000-000014280000}"/>
    <cellStyle name="Normal 12 5 2 2" xfId="10077" xr:uid="{00000000-0005-0000-0000-000015280000}"/>
    <cellStyle name="Normal 12 5 2 2 2" xfId="10078" xr:uid="{00000000-0005-0000-0000-000016280000}"/>
    <cellStyle name="Normal 12 5 2 2 3" xfId="10079" xr:uid="{00000000-0005-0000-0000-000017280000}"/>
    <cellStyle name="Normal 12 5 2 2 4" xfId="10080" xr:uid="{00000000-0005-0000-0000-000018280000}"/>
    <cellStyle name="Normal 12 5 2 3" xfId="10081" xr:uid="{00000000-0005-0000-0000-000019280000}"/>
    <cellStyle name="Normal 12 5 2 4" xfId="10082" xr:uid="{00000000-0005-0000-0000-00001A280000}"/>
    <cellStyle name="Normal 12 5 2 5" xfId="10083" xr:uid="{00000000-0005-0000-0000-00001B280000}"/>
    <cellStyle name="Normal 12 5 3" xfId="10084" xr:uid="{00000000-0005-0000-0000-00001C280000}"/>
    <cellStyle name="Normal 12 5 4" xfId="10085" xr:uid="{00000000-0005-0000-0000-00001D280000}"/>
    <cellStyle name="Normal 12 5 4 2" xfId="10086" xr:uid="{00000000-0005-0000-0000-00001E280000}"/>
    <cellStyle name="Normal 12 5 4 3" xfId="10087" xr:uid="{00000000-0005-0000-0000-00001F280000}"/>
    <cellStyle name="Normal 12 5 4 4" xfId="10088" xr:uid="{00000000-0005-0000-0000-000020280000}"/>
    <cellStyle name="Normal 12 5 5" xfId="10089" xr:uid="{00000000-0005-0000-0000-000021280000}"/>
    <cellStyle name="Normal 12 5 6" xfId="10090" xr:uid="{00000000-0005-0000-0000-000022280000}"/>
    <cellStyle name="Normal 12 5 7" xfId="10091" xr:uid="{00000000-0005-0000-0000-000023280000}"/>
    <cellStyle name="Normal 12 6" xfId="10092" xr:uid="{00000000-0005-0000-0000-000024280000}"/>
    <cellStyle name="Normal 12 6 2" xfId="10093" xr:uid="{00000000-0005-0000-0000-000025280000}"/>
    <cellStyle name="Normal 12 6 2 2" xfId="10094" xr:uid="{00000000-0005-0000-0000-000026280000}"/>
    <cellStyle name="Normal 12 6 2 2 2" xfId="10095" xr:uid="{00000000-0005-0000-0000-000027280000}"/>
    <cellStyle name="Normal 12 6 2 2 3" xfId="10096" xr:uid="{00000000-0005-0000-0000-000028280000}"/>
    <cellStyle name="Normal 12 6 2 2 4" xfId="10097" xr:uid="{00000000-0005-0000-0000-000029280000}"/>
    <cellStyle name="Normal 12 6 2 3" xfId="10098" xr:uid="{00000000-0005-0000-0000-00002A280000}"/>
    <cellStyle name="Normal 12 6 2 4" xfId="10099" xr:uid="{00000000-0005-0000-0000-00002B280000}"/>
    <cellStyle name="Normal 12 6 2 5" xfId="10100" xr:uid="{00000000-0005-0000-0000-00002C280000}"/>
    <cellStyle name="Normal 12 6 3" xfId="10101" xr:uid="{00000000-0005-0000-0000-00002D280000}"/>
    <cellStyle name="Normal 12 6 4" xfId="10102" xr:uid="{00000000-0005-0000-0000-00002E280000}"/>
    <cellStyle name="Normal 12 6 4 2" xfId="10103" xr:uid="{00000000-0005-0000-0000-00002F280000}"/>
    <cellStyle name="Normal 12 6 4 3" xfId="10104" xr:uid="{00000000-0005-0000-0000-000030280000}"/>
    <cellStyle name="Normal 12 6 4 4" xfId="10105" xr:uid="{00000000-0005-0000-0000-000031280000}"/>
    <cellStyle name="Normal 12 6 5" xfId="10106" xr:uid="{00000000-0005-0000-0000-000032280000}"/>
    <cellStyle name="Normal 12 6 6" xfId="10107" xr:uid="{00000000-0005-0000-0000-000033280000}"/>
    <cellStyle name="Normal 12 6 7" xfId="10108" xr:uid="{00000000-0005-0000-0000-000034280000}"/>
    <cellStyle name="Normal 12 7" xfId="10109" xr:uid="{00000000-0005-0000-0000-000035280000}"/>
    <cellStyle name="Normal 12 7 2" xfId="10110" xr:uid="{00000000-0005-0000-0000-000036280000}"/>
    <cellStyle name="Normal 12 7 2 2" xfId="10111" xr:uid="{00000000-0005-0000-0000-000037280000}"/>
    <cellStyle name="Normal 12 7 2 2 2" xfId="10112" xr:uid="{00000000-0005-0000-0000-000038280000}"/>
    <cellStyle name="Normal 12 7 2 2 3" xfId="10113" xr:uid="{00000000-0005-0000-0000-000039280000}"/>
    <cellStyle name="Normal 12 7 2 2 4" xfId="10114" xr:uid="{00000000-0005-0000-0000-00003A280000}"/>
    <cellStyle name="Normal 12 7 2 3" xfId="10115" xr:uid="{00000000-0005-0000-0000-00003B280000}"/>
    <cellStyle name="Normal 12 7 2 4" xfId="10116" xr:uid="{00000000-0005-0000-0000-00003C280000}"/>
    <cellStyle name="Normal 12 7 2 5" xfId="10117" xr:uid="{00000000-0005-0000-0000-00003D280000}"/>
    <cellStyle name="Normal 12 7 3" xfId="10118" xr:uid="{00000000-0005-0000-0000-00003E280000}"/>
    <cellStyle name="Normal 12 7 4" xfId="10119" xr:uid="{00000000-0005-0000-0000-00003F280000}"/>
    <cellStyle name="Normal 12 7 4 2" xfId="10120" xr:uid="{00000000-0005-0000-0000-000040280000}"/>
    <cellStyle name="Normal 12 7 4 3" xfId="10121" xr:uid="{00000000-0005-0000-0000-000041280000}"/>
    <cellStyle name="Normal 12 7 4 4" xfId="10122" xr:uid="{00000000-0005-0000-0000-000042280000}"/>
    <cellStyle name="Normal 12 7 5" xfId="10123" xr:uid="{00000000-0005-0000-0000-000043280000}"/>
    <cellStyle name="Normal 12 7 6" xfId="10124" xr:uid="{00000000-0005-0000-0000-000044280000}"/>
    <cellStyle name="Normal 12 7 7" xfId="10125" xr:uid="{00000000-0005-0000-0000-000045280000}"/>
    <cellStyle name="Normal 12 8" xfId="10126" xr:uid="{00000000-0005-0000-0000-000046280000}"/>
    <cellStyle name="Normal 12 8 2" xfId="10127" xr:uid="{00000000-0005-0000-0000-000047280000}"/>
    <cellStyle name="Normal 12 8 2 2" xfId="10128" xr:uid="{00000000-0005-0000-0000-000048280000}"/>
    <cellStyle name="Normal 12 8 2 2 2" xfId="10129" xr:uid="{00000000-0005-0000-0000-000049280000}"/>
    <cellStyle name="Normal 12 8 2 2 3" xfId="10130" xr:uid="{00000000-0005-0000-0000-00004A280000}"/>
    <cellStyle name="Normal 12 8 2 2 4" xfId="10131" xr:uid="{00000000-0005-0000-0000-00004B280000}"/>
    <cellStyle name="Normal 12 8 2 3" xfId="10132" xr:uid="{00000000-0005-0000-0000-00004C280000}"/>
    <cellStyle name="Normal 12 8 2 4" xfId="10133" xr:uid="{00000000-0005-0000-0000-00004D280000}"/>
    <cellStyle name="Normal 12 8 2 5" xfId="10134" xr:uid="{00000000-0005-0000-0000-00004E280000}"/>
    <cellStyle name="Normal 12 8 3" xfId="10135" xr:uid="{00000000-0005-0000-0000-00004F280000}"/>
    <cellStyle name="Normal 12 8 3 2" xfId="10136" xr:uid="{00000000-0005-0000-0000-000050280000}"/>
    <cellStyle name="Normal 12 8 3 3" xfId="10137" xr:uid="{00000000-0005-0000-0000-000051280000}"/>
    <cellStyle name="Normal 12 8 3 4" xfId="10138" xr:uid="{00000000-0005-0000-0000-000052280000}"/>
    <cellStyle name="Normal 12 8 4" xfId="10139" xr:uid="{00000000-0005-0000-0000-000053280000}"/>
    <cellStyle name="Normal 12 8 5" xfId="10140" xr:uid="{00000000-0005-0000-0000-000054280000}"/>
    <cellStyle name="Normal 12 8 6" xfId="10141" xr:uid="{00000000-0005-0000-0000-000055280000}"/>
    <cellStyle name="Normal 12 9" xfId="10142" xr:uid="{00000000-0005-0000-0000-000056280000}"/>
    <cellStyle name="Normal 12 9 2" xfId="10143" xr:uid="{00000000-0005-0000-0000-000057280000}"/>
    <cellStyle name="Normal 12 9 2 2" xfId="10144" xr:uid="{00000000-0005-0000-0000-000058280000}"/>
    <cellStyle name="Normal 12 9 2 2 2" xfId="10145" xr:uid="{00000000-0005-0000-0000-000059280000}"/>
    <cellStyle name="Normal 12 9 2 2 3" xfId="10146" xr:uid="{00000000-0005-0000-0000-00005A280000}"/>
    <cellStyle name="Normal 12 9 2 2 4" xfId="10147" xr:uid="{00000000-0005-0000-0000-00005B280000}"/>
    <cellStyle name="Normal 12 9 2 3" xfId="10148" xr:uid="{00000000-0005-0000-0000-00005C280000}"/>
    <cellStyle name="Normal 12 9 2 4" xfId="10149" xr:uid="{00000000-0005-0000-0000-00005D280000}"/>
    <cellStyle name="Normal 12 9 2 5" xfId="10150" xr:uid="{00000000-0005-0000-0000-00005E280000}"/>
    <cellStyle name="Normal 12 9 3" xfId="10151" xr:uid="{00000000-0005-0000-0000-00005F280000}"/>
    <cellStyle name="Normal 12 9 3 2" xfId="10152" xr:uid="{00000000-0005-0000-0000-000060280000}"/>
    <cellStyle name="Normal 12 9 3 3" xfId="10153" xr:uid="{00000000-0005-0000-0000-000061280000}"/>
    <cellStyle name="Normal 12 9 3 4" xfId="10154" xr:uid="{00000000-0005-0000-0000-000062280000}"/>
    <cellStyle name="Normal 12 9 4" xfId="10155" xr:uid="{00000000-0005-0000-0000-000063280000}"/>
    <cellStyle name="Normal 12 9 5" xfId="10156" xr:uid="{00000000-0005-0000-0000-000064280000}"/>
    <cellStyle name="Normal 12 9 6" xfId="10157" xr:uid="{00000000-0005-0000-0000-000065280000}"/>
    <cellStyle name="Normal 12_Annexe 6 IAS" xfId="33290" xr:uid="{DE482F77-8389-4276-B3F5-383859B1010C}"/>
    <cellStyle name="Normal 120" xfId="10158" xr:uid="{00000000-0005-0000-0000-000066280000}"/>
    <cellStyle name="Normal 121" xfId="2" xr:uid="{00000000-0005-0000-0000-000067280000}"/>
    <cellStyle name="Normal 122" xfId="20947" xr:uid="{00000000-0005-0000-0000-000069280000}"/>
    <cellStyle name="Normal 123" xfId="21400" xr:uid="{00000000-0005-0000-0000-00006A280000}"/>
    <cellStyle name="Normal 123 2" xfId="21849" xr:uid="{DC800BE7-FF93-406D-AA63-9753EACD5B57}"/>
    <cellStyle name="Normal 13" xfId="10159" xr:uid="{00000000-0005-0000-0000-00006B280000}"/>
    <cellStyle name="Normal 13 10" xfId="10160" xr:uid="{00000000-0005-0000-0000-00006C280000}"/>
    <cellStyle name="Normal 13 11" xfId="10161" xr:uid="{00000000-0005-0000-0000-00006D280000}"/>
    <cellStyle name="Normal 13 11 2" xfId="10162" xr:uid="{00000000-0005-0000-0000-00006E280000}"/>
    <cellStyle name="Normal 13 11 2 2" xfId="10163" xr:uid="{00000000-0005-0000-0000-00006F280000}"/>
    <cellStyle name="Normal 13 11 2 2 2" xfId="10164" xr:uid="{00000000-0005-0000-0000-000070280000}"/>
    <cellStyle name="Normal 13 11 2 2 3" xfId="10165" xr:uid="{00000000-0005-0000-0000-000071280000}"/>
    <cellStyle name="Normal 13 11 2 2 4" xfId="10166" xr:uid="{00000000-0005-0000-0000-000072280000}"/>
    <cellStyle name="Normal 13 11 2 3" xfId="10167" xr:uid="{00000000-0005-0000-0000-000073280000}"/>
    <cellStyle name="Normal 13 11 2 4" xfId="10168" xr:uid="{00000000-0005-0000-0000-000074280000}"/>
    <cellStyle name="Normal 13 11 2 5" xfId="10169" xr:uid="{00000000-0005-0000-0000-000075280000}"/>
    <cellStyle name="Normal 13 11 3" xfId="10170" xr:uid="{00000000-0005-0000-0000-000076280000}"/>
    <cellStyle name="Normal 13 11 3 2" xfId="10171" xr:uid="{00000000-0005-0000-0000-000077280000}"/>
    <cellStyle name="Normal 13 11 3 3" xfId="10172" xr:uid="{00000000-0005-0000-0000-000078280000}"/>
    <cellStyle name="Normal 13 11 3 4" xfId="10173" xr:uid="{00000000-0005-0000-0000-000079280000}"/>
    <cellStyle name="Normal 13 11 4" xfId="10174" xr:uid="{00000000-0005-0000-0000-00007A280000}"/>
    <cellStyle name="Normal 13 11 5" xfId="10175" xr:uid="{00000000-0005-0000-0000-00007B280000}"/>
    <cellStyle name="Normal 13 11 6" xfId="10176" xr:uid="{00000000-0005-0000-0000-00007C280000}"/>
    <cellStyle name="Normal 13 12" xfId="10177" xr:uid="{00000000-0005-0000-0000-00007D280000}"/>
    <cellStyle name="Normal 13 12 2" xfId="10178" xr:uid="{00000000-0005-0000-0000-00007E280000}"/>
    <cellStyle name="Normal 13 12 2 2" xfId="10179" xr:uid="{00000000-0005-0000-0000-00007F280000}"/>
    <cellStyle name="Normal 13 12 2 2 2" xfId="10180" xr:uid="{00000000-0005-0000-0000-000080280000}"/>
    <cellStyle name="Normal 13 12 2 2 3" xfId="10181" xr:uid="{00000000-0005-0000-0000-000081280000}"/>
    <cellStyle name="Normal 13 12 2 2 4" xfId="10182" xr:uid="{00000000-0005-0000-0000-000082280000}"/>
    <cellStyle name="Normal 13 12 2 3" xfId="10183" xr:uid="{00000000-0005-0000-0000-000083280000}"/>
    <cellStyle name="Normal 13 12 2 4" xfId="10184" xr:uid="{00000000-0005-0000-0000-000084280000}"/>
    <cellStyle name="Normal 13 12 2 5" xfId="10185" xr:uid="{00000000-0005-0000-0000-000085280000}"/>
    <cellStyle name="Normal 13 12 3" xfId="10186" xr:uid="{00000000-0005-0000-0000-000086280000}"/>
    <cellStyle name="Normal 13 12 3 2" xfId="10187" xr:uid="{00000000-0005-0000-0000-000087280000}"/>
    <cellStyle name="Normal 13 12 3 3" xfId="10188" xr:uid="{00000000-0005-0000-0000-000088280000}"/>
    <cellStyle name="Normal 13 12 3 4" xfId="10189" xr:uid="{00000000-0005-0000-0000-000089280000}"/>
    <cellStyle name="Normal 13 12 4" xfId="10190" xr:uid="{00000000-0005-0000-0000-00008A280000}"/>
    <cellStyle name="Normal 13 12 5" xfId="10191" xr:uid="{00000000-0005-0000-0000-00008B280000}"/>
    <cellStyle name="Normal 13 12 6" xfId="10192" xr:uid="{00000000-0005-0000-0000-00008C280000}"/>
    <cellStyle name="Normal 13 13" xfId="10193" xr:uid="{00000000-0005-0000-0000-00008D280000}"/>
    <cellStyle name="Normal 13 13 2" xfId="10194" xr:uid="{00000000-0005-0000-0000-00008E280000}"/>
    <cellStyle name="Normal 13 13 3" xfId="10195" xr:uid="{00000000-0005-0000-0000-00008F280000}"/>
    <cellStyle name="Normal 13 13 4" xfId="10196" xr:uid="{00000000-0005-0000-0000-000090280000}"/>
    <cellStyle name="Normal 13 14" xfId="33291" xr:uid="{5D8639FD-2AE7-443A-B91B-4361936EA5A1}"/>
    <cellStyle name="Normal 13 2" xfId="10197" xr:uid="{00000000-0005-0000-0000-000091280000}"/>
    <cellStyle name="Normal 13 2 2" xfId="10198" xr:uid="{00000000-0005-0000-0000-000092280000}"/>
    <cellStyle name="Normal 13 2 2 2" xfId="33293" xr:uid="{8096CEAD-0E8A-4565-B1FC-0EE2C494818B}"/>
    <cellStyle name="Normal 13 2 2 2 2" xfId="33294" xr:uid="{BC489350-2944-4C43-AE42-5878B57FA8E5}"/>
    <cellStyle name="Normal 13 2 2 3" xfId="33295" xr:uid="{7FA3971B-C48F-469E-9DEA-3CA8D7DBF23D}"/>
    <cellStyle name="Normal 13 2 2 3 2" xfId="33296" xr:uid="{8F1C3130-64B3-4735-B039-6E2122A6165B}"/>
    <cellStyle name="Normal 13 2 2 4" xfId="33297" xr:uid="{B3EC28B8-B3EF-4A56-BCA7-DB758E19DC06}"/>
    <cellStyle name="Normal 13 2 2 5" xfId="33292" xr:uid="{98C06D66-DB2C-40BA-8BEE-89242BF241AA}"/>
    <cellStyle name="Normal 13 2 3" xfId="10199" xr:uid="{00000000-0005-0000-0000-000093280000}"/>
    <cellStyle name="Normal 13 2 3 2" xfId="10200" xr:uid="{00000000-0005-0000-0000-000094280000}"/>
    <cellStyle name="Normal 13 2 3 2 2" xfId="10201" xr:uid="{00000000-0005-0000-0000-000095280000}"/>
    <cellStyle name="Normal 13 2 3 2 2 2" xfId="10202" xr:uid="{00000000-0005-0000-0000-000096280000}"/>
    <cellStyle name="Normal 13 2 3 2 2 3" xfId="10203" xr:uid="{00000000-0005-0000-0000-000097280000}"/>
    <cellStyle name="Normal 13 2 3 2 2 4" xfId="10204" xr:uid="{00000000-0005-0000-0000-000098280000}"/>
    <cellStyle name="Normal 13 2 3 2 3" xfId="10205" xr:uid="{00000000-0005-0000-0000-000099280000}"/>
    <cellStyle name="Normal 13 2 3 2 4" xfId="10206" xr:uid="{00000000-0005-0000-0000-00009A280000}"/>
    <cellStyle name="Normal 13 2 3 2 5" xfId="10207" xr:uid="{00000000-0005-0000-0000-00009B280000}"/>
    <cellStyle name="Normal 13 2 3 2 6" xfId="33299" xr:uid="{8C3B71A1-1DB4-41A5-85E7-FDEC7A90E2A2}"/>
    <cellStyle name="Normal 13 2 3 3" xfId="10208" xr:uid="{00000000-0005-0000-0000-00009C280000}"/>
    <cellStyle name="Normal 13 2 3 3 2" xfId="10209" xr:uid="{00000000-0005-0000-0000-00009D280000}"/>
    <cellStyle name="Normal 13 2 3 3 3" xfId="10210" xr:uid="{00000000-0005-0000-0000-00009E280000}"/>
    <cellStyle name="Normal 13 2 3 3 4" xfId="10211" xr:uid="{00000000-0005-0000-0000-00009F280000}"/>
    <cellStyle name="Normal 13 2 3 4" xfId="10212" xr:uid="{00000000-0005-0000-0000-0000A0280000}"/>
    <cellStyle name="Normal 13 2 3 5" xfId="10213" xr:uid="{00000000-0005-0000-0000-0000A1280000}"/>
    <cellStyle name="Normal 13 2 3 6" xfId="10214" xr:uid="{00000000-0005-0000-0000-0000A2280000}"/>
    <cellStyle name="Normal 13 2 3 7" xfId="33298" xr:uid="{BA58CB1D-D3E3-44AC-99B7-778777B54D1B}"/>
    <cellStyle name="Normal 13 2 4" xfId="33300" xr:uid="{3CB0894B-DFE4-40C2-BD2D-FC47AFD76BB3}"/>
    <cellStyle name="Normal 13 2 4 2" xfId="33301" xr:uid="{D6384095-C0B4-45C5-88AE-59F3ED9C7142}"/>
    <cellStyle name="Normal 13 2 5" xfId="33302" xr:uid="{4D6ED199-0952-4CFC-BD83-618F460036C0}"/>
    <cellStyle name="Normal 13 2 5 2" xfId="33303" xr:uid="{E0AD6123-D029-47CE-81B5-757FF3BD09BF}"/>
    <cellStyle name="Normal 13 2 6" xfId="33304" xr:uid="{08267D1F-6FCA-403A-888A-31214A67B12C}"/>
    <cellStyle name="Normal 13 2 7" xfId="33305" xr:uid="{C019EE60-E9B8-4AB1-991F-E6766C24DDCF}"/>
    <cellStyle name="Normal 13 2_Cadrage conso" xfId="33306" xr:uid="{8F84556B-3FA1-4286-94B9-E1FEF347BFDA}"/>
    <cellStyle name="Normal 13 3" xfId="10215" xr:uid="{00000000-0005-0000-0000-0000A3280000}"/>
    <cellStyle name="Normal 13 3 2" xfId="10216" xr:uid="{00000000-0005-0000-0000-0000A4280000}"/>
    <cellStyle name="Normal 13 3 2 2" xfId="10217" xr:uid="{00000000-0005-0000-0000-0000A5280000}"/>
    <cellStyle name="Normal 13 3 2 2 2" xfId="33309" xr:uid="{B30DEEFA-27A2-4361-8787-D05DA3238C7A}"/>
    <cellStyle name="Normal 13 3 2 3" xfId="33308" xr:uid="{8160CEF8-0811-4F1C-8C5D-09C0C336F388}"/>
    <cellStyle name="Normal 13 3 3" xfId="33310" xr:uid="{979E8D0A-397D-4059-8946-110518FF6952}"/>
    <cellStyle name="Normal 13 3 3 2" xfId="33311" xr:uid="{F5909E8E-DA5C-490A-900B-4AAB103BD463}"/>
    <cellStyle name="Normal 13 3 4" xfId="33312" xr:uid="{38C12778-3744-453C-8272-1CEA84842901}"/>
    <cellStyle name="Normal 13 3 5" xfId="33307" xr:uid="{16B1C4E4-4591-4754-99EF-11AD391F58AA}"/>
    <cellStyle name="Normal 13 3_Cadrage conso" xfId="33313" xr:uid="{52048D9C-0C3B-4002-B379-42C3D61C90F9}"/>
    <cellStyle name="Normal 13 4" xfId="10218" xr:uid="{00000000-0005-0000-0000-0000A6280000}"/>
    <cellStyle name="Normal 13 4 2" xfId="10219" xr:uid="{00000000-0005-0000-0000-0000A7280000}"/>
    <cellStyle name="Normal 13 4 2 2" xfId="33315" xr:uid="{541F62DF-81CB-4B5A-A91D-F126E26FBEDC}"/>
    <cellStyle name="Normal 13 4 3" xfId="33314" xr:uid="{58188B39-6A1D-4DA1-A466-B817DF79B3C3}"/>
    <cellStyle name="Normal 13 5" xfId="10220" xr:uid="{00000000-0005-0000-0000-0000A8280000}"/>
    <cellStyle name="Normal 13 5 2" xfId="10221" xr:uid="{00000000-0005-0000-0000-0000A9280000}"/>
    <cellStyle name="Normal 13 5 2 2" xfId="33317" xr:uid="{656F8698-4686-4F42-B8D2-73F10AA5C7C8}"/>
    <cellStyle name="Normal 13 5 3" xfId="33316" xr:uid="{5A280C1E-8F1D-452A-B826-B90A7D68B31B}"/>
    <cellStyle name="Normal 13 6" xfId="10222" xr:uid="{00000000-0005-0000-0000-0000AA280000}"/>
    <cellStyle name="Normal 13 6 2" xfId="10223" xr:uid="{00000000-0005-0000-0000-0000AB280000}"/>
    <cellStyle name="Normal 13 6 2 2" xfId="33319" xr:uid="{CC89374C-7E28-4C35-8D70-41AD452E5CC5}"/>
    <cellStyle name="Normal 13 6 3" xfId="33318" xr:uid="{446D8A79-CD7D-41DE-8B3F-973C8735898F}"/>
    <cellStyle name="Normal 13 7" xfId="10224" xr:uid="{00000000-0005-0000-0000-0000AC280000}"/>
    <cellStyle name="Normal 13 7 2" xfId="10225" xr:uid="{00000000-0005-0000-0000-0000AD280000}"/>
    <cellStyle name="Normal 13 7 3" xfId="33320" xr:uid="{D94678F2-ED83-4481-83BF-7E5607A45AAB}"/>
    <cellStyle name="Normal 13 8" xfId="10226" xr:uid="{00000000-0005-0000-0000-0000AE280000}"/>
    <cellStyle name="Normal 13 8 2" xfId="33321" xr:uid="{35FA2DFD-0DD0-47A0-AF9A-DC09AC3B6D21}"/>
    <cellStyle name="Normal 13 9" xfId="10227" xr:uid="{00000000-0005-0000-0000-0000AF280000}"/>
    <cellStyle name="Normal 13_Annexe 6 IAS" xfId="33322" xr:uid="{2B2DD0A9-5171-4D99-B84B-5AACDC599E9F}"/>
    <cellStyle name="Normal 14" xfId="10228" xr:uid="{00000000-0005-0000-0000-0000B0280000}"/>
    <cellStyle name="Normal 14 2" xfId="10229" xr:uid="{00000000-0005-0000-0000-0000B1280000}"/>
    <cellStyle name="Normal 14 2 2" xfId="10230" xr:uid="{00000000-0005-0000-0000-0000B2280000}"/>
    <cellStyle name="Normal 14 2 3" xfId="10231" xr:uid="{00000000-0005-0000-0000-0000B3280000}"/>
    <cellStyle name="Normal 14 2 3 2" xfId="10232" xr:uid="{00000000-0005-0000-0000-0000B4280000}"/>
    <cellStyle name="Normal 14 2 3 2 2" xfId="10233" xr:uid="{00000000-0005-0000-0000-0000B5280000}"/>
    <cellStyle name="Normal 14 2 3 2 2 2" xfId="10234" xr:uid="{00000000-0005-0000-0000-0000B6280000}"/>
    <cellStyle name="Normal 14 2 3 2 2 3" xfId="10235" xr:uid="{00000000-0005-0000-0000-0000B7280000}"/>
    <cellStyle name="Normal 14 2 3 2 2 4" xfId="10236" xr:uid="{00000000-0005-0000-0000-0000B8280000}"/>
    <cellStyle name="Normal 14 2 3 2 3" xfId="10237" xr:uid="{00000000-0005-0000-0000-0000B9280000}"/>
    <cellStyle name="Normal 14 2 3 2 4" xfId="10238" xr:uid="{00000000-0005-0000-0000-0000BA280000}"/>
    <cellStyle name="Normal 14 2 3 2 5" xfId="10239" xr:uid="{00000000-0005-0000-0000-0000BB280000}"/>
    <cellStyle name="Normal 14 2 3 3" xfId="10240" xr:uid="{00000000-0005-0000-0000-0000BC280000}"/>
    <cellStyle name="Normal 14 2 3 4" xfId="10241" xr:uid="{00000000-0005-0000-0000-0000BD280000}"/>
    <cellStyle name="Normal 14 2 3 4 2" xfId="10242" xr:uid="{00000000-0005-0000-0000-0000BE280000}"/>
    <cellStyle name="Normal 14 2 3 4 3" xfId="10243" xr:uid="{00000000-0005-0000-0000-0000BF280000}"/>
    <cellStyle name="Normal 14 2 3 4 4" xfId="10244" xr:uid="{00000000-0005-0000-0000-0000C0280000}"/>
    <cellStyle name="Normal 14 2 3 5" xfId="10245" xr:uid="{00000000-0005-0000-0000-0000C1280000}"/>
    <cellStyle name="Normal 14 2 3 6" xfId="10246" xr:uid="{00000000-0005-0000-0000-0000C2280000}"/>
    <cellStyle name="Normal 14 2 3 7" xfId="10247" xr:uid="{00000000-0005-0000-0000-0000C3280000}"/>
    <cellStyle name="Normal 14 2 4" xfId="10248" xr:uid="{00000000-0005-0000-0000-0000C4280000}"/>
    <cellStyle name="Normal 14 2 4 2" xfId="10249" xr:uid="{00000000-0005-0000-0000-0000C5280000}"/>
    <cellStyle name="Normal 14 2 4 3" xfId="10250" xr:uid="{00000000-0005-0000-0000-0000C6280000}"/>
    <cellStyle name="Normal 14 2 4 4" xfId="10251" xr:uid="{00000000-0005-0000-0000-0000C7280000}"/>
    <cellStyle name="Normal 14 2 5" xfId="33324" xr:uid="{9878B2BB-3F5C-43CF-A441-1C2D1315559C}"/>
    <cellStyle name="Normal 14 3" xfId="10252" xr:uid="{00000000-0005-0000-0000-0000C8280000}"/>
    <cellStyle name="Normal 14 3 2" xfId="10253" xr:uid="{00000000-0005-0000-0000-0000C9280000}"/>
    <cellStyle name="Normal 14 3 2 2" xfId="10254" xr:uid="{00000000-0005-0000-0000-0000CA280000}"/>
    <cellStyle name="Normal 14 3 2 2 2" xfId="10255" xr:uid="{00000000-0005-0000-0000-0000CB280000}"/>
    <cellStyle name="Normal 14 3 2 2 2 2" xfId="10256" xr:uid="{00000000-0005-0000-0000-0000CC280000}"/>
    <cellStyle name="Normal 14 3 2 2 2 3" xfId="10257" xr:uid="{00000000-0005-0000-0000-0000CD280000}"/>
    <cellStyle name="Normal 14 3 2 2 2 4" xfId="10258" xr:uid="{00000000-0005-0000-0000-0000CE280000}"/>
    <cellStyle name="Normal 14 3 2 2 3" xfId="10259" xr:uid="{00000000-0005-0000-0000-0000CF280000}"/>
    <cellStyle name="Normal 14 3 2 2 4" xfId="10260" xr:uid="{00000000-0005-0000-0000-0000D0280000}"/>
    <cellStyle name="Normal 14 3 2 2 5" xfId="10261" xr:uid="{00000000-0005-0000-0000-0000D1280000}"/>
    <cellStyle name="Normal 14 3 2 3" xfId="10262" xr:uid="{00000000-0005-0000-0000-0000D2280000}"/>
    <cellStyle name="Normal 14 3 2 4" xfId="10263" xr:uid="{00000000-0005-0000-0000-0000D3280000}"/>
    <cellStyle name="Normal 14 3 2 4 2" xfId="10264" xr:uid="{00000000-0005-0000-0000-0000D4280000}"/>
    <cellStyle name="Normal 14 3 2 4 3" xfId="10265" xr:uid="{00000000-0005-0000-0000-0000D5280000}"/>
    <cellStyle name="Normal 14 3 2 4 4" xfId="10266" xr:uid="{00000000-0005-0000-0000-0000D6280000}"/>
    <cellStyle name="Normal 14 3 2 5" xfId="10267" xr:uid="{00000000-0005-0000-0000-0000D7280000}"/>
    <cellStyle name="Normal 14 3 2 6" xfId="10268" xr:uid="{00000000-0005-0000-0000-0000D8280000}"/>
    <cellStyle name="Normal 14 3 2 7" xfId="10269" xr:uid="{00000000-0005-0000-0000-0000D9280000}"/>
    <cellStyle name="Normal 14 3 3" xfId="33325" xr:uid="{6AD20728-2CBB-4482-AAE2-E13B463D3763}"/>
    <cellStyle name="Normal 14 4" xfId="10270" xr:uid="{00000000-0005-0000-0000-0000DA280000}"/>
    <cellStyle name="Normal 14 4 2" xfId="10271" xr:uid="{00000000-0005-0000-0000-0000DB280000}"/>
    <cellStyle name="Normal 14 4 2 2" xfId="10272" xr:uid="{00000000-0005-0000-0000-0000DC280000}"/>
    <cellStyle name="Normal 14 4 2 2 2" xfId="10273" xr:uid="{00000000-0005-0000-0000-0000DD280000}"/>
    <cellStyle name="Normal 14 4 2 2 3" xfId="10274" xr:uid="{00000000-0005-0000-0000-0000DE280000}"/>
    <cellStyle name="Normal 14 4 2 2 4" xfId="10275" xr:uid="{00000000-0005-0000-0000-0000DF280000}"/>
    <cellStyle name="Normal 14 4 2 3" xfId="10276" xr:uid="{00000000-0005-0000-0000-0000E0280000}"/>
    <cellStyle name="Normal 14 4 2 4" xfId="10277" xr:uid="{00000000-0005-0000-0000-0000E1280000}"/>
    <cellStyle name="Normal 14 4 2 5" xfId="10278" xr:uid="{00000000-0005-0000-0000-0000E2280000}"/>
    <cellStyle name="Normal 14 4 3" xfId="10279" xr:uid="{00000000-0005-0000-0000-0000E3280000}"/>
    <cellStyle name="Normal 14 4 4" xfId="10280" xr:uid="{00000000-0005-0000-0000-0000E4280000}"/>
    <cellStyle name="Normal 14 4 4 2" xfId="10281" xr:uid="{00000000-0005-0000-0000-0000E5280000}"/>
    <cellStyle name="Normal 14 4 4 3" xfId="10282" xr:uid="{00000000-0005-0000-0000-0000E6280000}"/>
    <cellStyle name="Normal 14 4 4 4" xfId="10283" xr:uid="{00000000-0005-0000-0000-0000E7280000}"/>
    <cellStyle name="Normal 14 4 5" xfId="10284" xr:uid="{00000000-0005-0000-0000-0000E8280000}"/>
    <cellStyle name="Normal 14 4 6" xfId="10285" xr:uid="{00000000-0005-0000-0000-0000E9280000}"/>
    <cellStyle name="Normal 14 4 7" xfId="10286" xr:uid="{00000000-0005-0000-0000-0000EA280000}"/>
    <cellStyle name="Normal 14 5" xfId="10287" xr:uid="{00000000-0005-0000-0000-0000EB280000}"/>
    <cellStyle name="Normal 14 5 2" xfId="10288" xr:uid="{00000000-0005-0000-0000-0000EC280000}"/>
    <cellStyle name="Normal 14 5 2 2" xfId="10289" xr:uid="{00000000-0005-0000-0000-0000ED280000}"/>
    <cellStyle name="Normal 14 5 2 2 2" xfId="10290" xr:uid="{00000000-0005-0000-0000-0000EE280000}"/>
    <cellStyle name="Normal 14 5 2 2 3" xfId="10291" xr:uid="{00000000-0005-0000-0000-0000EF280000}"/>
    <cellStyle name="Normal 14 5 2 2 4" xfId="10292" xr:uid="{00000000-0005-0000-0000-0000F0280000}"/>
    <cellStyle name="Normal 14 5 2 3" xfId="10293" xr:uid="{00000000-0005-0000-0000-0000F1280000}"/>
    <cellStyle name="Normal 14 5 2 4" xfId="10294" xr:uid="{00000000-0005-0000-0000-0000F2280000}"/>
    <cellStyle name="Normal 14 5 2 5" xfId="10295" xr:uid="{00000000-0005-0000-0000-0000F3280000}"/>
    <cellStyle name="Normal 14 5 3" xfId="10296" xr:uid="{00000000-0005-0000-0000-0000F4280000}"/>
    <cellStyle name="Normal 14 5 3 2" xfId="10297" xr:uid="{00000000-0005-0000-0000-0000F5280000}"/>
    <cellStyle name="Normal 14 5 3 3" xfId="10298" xr:uid="{00000000-0005-0000-0000-0000F6280000}"/>
    <cellStyle name="Normal 14 5 3 4" xfId="10299" xr:uid="{00000000-0005-0000-0000-0000F7280000}"/>
    <cellStyle name="Normal 14 5 4" xfId="10300" xr:uid="{00000000-0005-0000-0000-0000F8280000}"/>
    <cellStyle name="Normal 14 5 5" xfId="10301" xr:uid="{00000000-0005-0000-0000-0000F9280000}"/>
    <cellStyle name="Normal 14 5 6" xfId="10302" xr:uid="{00000000-0005-0000-0000-0000FA280000}"/>
    <cellStyle name="Normal 14 6" xfId="10303" xr:uid="{00000000-0005-0000-0000-0000FB280000}"/>
    <cellStyle name="Normal 14 6 2" xfId="10304" xr:uid="{00000000-0005-0000-0000-0000FC280000}"/>
    <cellStyle name="Normal 14 6 3" xfId="10305" xr:uid="{00000000-0005-0000-0000-0000FD280000}"/>
    <cellStyle name="Normal 14 6 4" xfId="10306" xr:uid="{00000000-0005-0000-0000-0000FE280000}"/>
    <cellStyle name="Normal 14 7" xfId="33323" xr:uid="{360B398A-7325-4241-9EAF-670696696D8E}"/>
    <cellStyle name="Normal 14_Annexe 6 IAS" xfId="33326" xr:uid="{A8C01D66-F3E4-4131-81A0-E4EE339BBFFC}"/>
    <cellStyle name="Normal 15" xfId="10307" xr:uid="{00000000-0005-0000-0000-0000FF280000}"/>
    <cellStyle name="Normal 15 10" xfId="10308" xr:uid="{00000000-0005-0000-0000-000000290000}"/>
    <cellStyle name="Normal 15 11" xfId="10309" xr:uid="{00000000-0005-0000-0000-000001290000}"/>
    <cellStyle name="Normal 15 11 2" xfId="10310" xr:uid="{00000000-0005-0000-0000-000002290000}"/>
    <cellStyle name="Normal 15 11 2 2" xfId="10311" xr:uid="{00000000-0005-0000-0000-000003290000}"/>
    <cellStyle name="Normal 15 11 2 2 2" xfId="10312" xr:uid="{00000000-0005-0000-0000-000004290000}"/>
    <cellStyle name="Normal 15 11 2 2 3" xfId="10313" xr:uid="{00000000-0005-0000-0000-000005290000}"/>
    <cellStyle name="Normal 15 11 2 2 4" xfId="10314" xr:uid="{00000000-0005-0000-0000-000006290000}"/>
    <cellStyle name="Normal 15 11 2 3" xfId="10315" xr:uid="{00000000-0005-0000-0000-000007290000}"/>
    <cellStyle name="Normal 15 11 2 4" xfId="10316" xr:uid="{00000000-0005-0000-0000-000008290000}"/>
    <cellStyle name="Normal 15 11 2 5" xfId="10317" xr:uid="{00000000-0005-0000-0000-000009290000}"/>
    <cellStyle name="Normal 15 11 3" xfId="10318" xr:uid="{00000000-0005-0000-0000-00000A290000}"/>
    <cellStyle name="Normal 15 11 3 2" xfId="10319" xr:uid="{00000000-0005-0000-0000-00000B290000}"/>
    <cellStyle name="Normal 15 11 3 3" xfId="10320" xr:uid="{00000000-0005-0000-0000-00000C290000}"/>
    <cellStyle name="Normal 15 11 3 4" xfId="10321" xr:uid="{00000000-0005-0000-0000-00000D290000}"/>
    <cellStyle name="Normal 15 11 4" xfId="10322" xr:uid="{00000000-0005-0000-0000-00000E290000}"/>
    <cellStyle name="Normal 15 11 5" xfId="10323" xr:uid="{00000000-0005-0000-0000-00000F290000}"/>
    <cellStyle name="Normal 15 11 6" xfId="10324" xr:uid="{00000000-0005-0000-0000-000010290000}"/>
    <cellStyle name="Normal 15 12" xfId="10325" xr:uid="{00000000-0005-0000-0000-000011290000}"/>
    <cellStyle name="Normal 15 12 2" xfId="10326" xr:uid="{00000000-0005-0000-0000-000012290000}"/>
    <cellStyle name="Normal 15 12 2 2" xfId="10327" xr:uid="{00000000-0005-0000-0000-000013290000}"/>
    <cellStyle name="Normal 15 12 2 2 2" xfId="10328" xr:uid="{00000000-0005-0000-0000-000014290000}"/>
    <cellStyle name="Normal 15 12 2 2 3" xfId="10329" xr:uid="{00000000-0005-0000-0000-000015290000}"/>
    <cellStyle name="Normal 15 12 2 2 4" xfId="10330" xr:uid="{00000000-0005-0000-0000-000016290000}"/>
    <cellStyle name="Normal 15 12 2 3" xfId="10331" xr:uid="{00000000-0005-0000-0000-000017290000}"/>
    <cellStyle name="Normal 15 12 2 4" xfId="10332" xr:uid="{00000000-0005-0000-0000-000018290000}"/>
    <cellStyle name="Normal 15 12 2 5" xfId="10333" xr:uid="{00000000-0005-0000-0000-000019290000}"/>
    <cellStyle name="Normal 15 12 3" xfId="10334" xr:uid="{00000000-0005-0000-0000-00001A290000}"/>
    <cellStyle name="Normal 15 12 3 2" xfId="10335" xr:uid="{00000000-0005-0000-0000-00001B290000}"/>
    <cellStyle name="Normal 15 12 3 3" xfId="10336" xr:uid="{00000000-0005-0000-0000-00001C290000}"/>
    <cellStyle name="Normal 15 12 3 4" xfId="10337" xr:uid="{00000000-0005-0000-0000-00001D290000}"/>
    <cellStyle name="Normal 15 12 4" xfId="10338" xr:uid="{00000000-0005-0000-0000-00001E290000}"/>
    <cellStyle name="Normal 15 12 5" xfId="10339" xr:uid="{00000000-0005-0000-0000-00001F290000}"/>
    <cellStyle name="Normal 15 12 6" xfId="10340" xr:uid="{00000000-0005-0000-0000-000020290000}"/>
    <cellStyle name="Normal 15 13" xfId="10341" xr:uid="{00000000-0005-0000-0000-000021290000}"/>
    <cellStyle name="Normal 15 13 2" xfId="10342" xr:uid="{00000000-0005-0000-0000-000022290000}"/>
    <cellStyle name="Normal 15 13 3" xfId="10343" xr:uid="{00000000-0005-0000-0000-000023290000}"/>
    <cellStyle name="Normal 15 13 4" xfId="10344" xr:uid="{00000000-0005-0000-0000-000024290000}"/>
    <cellStyle name="Normal 15 14" xfId="33327" xr:uid="{2BBE48DC-33BD-40DE-9792-93AF3C16B8C7}"/>
    <cellStyle name="Normal 15 2" xfId="10345" xr:uid="{00000000-0005-0000-0000-000025290000}"/>
    <cellStyle name="Normal 15 2 2" xfId="10346" xr:uid="{00000000-0005-0000-0000-000026290000}"/>
    <cellStyle name="Normal 15 2 3" xfId="10347" xr:uid="{00000000-0005-0000-0000-000027290000}"/>
    <cellStyle name="Normal 15 2 3 2" xfId="10348" xr:uid="{00000000-0005-0000-0000-000028290000}"/>
    <cellStyle name="Normal 15 2 3 2 2" xfId="10349" xr:uid="{00000000-0005-0000-0000-000029290000}"/>
    <cellStyle name="Normal 15 2 3 2 2 2" xfId="10350" xr:uid="{00000000-0005-0000-0000-00002A290000}"/>
    <cellStyle name="Normal 15 2 3 2 2 3" xfId="10351" xr:uid="{00000000-0005-0000-0000-00002B290000}"/>
    <cellStyle name="Normal 15 2 3 2 2 4" xfId="10352" xr:uid="{00000000-0005-0000-0000-00002C290000}"/>
    <cellStyle name="Normal 15 2 3 2 3" xfId="10353" xr:uid="{00000000-0005-0000-0000-00002D290000}"/>
    <cellStyle name="Normal 15 2 3 2 4" xfId="10354" xr:uid="{00000000-0005-0000-0000-00002E290000}"/>
    <cellStyle name="Normal 15 2 3 2 5" xfId="10355" xr:uid="{00000000-0005-0000-0000-00002F290000}"/>
    <cellStyle name="Normal 15 2 3 3" xfId="10356" xr:uid="{00000000-0005-0000-0000-000030290000}"/>
    <cellStyle name="Normal 15 2 3 3 2" xfId="10357" xr:uid="{00000000-0005-0000-0000-000031290000}"/>
    <cellStyle name="Normal 15 2 3 3 3" xfId="10358" xr:uid="{00000000-0005-0000-0000-000032290000}"/>
    <cellStyle name="Normal 15 2 3 3 4" xfId="10359" xr:uid="{00000000-0005-0000-0000-000033290000}"/>
    <cellStyle name="Normal 15 2 3 4" xfId="10360" xr:uid="{00000000-0005-0000-0000-000034290000}"/>
    <cellStyle name="Normal 15 2 3 5" xfId="10361" xr:uid="{00000000-0005-0000-0000-000035290000}"/>
    <cellStyle name="Normal 15 2 3 6" xfId="10362" xr:uid="{00000000-0005-0000-0000-000036290000}"/>
    <cellStyle name="Normal 15 2 4" xfId="33328" xr:uid="{B265A021-3833-412F-BD01-E2669B7BA80C}"/>
    <cellStyle name="Normal 15 3" xfId="10363" xr:uid="{00000000-0005-0000-0000-000037290000}"/>
    <cellStyle name="Normal 15 3 2" xfId="10364" xr:uid="{00000000-0005-0000-0000-000038290000}"/>
    <cellStyle name="Normal 15 3 2 2" xfId="10365" xr:uid="{00000000-0005-0000-0000-000039290000}"/>
    <cellStyle name="Normal 15 3 3" xfId="33329" xr:uid="{182E6FD3-973A-490C-A4CA-0968B60BA851}"/>
    <cellStyle name="Normal 15 4" xfId="10366" xr:uid="{00000000-0005-0000-0000-00003A290000}"/>
    <cellStyle name="Normal 15 4 2" xfId="10367" xr:uid="{00000000-0005-0000-0000-00003B290000}"/>
    <cellStyle name="Normal 15 5" xfId="10368" xr:uid="{00000000-0005-0000-0000-00003C290000}"/>
    <cellStyle name="Normal 15 6" xfId="10369" xr:uid="{00000000-0005-0000-0000-00003D290000}"/>
    <cellStyle name="Normal 15 7" xfId="10370" xr:uid="{00000000-0005-0000-0000-00003E290000}"/>
    <cellStyle name="Normal 15 8" xfId="10371" xr:uid="{00000000-0005-0000-0000-00003F290000}"/>
    <cellStyle name="Normal 15 9" xfId="10372" xr:uid="{00000000-0005-0000-0000-000040290000}"/>
    <cellStyle name="Normal 15_Annexe 6 IAS" xfId="33330" xr:uid="{1FC475A7-66E8-4135-B9A7-941EE40899FB}"/>
    <cellStyle name="Normal 16" xfId="10373" xr:uid="{00000000-0005-0000-0000-000041290000}"/>
    <cellStyle name="Normal 16 10" xfId="10374" xr:uid="{00000000-0005-0000-0000-000042290000}"/>
    <cellStyle name="Normal 16 10 2" xfId="10375" xr:uid="{00000000-0005-0000-0000-000043290000}"/>
    <cellStyle name="Normal 16 10 2 2" xfId="10376" xr:uid="{00000000-0005-0000-0000-000044290000}"/>
    <cellStyle name="Normal 16 10 2 2 2" xfId="10377" xr:uid="{00000000-0005-0000-0000-000045290000}"/>
    <cellStyle name="Normal 16 10 2 2 2 2" xfId="10378" xr:uid="{00000000-0005-0000-0000-000046290000}"/>
    <cellStyle name="Normal 16 10 2 2 2 3" xfId="10379" xr:uid="{00000000-0005-0000-0000-000047290000}"/>
    <cellStyle name="Normal 16 10 2 2 2 4" xfId="10380" xr:uid="{00000000-0005-0000-0000-000048290000}"/>
    <cellStyle name="Normal 16 10 2 2 3" xfId="10381" xr:uid="{00000000-0005-0000-0000-000049290000}"/>
    <cellStyle name="Normal 16 10 2 2 4" xfId="10382" xr:uid="{00000000-0005-0000-0000-00004A290000}"/>
    <cellStyle name="Normal 16 10 2 2 5" xfId="10383" xr:uid="{00000000-0005-0000-0000-00004B290000}"/>
    <cellStyle name="Normal 16 10 2 3" xfId="10384" xr:uid="{00000000-0005-0000-0000-00004C290000}"/>
    <cellStyle name="Normal 16 10 2 4" xfId="10385" xr:uid="{00000000-0005-0000-0000-00004D290000}"/>
    <cellStyle name="Normal 16 10 2 4 2" xfId="10386" xr:uid="{00000000-0005-0000-0000-00004E290000}"/>
    <cellStyle name="Normal 16 10 2 4 3" xfId="10387" xr:uid="{00000000-0005-0000-0000-00004F290000}"/>
    <cellStyle name="Normal 16 10 2 4 4" xfId="10388" xr:uid="{00000000-0005-0000-0000-000050290000}"/>
    <cellStyle name="Normal 16 10 2 5" xfId="10389" xr:uid="{00000000-0005-0000-0000-000051290000}"/>
    <cellStyle name="Normal 16 10 2 6" xfId="10390" xr:uid="{00000000-0005-0000-0000-000052290000}"/>
    <cellStyle name="Normal 16 10 2 7" xfId="10391" xr:uid="{00000000-0005-0000-0000-000053290000}"/>
    <cellStyle name="Normal 16 11" xfId="10392" xr:uid="{00000000-0005-0000-0000-000054290000}"/>
    <cellStyle name="Normal 16 11 2" xfId="10393" xr:uid="{00000000-0005-0000-0000-000055290000}"/>
    <cellStyle name="Normal 16 11 2 2" xfId="10394" xr:uid="{00000000-0005-0000-0000-000056290000}"/>
    <cellStyle name="Normal 16 11 2 2 2" xfId="10395" xr:uid="{00000000-0005-0000-0000-000057290000}"/>
    <cellStyle name="Normal 16 11 2 2 2 2" xfId="10396" xr:uid="{00000000-0005-0000-0000-000058290000}"/>
    <cellStyle name="Normal 16 11 2 2 2 3" xfId="10397" xr:uid="{00000000-0005-0000-0000-000059290000}"/>
    <cellStyle name="Normal 16 11 2 2 2 4" xfId="10398" xr:uid="{00000000-0005-0000-0000-00005A290000}"/>
    <cellStyle name="Normal 16 11 2 2 3" xfId="10399" xr:uid="{00000000-0005-0000-0000-00005B290000}"/>
    <cellStyle name="Normal 16 11 2 2 4" xfId="10400" xr:uid="{00000000-0005-0000-0000-00005C290000}"/>
    <cellStyle name="Normal 16 11 2 2 5" xfId="10401" xr:uid="{00000000-0005-0000-0000-00005D290000}"/>
    <cellStyle name="Normal 16 11 2 3" xfId="10402" xr:uid="{00000000-0005-0000-0000-00005E290000}"/>
    <cellStyle name="Normal 16 11 2 4" xfId="10403" xr:uid="{00000000-0005-0000-0000-00005F290000}"/>
    <cellStyle name="Normal 16 11 2 4 2" xfId="10404" xr:uid="{00000000-0005-0000-0000-000060290000}"/>
    <cellStyle name="Normal 16 11 2 4 3" xfId="10405" xr:uid="{00000000-0005-0000-0000-000061290000}"/>
    <cellStyle name="Normal 16 11 2 4 4" xfId="10406" xr:uid="{00000000-0005-0000-0000-000062290000}"/>
    <cellStyle name="Normal 16 11 2 5" xfId="10407" xr:uid="{00000000-0005-0000-0000-000063290000}"/>
    <cellStyle name="Normal 16 11 2 6" xfId="10408" xr:uid="{00000000-0005-0000-0000-000064290000}"/>
    <cellStyle name="Normal 16 11 2 7" xfId="10409" xr:uid="{00000000-0005-0000-0000-000065290000}"/>
    <cellStyle name="Normal 16 12" xfId="10410" xr:uid="{00000000-0005-0000-0000-000066290000}"/>
    <cellStyle name="Normal 16 12 2" xfId="10411" xr:uid="{00000000-0005-0000-0000-000067290000}"/>
    <cellStyle name="Normal 16 13" xfId="10412" xr:uid="{00000000-0005-0000-0000-000068290000}"/>
    <cellStyle name="Normal 16 13 2" xfId="10413" xr:uid="{00000000-0005-0000-0000-000069290000}"/>
    <cellStyle name="Normal 16 14" xfId="10414" xr:uid="{00000000-0005-0000-0000-00006A290000}"/>
    <cellStyle name="Normal 16 14 2" xfId="10415" xr:uid="{00000000-0005-0000-0000-00006B290000}"/>
    <cellStyle name="Normal 16 15" xfId="10416" xr:uid="{00000000-0005-0000-0000-00006C290000}"/>
    <cellStyle name="Normal 16 15 2" xfId="10417" xr:uid="{00000000-0005-0000-0000-00006D290000}"/>
    <cellStyle name="Normal 16 16" xfId="10418" xr:uid="{00000000-0005-0000-0000-00006E290000}"/>
    <cellStyle name="Normal 16 16 2" xfId="10419" xr:uid="{00000000-0005-0000-0000-00006F290000}"/>
    <cellStyle name="Normal 16 17" xfId="10420" xr:uid="{00000000-0005-0000-0000-000070290000}"/>
    <cellStyle name="Normal 16 17 2" xfId="10421" xr:uid="{00000000-0005-0000-0000-000071290000}"/>
    <cellStyle name="Normal 16 18" xfId="10422" xr:uid="{00000000-0005-0000-0000-000072290000}"/>
    <cellStyle name="Normal 16 18 2" xfId="10423" xr:uid="{00000000-0005-0000-0000-000073290000}"/>
    <cellStyle name="Normal 16 19" xfId="10424" xr:uid="{00000000-0005-0000-0000-000074290000}"/>
    <cellStyle name="Normal 16 19 2" xfId="10425" xr:uid="{00000000-0005-0000-0000-000075290000}"/>
    <cellStyle name="Normal 16 2" xfId="10426" xr:uid="{00000000-0005-0000-0000-000076290000}"/>
    <cellStyle name="Normal 16 2 2" xfId="10427" xr:uid="{00000000-0005-0000-0000-000077290000}"/>
    <cellStyle name="Normal 16 2 3" xfId="10428" xr:uid="{00000000-0005-0000-0000-000078290000}"/>
    <cellStyle name="Normal 16 2 3 2" xfId="10429" xr:uid="{00000000-0005-0000-0000-000079290000}"/>
    <cellStyle name="Normal 16 2 3 2 2" xfId="10430" xr:uid="{00000000-0005-0000-0000-00007A290000}"/>
    <cellStyle name="Normal 16 2 3 2 2 2" xfId="10431" xr:uid="{00000000-0005-0000-0000-00007B290000}"/>
    <cellStyle name="Normal 16 2 3 2 2 3" xfId="10432" xr:uid="{00000000-0005-0000-0000-00007C290000}"/>
    <cellStyle name="Normal 16 2 3 2 2 4" xfId="10433" xr:uid="{00000000-0005-0000-0000-00007D290000}"/>
    <cellStyle name="Normal 16 2 3 2 3" xfId="10434" xr:uid="{00000000-0005-0000-0000-00007E290000}"/>
    <cellStyle name="Normal 16 2 3 2 4" xfId="10435" xr:uid="{00000000-0005-0000-0000-00007F290000}"/>
    <cellStyle name="Normal 16 2 3 2 5" xfId="10436" xr:uid="{00000000-0005-0000-0000-000080290000}"/>
    <cellStyle name="Normal 16 2 3 3" xfId="10437" xr:uid="{00000000-0005-0000-0000-000081290000}"/>
    <cellStyle name="Normal 16 2 3 3 2" xfId="10438" xr:uid="{00000000-0005-0000-0000-000082290000}"/>
    <cellStyle name="Normal 16 2 3 3 3" xfId="10439" xr:uid="{00000000-0005-0000-0000-000083290000}"/>
    <cellStyle name="Normal 16 2 3 3 4" xfId="10440" xr:uid="{00000000-0005-0000-0000-000084290000}"/>
    <cellStyle name="Normal 16 2 3 4" xfId="10441" xr:uid="{00000000-0005-0000-0000-000085290000}"/>
    <cellStyle name="Normal 16 2 3 5" xfId="10442" xr:uid="{00000000-0005-0000-0000-000086290000}"/>
    <cellStyle name="Normal 16 2 3 6" xfId="10443" xr:uid="{00000000-0005-0000-0000-000087290000}"/>
    <cellStyle name="Normal 16 2 4" xfId="10444" xr:uid="{00000000-0005-0000-0000-000088290000}"/>
    <cellStyle name="Normal 16 2 4 2" xfId="10445" xr:uid="{00000000-0005-0000-0000-000089290000}"/>
    <cellStyle name="Normal 16 2 4 3" xfId="10446" xr:uid="{00000000-0005-0000-0000-00008A290000}"/>
    <cellStyle name="Normal 16 2 4 4" xfId="10447" xr:uid="{00000000-0005-0000-0000-00008B290000}"/>
    <cellStyle name="Normal 16 2 5" xfId="33332" xr:uid="{4A6C3158-E3AD-4ED1-9BFF-9A2E73C072B1}"/>
    <cellStyle name="Normal 16 20" xfId="10448" xr:uid="{00000000-0005-0000-0000-00008C290000}"/>
    <cellStyle name="Normal 16 20 2" xfId="10449" xr:uid="{00000000-0005-0000-0000-00008D290000}"/>
    <cellStyle name="Normal 16 20 2 2" xfId="10450" xr:uid="{00000000-0005-0000-0000-00008E290000}"/>
    <cellStyle name="Normal 16 20 2 2 2" xfId="10451" xr:uid="{00000000-0005-0000-0000-00008F290000}"/>
    <cellStyle name="Normal 16 20 2 2 3" xfId="10452" xr:uid="{00000000-0005-0000-0000-000090290000}"/>
    <cellStyle name="Normal 16 20 2 2 4" xfId="10453" xr:uid="{00000000-0005-0000-0000-000091290000}"/>
    <cellStyle name="Normal 16 20 2 3" xfId="10454" xr:uid="{00000000-0005-0000-0000-000092290000}"/>
    <cellStyle name="Normal 16 20 2 4" xfId="10455" xr:uid="{00000000-0005-0000-0000-000093290000}"/>
    <cellStyle name="Normal 16 20 2 5" xfId="10456" xr:uid="{00000000-0005-0000-0000-000094290000}"/>
    <cellStyle name="Normal 16 20 3" xfId="10457" xr:uid="{00000000-0005-0000-0000-000095290000}"/>
    <cellStyle name="Normal 16 20 3 2" xfId="10458" xr:uid="{00000000-0005-0000-0000-000096290000}"/>
    <cellStyle name="Normal 16 20 3 3" xfId="10459" xr:uid="{00000000-0005-0000-0000-000097290000}"/>
    <cellStyle name="Normal 16 20 3 4" xfId="10460" xr:uid="{00000000-0005-0000-0000-000098290000}"/>
    <cellStyle name="Normal 16 20 4" xfId="10461" xr:uid="{00000000-0005-0000-0000-000099290000}"/>
    <cellStyle name="Normal 16 20 5" xfId="10462" xr:uid="{00000000-0005-0000-0000-00009A290000}"/>
    <cellStyle name="Normal 16 20 6" xfId="10463" xr:uid="{00000000-0005-0000-0000-00009B290000}"/>
    <cellStyle name="Normal 16 21" xfId="10464" xr:uid="{00000000-0005-0000-0000-00009C290000}"/>
    <cellStyle name="Normal 16 21 2" xfId="10465" xr:uid="{00000000-0005-0000-0000-00009D290000}"/>
    <cellStyle name="Normal 16 21 3" xfId="10466" xr:uid="{00000000-0005-0000-0000-00009E290000}"/>
    <cellStyle name="Normal 16 21 4" xfId="10467" xr:uid="{00000000-0005-0000-0000-00009F290000}"/>
    <cellStyle name="Normal 16 22" xfId="33331" xr:uid="{3D961059-7EEF-40A5-BD76-34D3A9FA4098}"/>
    <cellStyle name="Normal 16 3" xfId="10468" xr:uid="{00000000-0005-0000-0000-0000A0290000}"/>
    <cellStyle name="Normal 16 3 2" xfId="10469" xr:uid="{00000000-0005-0000-0000-0000A1290000}"/>
    <cellStyle name="Normal 16 3 2 2" xfId="10470" xr:uid="{00000000-0005-0000-0000-0000A2290000}"/>
    <cellStyle name="Normal 16 3 2 2 2" xfId="10471" xr:uid="{00000000-0005-0000-0000-0000A3290000}"/>
    <cellStyle name="Normal 16 3 2 2 2 2" xfId="10472" xr:uid="{00000000-0005-0000-0000-0000A4290000}"/>
    <cellStyle name="Normal 16 3 2 2 2 3" xfId="10473" xr:uid="{00000000-0005-0000-0000-0000A5290000}"/>
    <cellStyle name="Normal 16 3 2 2 2 4" xfId="10474" xr:uid="{00000000-0005-0000-0000-0000A6290000}"/>
    <cellStyle name="Normal 16 3 2 2 3" xfId="10475" xr:uid="{00000000-0005-0000-0000-0000A7290000}"/>
    <cellStyle name="Normal 16 3 2 2 4" xfId="10476" xr:uid="{00000000-0005-0000-0000-0000A8290000}"/>
    <cellStyle name="Normal 16 3 2 2 5" xfId="10477" xr:uid="{00000000-0005-0000-0000-0000A9290000}"/>
    <cellStyle name="Normal 16 3 2 3" xfId="10478" xr:uid="{00000000-0005-0000-0000-0000AA290000}"/>
    <cellStyle name="Normal 16 3 2 4" xfId="10479" xr:uid="{00000000-0005-0000-0000-0000AB290000}"/>
    <cellStyle name="Normal 16 3 2 4 2" xfId="10480" xr:uid="{00000000-0005-0000-0000-0000AC290000}"/>
    <cellStyle name="Normal 16 3 2 4 3" xfId="10481" xr:uid="{00000000-0005-0000-0000-0000AD290000}"/>
    <cellStyle name="Normal 16 3 2 4 4" xfId="10482" xr:uid="{00000000-0005-0000-0000-0000AE290000}"/>
    <cellStyle name="Normal 16 3 2 5" xfId="10483" xr:uid="{00000000-0005-0000-0000-0000AF290000}"/>
    <cellStyle name="Normal 16 3 2 6" xfId="10484" xr:uid="{00000000-0005-0000-0000-0000B0290000}"/>
    <cellStyle name="Normal 16 3 2 7" xfId="10485" xr:uid="{00000000-0005-0000-0000-0000B1290000}"/>
    <cellStyle name="Normal 16 3 3" xfId="33333" xr:uid="{A6592ECA-DFC9-494C-B6A9-4F8C3FD25590}"/>
    <cellStyle name="Normal 16 4" xfId="10486" xr:uid="{00000000-0005-0000-0000-0000B2290000}"/>
    <cellStyle name="Normal 16 4 2" xfId="10487" xr:uid="{00000000-0005-0000-0000-0000B3290000}"/>
    <cellStyle name="Normal 16 4 2 2" xfId="10488" xr:uid="{00000000-0005-0000-0000-0000B4290000}"/>
    <cellStyle name="Normal 16 4 2 2 2" xfId="10489" xr:uid="{00000000-0005-0000-0000-0000B5290000}"/>
    <cellStyle name="Normal 16 4 2 2 2 2" xfId="10490" xr:uid="{00000000-0005-0000-0000-0000B6290000}"/>
    <cellStyle name="Normal 16 4 2 2 2 3" xfId="10491" xr:uid="{00000000-0005-0000-0000-0000B7290000}"/>
    <cellStyle name="Normal 16 4 2 2 2 4" xfId="10492" xr:uid="{00000000-0005-0000-0000-0000B8290000}"/>
    <cellStyle name="Normal 16 4 2 2 3" xfId="10493" xr:uid="{00000000-0005-0000-0000-0000B9290000}"/>
    <cellStyle name="Normal 16 4 2 2 4" xfId="10494" xr:uid="{00000000-0005-0000-0000-0000BA290000}"/>
    <cellStyle name="Normal 16 4 2 2 5" xfId="10495" xr:uid="{00000000-0005-0000-0000-0000BB290000}"/>
    <cellStyle name="Normal 16 4 2 3" xfId="10496" xr:uid="{00000000-0005-0000-0000-0000BC290000}"/>
    <cellStyle name="Normal 16 4 2 4" xfId="10497" xr:uid="{00000000-0005-0000-0000-0000BD290000}"/>
    <cellStyle name="Normal 16 4 2 4 2" xfId="10498" xr:uid="{00000000-0005-0000-0000-0000BE290000}"/>
    <cellStyle name="Normal 16 4 2 4 3" xfId="10499" xr:uid="{00000000-0005-0000-0000-0000BF290000}"/>
    <cellStyle name="Normal 16 4 2 4 4" xfId="10500" xr:uid="{00000000-0005-0000-0000-0000C0290000}"/>
    <cellStyle name="Normal 16 4 2 5" xfId="10501" xr:uid="{00000000-0005-0000-0000-0000C1290000}"/>
    <cellStyle name="Normal 16 4 2 6" xfId="10502" xr:uid="{00000000-0005-0000-0000-0000C2290000}"/>
    <cellStyle name="Normal 16 4 2 7" xfId="10503" xr:uid="{00000000-0005-0000-0000-0000C3290000}"/>
    <cellStyle name="Normal 16 4 2 8" xfId="33335" xr:uid="{259BB073-0176-4CDD-856A-4C40988D3DCC}"/>
    <cellStyle name="Normal 16 4 3" xfId="33334" xr:uid="{CF65D2BB-F856-41C6-8D47-6CE45E43E36D}"/>
    <cellStyle name="Normal 16 5" xfId="10504" xr:uid="{00000000-0005-0000-0000-0000C4290000}"/>
    <cellStyle name="Normal 16 5 2" xfId="10505" xr:uid="{00000000-0005-0000-0000-0000C5290000}"/>
    <cellStyle name="Normal 16 5 2 2" xfId="10506" xr:uid="{00000000-0005-0000-0000-0000C6290000}"/>
    <cellStyle name="Normal 16 5 2 2 2" xfId="10507" xr:uid="{00000000-0005-0000-0000-0000C7290000}"/>
    <cellStyle name="Normal 16 5 2 2 2 2" xfId="10508" xr:uid="{00000000-0005-0000-0000-0000C8290000}"/>
    <cellStyle name="Normal 16 5 2 2 2 3" xfId="10509" xr:uid="{00000000-0005-0000-0000-0000C9290000}"/>
    <cellStyle name="Normal 16 5 2 2 2 4" xfId="10510" xr:uid="{00000000-0005-0000-0000-0000CA290000}"/>
    <cellStyle name="Normal 16 5 2 2 3" xfId="10511" xr:uid="{00000000-0005-0000-0000-0000CB290000}"/>
    <cellStyle name="Normal 16 5 2 2 4" xfId="10512" xr:uid="{00000000-0005-0000-0000-0000CC290000}"/>
    <cellStyle name="Normal 16 5 2 2 5" xfId="10513" xr:uid="{00000000-0005-0000-0000-0000CD290000}"/>
    <cellStyle name="Normal 16 5 2 3" xfId="10514" xr:uid="{00000000-0005-0000-0000-0000CE290000}"/>
    <cellStyle name="Normal 16 5 2 4" xfId="10515" xr:uid="{00000000-0005-0000-0000-0000CF290000}"/>
    <cellStyle name="Normal 16 5 2 4 2" xfId="10516" xr:uid="{00000000-0005-0000-0000-0000D0290000}"/>
    <cellStyle name="Normal 16 5 2 4 3" xfId="10517" xr:uid="{00000000-0005-0000-0000-0000D1290000}"/>
    <cellStyle name="Normal 16 5 2 4 4" xfId="10518" xr:uid="{00000000-0005-0000-0000-0000D2290000}"/>
    <cellStyle name="Normal 16 5 2 5" xfId="10519" xr:uid="{00000000-0005-0000-0000-0000D3290000}"/>
    <cellStyle name="Normal 16 5 2 6" xfId="10520" xr:uid="{00000000-0005-0000-0000-0000D4290000}"/>
    <cellStyle name="Normal 16 5 2 7" xfId="10521" xr:uid="{00000000-0005-0000-0000-0000D5290000}"/>
    <cellStyle name="Normal 16 6" xfId="10522" xr:uid="{00000000-0005-0000-0000-0000D6290000}"/>
    <cellStyle name="Normal 16 6 2" xfId="10523" xr:uid="{00000000-0005-0000-0000-0000D7290000}"/>
    <cellStyle name="Normal 16 6 2 2" xfId="10524" xr:uid="{00000000-0005-0000-0000-0000D8290000}"/>
    <cellStyle name="Normal 16 6 2 2 2" xfId="10525" xr:uid="{00000000-0005-0000-0000-0000D9290000}"/>
    <cellStyle name="Normal 16 6 2 2 2 2" xfId="10526" xr:uid="{00000000-0005-0000-0000-0000DA290000}"/>
    <cellStyle name="Normal 16 6 2 2 2 3" xfId="10527" xr:uid="{00000000-0005-0000-0000-0000DB290000}"/>
    <cellStyle name="Normal 16 6 2 2 2 4" xfId="10528" xr:uid="{00000000-0005-0000-0000-0000DC290000}"/>
    <cellStyle name="Normal 16 6 2 2 3" xfId="10529" xr:uid="{00000000-0005-0000-0000-0000DD290000}"/>
    <cellStyle name="Normal 16 6 2 2 4" xfId="10530" xr:uid="{00000000-0005-0000-0000-0000DE290000}"/>
    <cellStyle name="Normal 16 6 2 2 5" xfId="10531" xr:uid="{00000000-0005-0000-0000-0000DF290000}"/>
    <cellStyle name="Normal 16 6 2 3" xfId="10532" xr:uid="{00000000-0005-0000-0000-0000E0290000}"/>
    <cellStyle name="Normal 16 6 2 4" xfId="10533" xr:uid="{00000000-0005-0000-0000-0000E1290000}"/>
    <cellStyle name="Normal 16 6 2 4 2" xfId="10534" xr:uid="{00000000-0005-0000-0000-0000E2290000}"/>
    <cellStyle name="Normal 16 6 2 4 3" xfId="10535" xr:uid="{00000000-0005-0000-0000-0000E3290000}"/>
    <cellStyle name="Normal 16 6 2 4 4" xfId="10536" xr:uid="{00000000-0005-0000-0000-0000E4290000}"/>
    <cellStyle name="Normal 16 6 2 5" xfId="10537" xr:uid="{00000000-0005-0000-0000-0000E5290000}"/>
    <cellStyle name="Normal 16 6 2 6" xfId="10538" xr:uid="{00000000-0005-0000-0000-0000E6290000}"/>
    <cellStyle name="Normal 16 6 2 7" xfId="10539" xr:uid="{00000000-0005-0000-0000-0000E7290000}"/>
    <cellStyle name="Normal 16 7" xfId="10540" xr:uid="{00000000-0005-0000-0000-0000E8290000}"/>
    <cellStyle name="Normal 16 7 2" xfId="10541" xr:uid="{00000000-0005-0000-0000-0000E9290000}"/>
    <cellStyle name="Normal 16 7 2 2" xfId="10542" xr:uid="{00000000-0005-0000-0000-0000EA290000}"/>
    <cellStyle name="Normal 16 7 2 2 2" xfId="10543" xr:uid="{00000000-0005-0000-0000-0000EB290000}"/>
    <cellStyle name="Normal 16 7 2 2 2 2" xfId="10544" xr:uid="{00000000-0005-0000-0000-0000EC290000}"/>
    <cellStyle name="Normal 16 7 2 2 2 3" xfId="10545" xr:uid="{00000000-0005-0000-0000-0000ED290000}"/>
    <cellStyle name="Normal 16 7 2 2 2 4" xfId="10546" xr:uid="{00000000-0005-0000-0000-0000EE290000}"/>
    <cellStyle name="Normal 16 7 2 2 3" xfId="10547" xr:uid="{00000000-0005-0000-0000-0000EF290000}"/>
    <cellStyle name="Normal 16 7 2 2 4" xfId="10548" xr:uid="{00000000-0005-0000-0000-0000F0290000}"/>
    <cellStyle name="Normal 16 7 2 2 5" xfId="10549" xr:uid="{00000000-0005-0000-0000-0000F1290000}"/>
    <cellStyle name="Normal 16 7 2 3" xfId="10550" xr:uid="{00000000-0005-0000-0000-0000F2290000}"/>
    <cellStyle name="Normal 16 7 2 4" xfId="10551" xr:uid="{00000000-0005-0000-0000-0000F3290000}"/>
    <cellStyle name="Normal 16 7 2 4 2" xfId="10552" xr:uid="{00000000-0005-0000-0000-0000F4290000}"/>
    <cellStyle name="Normal 16 7 2 4 3" xfId="10553" xr:uid="{00000000-0005-0000-0000-0000F5290000}"/>
    <cellStyle name="Normal 16 7 2 4 4" xfId="10554" xr:uid="{00000000-0005-0000-0000-0000F6290000}"/>
    <cellStyle name="Normal 16 7 2 5" xfId="10555" xr:uid="{00000000-0005-0000-0000-0000F7290000}"/>
    <cellStyle name="Normal 16 7 2 6" xfId="10556" xr:uid="{00000000-0005-0000-0000-0000F8290000}"/>
    <cellStyle name="Normal 16 7 2 7" xfId="10557" xr:uid="{00000000-0005-0000-0000-0000F9290000}"/>
    <cellStyle name="Normal 16 8" xfId="10558" xr:uid="{00000000-0005-0000-0000-0000FA290000}"/>
    <cellStyle name="Normal 16 8 2" xfId="10559" xr:uid="{00000000-0005-0000-0000-0000FB290000}"/>
    <cellStyle name="Normal 16 8 2 2" xfId="10560" xr:uid="{00000000-0005-0000-0000-0000FC290000}"/>
    <cellStyle name="Normal 16 8 2 2 2" xfId="10561" xr:uid="{00000000-0005-0000-0000-0000FD290000}"/>
    <cellStyle name="Normal 16 8 2 2 2 2" xfId="10562" xr:uid="{00000000-0005-0000-0000-0000FE290000}"/>
    <cellStyle name="Normal 16 8 2 2 2 3" xfId="10563" xr:uid="{00000000-0005-0000-0000-0000FF290000}"/>
    <cellStyle name="Normal 16 8 2 2 2 4" xfId="10564" xr:uid="{00000000-0005-0000-0000-0000002A0000}"/>
    <cellStyle name="Normal 16 8 2 2 3" xfId="10565" xr:uid="{00000000-0005-0000-0000-0000012A0000}"/>
    <cellStyle name="Normal 16 8 2 2 4" xfId="10566" xr:uid="{00000000-0005-0000-0000-0000022A0000}"/>
    <cellStyle name="Normal 16 8 2 2 5" xfId="10567" xr:uid="{00000000-0005-0000-0000-0000032A0000}"/>
    <cellStyle name="Normal 16 8 2 3" xfId="10568" xr:uid="{00000000-0005-0000-0000-0000042A0000}"/>
    <cellStyle name="Normal 16 8 2 4" xfId="10569" xr:uid="{00000000-0005-0000-0000-0000052A0000}"/>
    <cellStyle name="Normal 16 8 2 4 2" xfId="10570" xr:uid="{00000000-0005-0000-0000-0000062A0000}"/>
    <cellStyle name="Normal 16 8 2 4 3" xfId="10571" xr:uid="{00000000-0005-0000-0000-0000072A0000}"/>
    <cellStyle name="Normal 16 8 2 4 4" xfId="10572" xr:uid="{00000000-0005-0000-0000-0000082A0000}"/>
    <cellStyle name="Normal 16 8 2 5" xfId="10573" xr:uid="{00000000-0005-0000-0000-0000092A0000}"/>
    <cellStyle name="Normal 16 8 2 6" xfId="10574" xr:uid="{00000000-0005-0000-0000-00000A2A0000}"/>
    <cellStyle name="Normal 16 8 2 7" xfId="10575" xr:uid="{00000000-0005-0000-0000-00000B2A0000}"/>
    <cellStyle name="Normal 16 9" xfId="10576" xr:uid="{00000000-0005-0000-0000-00000C2A0000}"/>
    <cellStyle name="Normal 16 9 2" xfId="10577" xr:uid="{00000000-0005-0000-0000-00000D2A0000}"/>
    <cellStyle name="Normal 16 9 2 2" xfId="10578" xr:uid="{00000000-0005-0000-0000-00000E2A0000}"/>
    <cellStyle name="Normal 16 9 2 2 2" xfId="10579" xr:uid="{00000000-0005-0000-0000-00000F2A0000}"/>
    <cellStyle name="Normal 16 9 2 2 2 2" xfId="10580" xr:uid="{00000000-0005-0000-0000-0000102A0000}"/>
    <cellStyle name="Normal 16 9 2 2 2 3" xfId="10581" xr:uid="{00000000-0005-0000-0000-0000112A0000}"/>
    <cellStyle name="Normal 16 9 2 2 2 4" xfId="10582" xr:uid="{00000000-0005-0000-0000-0000122A0000}"/>
    <cellStyle name="Normal 16 9 2 2 3" xfId="10583" xr:uid="{00000000-0005-0000-0000-0000132A0000}"/>
    <cellStyle name="Normal 16 9 2 2 4" xfId="10584" xr:uid="{00000000-0005-0000-0000-0000142A0000}"/>
    <cellStyle name="Normal 16 9 2 2 5" xfId="10585" xr:uid="{00000000-0005-0000-0000-0000152A0000}"/>
    <cellStyle name="Normal 16 9 2 3" xfId="10586" xr:uid="{00000000-0005-0000-0000-0000162A0000}"/>
    <cellStyle name="Normal 16 9 2 4" xfId="10587" xr:uid="{00000000-0005-0000-0000-0000172A0000}"/>
    <cellStyle name="Normal 16 9 2 4 2" xfId="10588" xr:uid="{00000000-0005-0000-0000-0000182A0000}"/>
    <cellStyle name="Normal 16 9 2 4 3" xfId="10589" xr:uid="{00000000-0005-0000-0000-0000192A0000}"/>
    <cellStyle name="Normal 16 9 2 4 4" xfId="10590" xr:uid="{00000000-0005-0000-0000-00001A2A0000}"/>
    <cellStyle name="Normal 16 9 2 5" xfId="10591" xr:uid="{00000000-0005-0000-0000-00001B2A0000}"/>
    <cellStyle name="Normal 16 9 2 6" xfId="10592" xr:uid="{00000000-0005-0000-0000-00001C2A0000}"/>
    <cellStyle name="Normal 16 9 2 7" xfId="10593" xr:uid="{00000000-0005-0000-0000-00001D2A0000}"/>
    <cellStyle name="Normal 16_Annexe 6 IAS" xfId="33336" xr:uid="{86345D7C-BD2E-4F5F-849D-DF3A87FAA6D9}"/>
    <cellStyle name="Normal 17" xfId="10594" xr:uid="{00000000-0005-0000-0000-00001E2A0000}"/>
    <cellStyle name="Normal 17 10" xfId="10595" xr:uid="{00000000-0005-0000-0000-00001F2A0000}"/>
    <cellStyle name="Normal 17 10 2" xfId="10596" xr:uid="{00000000-0005-0000-0000-0000202A0000}"/>
    <cellStyle name="Normal 17 11" xfId="10597" xr:uid="{00000000-0005-0000-0000-0000212A0000}"/>
    <cellStyle name="Normal 17 11 2" xfId="10598" xr:uid="{00000000-0005-0000-0000-0000222A0000}"/>
    <cellStyle name="Normal 17 11 2 2" xfId="10599" xr:uid="{00000000-0005-0000-0000-0000232A0000}"/>
    <cellStyle name="Normal 17 11 2 2 2" xfId="10600" xr:uid="{00000000-0005-0000-0000-0000242A0000}"/>
    <cellStyle name="Normal 17 11 2 2 2 2" xfId="10601" xr:uid="{00000000-0005-0000-0000-0000252A0000}"/>
    <cellStyle name="Normal 17 11 2 2 2 3" xfId="10602" xr:uid="{00000000-0005-0000-0000-0000262A0000}"/>
    <cellStyle name="Normal 17 11 2 2 2 4" xfId="10603" xr:uid="{00000000-0005-0000-0000-0000272A0000}"/>
    <cellStyle name="Normal 17 11 2 2 3" xfId="10604" xr:uid="{00000000-0005-0000-0000-0000282A0000}"/>
    <cellStyle name="Normal 17 11 2 2 4" xfId="10605" xr:uid="{00000000-0005-0000-0000-0000292A0000}"/>
    <cellStyle name="Normal 17 11 2 2 5" xfId="10606" xr:uid="{00000000-0005-0000-0000-00002A2A0000}"/>
    <cellStyle name="Normal 17 11 2 3" xfId="10607" xr:uid="{00000000-0005-0000-0000-00002B2A0000}"/>
    <cellStyle name="Normal 17 11 2 4" xfId="10608" xr:uid="{00000000-0005-0000-0000-00002C2A0000}"/>
    <cellStyle name="Normal 17 11 2 4 2" xfId="10609" xr:uid="{00000000-0005-0000-0000-00002D2A0000}"/>
    <cellStyle name="Normal 17 11 2 4 3" xfId="10610" xr:uid="{00000000-0005-0000-0000-00002E2A0000}"/>
    <cellStyle name="Normal 17 11 2 4 4" xfId="10611" xr:uid="{00000000-0005-0000-0000-00002F2A0000}"/>
    <cellStyle name="Normal 17 11 2 5" xfId="10612" xr:uid="{00000000-0005-0000-0000-0000302A0000}"/>
    <cellStyle name="Normal 17 11 2 6" xfId="10613" xr:uid="{00000000-0005-0000-0000-0000312A0000}"/>
    <cellStyle name="Normal 17 11 2 7" xfId="10614" xr:uid="{00000000-0005-0000-0000-0000322A0000}"/>
    <cellStyle name="Normal 17 12" xfId="10615" xr:uid="{00000000-0005-0000-0000-0000332A0000}"/>
    <cellStyle name="Normal 17 12 2" xfId="10616" xr:uid="{00000000-0005-0000-0000-0000342A0000}"/>
    <cellStyle name="Normal 17 13" xfId="10617" xr:uid="{00000000-0005-0000-0000-0000352A0000}"/>
    <cellStyle name="Normal 17 14" xfId="10618" xr:uid="{00000000-0005-0000-0000-0000362A0000}"/>
    <cellStyle name="Normal 17 14 2" xfId="10619" xr:uid="{00000000-0005-0000-0000-0000372A0000}"/>
    <cellStyle name="Normal 17 14 2 2" xfId="10620" xr:uid="{00000000-0005-0000-0000-0000382A0000}"/>
    <cellStyle name="Normal 17 14 2 2 2" xfId="10621" xr:uid="{00000000-0005-0000-0000-0000392A0000}"/>
    <cellStyle name="Normal 17 14 2 2 3" xfId="10622" xr:uid="{00000000-0005-0000-0000-00003A2A0000}"/>
    <cellStyle name="Normal 17 14 2 2 4" xfId="10623" xr:uid="{00000000-0005-0000-0000-00003B2A0000}"/>
    <cellStyle name="Normal 17 14 2 3" xfId="10624" xr:uid="{00000000-0005-0000-0000-00003C2A0000}"/>
    <cellStyle name="Normal 17 14 2 4" xfId="10625" xr:uid="{00000000-0005-0000-0000-00003D2A0000}"/>
    <cellStyle name="Normal 17 14 2 5" xfId="10626" xr:uid="{00000000-0005-0000-0000-00003E2A0000}"/>
    <cellStyle name="Normal 17 14 3" xfId="10627" xr:uid="{00000000-0005-0000-0000-00003F2A0000}"/>
    <cellStyle name="Normal 17 14 3 2" xfId="10628" xr:uid="{00000000-0005-0000-0000-0000402A0000}"/>
    <cellStyle name="Normal 17 14 3 3" xfId="10629" xr:uid="{00000000-0005-0000-0000-0000412A0000}"/>
    <cellStyle name="Normal 17 14 3 4" xfId="10630" xr:uid="{00000000-0005-0000-0000-0000422A0000}"/>
    <cellStyle name="Normal 17 14 4" xfId="10631" xr:uid="{00000000-0005-0000-0000-0000432A0000}"/>
    <cellStyle name="Normal 17 14 5" xfId="10632" xr:uid="{00000000-0005-0000-0000-0000442A0000}"/>
    <cellStyle name="Normal 17 14 6" xfId="10633" xr:uid="{00000000-0005-0000-0000-0000452A0000}"/>
    <cellStyle name="Normal 17 15" xfId="10634" xr:uid="{00000000-0005-0000-0000-0000462A0000}"/>
    <cellStyle name="Normal 17 15 2" xfId="10635" xr:uid="{00000000-0005-0000-0000-0000472A0000}"/>
    <cellStyle name="Normal 17 15 3" xfId="10636" xr:uid="{00000000-0005-0000-0000-0000482A0000}"/>
    <cellStyle name="Normal 17 15 4" xfId="10637" xr:uid="{00000000-0005-0000-0000-0000492A0000}"/>
    <cellStyle name="Normal 17 16" xfId="33337" xr:uid="{8697288C-E8EC-4C57-8DC0-B29EB1188C1D}"/>
    <cellStyle name="Normal 17 2" xfId="10638" xr:uid="{00000000-0005-0000-0000-00004A2A0000}"/>
    <cellStyle name="Normal 17 2 2" xfId="10639" xr:uid="{00000000-0005-0000-0000-00004B2A0000}"/>
    <cellStyle name="Normal 17 2 3" xfId="10640" xr:uid="{00000000-0005-0000-0000-00004C2A0000}"/>
    <cellStyle name="Normal 17 2 3 2" xfId="10641" xr:uid="{00000000-0005-0000-0000-00004D2A0000}"/>
    <cellStyle name="Normal 17 2 3 2 2" xfId="10642" xr:uid="{00000000-0005-0000-0000-00004E2A0000}"/>
    <cellStyle name="Normal 17 2 3 2 2 2" xfId="10643" xr:uid="{00000000-0005-0000-0000-00004F2A0000}"/>
    <cellStyle name="Normal 17 2 3 2 2 3" xfId="10644" xr:uid="{00000000-0005-0000-0000-0000502A0000}"/>
    <cellStyle name="Normal 17 2 3 2 2 4" xfId="10645" xr:uid="{00000000-0005-0000-0000-0000512A0000}"/>
    <cellStyle name="Normal 17 2 3 2 3" xfId="10646" xr:uid="{00000000-0005-0000-0000-0000522A0000}"/>
    <cellStyle name="Normal 17 2 3 2 4" xfId="10647" xr:uid="{00000000-0005-0000-0000-0000532A0000}"/>
    <cellStyle name="Normal 17 2 3 2 5" xfId="10648" xr:uid="{00000000-0005-0000-0000-0000542A0000}"/>
    <cellStyle name="Normal 17 2 3 3" xfId="10649" xr:uid="{00000000-0005-0000-0000-0000552A0000}"/>
    <cellStyle name="Normal 17 2 3 3 2" xfId="10650" xr:uid="{00000000-0005-0000-0000-0000562A0000}"/>
    <cellStyle name="Normal 17 2 3 3 3" xfId="10651" xr:uid="{00000000-0005-0000-0000-0000572A0000}"/>
    <cellStyle name="Normal 17 2 3 3 4" xfId="10652" xr:uid="{00000000-0005-0000-0000-0000582A0000}"/>
    <cellStyle name="Normal 17 2 3 4" xfId="10653" xr:uid="{00000000-0005-0000-0000-0000592A0000}"/>
    <cellStyle name="Normal 17 2 3 5" xfId="10654" xr:uid="{00000000-0005-0000-0000-00005A2A0000}"/>
    <cellStyle name="Normal 17 2 3 6" xfId="10655" xr:uid="{00000000-0005-0000-0000-00005B2A0000}"/>
    <cellStyle name="Normal 17 2 4" xfId="33338" xr:uid="{086FABAE-09C0-4D19-99CA-AF4E99865E40}"/>
    <cellStyle name="Normal 17 3" xfId="10656" xr:uid="{00000000-0005-0000-0000-00005C2A0000}"/>
    <cellStyle name="Normal 17 3 2" xfId="10657" xr:uid="{00000000-0005-0000-0000-00005D2A0000}"/>
    <cellStyle name="Normal 17 3 2 2" xfId="10658" xr:uid="{00000000-0005-0000-0000-00005E2A0000}"/>
    <cellStyle name="Normal 17 3 2 2 2" xfId="10659" xr:uid="{00000000-0005-0000-0000-00005F2A0000}"/>
    <cellStyle name="Normal 17 3 2 2 2 2" xfId="10660" xr:uid="{00000000-0005-0000-0000-0000602A0000}"/>
    <cellStyle name="Normal 17 3 2 2 2 3" xfId="10661" xr:uid="{00000000-0005-0000-0000-0000612A0000}"/>
    <cellStyle name="Normal 17 3 2 2 2 4" xfId="10662" xr:uid="{00000000-0005-0000-0000-0000622A0000}"/>
    <cellStyle name="Normal 17 3 2 2 3" xfId="10663" xr:uid="{00000000-0005-0000-0000-0000632A0000}"/>
    <cellStyle name="Normal 17 3 2 2 4" xfId="10664" xr:uid="{00000000-0005-0000-0000-0000642A0000}"/>
    <cellStyle name="Normal 17 3 2 2 5" xfId="10665" xr:uid="{00000000-0005-0000-0000-0000652A0000}"/>
    <cellStyle name="Normal 17 3 2 3" xfId="10666" xr:uid="{00000000-0005-0000-0000-0000662A0000}"/>
    <cellStyle name="Normal 17 3 2 4" xfId="10667" xr:uid="{00000000-0005-0000-0000-0000672A0000}"/>
    <cellStyle name="Normal 17 3 2 4 2" xfId="10668" xr:uid="{00000000-0005-0000-0000-0000682A0000}"/>
    <cellStyle name="Normal 17 3 2 4 3" xfId="10669" xr:uid="{00000000-0005-0000-0000-0000692A0000}"/>
    <cellStyle name="Normal 17 3 2 4 4" xfId="10670" xr:uid="{00000000-0005-0000-0000-00006A2A0000}"/>
    <cellStyle name="Normal 17 3 2 5" xfId="10671" xr:uid="{00000000-0005-0000-0000-00006B2A0000}"/>
    <cellStyle name="Normal 17 3 2 6" xfId="10672" xr:uid="{00000000-0005-0000-0000-00006C2A0000}"/>
    <cellStyle name="Normal 17 3 2 7" xfId="10673" xr:uid="{00000000-0005-0000-0000-00006D2A0000}"/>
    <cellStyle name="Normal 17 3 3" xfId="33339" xr:uid="{531F56A4-2AC1-4F4C-AEC2-D13417E240E0}"/>
    <cellStyle name="Normal 17 4" xfId="10674" xr:uid="{00000000-0005-0000-0000-00006E2A0000}"/>
    <cellStyle name="Normal 17 4 2" xfId="10675" xr:uid="{00000000-0005-0000-0000-00006F2A0000}"/>
    <cellStyle name="Normal 17 4 2 2" xfId="10676" xr:uid="{00000000-0005-0000-0000-0000702A0000}"/>
    <cellStyle name="Normal 17 4 2 2 2" xfId="10677" xr:uid="{00000000-0005-0000-0000-0000712A0000}"/>
    <cellStyle name="Normal 17 4 2 2 2 2" xfId="10678" xr:uid="{00000000-0005-0000-0000-0000722A0000}"/>
    <cellStyle name="Normal 17 4 2 2 2 3" xfId="10679" xr:uid="{00000000-0005-0000-0000-0000732A0000}"/>
    <cellStyle name="Normal 17 4 2 2 2 4" xfId="10680" xr:uid="{00000000-0005-0000-0000-0000742A0000}"/>
    <cellStyle name="Normal 17 4 2 2 3" xfId="10681" xr:uid="{00000000-0005-0000-0000-0000752A0000}"/>
    <cellStyle name="Normal 17 4 2 2 4" xfId="10682" xr:uid="{00000000-0005-0000-0000-0000762A0000}"/>
    <cellStyle name="Normal 17 4 2 2 5" xfId="10683" xr:uid="{00000000-0005-0000-0000-0000772A0000}"/>
    <cellStyle name="Normal 17 4 2 3" xfId="10684" xr:uid="{00000000-0005-0000-0000-0000782A0000}"/>
    <cellStyle name="Normal 17 4 2 4" xfId="10685" xr:uid="{00000000-0005-0000-0000-0000792A0000}"/>
    <cellStyle name="Normal 17 4 2 4 2" xfId="10686" xr:uid="{00000000-0005-0000-0000-00007A2A0000}"/>
    <cellStyle name="Normal 17 4 2 4 3" xfId="10687" xr:uid="{00000000-0005-0000-0000-00007B2A0000}"/>
    <cellStyle name="Normal 17 4 2 4 4" xfId="10688" xr:uid="{00000000-0005-0000-0000-00007C2A0000}"/>
    <cellStyle name="Normal 17 4 2 5" xfId="10689" xr:uid="{00000000-0005-0000-0000-00007D2A0000}"/>
    <cellStyle name="Normal 17 4 2 6" xfId="10690" xr:uid="{00000000-0005-0000-0000-00007E2A0000}"/>
    <cellStyle name="Normal 17 4 2 7" xfId="10691" xr:uid="{00000000-0005-0000-0000-00007F2A0000}"/>
    <cellStyle name="Normal 17 5" xfId="10692" xr:uid="{00000000-0005-0000-0000-0000802A0000}"/>
    <cellStyle name="Normal 17 5 2" xfId="10693" xr:uid="{00000000-0005-0000-0000-0000812A0000}"/>
    <cellStyle name="Normal 17 5 2 2" xfId="10694" xr:uid="{00000000-0005-0000-0000-0000822A0000}"/>
    <cellStyle name="Normal 17 5 2 2 2" xfId="10695" xr:uid="{00000000-0005-0000-0000-0000832A0000}"/>
    <cellStyle name="Normal 17 5 2 2 2 2" xfId="10696" xr:uid="{00000000-0005-0000-0000-0000842A0000}"/>
    <cellStyle name="Normal 17 5 2 2 2 3" xfId="10697" xr:uid="{00000000-0005-0000-0000-0000852A0000}"/>
    <cellStyle name="Normal 17 5 2 2 2 4" xfId="10698" xr:uid="{00000000-0005-0000-0000-0000862A0000}"/>
    <cellStyle name="Normal 17 5 2 2 3" xfId="10699" xr:uid="{00000000-0005-0000-0000-0000872A0000}"/>
    <cellStyle name="Normal 17 5 2 2 4" xfId="10700" xr:uid="{00000000-0005-0000-0000-0000882A0000}"/>
    <cellStyle name="Normal 17 5 2 2 5" xfId="10701" xr:uid="{00000000-0005-0000-0000-0000892A0000}"/>
    <cellStyle name="Normal 17 5 2 3" xfId="10702" xr:uid="{00000000-0005-0000-0000-00008A2A0000}"/>
    <cellStyle name="Normal 17 5 2 4" xfId="10703" xr:uid="{00000000-0005-0000-0000-00008B2A0000}"/>
    <cellStyle name="Normal 17 5 2 4 2" xfId="10704" xr:uid="{00000000-0005-0000-0000-00008C2A0000}"/>
    <cellStyle name="Normal 17 5 2 4 3" xfId="10705" xr:uid="{00000000-0005-0000-0000-00008D2A0000}"/>
    <cellStyle name="Normal 17 5 2 4 4" xfId="10706" xr:uid="{00000000-0005-0000-0000-00008E2A0000}"/>
    <cellStyle name="Normal 17 5 2 5" xfId="10707" xr:uid="{00000000-0005-0000-0000-00008F2A0000}"/>
    <cellStyle name="Normal 17 5 2 6" xfId="10708" xr:uid="{00000000-0005-0000-0000-0000902A0000}"/>
    <cellStyle name="Normal 17 5 2 7" xfId="10709" xr:uid="{00000000-0005-0000-0000-0000912A0000}"/>
    <cellStyle name="Normal 17 6" xfId="10710" xr:uid="{00000000-0005-0000-0000-0000922A0000}"/>
    <cellStyle name="Normal 17 6 2" xfId="10711" xr:uid="{00000000-0005-0000-0000-0000932A0000}"/>
    <cellStyle name="Normal 17 7" xfId="10712" xr:uid="{00000000-0005-0000-0000-0000942A0000}"/>
    <cellStyle name="Normal 17 7 2" xfId="10713" xr:uid="{00000000-0005-0000-0000-0000952A0000}"/>
    <cellStyle name="Normal 17 8" xfId="10714" xr:uid="{00000000-0005-0000-0000-0000962A0000}"/>
    <cellStyle name="Normal 17 8 2" xfId="10715" xr:uid="{00000000-0005-0000-0000-0000972A0000}"/>
    <cellStyle name="Normal 17 9" xfId="10716" xr:uid="{00000000-0005-0000-0000-0000982A0000}"/>
    <cellStyle name="Normal 17 9 2" xfId="10717" xr:uid="{00000000-0005-0000-0000-0000992A0000}"/>
    <cellStyle name="Normal 17_Annexe 6 IAS" xfId="33340" xr:uid="{3D9AF387-2411-4A09-BE67-6280689DC370}"/>
    <cellStyle name="Normal 18" xfId="10718" xr:uid="{00000000-0005-0000-0000-00009A2A0000}"/>
    <cellStyle name="Normal 18 10" xfId="10719" xr:uid="{00000000-0005-0000-0000-00009B2A0000}"/>
    <cellStyle name="Normal 18 2" xfId="10720" xr:uid="{00000000-0005-0000-0000-00009C2A0000}"/>
    <cellStyle name="Normal 18 2 2" xfId="10721" xr:uid="{00000000-0005-0000-0000-00009D2A0000}"/>
    <cellStyle name="Normal 18 2 2 2" xfId="10722" xr:uid="{00000000-0005-0000-0000-00009E2A0000}"/>
    <cellStyle name="Normal 18 2 2 2 2" xfId="10723" xr:uid="{00000000-0005-0000-0000-00009F2A0000}"/>
    <cellStyle name="Normal 18 2 2 2 3" xfId="10724" xr:uid="{00000000-0005-0000-0000-0000A02A0000}"/>
    <cellStyle name="Normal 18 2 2 2 4" xfId="10725" xr:uid="{00000000-0005-0000-0000-0000A12A0000}"/>
    <cellStyle name="Normal 18 2 2 3" xfId="10726" xr:uid="{00000000-0005-0000-0000-0000A22A0000}"/>
    <cellStyle name="Normal 18 2 2 4" xfId="10727" xr:uid="{00000000-0005-0000-0000-0000A32A0000}"/>
    <cellStyle name="Normal 18 2 2 5" xfId="10728" xr:uid="{00000000-0005-0000-0000-0000A42A0000}"/>
    <cellStyle name="Normal 18 2 3" xfId="10729" xr:uid="{00000000-0005-0000-0000-0000A52A0000}"/>
    <cellStyle name="Normal 18 2 3 2" xfId="33341" xr:uid="{A5D9818A-21A3-4FD4-8102-03F0F6A3A359}"/>
    <cellStyle name="Normal 18 2 4" xfId="10730" xr:uid="{00000000-0005-0000-0000-0000A62A0000}"/>
    <cellStyle name="Normal 18 2 4 2" xfId="10731" xr:uid="{00000000-0005-0000-0000-0000A72A0000}"/>
    <cellStyle name="Normal 18 2 4 3" xfId="10732" xr:uid="{00000000-0005-0000-0000-0000A82A0000}"/>
    <cellStyle name="Normal 18 2 4 4" xfId="10733" xr:uid="{00000000-0005-0000-0000-0000A92A0000}"/>
    <cellStyle name="Normal 18 2 5" xfId="10734" xr:uid="{00000000-0005-0000-0000-0000AA2A0000}"/>
    <cellStyle name="Normal 18 2 6" xfId="10735" xr:uid="{00000000-0005-0000-0000-0000AB2A0000}"/>
    <cellStyle name="Normal 18 2 7" xfId="10736" xr:uid="{00000000-0005-0000-0000-0000AC2A0000}"/>
    <cellStyle name="Normal 18 3" xfId="10737" xr:uid="{00000000-0005-0000-0000-0000AD2A0000}"/>
    <cellStyle name="Normal 18 3 2" xfId="10738" xr:uid="{00000000-0005-0000-0000-0000AE2A0000}"/>
    <cellStyle name="Normal 18 3 2 2" xfId="10739" xr:uid="{00000000-0005-0000-0000-0000AF2A0000}"/>
    <cellStyle name="Normal 18 3 2 2 2" xfId="10740" xr:uid="{00000000-0005-0000-0000-0000B02A0000}"/>
    <cellStyle name="Normal 18 3 2 2 3" xfId="10741" xr:uid="{00000000-0005-0000-0000-0000B12A0000}"/>
    <cellStyle name="Normal 18 3 2 2 4" xfId="10742" xr:uid="{00000000-0005-0000-0000-0000B22A0000}"/>
    <cellStyle name="Normal 18 3 2 3" xfId="10743" xr:uid="{00000000-0005-0000-0000-0000B32A0000}"/>
    <cellStyle name="Normal 18 3 2 4" xfId="10744" xr:uid="{00000000-0005-0000-0000-0000B42A0000}"/>
    <cellStyle name="Normal 18 3 2 5" xfId="10745" xr:uid="{00000000-0005-0000-0000-0000B52A0000}"/>
    <cellStyle name="Normal 18 3 3" xfId="10746" xr:uid="{00000000-0005-0000-0000-0000B62A0000}"/>
    <cellStyle name="Normal 18 3 4" xfId="10747" xr:uid="{00000000-0005-0000-0000-0000B72A0000}"/>
    <cellStyle name="Normal 18 3 4 2" xfId="10748" xr:uid="{00000000-0005-0000-0000-0000B82A0000}"/>
    <cellStyle name="Normal 18 3 4 3" xfId="10749" xr:uid="{00000000-0005-0000-0000-0000B92A0000}"/>
    <cellStyle name="Normal 18 3 4 4" xfId="10750" xr:uid="{00000000-0005-0000-0000-0000BA2A0000}"/>
    <cellStyle name="Normal 18 3 5" xfId="10751" xr:uid="{00000000-0005-0000-0000-0000BB2A0000}"/>
    <cellStyle name="Normal 18 3 6" xfId="10752" xr:uid="{00000000-0005-0000-0000-0000BC2A0000}"/>
    <cellStyle name="Normal 18 3 7" xfId="10753" xr:uid="{00000000-0005-0000-0000-0000BD2A0000}"/>
    <cellStyle name="Normal 18 3 8" xfId="33342" xr:uid="{6EFBFEDD-BFFE-48DE-AE97-0EE87F7826A3}"/>
    <cellStyle name="Normal 18 4" xfId="10754" xr:uid="{00000000-0005-0000-0000-0000BE2A0000}"/>
    <cellStyle name="Normal 18 4 2" xfId="10755" xr:uid="{00000000-0005-0000-0000-0000BF2A0000}"/>
    <cellStyle name="Normal 18 4 2 2" xfId="10756" xr:uid="{00000000-0005-0000-0000-0000C02A0000}"/>
    <cellStyle name="Normal 18 4 2 2 2" xfId="10757" xr:uid="{00000000-0005-0000-0000-0000C12A0000}"/>
    <cellStyle name="Normal 18 4 2 2 3" xfId="10758" xr:uid="{00000000-0005-0000-0000-0000C22A0000}"/>
    <cellStyle name="Normal 18 4 2 2 4" xfId="10759" xr:uid="{00000000-0005-0000-0000-0000C32A0000}"/>
    <cellStyle name="Normal 18 4 2 3" xfId="10760" xr:uid="{00000000-0005-0000-0000-0000C42A0000}"/>
    <cellStyle name="Normal 18 4 2 4" xfId="10761" xr:uid="{00000000-0005-0000-0000-0000C52A0000}"/>
    <cellStyle name="Normal 18 4 2 5" xfId="10762" xr:uid="{00000000-0005-0000-0000-0000C62A0000}"/>
    <cellStyle name="Normal 18 4 3" xfId="10763" xr:uid="{00000000-0005-0000-0000-0000C72A0000}"/>
    <cellStyle name="Normal 18 4 4" xfId="10764" xr:uid="{00000000-0005-0000-0000-0000C82A0000}"/>
    <cellStyle name="Normal 18 4 4 2" xfId="10765" xr:uid="{00000000-0005-0000-0000-0000C92A0000}"/>
    <cellStyle name="Normal 18 4 4 3" xfId="10766" xr:uid="{00000000-0005-0000-0000-0000CA2A0000}"/>
    <cellStyle name="Normal 18 4 4 4" xfId="10767" xr:uid="{00000000-0005-0000-0000-0000CB2A0000}"/>
    <cellStyle name="Normal 18 4 5" xfId="10768" xr:uid="{00000000-0005-0000-0000-0000CC2A0000}"/>
    <cellStyle name="Normal 18 4 6" xfId="10769" xr:uid="{00000000-0005-0000-0000-0000CD2A0000}"/>
    <cellStyle name="Normal 18 4 7" xfId="10770" xr:uid="{00000000-0005-0000-0000-0000CE2A0000}"/>
    <cellStyle name="Normal 18 4 8" xfId="33343" xr:uid="{E749DF9A-12A2-4B34-8406-9709BF305008}"/>
    <cellStyle name="Normal 18 5" xfId="10771" xr:uid="{00000000-0005-0000-0000-0000CF2A0000}"/>
    <cellStyle name="Normal 18 5 2" xfId="33344" xr:uid="{059514A0-24DD-406A-BBFD-502F0F7CC263}"/>
    <cellStyle name="Normal 18 6" xfId="10772" xr:uid="{00000000-0005-0000-0000-0000D02A0000}"/>
    <cellStyle name="Normal 18 7" xfId="10773" xr:uid="{00000000-0005-0000-0000-0000D12A0000}"/>
    <cellStyle name="Normal 18 8" xfId="10774" xr:uid="{00000000-0005-0000-0000-0000D22A0000}"/>
    <cellStyle name="Normal 18 8 2" xfId="10775" xr:uid="{00000000-0005-0000-0000-0000D32A0000}"/>
    <cellStyle name="Normal 18 8 3" xfId="10776" xr:uid="{00000000-0005-0000-0000-0000D42A0000}"/>
    <cellStyle name="Normal 18 8 4" xfId="10777" xr:uid="{00000000-0005-0000-0000-0000D52A0000}"/>
    <cellStyle name="Normal 18_Annexe 6 IAS" xfId="33345" xr:uid="{3D126377-6AB5-416C-9CD5-27F548B2FAA3}"/>
    <cellStyle name="Normal 19" xfId="10778" xr:uid="{00000000-0005-0000-0000-0000D62A0000}"/>
    <cellStyle name="Normal 19 10" xfId="10779" xr:uid="{00000000-0005-0000-0000-0000D72A0000}"/>
    <cellStyle name="Normal 19 10 2" xfId="10780" xr:uid="{00000000-0005-0000-0000-0000D82A0000}"/>
    <cellStyle name="Normal 19 11" xfId="10781" xr:uid="{00000000-0005-0000-0000-0000D92A0000}"/>
    <cellStyle name="Normal 19 11 2" xfId="10782" xr:uid="{00000000-0005-0000-0000-0000DA2A0000}"/>
    <cellStyle name="Normal 19 12" xfId="10783" xr:uid="{00000000-0005-0000-0000-0000DB2A0000}"/>
    <cellStyle name="Normal 19 12 2" xfId="10784" xr:uid="{00000000-0005-0000-0000-0000DC2A0000}"/>
    <cellStyle name="Normal 19 13" xfId="10785" xr:uid="{00000000-0005-0000-0000-0000DD2A0000}"/>
    <cellStyle name="Normal 19 14" xfId="10786" xr:uid="{00000000-0005-0000-0000-0000DE2A0000}"/>
    <cellStyle name="Normal 19 14 2" xfId="10787" xr:uid="{00000000-0005-0000-0000-0000DF2A0000}"/>
    <cellStyle name="Normal 19 14 2 2" xfId="10788" xr:uid="{00000000-0005-0000-0000-0000E02A0000}"/>
    <cellStyle name="Normal 19 14 2 2 2" xfId="10789" xr:uid="{00000000-0005-0000-0000-0000E12A0000}"/>
    <cellStyle name="Normal 19 14 2 2 3" xfId="10790" xr:uid="{00000000-0005-0000-0000-0000E22A0000}"/>
    <cellStyle name="Normal 19 14 2 2 4" xfId="10791" xr:uid="{00000000-0005-0000-0000-0000E32A0000}"/>
    <cellStyle name="Normal 19 14 2 3" xfId="10792" xr:uid="{00000000-0005-0000-0000-0000E42A0000}"/>
    <cellStyle name="Normal 19 14 2 4" xfId="10793" xr:uid="{00000000-0005-0000-0000-0000E52A0000}"/>
    <cellStyle name="Normal 19 14 2 5" xfId="10794" xr:uid="{00000000-0005-0000-0000-0000E62A0000}"/>
    <cellStyle name="Normal 19 14 3" xfId="10795" xr:uid="{00000000-0005-0000-0000-0000E72A0000}"/>
    <cellStyle name="Normal 19 14 3 2" xfId="10796" xr:uid="{00000000-0005-0000-0000-0000E82A0000}"/>
    <cellStyle name="Normal 19 14 3 3" xfId="10797" xr:uid="{00000000-0005-0000-0000-0000E92A0000}"/>
    <cellStyle name="Normal 19 14 3 4" xfId="10798" xr:uid="{00000000-0005-0000-0000-0000EA2A0000}"/>
    <cellStyle name="Normal 19 14 4" xfId="10799" xr:uid="{00000000-0005-0000-0000-0000EB2A0000}"/>
    <cellStyle name="Normal 19 14 5" xfId="10800" xr:uid="{00000000-0005-0000-0000-0000EC2A0000}"/>
    <cellStyle name="Normal 19 14 6" xfId="10801" xr:uid="{00000000-0005-0000-0000-0000ED2A0000}"/>
    <cellStyle name="Normal 19 15" xfId="10802" xr:uid="{00000000-0005-0000-0000-0000EE2A0000}"/>
    <cellStyle name="Normal 19 15 2" xfId="10803" xr:uid="{00000000-0005-0000-0000-0000EF2A0000}"/>
    <cellStyle name="Normal 19 15 3" xfId="10804" xr:uid="{00000000-0005-0000-0000-0000F02A0000}"/>
    <cellStyle name="Normal 19 15 4" xfId="10805" xr:uid="{00000000-0005-0000-0000-0000F12A0000}"/>
    <cellStyle name="Normal 19 16" xfId="33346" xr:uid="{3EBCEEF0-FA81-438B-AE74-697CAFEA7603}"/>
    <cellStyle name="Normal 19 2" xfId="10806" xr:uid="{00000000-0005-0000-0000-0000F22A0000}"/>
    <cellStyle name="Normal 19 2 2" xfId="10807" xr:uid="{00000000-0005-0000-0000-0000F32A0000}"/>
    <cellStyle name="Normal 19 2 2 2" xfId="33347" xr:uid="{151B3498-120E-4B12-B96C-9E1679831860}"/>
    <cellStyle name="Normal 19 2 3" xfId="10808" xr:uid="{00000000-0005-0000-0000-0000F42A0000}"/>
    <cellStyle name="Normal 19 2 3 2" xfId="10809" xr:uid="{00000000-0005-0000-0000-0000F52A0000}"/>
    <cellStyle name="Normal 19 2 3 2 2" xfId="10810" xr:uid="{00000000-0005-0000-0000-0000F62A0000}"/>
    <cellStyle name="Normal 19 2 3 2 2 2" xfId="10811" xr:uid="{00000000-0005-0000-0000-0000F72A0000}"/>
    <cellStyle name="Normal 19 2 3 2 2 3" xfId="10812" xr:uid="{00000000-0005-0000-0000-0000F82A0000}"/>
    <cellStyle name="Normal 19 2 3 2 2 4" xfId="10813" xr:uid="{00000000-0005-0000-0000-0000F92A0000}"/>
    <cellStyle name="Normal 19 2 3 2 3" xfId="10814" xr:uid="{00000000-0005-0000-0000-0000FA2A0000}"/>
    <cellStyle name="Normal 19 2 3 2 4" xfId="10815" xr:uid="{00000000-0005-0000-0000-0000FB2A0000}"/>
    <cellStyle name="Normal 19 2 3 2 5" xfId="10816" xr:uid="{00000000-0005-0000-0000-0000FC2A0000}"/>
    <cellStyle name="Normal 19 2 3 3" xfId="10817" xr:uid="{00000000-0005-0000-0000-0000FD2A0000}"/>
    <cellStyle name="Normal 19 2 3 3 2" xfId="10818" xr:uid="{00000000-0005-0000-0000-0000FE2A0000}"/>
    <cellStyle name="Normal 19 2 3 3 3" xfId="10819" xr:uid="{00000000-0005-0000-0000-0000FF2A0000}"/>
    <cellStyle name="Normal 19 2 3 3 4" xfId="10820" xr:uid="{00000000-0005-0000-0000-0000002B0000}"/>
    <cellStyle name="Normal 19 2 3 4" xfId="10821" xr:uid="{00000000-0005-0000-0000-0000012B0000}"/>
    <cellStyle name="Normal 19 2 3 5" xfId="10822" xr:uid="{00000000-0005-0000-0000-0000022B0000}"/>
    <cellStyle name="Normal 19 2 3 6" xfId="10823" xr:uid="{00000000-0005-0000-0000-0000032B0000}"/>
    <cellStyle name="Normal 19 2 3 7" xfId="33348" xr:uid="{04377488-0158-4DA4-9F4A-339B3AA239DB}"/>
    <cellStyle name="Normal 19 2_Cadrage conso" xfId="33349" xr:uid="{A60B6F9E-0D1E-443C-B787-922A3B17C298}"/>
    <cellStyle name="Normal 19 3" xfId="10824" xr:uid="{00000000-0005-0000-0000-0000042B0000}"/>
    <cellStyle name="Normal 19 3 2" xfId="10825" xr:uid="{00000000-0005-0000-0000-0000052B0000}"/>
    <cellStyle name="Normal 19 3 3" xfId="33350" xr:uid="{4AEFED65-2BE2-426E-8F79-CAFF205E5297}"/>
    <cellStyle name="Normal 19 4" xfId="10826" xr:uid="{00000000-0005-0000-0000-0000062B0000}"/>
    <cellStyle name="Normal 19 4 2" xfId="10827" xr:uid="{00000000-0005-0000-0000-0000072B0000}"/>
    <cellStyle name="Normal 19 4 3" xfId="33351" xr:uid="{A3DB192A-0509-4B6C-8EAE-699190414CB5}"/>
    <cellStyle name="Normal 19 5" xfId="10828" xr:uid="{00000000-0005-0000-0000-0000082B0000}"/>
    <cellStyle name="Normal 19 5 2" xfId="10829" xr:uid="{00000000-0005-0000-0000-0000092B0000}"/>
    <cellStyle name="Normal 19 6" xfId="10830" xr:uid="{00000000-0005-0000-0000-00000A2B0000}"/>
    <cellStyle name="Normal 19 6 2" xfId="10831" xr:uid="{00000000-0005-0000-0000-00000B2B0000}"/>
    <cellStyle name="Normal 19 7" xfId="10832" xr:uid="{00000000-0005-0000-0000-00000C2B0000}"/>
    <cellStyle name="Normal 19 7 2" xfId="10833" xr:uid="{00000000-0005-0000-0000-00000D2B0000}"/>
    <cellStyle name="Normal 19 7 2 2" xfId="10834" xr:uid="{00000000-0005-0000-0000-00000E2B0000}"/>
    <cellStyle name="Normal 19 7 2 2 2" xfId="10835" xr:uid="{00000000-0005-0000-0000-00000F2B0000}"/>
    <cellStyle name="Normal 19 7 2 2 2 2" xfId="10836" xr:uid="{00000000-0005-0000-0000-0000102B0000}"/>
    <cellStyle name="Normal 19 7 2 2 2 3" xfId="10837" xr:uid="{00000000-0005-0000-0000-0000112B0000}"/>
    <cellStyle name="Normal 19 7 2 2 2 4" xfId="10838" xr:uid="{00000000-0005-0000-0000-0000122B0000}"/>
    <cellStyle name="Normal 19 7 2 2 3" xfId="10839" xr:uid="{00000000-0005-0000-0000-0000132B0000}"/>
    <cellStyle name="Normal 19 7 2 2 4" xfId="10840" xr:uid="{00000000-0005-0000-0000-0000142B0000}"/>
    <cellStyle name="Normal 19 7 2 2 5" xfId="10841" xr:uid="{00000000-0005-0000-0000-0000152B0000}"/>
    <cellStyle name="Normal 19 7 2 3" xfId="10842" xr:uid="{00000000-0005-0000-0000-0000162B0000}"/>
    <cellStyle name="Normal 19 7 2 4" xfId="10843" xr:uid="{00000000-0005-0000-0000-0000172B0000}"/>
    <cellStyle name="Normal 19 7 2 4 2" xfId="10844" xr:uid="{00000000-0005-0000-0000-0000182B0000}"/>
    <cellStyle name="Normal 19 7 2 4 3" xfId="10845" xr:uid="{00000000-0005-0000-0000-0000192B0000}"/>
    <cellStyle name="Normal 19 7 2 4 4" xfId="10846" xr:uid="{00000000-0005-0000-0000-00001A2B0000}"/>
    <cellStyle name="Normal 19 7 2 5" xfId="10847" xr:uid="{00000000-0005-0000-0000-00001B2B0000}"/>
    <cellStyle name="Normal 19 7 2 6" xfId="10848" xr:uid="{00000000-0005-0000-0000-00001C2B0000}"/>
    <cellStyle name="Normal 19 7 2 7" xfId="10849" xr:uid="{00000000-0005-0000-0000-00001D2B0000}"/>
    <cellStyle name="Normal 19 8" xfId="10850" xr:uid="{00000000-0005-0000-0000-00001E2B0000}"/>
    <cellStyle name="Normal 19 8 2" xfId="10851" xr:uid="{00000000-0005-0000-0000-00001F2B0000}"/>
    <cellStyle name="Normal 19 9" xfId="10852" xr:uid="{00000000-0005-0000-0000-0000202B0000}"/>
    <cellStyle name="Normal 19 9 2" xfId="10853" xr:uid="{00000000-0005-0000-0000-0000212B0000}"/>
    <cellStyle name="Normal 19_Annexe 6 IAS" xfId="33352" xr:uid="{52438A63-BDCB-4E4C-84B4-690CAC39BA7D}"/>
    <cellStyle name="Normal 2" xfId="10" xr:uid="{00000000-0005-0000-0000-0000222B0000}"/>
    <cellStyle name="Normal 2 10" xfId="10854" xr:uid="{00000000-0005-0000-0000-0000232B0000}"/>
    <cellStyle name="Normal 2 10 10" xfId="10855" xr:uid="{00000000-0005-0000-0000-0000242B0000}"/>
    <cellStyle name="Normal 2 10 2" xfId="10856" xr:uid="{00000000-0005-0000-0000-0000252B0000}"/>
    <cellStyle name="Normal 2 10 2 2" xfId="3" xr:uid="{00000000-0005-0000-0000-0000262B0000}"/>
    <cellStyle name="Normal 2 10 2 3" xfId="10857" xr:uid="{00000000-0005-0000-0000-0000272B0000}"/>
    <cellStyle name="Normal 2 10 2 4" xfId="33354" xr:uid="{9F2A3C03-072B-4F88-9F50-FC0AC31B12BA}"/>
    <cellStyle name="Normal 2 10 3" xfId="10858" xr:uid="{00000000-0005-0000-0000-0000282B0000}"/>
    <cellStyle name="Normal 2 10 3 2" xfId="10859" xr:uid="{00000000-0005-0000-0000-0000292B0000}"/>
    <cellStyle name="Normal 2 10 3 2 2" xfId="10860" xr:uid="{00000000-0005-0000-0000-00002A2B0000}"/>
    <cellStyle name="Normal 2 10 3 2 2 2" xfId="10861" xr:uid="{00000000-0005-0000-0000-00002B2B0000}"/>
    <cellStyle name="Normal 2 10 3 2 2 3" xfId="10862" xr:uid="{00000000-0005-0000-0000-00002C2B0000}"/>
    <cellStyle name="Normal 2 10 3 2 2 4" xfId="10863" xr:uid="{00000000-0005-0000-0000-00002D2B0000}"/>
    <cellStyle name="Normal 2 10 3 2 3" xfId="10864" xr:uid="{00000000-0005-0000-0000-00002E2B0000}"/>
    <cellStyle name="Normal 2 10 3 2 4" xfId="10865" xr:uid="{00000000-0005-0000-0000-00002F2B0000}"/>
    <cellStyle name="Normal 2 10 3 2 5" xfId="10866" xr:uid="{00000000-0005-0000-0000-0000302B0000}"/>
    <cellStyle name="Normal 2 10 3 3" xfId="10867" xr:uid="{00000000-0005-0000-0000-0000312B0000}"/>
    <cellStyle name="Normal 2 10 3 4" xfId="10868" xr:uid="{00000000-0005-0000-0000-0000322B0000}"/>
    <cellStyle name="Normal 2 10 3 4 2" xfId="10869" xr:uid="{00000000-0005-0000-0000-0000332B0000}"/>
    <cellStyle name="Normal 2 10 3 4 3" xfId="10870" xr:uid="{00000000-0005-0000-0000-0000342B0000}"/>
    <cellStyle name="Normal 2 10 3 4 4" xfId="10871" xr:uid="{00000000-0005-0000-0000-0000352B0000}"/>
    <cellStyle name="Normal 2 10 3 5" xfId="10872" xr:uid="{00000000-0005-0000-0000-0000362B0000}"/>
    <cellStyle name="Normal 2 10 3 6" xfId="10873" xr:uid="{00000000-0005-0000-0000-0000372B0000}"/>
    <cellStyle name="Normal 2 10 3 7" xfId="10874" xr:uid="{00000000-0005-0000-0000-0000382B0000}"/>
    <cellStyle name="Normal 2 10 3 8" xfId="33355" xr:uid="{D29E41D8-3328-4449-B3E9-050603F85CCD}"/>
    <cellStyle name="Normal 2 10 4" xfId="10875" xr:uid="{00000000-0005-0000-0000-0000392B0000}"/>
    <cellStyle name="Normal 2 10 4 2" xfId="10876" xr:uid="{00000000-0005-0000-0000-00003A2B0000}"/>
    <cellStyle name="Normal 2 10 4 2 2" xfId="10877" xr:uid="{00000000-0005-0000-0000-00003B2B0000}"/>
    <cellStyle name="Normal 2 10 4 2 2 2" xfId="10878" xr:uid="{00000000-0005-0000-0000-00003C2B0000}"/>
    <cellStyle name="Normal 2 10 4 2 2 3" xfId="10879" xr:uid="{00000000-0005-0000-0000-00003D2B0000}"/>
    <cellStyle name="Normal 2 10 4 2 2 4" xfId="10880" xr:uid="{00000000-0005-0000-0000-00003E2B0000}"/>
    <cellStyle name="Normal 2 10 4 2 3" xfId="10881" xr:uid="{00000000-0005-0000-0000-00003F2B0000}"/>
    <cellStyle name="Normal 2 10 4 2 4" xfId="10882" xr:uid="{00000000-0005-0000-0000-0000402B0000}"/>
    <cellStyle name="Normal 2 10 4 2 5" xfId="10883" xr:uid="{00000000-0005-0000-0000-0000412B0000}"/>
    <cellStyle name="Normal 2 10 4 3" xfId="10884" xr:uid="{00000000-0005-0000-0000-0000422B0000}"/>
    <cellStyle name="Normal 2 10 4 3 2" xfId="10885" xr:uid="{00000000-0005-0000-0000-0000432B0000}"/>
    <cellStyle name="Normal 2 10 4 3 3" xfId="10886" xr:uid="{00000000-0005-0000-0000-0000442B0000}"/>
    <cellStyle name="Normal 2 10 4 3 4" xfId="10887" xr:uid="{00000000-0005-0000-0000-0000452B0000}"/>
    <cellStyle name="Normal 2 10 4 4" xfId="10888" xr:uid="{00000000-0005-0000-0000-0000462B0000}"/>
    <cellStyle name="Normal 2 10 4 5" xfId="10889" xr:uid="{00000000-0005-0000-0000-0000472B0000}"/>
    <cellStyle name="Normal 2 10 4 6" xfId="10890" xr:uid="{00000000-0005-0000-0000-0000482B0000}"/>
    <cellStyle name="Normal 2 10 4 7" xfId="33356" xr:uid="{CD240ABE-A7D7-47FB-A795-62DC8C9ED23B}"/>
    <cellStyle name="Normal 2 10 5" xfId="33353" xr:uid="{E0C9F8ED-4C67-46AB-8F1E-AD49DC996E05}"/>
    <cellStyle name="Normal 2 10_Cadrage conso" xfId="33357" xr:uid="{D269BDDC-DD30-4097-B0F0-1F48587B5582}"/>
    <cellStyle name="Normal 2 11" xfId="10891" xr:uid="{00000000-0005-0000-0000-0000492B0000}"/>
    <cellStyle name="Normal 2 11 2" xfId="10892" xr:uid="{00000000-0005-0000-0000-00004A2B0000}"/>
    <cellStyle name="Normal 2 11 2 2" xfId="10893" xr:uid="{00000000-0005-0000-0000-00004B2B0000}"/>
    <cellStyle name="Normal 2 11 2 3" xfId="33359" xr:uid="{1D1C244B-0359-400A-B8C5-F091A38AF002}"/>
    <cellStyle name="Normal 2 11 3" xfId="10894" xr:uid="{00000000-0005-0000-0000-00004C2B0000}"/>
    <cellStyle name="Normal 2 11 3 2" xfId="33360" xr:uid="{5224FC38-070F-48E3-A07E-195F0915D9B2}"/>
    <cellStyle name="Normal 2 11 4" xfId="33358" xr:uid="{E5256AC3-5A52-4190-9D69-3002EA844EA3}"/>
    <cellStyle name="Normal 2 12" xfId="10895" xr:uid="{00000000-0005-0000-0000-00004D2B0000}"/>
    <cellStyle name="Normal 2 12 2" xfId="10896" xr:uid="{00000000-0005-0000-0000-00004E2B0000}"/>
    <cellStyle name="Normal 2 12 2 2" xfId="10897" xr:uid="{00000000-0005-0000-0000-00004F2B0000}"/>
    <cellStyle name="Normal 2 12 3" xfId="10898" xr:uid="{00000000-0005-0000-0000-0000502B0000}"/>
    <cellStyle name="Normal 2 13" xfId="10899" xr:uid="{00000000-0005-0000-0000-0000512B0000}"/>
    <cellStyle name="Normal 2 13 2" xfId="10900" xr:uid="{00000000-0005-0000-0000-0000522B0000}"/>
    <cellStyle name="Normal 2 13 2 2" xfId="10901" xr:uid="{00000000-0005-0000-0000-0000532B0000}"/>
    <cellStyle name="Normal 2 13 2 2 2" xfId="10902" xr:uid="{00000000-0005-0000-0000-0000542B0000}"/>
    <cellStyle name="Normal 2 13 2 2 2 2" xfId="10903" xr:uid="{00000000-0005-0000-0000-0000552B0000}"/>
    <cellStyle name="Normal 2 13 2 2 2 3" xfId="10904" xr:uid="{00000000-0005-0000-0000-0000562B0000}"/>
    <cellStyle name="Normal 2 13 2 2 2 4" xfId="10905" xr:uid="{00000000-0005-0000-0000-0000572B0000}"/>
    <cellStyle name="Normal 2 13 2 2 3" xfId="10906" xr:uid="{00000000-0005-0000-0000-0000582B0000}"/>
    <cellStyle name="Normal 2 13 2 2 4" xfId="10907" xr:uid="{00000000-0005-0000-0000-0000592B0000}"/>
    <cellStyle name="Normal 2 13 2 2 5" xfId="10908" xr:uid="{00000000-0005-0000-0000-00005A2B0000}"/>
    <cellStyle name="Normal 2 13 2 3" xfId="10909" xr:uid="{00000000-0005-0000-0000-00005B2B0000}"/>
    <cellStyle name="Normal 2 13 2 4" xfId="10910" xr:uid="{00000000-0005-0000-0000-00005C2B0000}"/>
    <cellStyle name="Normal 2 13 2 4 2" xfId="10911" xr:uid="{00000000-0005-0000-0000-00005D2B0000}"/>
    <cellStyle name="Normal 2 13 2 4 3" xfId="10912" xr:uid="{00000000-0005-0000-0000-00005E2B0000}"/>
    <cellStyle name="Normal 2 13 2 4 4" xfId="10913" xr:uid="{00000000-0005-0000-0000-00005F2B0000}"/>
    <cellStyle name="Normal 2 13 2 5" xfId="10914" xr:uid="{00000000-0005-0000-0000-0000602B0000}"/>
    <cellStyle name="Normal 2 13 2 6" xfId="10915" xr:uid="{00000000-0005-0000-0000-0000612B0000}"/>
    <cellStyle name="Normal 2 13 2 7" xfId="10916" xr:uid="{00000000-0005-0000-0000-0000622B0000}"/>
    <cellStyle name="Normal 2 14" xfId="10917" xr:uid="{00000000-0005-0000-0000-0000632B0000}"/>
    <cellStyle name="Normal 2 14 2" xfId="10918" xr:uid="{00000000-0005-0000-0000-0000642B0000}"/>
    <cellStyle name="Normal 2 15" xfId="10919" xr:uid="{00000000-0005-0000-0000-0000652B0000}"/>
    <cellStyle name="Normal 2 15 2" xfId="10920" xr:uid="{00000000-0005-0000-0000-0000662B0000}"/>
    <cellStyle name="Normal 2 16" xfId="10921" xr:uid="{00000000-0005-0000-0000-0000672B0000}"/>
    <cellStyle name="Normal 2 16 2" xfId="10922" xr:uid="{00000000-0005-0000-0000-0000682B0000}"/>
    <cellStyle name="Normal 2 17" xfId="10923" xr:uid="{00000000-0005-0000-0000-0000692B0000}"/>
    <cellStyle name="Normal 2 17 2" xfId="10924" xr:uid="{00000000-0005-0000-0000-00006A2B0000}"/>
    <cellStyle name="Normal 2 18" xfId="10925" xr:uid="{00000000-0005-0000-0000-00006B2B0000}"/>
    <cellStyle name="Normal 2 18 2" xfId="10926" xr:uid="{00000000-0005-0000-0000-00006C2B0000}"/>
    <cellStyle name="Normal 2 19" xfId="10927" xr:uid="{00000000-0005-0000-0000-00006D2B0000}"/>
    <cellStyle name="Normal 2 19 2" xfId="10928" xr:uid="{00000000-0005-0000-0000-00006E2B0000}"/>
    <cellStyle name="Normal 2 2" xfId="4" xr:uid="{00000000-0005-0000-0000-00006F2B0000}"/>
    <cellStyle name="Normal 2 2 10" xfId="10929" xr:uid="{00000000-0005-0000-0000-0000702B0000}"/>
    <cellStyle name="Normal 2 2 10 2" xfId="10930" xr:uid="{00000000-0005-0000-0000-0000712B0000}"/>
    <cellStyle name="Normal 2 2 10 2 2" xfId="10931" xr:uid="{00000000-0005-0000-0000-0000722B0000}"/>
    <cellStyle name="Normal 2 2 10 2 3" xfId="10932" xr:uid="{00000000-0005-0000-0000-0000732B0000}"/>
    <cellStyle name="Normal 2 2 10 2 3 2" xfId="10933" xr:uid="{00000000-0005-0000-0000-0000742B0000}"/>
    <cellStyle name="Normal 2 2 10 2 3 3" xfId="10934" xr:uid="{00000000-0005-0000-0000-0000752B0000}"/>
    <cellStyle name="Normal 2 2 10 2 3 4" xfId="10935" xr:uid="{00000000-0005-0000-0000-0000762B0000}"/>
    <cellStyle name="Normal 2 2 10 2 4" xfId="10936" xr:uid="{00000000-0005-0000-0000-0000772B0000}"/>
    <cellStyle name="Normal 2 2 10 2 5" xfId="10937" xr:uid="{00000000-0005-0000-0000-0000782B0000}"/>
    <cellStyle name="Normal 2 2 10 2 6" xfId="10938" xr:uid="{00000000-0005-0000-0000-0000792B0000}"/>
    <cellStyle name="Normal 2 2 10 3" xfId="10939" xr:uid="{00000000-0005-0000-0000-00007A2B0000}"/>
    <cellStyle name="Normal 2 2 10 3 2" xfId="10940" xr:uid="{00000000-0005-0000-0000-00007B2B0000}"/>
    <cellStyle name="Normal 2 2 10 3 3" xfId="10941" xr:uid="{00000000-0005-0000-0000-00007C2B0000}"/>
    <cellStyle name="Normal 2 2 10 3 4" xfId="10942" xr:uid="{00000000-0005-0000-0000-00007D2B0000}"/>
    <cellStyle name="Normal 2 2 10 4" xfId="10943" xr:uid="{00000000-0005-0000-0000-00007E2B0000}"/>
    <cellStyle name="Normal 2 2 10 5" xfId="10944" xr:uid="{00000000-0005-0000-0000-00007F2B0000}"/>
    <cellStyle name="Normal 2 2 10 6" xfId="10945" xr:uid="{00000000-0005-0000-0000-0000802B0000}"/>
    <cellStyle name="Normal 2 2 100" xfId="10946" xr:uid="{00000000-0005-0000-0000-0000812B0000}"/>
    <cellStyle name="Normal 2 2 101" xfId="10947" xr:uid="{00000000-0005-0000-0000-0000822B0000}"/>
    <cellStyle name="Normal 2 2 102" xfId="10948" xr:uid="{00000000-0005-0000-0000-0000832B0000}"/>
    <cellStyle name="Normal 2 2 103" xfId="10949" xr:uid="{00000000-0005-0000-0000-0000842B0000}"/>
    <cellStyle name="Normal 2 2 104" xfId="10950" xr:uid="{00000000-0005-0000-0000-0000852B0000}"/>
    <cellStyle name="Normal 2 2 105" xfId="10951" xr:uid="{00000000-0005-0000-0000-0000862B0000}"/>
    <cellStyle name="Normal 2 2 106" xfId="10952" xr:uid="{00000000-0005-0000-0000-0000872B0000}"/>
    <cellStyle name="Normal 2 2 107" xfId="10953" xr:uid="{00000000-0005-0000-0000-0000882B0000}"/>
    <cellStyle name="Normal 2 2 108" xfId="21851" xr:uid="{94C49455-D7A9-4652-9128-6EB29F8E34F6}"/>
    <cellStyle name="Normal 2 2 11" xfId="10954" xr:uid="{00000000-0005-0000-0000-0000892B0000}"/>
    <cellStyle name="Normal 2 2 11 2" xfId="10955" xr:uid="{00000000-0005-0000-0000-00008A2B0000}"/>
    <cellStyle name="Normal 2 2 11 2 2" xfId="10956" xr:uid="{00000000-0005-0000-0000-00008B2B0000}"/>
    <cellStyle name="Normal 2 2 11 2 3" xfId="10957" xr:uid="{00000000-0005-0000-0000-00008C2B0000}"/>
    <cellStyle name="Normal 2 2 11 2 3 2" xfId="10958" xr:uid="{00000000-0005-0000-0000-00008D2B0000}"/>
    <cellStyle name="Normal 2 2 11 2 3 3" xfId="10959" xr:uid="{00000000-0005-0000-0000-00008E2B0000}"/>
    <cellStyle name="Normal 2 2 11 2 3 4" xfId="10960" xr:uid="{00000000-0005-0000-0000-00008F2B0000}"/>
    <cellStyle name="Normal 2 2 11 2 4" xfId="10961" xr:uid="{00000000-0005-0000-0000-0000902B0000}"/>
    <cellStyle name="Normal 2 2 11 2 5" xfId="10962" xr:uid="{00000000-0005-0000-0000-0000912B0000}"/>
    <cellStyle name="Normal 2 2 11 2 6" xfId="10963" xr:uid="{00000000-0005-0000-0000-0000922B0000}"/>
    <cellStyle name="Normal 2 2 11 3" xfId="10964" xr:uid="{00000000-0005-0000-0000-0000932B0000}"/>
    <cellStyle name="Normal 2 2 11 3 2" xfId="10965" xr:uid="{00000000-0005-0000-0000-0000942B0000}"/>
    <cellStyle name="Normal 2 2 11 3 3" xfId="10966" xr:uid="{00000000-0005-0000-0000-0000952B0000}"/>
    <cellStyle name="Normal 2 2 11 3 4" xfId="10967" xr:uid="{00000000-0005-0000-0000-0000962B0000}"/>
    <cellStyle name="Normal 2 2 11 4" xfId="10968" xr:uid="{00000000-0005-0000-0000-0000972B0000}"/>
    <cellStyle name="Normal 2 2 11 5" xfId="10969" xr:uid="{00000000-0005-0000-0000-0000982B0000}"/>
    <cellStyle name="Normal 2 2 11 6" xfId="10970" xr:uid="{00000000-0005-0000-0000-0000992B0000}"/>
    <cellStyle name="Normal 2 2 12" xfId="10971" xr:uid="{00000000-0005-0000-0000-00009A2B0000}"/>
    <cellStyle name="Normal 2 2 12 2" xfId="10972" xr:uid="{00000000-0005-0000-0000-00009B2B0000}"/>
    <cellStyle name="Normal 2 2 13" xfId="10973" xr:uid="{00000000-0005-0000-0000-00009C2B0000}"/>
    <cellStyle name="Normal 2 2 13 2" xfId="10974" xr:uid="{00000000-0005-0000-0000-00009D2B0000}"/>
    <cellStyle name="Normal 2 2 13 2 2" xfId="10975" xr:uid="{00000000-0005-0000-0000-00009E2B0000}"/>
    <cellStyle name="Normal 2 2 13 2 3" xfId="10976" xr:uid="{00000000-0005-0000-0000-00009F2B0000}"/>
    <cellStyle name="Normal 2 2 13 2 3 2" xfId="10977" xr:uid="{00000000-0005-0000-0000-0000A02B0000}"/>
    <cellStyle name="Normal 2 2 13 2 3 3" xfId="10978" xr:uid="{00000000-0005-0000-0000-0000A12B0000}"/>
    <cellStyle name="Normal 2 2 13 2 3 4" xfId="10979" xr:uid="{00000000-0005-0000-0000-0000A22B0000}"/>
    <cellStyle name="Normal 2 2 13 2 4" xfId="10980" xr:uid="{00000000-0005-0000-0000-0000A32B0000}"/>
    <cellStyle name="Normal 2 2 13 2 5" xfId="10981" xr:uid="{00000000-0005-0000-0000-0000A42B0000}"/>
    <cellStyle name="Normal 2 2 13 2 6" xfId="10982" xr:uid="{00000000-0005-0000-0000-0000A52B0000}"/>
    <cellStyle name="Normal 2 2 13 3" xfId="10983" xr:uid="{00000000-0005-0000-0000-0000A62B0000}"/>
    <cellStyle name="Normal 2 2 13 3 2" xfId="10984" xr:uid="{00000000-0005-0000-0000-0000A72B0000}"/>
    <cellStyle name="Normal 2 2 13 3 3" xfId="10985" xr:uid="{00000000-0005-0000-0000-0000A82B0000}"/>
    <cellStyle name="Normal 2 2 13 3 4" xfId="10986" xr:uid="{00000000-0005-0000-0000-0000A92B0000}"/>
    <cellStyle name="Normal 2 2 13 4" xfId="10987" xr:uid="{00000000-0005-0000-0000-0000AA2B0000}"/>
    <cellStyle name="Normal 2 2 13 5" xfId="10988" xr:uid="{00000000-0005-0000-0000-0000AB2B0000}"/>
    <cellStyle name="Normal 2 2 13 6" xfId="10989" xr:uid="{00000000-0005-0000-0000-0000AC2B0000}"/>
    <cellStyle name="Normal 2 2 14" xfId="10990" xr:uid="{00000000-0005-0000-0000-0000AD2B0000}"/>
    <cellStyle name="Normal 2 2 14 2" xfId="10991" xr:uid="{00000000-0005-0000-0000-0000AE2B0000}"/>
    <cellStyle name="Normal 2 2 14 2 2" xfId="10992" xr:uid="{00000000-0005-0000-0000-0000AF2B0000}"/>
    <cellStyle name="Normal 2 2 14 2 3" xfId="10993" xr:uid="{00000000-0005-0000-0000-0000B02B0000}"/>
    <cellStyle name="Normal 2 2 14 2 3 2" xfId="10994" xr:uid="{00000000-0005-0000-0000-0000B12B0000}"/>
    <cellStyle name="Normal 2 2 14 2 3 3" xfId="10995" xr:uid="{00000000-0005-0000-0000-0000B22B0000}"/>
    <cellStyle name="Normal 2 2 14 2 3 4" xfId="10996" xr:uid="{00000000-0005-0000-0000-0000B32B0000}"/>
    <cellStyle name="Normal 2 2 14 2 4" xfId="10997" xr:uid="{00000000-0005-0000-0000-0000B42B0000}"/>
    <cellStyle name="Normal 2 2 14 2 5" xfId="10998" xr:uid="{00000000-0005-0000-0000-0000B52B0000}"/>
    <cellStyle name="Normal 2 2 14 2 6" xfId="10999" xr:uid="{00000000-0005-0000-0000-0000B62B0000}"/>
    <cellStyle name="Normal 2 2 14 3" xfId="11000" xr:uid="{00000000-0005-0000-0000-0000B72B0000}"/>
    <cellStyle name="Normal 2 2 14 3 2" xfId="11001" xr:uid="{00000000-0005-0000-0000-0000B82B0000}"/>
    <cellStyle name="Normal 2 2 14 3 3" xfId="11002" xr:uid="{00000000-0005-0000-0000-0000B92B0000}"/>
    <cellStyle name="Normal 2 2 14 3 4" xfId="11003" xr:uid="{00000000-0005-0000-0000-0000BA2B0000}"/>
    <cellStyle name="Normal 2 2 14 4" xfId="11004" xr:uid="{00000000-0005-0000-0000-0000BB2B0000}"/>
    <cellStyle name="Normal 2 2 14 5" xfId="11005" xr:uid="{00000000-0005-0000-0000-0000BC2B0000}"/>
    <cellStyle name="Normal 2 2 14 6" xfId="11006" xr:uid="{00000000-0005-0000-0000-0000BD2B0000}"/>
    <cellStyle name="Normal 2 2 15" xfId="11007" xr:uid="{00000000-0005-0000-0000-0000BE2B0000}"/>
    <cellStyle name="Normal 2 2 15 2" xfId="11008" xr:uid="{00000000-0005-0000-0000-0000BF2B0000}"/>
    <cellStyle name="Normal 2 2 15 2 2" xfId="11009" xr:uid="{00000000-0005-0000-0000-0000C02B0000}"/>
    <cellStyle name="Normal 2 2 15 2 3" xfId="11010" xr:uid="{00000000-0005-0000-0000-0000C12B0000}"/>
    <cellStyle name="Normal 2 2 15 2 3 2" xfId="11011" xr:uid="{00000000-0005-0000-0000-0000C22B0000}"/>
    <cellStyle name="Normal 2 2 15 2 3 3" xfId="11012" xr:uid="{00000000-0005-0000-0000-0000C32B0000}"/>
    <cellStyle name="Normal 2 2 15 2 3 4" xfId="11013" xr:uid="{00000000-0005-0000-0000-0000C42B0000}"/>
    <cellStyle name="Normal 2 2 15 2 4" xfId="11014" xr:uid="{00000000-0005-0000-0000-0000C52B0000}"/>
    <cellStyle name="Normal 2 2 15 2 5" xfId="11015" xr:uid="{00000000-0005-0000-0000-0000C62B0000}"/>
    <cellStyle name="Normal 2 2 15 2 6" xfId="11016" xr:uid="{00000000-0005-0000-0000-0000C72B0000}"/>
    <cellStyle name="Normal 2 2 15 3" xfId="11017" xr:uid="{00000000-0005-0000-0000-0000C82B0000}"/>
    <cellStyle name="Normal 2 2 15 3 2" xfId="11018" xr:uid="{00000000-0005-0000-0000-0000C92B0000}"/>
    <cellStyle name="Normal 2 2 15 3 3" xfId="11019" xr:uid="{00000000-0005-0000-0000-0000CA2B0000}"/>
    <cellStyle name="Normal 2 2 15 3 4" xfId="11020" xr:uid="{00000000-0005-0000-0000-0000CB2B0000}"/>
    <cellStyle name="Normal 2 2 15 4" xfId="11021" xr:uid="{00000000-0005-0000-0000-0000CC2B0000}"/>
    <cellStyle name="Normal 2 2 15 5" xfId="11022" xr:uid="{00000000-0005-0000-0000-0000CD2B0000}"/>
    <cellStyle name="Normal 2 2 15 6" xfId="11023" xr:uid="{00000000-0005-0000-0000-0000CE2B0000}"/>
    <cellStyle name="Normal 2 2 16" xfId="11024" xr:uid="{00000000-0005-0000-0000-0000CF2B0000}"/>
    <cellStyle name="Normal 2 2 16 2" xfId="11025" xr:uid="{00000000-0005-0000-0000-0000D02B0000}"/>
    <cellStyle name="Normal 2 2 17" xfId="11026" xr:uid="{00000000-0005-0000-0000-0000D12B0000}"/>
    <cellStyle name="Normal 2 2 17 2" xfId="11027" xr:uid="{00000000-0005-0000-0000-0000D22B0000}"/>
    <cellStyle name="Normal 2 2 17 2 2" xfId="11028" xr:uid="{00000000-0005-0000-0000-0000D32B0000}"/>
    <cellStyle name="Normal 2 2 17 2 3" xfId="11029" xr:uid="{00000000-0005-0000-0000-0000D42B0000}"/>
    <cellStyle name="Normal 2 2 17 2 3 2" xfId="11030" xr:uid="{00000000-0005-0000-0000-0000D52B0000}"/>
    <cellStyle name="Normal 2 2 17 2 3 3" xfId="11031" xr:uid="{00000000-0005-0000-0000-0000D62B0000}"/>
    <cellStyle name="Normal 2 2 17 2 3 4" xfId="11032" xr:uid="{00000000-0005-0000-0000-0000D72B0000}"/>
    <cellStyle name="Normal 2 2 17 2 4" xfId="11033" xr:uid="{00000000-0005-0000-0000-0000D82B0000}"/>
    <cellStyle name="Normal 2 2 17 2 5" xfId="11034" xr:uid="{00000000-0005-0000-0000-0000D92B0000}"/>
    <cellStyle name="Normal 2 2 17 2 6" xfId="11035" xr:uid="{00000000-0005-0000-0000-0000DA2B0000}"/>
    <cellStyle name="Normal 2 2 17 3" xfId="11036" xr:uid="{00000000-0005-0000-0000-0000DB2B0000}"/>
    <cellStyle name="Normal 2 2 17 3 2" xfId="11037" xr:uid="{00000000-0005-0000-0000-0000DC2B0000}"/>
    <cellStyle name="Normal 2 2 17 3 3" xfId="11038" xr:uid="{00000000-0005-0000-0000-0000DD2B0000}"/>
    <cellStyle name="Normal 2 2 17 3 4" xfId="11039" xr:uid="{00000000-0005-0000-0000-0000DE2B0000}"/>
    <cellStyle name="Normal 2 2 17 4" xfId="11040" xr:uid="{00000000-0005-0000-0000-0000DF2B0000}"/>
    <cellStyle name="Normal 2 2 17 5" xfId="11041" xr:uid="{00000000-0005-0000-0000-0000E02B0000}"/>
    <cellStyle name="Normal 2 2 17 6" xfId="11042" xr:uid="{00000000-0005-0000-0000-0000E12B0000}"/>
    <cellStyle name="Normal 2 2 18" xfId="11043" xr:uid="{00000000-0005-0000-0000-0000E22B0000}"/>
    <cellStyle name="Normal 2 2 18 2" xfId="11044" xr:uid="{00000000-0005-0000-0000-0000E32B0000}"/>
    <cellStyle name="Normal 2 2 18 2 2" xfId="11045" xr:uid="{00000000-0005-0000-0000-0000E42B0000}"/>
    <cellStyle name="Normal 2 2 18 2 3" xfId="11046" xr:uid="{00000000-0005-0000-0000-0000E52B0000}"/>
    <cellStyle name="Normal 2 2 18 2 3 2" xfId="11047" xr:uid="{00000000-0005-0000-0000-0000E62B0000}"/>
    <cellStyle name="Normal 2 2 18 2 3 3" xfId="11048" xr:uid="{00000000-0005-0000-0000-0000E72B0000}"/>
    <cellStyle name="Normal 2 2 18 2 3 4" xfId="11049" xr:uid="{00000000-0005-0000-0000-0000E82B0000}"/>
    <cellStyle name="Normal 2 2 18 2 4" xfId="11050" xr:uid="{00000000-0005-0000-0000-0000E92B0000}"/>
    <cellStyle name="Normal 2 2 18 2 5" xfId="11051" xr:uid="{00000000-0005-0000-0000-0000EA2B0000}"/>
    <cellStyle name="Normal 2 2 18 2 6" xfId="11052" xr:uid="{00000000-0005-0000-0000-0000EB2B0000}"/>
    <cellStyle name="Normal 2 2 18 3" xfId="11053" xr:uid="{00000000-0005-0000-0000-0000EC2B0000}"/>
    <cellStyle name="Normal 2 2 18 3 2" xfId="11054" xr:uid="{00000000-0005-0000-0000-0000ED2B0000}"/>
    <cellStyle name="Normal 2 2 18 3 3" xfId="11055" xr:uid="{00000000-0005-0000-0000-0000EE2B0000}"/>
    <cellStyle name="Normal 2 2 18 3 4" xfId="11056" xr:uid="{00000000-0005-0000-0000-0000EF2B0000}"/>
    <cellStyle name="Normal 2 2 18 4" xfId="11057" xr:uid="{00000000-0005-0000-0000-0000F02B0000}"/>
    <cellStyle name="Normal 2 2 18 5" xfId="11058" xr:uid="{00000000-0005-0000-0000-0000F12B0000}"/>
    <cellStyle name="Normal 2 2 18 6" xfId="11059" xr:uid="{00000000-0005-0000-0000-0000F22B0000}"/>
    <cellStyle name="Normal 2 2 19" xfId="11060" xr:uid="{00000000-0005-0000-0000-0000F32B0000}"/>
    <cellStyle name="Normal 2 2 19 2" xfId="11061" xr:uid="{00000000-0005-0000-0000-0000F42B0000}"/>
    <cellStyle name="Normal 2 2 19 2 2" xfId="11062" xr:uid="{00000000-0005-0000-0000-0000F52B0000}"/>
    <cellStyle name="Normal 2 2 19 2 3" xfId="11063" xr:uid="{00000000-0005-0000-0000-0000F62B0000}"/>
    <cellStyle name="Normal 2 2 19 2 3 2" xfId="11064" xr:uid="{00000000-0005-0000-0000-0000F72B0000}"/>
    <cellStyle name="Normal 2 2 19 2 3 3" xfId="11065" xr:uid="{00000000-0005-0000-0000-0000F82B0000}"/>
    <cellStyle name="Normal 2 2 19 2 3 4" xfId="11066" xr:uid="{00000000-0005-0000-0000-0000F92B0000}"/>
    <cellStyle name="Normal 2 2 19 2 4" xfId="11067" xr:uid="{00000000-0005-0000-0000-0000FA2B0000}"/>
    <cellStyle name="Normal 2 2 19 2 5" xfId="11068" xr:uid="{00000000-0005-0000-0000-0000FB2B0000}"/>
    <cellStyle name="Normal 2 2 19 2 6" xfId="11069" xr:uid="{00000000-0005-0000-0000-0000FC2B0000}"/>
    <cellStyle name="Normal 2 2 19 3" xfId="11070" xr:uid="{00000000-0005-0000-0000-0000FD2B0000}"/>
    <cellStyle name="Normal 2 2 19 3 2" xfId="11071" xr:uid="{00000000-0005-0000-0000-0000FE2B0000}"/>
    <cellStyle name="Normal 2 2 19 3 3" xfId="11072" xr:uid="{00000000-0005-0000-0000-0000FF2B0000}"/>
    <cellStyle name="Normal 2 2 19 3 4" xfId="11073" xr:uid="{00000000-0005-0000-0000-0000002C0000}"/>
    <cellStyle name="Normal 2 2 19 4" xfId="11074" xr:uid="{00000000-0005-0000-0000-0000012C0000}"/>
    <cellStyle name="Normal 2 2 19 5" xfId="11075" xr:uid="{00000000-0005-0000-0000-0000022C0000}"/>
    <cellStyle name="Normal 2 2 19 6" xfId="11076" xr:uid="{00000000-0005-0000-0000-0000032C0000}"/>
    <cellStyle name="Normal 2 2 2" xfId="11077" xr:uid="{00000000-0005-0000-0000-0000042C0000}"/>
    <cellStyle name="Normal 2 2 2 10" xfId="11078" xr:uid="{00000000-0005-0000-0000-0000052C0000}"/>
    <cellStyle name="Normal 2 2 2 11" xfId="11079" xr:uid="{00000000-0005-0000-0000-0000062C0000}"/>
    <cellStyle name="Normal 2 2 2 12" xfId="11080" xr:uid="{00000000-0005-0000-0000-0000072C0000}"/>
    <cellStyle name="Normal 2 2 2 13" xfId="11081" xr:uid="{00000000-0005-0000-0000-0000082C0000}"/>
    <cellStyle name="Normal 2 2 2 14" xfId="11082" xr:uid="{00000000-0005-0000-0000-0000092C0000}"/>
    <cellStyle name="Normal 2 2 2 15" xfId="11083" xr:uid="{00000000-0005-0000-0000-00000A2C0000}"/>
    <cellStyle name="Normal 2 2 2 16" xfId="11084" xr:uid="{00000000-0005-0000-0000-00000B2C0000}"/>
    <cellStyle name="Normal 2 2 2 17" xfId="11085" xr:uid="{00000000-0005-0000-0000-00000C2C0000}"/>
    <cellStyle name="Normal 2 2 2 18" xfId="11086" xr:uid="{00000000-0005-0000-0000-00000D2C0000}"/>
    <cellStyle name="Normal 2 2 2 18 2" xfId="11087" xr:uid="{00000000-0005-0000-0000-00000E2C0000}"/>
    <cellStyle name="Normal 2 2 2 18 2 2" xfId="11088" xr:uid="{00000000-0005-0000-0000-00000F2C0000}"/>
    <cellStyle name="Normal 2 2 2 18 2 2 2" xfId="11089" xr:uid="{00000000-0005-0000-0000-0000102C0000}"/>
    <cellStyle name="Normal 2 2 2 18 2 2 3" xfId="11090" xr:uid="{00000000-0005-0000-0000-0000112C0000}"/>
    <cellStyle name="Normal 2 2 2 18 2 2 4" xfId="11091" xr:uid="{00000000-0005-0000-0000-0000122C0000}"/>
    <cellStyle name="Normal 2 2 2 18 2 3" xfId="11092" xr:uid="{00000000-0005-0000-0000-0000132C0000}"/>
    <cellStyle name="Normal 2 2 2 18 2 4" xfId="11093" xr:uid="{00000000-0005-0000-0000-0000142C0000}"/>
    <cellStyle name="Normal 2 2 2 18 2 5" xfId="11094" xr:uid="{00000000-0005-0000-0000-0000152C0000}"/>
    <cellStyle name="Normal 2 2 2 18 3" xfId="11095" xr:uid="{00000000-0005-0000-0000-0000162C0000}"/>
    <cellStyle name="Normal 2 2 2 18 4" xfId="11096" xr:uid="{00000000-0005-0000-0000-0000172C0000}"/>
    <cellStyle name="Normal 2 2 2 18 4 2" xfId="11097" xr:uid="{00000000-0005-0000-0000-0000182C0000}"/>
    <cellStyle name="Normal 2 2 2 18 4 3" xfId="11098" xr:uid="{00000000-0005-0000-0000-0000192C0000}"/>
    <cellStyle name="Normal 2 2 2 18 4 4" xfId="11099" xr:uid="{00000000-0005-0000-0000-00001A2C0000}"/>
    <cellStyle name="Normal 2 2 2 18 5" xfId="11100" xr:uid="{00000000-0005-0000-0000-00001B2C0000}"/>
    <cellStyle name="Normal 2 2 2 18 6" xfId="11101" xr:uid="{00000000-0005-0000-0000-00001C2C0000}"/>
    <cellStyle name="Normal 2 2 2 18 7" xfId="11102" xr:uid="{00000000-0005-0000-0000-00001D2C0000}"/>
    <cellStyle name="Normal 2 2 2 19" xfId="11103" xr:uid="{00000000-0005-0000-0000-00001E2C0000}"/>
    <cellStyle name="Normal 2 2 2 19 2" xfId="11104" xr:uid="{00000000-0005-0000-0000-00001F2C0000}"/>
    <cellStyle name="Normal 2 2 2 2" xfId="11105" xr:uid="{00000000-0005-0000-0000-0000202C0000}"/>
    <cellStyle name="Normal 2 2 2 2 2" xfId="11106" xr:uid="{00000000-0005-0000-0000-0000212C0000}"/>
    <cellStyle name="Normal 2 2 2 2 3" xfId="11107" xr:uid="{00000000-0005-0000-0000-0000222C0000}"/>
    <cellStyle name="Normal 2 2 2 2 3 2" xfId="11108" xr:uid="{00000000-0005-0000-0000-0000232C0000}"/>
    <cellStyle name="Normal 2 2 2 2 3 2 2" xfId="11109" xr:uid="{00000000-0005-0000-0000-0000242C0000}"/>
    <cellStyle name="Normal 2 2 2 2 3 2 2 2" xfId="11110" xr:uid="{00000000-0005-0000-0000-0000252C0000}"/>
    <cellStyle name="Normal 2 2 2 2 3 2 2 3" xfId="11111" xr:uid="{00000000-0005-0000-0000-0000262C0000}"/>
    <cellStyle name="Normal 2 2 2 2 3 2 2 4" xfId="11112" xr:uid="{00000000-0005-0000-0000-0000272C0000}"/>
    <cellStyle name="Normal 2 2 2 2 3 2 3" xfId="11113" xr:uid="{00000000-0005-0000-0000-0000282C0000}"/>
    <cellStyle name="Normal 2 2 2 2 3 2 4" xfId="11114" xr:uid="{00000000-0005-0000-0000-0000292C0000}"/>
    <cellStyle name="Normal 2 2 2 2 3 2 5" xfId="11115" xr:uid="{00000000-0005-0000-0000-00002A2C0000}"/>
    <cellStyle name="Normal 2 2 2 2 3 3" xfId="11116" xr:uid="{00000000-0005-0000-0000-00002B2C0000}"/>
    <cellStyle name="Normal 2 2 2 2 3 3 2" xfId="11117" xr:uid="{00000000-0005-0000-0000-00002C2C0000}"/>
    <cellStyle name="Normal 2 2 2 2 3 3 3" xfId="11118" xr:uid="{00000000-0005-0000-0000-00002D2C0000}"/>
    <cellStyle name="Normal 2 2 2 2 3 3 4" xfId="11119" xr:uid="{00000000-0005-0000-0000-00002E2C0000}"/>
    <cellStyle name="Normal 2 2 2 2 3 4" xfId="11120" xr:uid="{00000000-0005-0000-0000-00002F2C0000}"/>
    <cellStyle name="Normal 2 2 2 2 3 5" xfId="11121" xr:uid="{00000000-0005-0000-0000-0000302C0000}"/>
    <cellStyle name="Normal 2 2 2 2 3 6" xfId="11122" xr:uid="{00000000-0005-0000-0000-0000312C0000}"/>
    <cellStyle name="Normal 2 2 2 2 4" xfId="11123" xr:uid="{00000000-0005-0000-0000-0000322C0000}"/>
    <cellStyle name="Normal 2 2 2 2 4 2" xfId="11124" xr:uid="{00000000-0005-0000-0000-0000332C0000}"/>
    <cellStyle name="Normal 2 2 2 2 4 2 2" xfId="11125" xr:uid="{00000000-0005-0000-0000-0000342C0000}"/>
    <cellStyle name="Normal 2 2 2 2 4 2 3" xfId="11126" xr:uid="{00000000-0005-0000-0000-0000352C0000}"/>
    <cellStyle name="Normal 2 2 2 2 4 2 4" xfId="11127" xr:uid="{00000000-0005-0000-0000-0000362C0000}"/>
    <cellStyle name="Normal 2 2 2 2 5" xfId="11128" xr:uid="{00000000-0005-0000-0000-0000372C0000}"/>
    <cellStyle name="Normal 2 2 2 2 5 2" xfId="11129" xr:uid="{00000000-0005-0000-0000-0000382C0000}"/>
    <cellStyle name="Normal 2 2 2 2 5 2 2" xfId="11130" xr:uid="{00000000-0005-0000-0000-0000392C0000}"/>
    <cellStyle name="Normal 2 2 2 2 5 2 2 2" xfId="11131" xr:uid="{00000000-0005-0000-0000-00003A2C0000}"/>
    <cellStyle name="Normal 2 2 2 2 5 2 2 3" xfId="11132" xr:uid="{00000000-0005-0000-0000-00003B2C0000}"/>
    <cellStyle name="Normal 2 2 2 2 5 2 2 4" xfId="11133" xr:uid="{00000000-0005-0000-0000-00003C2C0000}"/>
    <cellStyle name="Normal 2 2 2 2 5 2 3" xfId="11134" xr:uid="{00000000-0005-0000-0000-00003D2C0000}"/>
    <cellStyle name="Normal 2 2 2 2 5 2 4" xfId="11135" xr:uid="{00000000-0005-0000-0000-00003E2C0000}"/>
    <cellStyle name="Normal 2 2 2 2 5 2 5" xfId="11136" xr:uid="{00000000-0005-0000-0000-00003F2C0000}"/>
    <cellStyle name="Normal 2 2 2 2 5 3" xfId="11137" xr:uid="{00000000-0005-0000-0000-0000402C0000}"/>
    <cellStyle name="Normal 2 2 2 2 5 3 2" xfId="11138" xr:uid="{00000000-0005-0000-0000-0000412C0000}"/>
    <cellStyle name="Normal 2 2 2 2 5 3 3" xfId="11139" xr:uid="{00000000-0005-0000-0000-0000422C0000}"/>
    <cellStyle name="Normal 2 2 2 2 5 3 4" xfId="11140" xr:uid="{00000000-0005-0000-0000-0000432C0000}"/>
    <cellStyle name="Normal 2 2 2 2 5 4" xfId="11141" xr:uid="{00000000-0005-0000-0000-0000442C0000}"/>
    <cellStyle name="Normal 2 2 2 2 5 5" xfId="11142" xr:uid="{00000000-0005-0000-0000-0000452C0000}"/>
    <cellStyle name="Normal 2 2 2 2 5 6" xfId="11143" xr:uid="{00000000-0005-0000-0000-0000462C0000}"/>
    <cellStyle name="Normal 2 2 2 2 6" xfId="11144" xr:uid="{00000000-0005-0000-0000-0000472C0000}"/>
    <cellStyle name="Normal 2 2 2 2 6 2" xfId="11145" xr:uid="{00000000-0005-0000-0000-0000482C0000}"/>
    <cellStyle name="Normal 2 2 2 2 6 2 2" xfId="11146" xr:uid="{00000000-0005-0000-0000-0000492C0000}"/>
    <cellStyle name="Normal 2 2 2 2 6 2 3" xfId="11147" xr:uid="{00000000-0005-0000-0000-00004A2C0000}"/>
    <cellStyle name="Normal 2 2 2 2 6 2 4" xfId="11148" xr:uid="{00000000-0005-0000-0000-00004B2C0000}"/>
    <cellStyle name="Normal 2 2 2 2 7" xfId="11149" xr:uid="{00000000-0005-0000-0000-00004C2C0000}"/>
    <cellStyle name="Normal 2 2 2 2 8" xfId="33361" xr:uid="{85833110-DE39-4A4E-83C4-82C3D9C4D09C}"/>
    <cellStyle name="Normal 2 2 2 20" xfId="11150" xr:uid="{00000000-0005-0000-0000-00004D2C0000}"/>
    <cellStyle name="Normal 2 2 2 20 2" xfId="11151" xr:uid="{00000000-0005-0000-0000-00004E2C0000}"/>
    <cellStyle name="Normal 2 2 2 20 2 2" xfId="11152" xr:uid="{00000000-0005-0000-0000-00004F2C0000}"/>
    <cellStyle name="Normal 2 2 2 20 2 2 2" xfId="11153" xr:uid="{00000000-0005-0000-0000-0000502C0000}"/>
    <cellStyle name="Normal 2 2 2 20 2 2 3" xfId="11154" xr:uid="{00000000-0005-0000-0000-0000512C0000}"/>
    <cellStyle name="Normal 2 2 2 20 2 2 4" xfId="11155" xr:uid="{00000000-0005-0000-0000-0000522C0000}"/>
    <cellStyle name="Normal 2 2 2 20 2 3" xfId="11156" xr:uid="{00000000-0005-0000-0000-0000532C0000}"/>
    <cellStyle name="Normal 2 2 2 20 2 4" xfId="11157" xr:uid="{00000000-0005-0000-0000-0000542C0000}"/>
    <cellStyle name="Normal 2 2 2 20 2 5" xfId="11158" xr:uid="{00000000-0005-0000-0000-0000552C0000}"/>
    <cellStyle name="Normal 2 2 2 20 3" xfId="11159" xr:uid="{00000000-0005-0000-0000-0000562C0000}"/>
    <cellStyle name="Normal 2 2 2 20 4" xfId="11160" xr:uid="{00000000-0005-0000-0000-0000572C0000}"/>
    <cellStyle name="Normal 2 2 2 20 4 2" xfId="11161" xr:uid="{00000000-0005-0000-0000-0000582C0000}"/>
    <cellStyle name="Normal 2 2 2 20 4 3" xfId="11162" xr:uid="{00000000-0005-0000-0000-0000592C0000}"/>
    <cellStyle name="Normal 2 2 2 20 4 4" xfId="11163" xr:uid="{00000000-0005-0000-0000-00005A2C0000}"/>
    <cellStyle name="Normal 2 2 2 20 5" xfId="11164" xr:uid="{00000000-0005-0000-0000-00005B2C0000}"/>
    <cellStyle name="Normal 2 2 2 20 6" xfId="11165" xr:uid="{00000000-0005-0000-0000-00005C2C0000}"/>
    <cellStyle name="Normal 2 2 2 20 7" xfId="11166" xr:uid="{00000000-0005-0000-0000-00005D2C0000}"/>
    <cellStyle name="Normal 2 2 2 21" xfId="11167" xr:uid="{00000000-0005-0000-0000-00005E2C0000}"/>
    <cellStyle name="Normal 2 2 2 21 2" xfId="11168" xr:uid="{00000000-0005-0000-0000-00005F2C0000}"/>
    <cellStyle name="Normal 2 2 2 21 2 2" xfId="11169" xr:uid="{00000000-0005-0000-0000-0000602C0000}"/>
    <cellStyle name="Normal 2 2 2 21 2 2 2" xfId="11170" xr:uid="{00000000-0005-0000-0000-0000612C0000}"/>
    <cellStyle name="Normal 2 2 2 21 2 2 3" xfId="11171" xr:uid="{00000000-0005-0000-0000-0000622C0000}"/>
    <cellStyle name="Normal 2 2 2 21 2 2 4" xfId="11172" xr:uid="{00000000-0005-0000-0000-0000632C0000}"/>
    <cellStyle name="Normal 2 2 2 21 2 3" xfId="11173" xr:uid="{00000000-0005-0000-0000-0000642C0000}"/>
    <cellStyle name="Normal 2 2 2 21 2 4" xfId="11174" xr:uid="{00000000-0005-0000-0000-0000652C0000}"/>
    <cellStyle name="Normal 2 2 2 21 2 5" xfId="11175" xr:uid="{00000000-0005-0000-0000-0000662C0000}"/>
    <cellStyle name="Normal 2 2 2 21 3" xfId="11176" xr:uid="{00000000-0005-0000-0000-0000672C0000}"/>
    <cellStyle name="Normal 2 2 2 21 4" xfId="11177" xr:uid="{00000000-0005-0000-0000-0000682C0000}"/>
    <cellStyle name="Normal 2 2 2 21 4 2" xfId="11178" xr:uid="{00000000-0005-0000-0000-0000692C0000}"/>
    <cellStyle name="Normal 2 2 2 21 4 3" xfId="11179" xr:uid="{00000000-0005-0000-0000-00006A2C0000}"/>
    <cellStyle name="Normal 2 2 2 21 4 4" xfId="11180" xr:uid="{00000000-0005-0000-0000-00006B2C0000}"/>
    <cellStyle name="Normal 2 2 2 21 5" xfId="11181" xr:uid="{00000000-0005-0000-0000-00006C2C0000}"/>
    <cellStyle name="Normal 2 2 2 21 6" xfId="11182" xr:uid="{00000000-0005-0000-0000-00006D2C0000}"/>
    <cellStyle name="Normal 2 2 2 21 7" xfId="11183" xr:uid="{00000000-0005-0000-0000-00006E2C0000}"/>
    <cellStyle name="Normal 2 2 2 22" xfId="11184" xr:uid="{00000000-0005-0000-0000-00006F2C0000}"/>
    <cellStyle name="Normal 2 2 2 22 2" xfId="11185" xr:uid="{00000000-0005-0000-0000-0000702C0000}"/>
    <cellStyle name="Normal 2 2 2 22 3" xfId="11186" xr:uid="{00000000-0005-0000-0000-0000712C0000}"/>
    <cellStyle name="Normal 2 2 2 22 4" xfId="11187" xr:uid="{00000000-0005-0000-0000-0000722C0000}"/>
    <cellStyle name="Normal 2 2 2 3" xfId="11188" xr:uid="{00000000-0005-0000-0000-0000732C0000}"/>
    <cellStyle name="Normal 2 2 2 3 2" xfId="11189" xr:uid="{00000000-0005-0000-0000-0000742C0000}"/>
    <cellStyle name="Normal 2 2 2 3 3" xfId="11190" xr:uid="{00000000-0005-0000-0000-0000752C0000}"/>
    <cellStyle name="Normal 2 2 2 3 4" xfId="11191" xr:uid="{00000000-0005-0000-0000-0000762C0000}"/>
    <cellStyle name="Normal 2 2 2 4" xfId="11192" xr:uid="{00000000-0005-0000-0000-0000772C0000}"/>
    <cellStyle name="Normal 2 2 2 4 2" xfId="11193" xr:uid="{00000000-0005-0000-0000-0000782C0000}"/>
    <cellStyle name="Normal 2 2 2 5" xfId="11194" xr:uid="{00000000-0005-0000-0000-0000792C0000}"/>
    <cellStyle name="Normal 2 2 2 5 2" xfId="11195" xr:uid="{00000000-0005-0000-0000-00007A2C0000}"/>
    <cellStyle name="Normal 2 2 2 6" xfId="11196" xr:uid="{00000000-0005-0000-0000-00007B2C0000}"/>
    <cellStyle name="Normal 2 2 2 6 10" xfId="11197" xr:uid="{00000000-0005-0000-0000-00007C2C0000}"/>
    <cellStyle name="Normal 2 2 2 6 10 2" xfId="11198" xr:uid="{00000000-0005-0000-0000-00007D2C0000}"/>
    <cellStyle name="Normal 2 2 2 6 10 3" xfId="11199" xr:uid="{00000000-0005-0000-0000-00007E2C0000}"/>
    <cellStyle name="Normal 2 2 2 6 10 4" xfId="11200" xr:uid="{00000000-0005-0000-0000-00007F2C0000}"/>
    <cellStyle name="Normal 2 2 2 6 11" xfId="11201" xr:uid="{00000000-0005-0000-0000-0000802C0000}"/>
    <cellStyle name="Normal 2 2 2 6 12" xfId="11202" xr:uid="{00000000-0005-0000-0000-0000812C0000}"/>
    <cellStyle name="Normal 2 2 2 6 13" xfId="11203" xr:uid="{00000000-0005-0000-0000-0000822C0000}"/>
    <cellStyle name="Normal 2 2 2 6 2" xfId="11204" xr:uid="{00000000-0005-0000-0000-0000832C0000}"/>
    <cellStyle name="Normal 2 2 2 6 2 2" xfId="11205" xr:uid="{00000000-0005-0000-0000-0000842C0000}"/>
    <cellStyle name="Normal 2 2 2 6 2 2 2" xfId="11206" xr:uid="{00000000-0005-0000-0000-0000852C0000}"/>
    <cellStyle name="Normal 2 2 2 6 2 2 3" xfId="11207" xr:uid="{00000000-0005-0000-0000-0000862C0000}"/>
    <cellStyle name="Normal 2 2 2 6 2 2 3 2" xfId="11208" xr:uid="{00000000-0005-0000-0000-0000872C0000}"/>
    <cellStyle name="Normal 2 2 2 6 2 2 3 2 2" xfId="11209" xr:uid="{00000000-0005-0000-0000-0000882C0000}"/>
    <cellStyle name="Normal 2 2 2 6 2 2 3 2 3" xfId="11210" xr:uid="{00000000-0005-0000-0000-0000892C0000}"/>
    <cellStyle name="Normal 2 2 2 6 2 2 3 2 4" xfId="11211" xr:uid="{00000000-0005-0000-0000-00008A2C0000}"/>
    <cellStyle name="Normal 2 2 2 6 2 2 3 3" xfId="11212" xr:uid="{00000000-0005-0000-0000-00008B2C0000}"/>
    <cellStyle name="Normal 2 2 2 6 2 2 3 4" xfId="11213" xr:uid="{00000000-0005-0000-0000-00008C2C0000}"/>
    <cellStyle name="Normal 2 2 2 6 2 2 3 5" xfId="11214" xr:uid="{00000000-0005-0000-0000-00008D2C0000}"/>
    <cellStyle name="Normal 2 2 2 6 2 2 4" xfId="11215" xr:uid="{00000000-0005-0000-0000-00008E2C0000}"/>
    <cellStyle name="Normal 2 2 2 6 2 2 4 2" xfId="11216" xr:uid="{00000000-0005-0000-0000-00008F2C0000}"/>
    <cellStyle name="Normal 2 2 2 6 2 2 4 3" xfId="11217" xr:uid="{00000000-0005-0000-0000-0000902C0000}"/>
    <cellStyle name="Normal 2 2 2 6 2 2 4 4" xfId="11218" xr:uid="{00000000-0005-0000-0000-0000912C0000}"/>
    <cellStyle name="Normal 2 2 2 6 2 2 5" xfId="11219" xr:uid="{00000000-0005-0000-0000-0000922C0000}"/>
    <cellStyle name="Normal 2 2 2 6 2 2 6" xfId="11220" xr:uid="{00000000-0005-0000-0000-0000932C0000}"/>
    <cellStyle name="Normal 2 2 2 6 2 2 7" xfId="11221" xr:uid="{00000000-0005-0000-0000-0000942C0000}"/>
    <cellStyle name="Normal 2 2 2 6 2 3" xfId="11222" xr:uid="{00000000-0005-0000-0000-0000952C0000}"/>
    <cellStyle name="Normal 2 2 2 6 2 4" xfId="11223" xr:uid="{00000000-0005-0000-0000-0000962C0000}"/>
    <cellStyle name="Normal 2 2 2 6 2 5" xfId="11224" xr:uid="{00000000-0005-0000-0000-0000972C0000}"/>
    <cellStyle name="Normal 2 2 2 6 2 6" xfId="11225" xr:uid="{00000000-0005-0000-0000-0000982C0000}"/>
    <cellStyle name="Normal 2 2 2 6 2 7" xfId="11226" xr:uid="{00000000-0005-0000-0000-0000992C0000}"/>
    <cellStyle name="Normal 2 2 2 6 2 8" xfId="11227" xr:uid="{00000000-0005-0000-0000-00009A2C0000}"/>
    <cellStyle name="Normal 2 2 2 6 3" xfId="11228" xr:uid="{00000000-0005-0000-0000-00009B2C0000}"/>
    <cellStyle name="Normal 2 2 2 6 3 2" xfId="11229" xr:uid="{00000000-0005-0000-0000-00009C2C0000}"/>
    <cellStyle name="Normal 2 2 2 6 3 2 2" xfId="11230" xr:uid="{00000000-0005-0000-0000-00009D2C0000}"/>
    <cellStyle name="Normal 2 2 2 6 3 2 2 2" xfId="11231" xr:uid="{00000000-0005-0000-0000-00009E2C0000}"/>
    <cellStyle name="Normal 2 2 2 6 3 2 2 2 2" xfId="11232" xr:uid="{00000000-0005-0000-0000-00009F2C0000}"/>
    <cellStyle name="Normal 2 2 2 6 3 2 2 2 3" xfId="11233" xr:uid="{00000000-0005-0000-0000-0000A02C0000}"/>
    <cellStyle name="Normal 2 2 2 6 3 2 2 2 4" xfId="11234" xr:uid="{00000000-0005-0000-0000-0000A12C0000}"/>
    <cellStyle name="Normal 2 2 2 6 3 2 2 3" xfId="11235" xr:uid="{00000000-0005-0000-0000-0000A22C0000}"/>
    <cellStyle name="Normal 2 2 2 6 3 2 2 4" xfId="11236" xr:uid="{00000000-0005-0000-0000-0000A32C0000}"/>
    <cellStyle name="Normal 2 2 2 6 3 2 2 5" xfId="11237" xr:uid="{00000000-0005-0000-0000-0000A42C0000}"/>
    <cellStyle name="Normal 2 2 2 6 3 2 3" xfId="11238" xr:uid="{00000000-0005-0000-0000-0000A52C0000}"/>
    <cellStyle name="Normal 2 2 2 6 3 2 3 2" xfId="11239" xr:uid="{00000000-0005-0000-0000-0000A62C0000}"/>
    <cellStyle name="Normal 2 2 2 6 3 2 3 3" xfId="11240" xr:uid="{00000000-0005-0000-0000-0000A72C0000}"/>
    <cellStyle name="Normal 2 2 2 6 3 2 3 4" xfId="11241" xr:uid="{00000000-0005-0000-0000-0000A82C0000}"/>
    <cellStyle name="Normal 2 2 2 6 3 2 4" xfId="11242" xr:uid="{00000000-0005-0000-0000-0000A92C0000}"/>
    <cellStyle name="Normal 2 2 2 6 3 2 5" xfId="11243" xr:uid="{00000000-0005-0000-0000-0000AA2C0000}"/>
    <cellStyle name="Normal 2 2 2 6 3 2 6" xfId="11244" xr:uid="{00000000-0005-0000-0000-0000AB2C0000}"/>
    <cellStyle name="Normal 2 2 2 6 4" xfId="11245" xr:uid="{00000000-0005-0000-0000-0000AC2C0000}"/>
    <cellStyle name="Normal 2 2 2 6 4 2" xfId="11246" xr:uid="{00000000-0005-0000-0000-0000AD2C0000}"/>
    <cellStyle name="Normal 2 2 2 6 4 2 2" xfId="11247" xr:uid="{00000000-0005-0000-0000-0000AE2C0000}"/>
    <cellStyle name="Normal 2 2 2 6 4 2 2 2" xfId="11248" xr:uid="{00000000-0005-0000-0000-0000AF2C0000}"/>
    <cellStyle name="Normal 2 2 2 6 4 2 2 3" xfId="11249" xr:uid="{00000000-0005-0000-0000-0000B02C0000}"/>
    <cellStyle name="Normal 2 2 2 6 4 2 2 4" xfId="11250" xr:uid="{00000000-0005-0000-0000-0000B12C0000}"/>
    <cellStyle name="Normal 2 2 2 6 4 2 3" xfId="11251" xr:uid="{00000000-0005-0000-0000-0000B22C0000}"/>
    <cellStyle name="Normal 2 2 2 6 4 2 4" xfId="11252" xr:uid="{00000000-0005-0000-0000-0000B32C0000}"/>
    <cellStyle name="Normal 2 2 2 6 4 2 5" xfId="11253" xr:uid="{00000000-0005-0000-0000-0000B42C0000}"/>
    <cellStyle name="Normal 2 2 2 6 4 3" xfId="11254" xr:uid="{00000000-0005-0000-0000-0000B52C0000}"/>
    <cellStyle name="Normal 2 2 2 6 4 3 2" xfId="11255" xr:uid="{00000000-0005-0000-0000-0000B62C0000}"/>
    <cellStyle name="Normal 2 2 2 6 4 3 3" xfId="11256" xr:uid="{00000000-0005-0000-0000-0000B72C0000}"/>
    <cellStyle name="Normal 2 2 2 6 4 3 4" xfId="11257" xr:uid="{00000000-0005-0000-0000-0000B82C0000}"/>
    <cellStyle name="Normal 2 2 2 6 4 4" xfId="11258" xr:uid="{00000000-0005-0000-0000-0000B92C0000}"/>
    <cellStyle name="Normal 2 2 2 6 4 5" xfId="11259" xr:uid="{00000000-0005-0000-0000-0000BA2C0000}"/>
    <cellStyle name="Normal 2 2 2 6 4 6" xfId="11260" xr:uid="{00000000-0005-0000-0000-0000BB2C0000}"/>
    <cellStyle name="Normal 2 2 2 6 5" xfId="11261" xr:uid="{00000000-0005-0000-0000-0000BC2C0000}"/>
    <cellStyle name="Normal 2 2 2 6 5 2" xfId="11262" xr:uid="{00000000-0005-0000-0000-0000BD2C0000}"/>
    <cellStyle name="Normal 2 2 2 6 5 2 2" xfId="11263" xr:uid="{00000000-0005-0000-0000-0000BE2C0000}"/>
    <cellStyle name="Normal 2 2 2 6 5 2 2 2" xfId="11264" xr:uid="{00000000-0005-0000-0000-0000BF2C0000}"/>
    <cellStyle name="Normal 2 2 2 6 5 2 2 3" xfId="11265" xr:uid="{00000000-0005-0000-0000-0000C02C0000}"/>
    <cellStyle name="Normal 2 2 2 6 5 2 2 4" xfId="11266" xr:uid="{00000000-0005-0000-0000-0000C12C0000}"/>
    <cellStyle name="Normal 2 2 2 6 5 2 3" xfId="11267" xr:uid="{00000000-0005-0000-0000-0000C22C0000}"/>
    <cellStyle name="Normal 2 2 2 6 5 2 4" xfId="11268" xr:uid="{00000000-0005-0000-0000-0000C32C0000}"/>
    <cellStyle name="Normal 2 2 2 6 5 2 5" xfId="11269" xr:uid="{00000000-0005-0000-0000-0000C42C0000}"/>
    <cellStyle name="Normal 2 2 2 6 5 3" xfId="11270" xr:uid="{00000000-0005-0000-0000-0000C52C0000}"/>
    <cellStyle name="Normal 2 2 2 6 5 3 2" xfId="11271" xr:uid="{00000000-0005-0000-0000-0000C62C0000}"/>
    <cellStyle name="Normal 2 2 2 6 5 3 3" xfId="11272" xr:uid="{00000000-0005-0000-0000-0000C72C0000}"/>
    <cellStyle name="Normal 2 2 2 6 5 3 4" xfId="11273" xr:uid="{00000000-0005-0000-0000-0000C82C0000}"/>
    <cellStyle name="Normal 2 2 2 6 5 4" xfId="11274" xr:uid="{00000000-0005-0000-0000-0000C92C0000}"/>
    <cellStyle name="Normal 2 2 2 6 5 5" xfId="11275" xr:uid="{00000000-0005-0000-0000-0000CA2C0000}"/>
    <cellStyle name="Normal 2 2 2 6 5 6" xfId="11276" xr:uid="{00000000-0005-0000-0000-0000CB2C0000}"/>
    <cellStyle name="Normal 2 2 2 6 6" xfId="11277" xr:uid="{00000000-0005-0000-0000-0000CC2C0000}"/>
    <cellStyle name="Normal 2 2 2 6 6 2" xfId="11278" xr:uid="{00000000-0005-0000-0000-0000CD2C0000}"/>
    <cellStyle name="Normal 2 2 2 6 6 2 2" xfId="11279" xr:uid="{00000000-0005-0000-0000-0000CE2C0000}"/>
    <cellStyle name="Normal 2 2 2 6 6 2 2 2" xfId="11280" xr:uid="{00000000-0005-0000-0000-0000CF2C0000}"/>
    <cellStyle name="Normal 2 2 2 6 6 2 2 3" xfId="11281" xr:uid="{00000000-0005-0000-0000-0000D02C0000}"/>
    <cellStyle name="Normal 2 2 2 6 6 2 2 4" xfId="11282" xr:uid="{00000000-0005-0000-0000-0000D12C0000}"/>
    <cellStyle name="Normal 2 2 2 6 6 2 3" xfId="11283" xr:uid="{00000000-0005-0000-0000-0000D22C0000}"/>
    <cellStyle name="Normal 2 2 2 6 6 2 4" xfId="11284" xr:uid="{00000000-0005-0000-0000-0000D32C0000}"/>
    <cellStyle name="Normal 2 2 2 6 6 2 5" xfId="11285" xr:uid="{00000000-0005-0000-0000-0000D42C0000}"/>
    <cellStyle name="Normal 2 2 2 6 6 3" xfId="11286" xr:uid="{00000000-0005-0000-0000-0000D52C0000}"/>
    <cellStyle name="Normal 2 2 2 6 6 3 2" xfId="11287" xr:uid="{00000000-0005-0000-0000-0000D62C0000}"/>
    <cellStyle name="Normal 2 2 2 6 6 3 3" xfId="11288" xr:uid="{00000000-0005-0000-0000-0000D72C0000}"/>
    <cellStyle name="Normal 2 2 2 6 6 3 4" xfId="11289" xr:uid="{00000000-0005-0000-0000-0000D82C0000}"/>
    <cellStyle name="Normal 2 2 2 6 6 4" xfId="11290" xr:uid="{00000000-0005-0000-0000-0000D92C0000}"/>
    <cellStyle name="Normal 2 2 2 6 6 5" xfId="11291" xr:uid="{00000000-0005-0000-0000-0000DA2C0000}"/>
    <cellStyle name="Normal 2 2 2 6 6 6" xfId="11292" xr:uid="{00000000-0005-0000-0000-0000DB2C0000}"/>
    <cellStyle name="Normal 2 2 2 6 7" xfId="11293" xr:uid="{00000000-0005-0000-0000-0000DC2C0000}"/>
    <cellStyle name="Normal 2 2 2 6 7 2" xfId="11294" xr:uid="{00000000-0005-0000-0000-0000DD2C0000}"/>
    <cellStyle name="Normal 2 2 2 6 7 2 2" xfId="11295" xr:uid="{00000000-0005-0000-0000-0000DE2C0000}"/>
    <cellStyle name="Normal 2 2 2 6 7 2 2 2" xfId="11296" xr:uid="{00000000-0005-0000-0000-0000DF2C0000}"/>
    <cellStyle name="Normal 2 2 2 6 7 2 2 3" xfId="11297" xr:uid="{00000000-0005-0000-0000-0000E02C0000}"/>
    <cellStyle name="Normal 2 2 2 6 7 2 2 4" xfId="11298" xr:uid="{00000000-0005-0000-0000-0000E12C0000}"/>
    <cellStyle name="Normal 2 2 2 6 7 2 3" xfId="11299" xr:uid="{00000000-0005-0000-0000-0000E22C0000}"/>
    <cellStyle name="Normal 2 2 2 6 7 2 4" xfId="11300" xr:uid="{00000000-0005-0000-0000-0000E32C0000}"/>
    <cellStyle name="Normal 2 2 2 6 7 2 5" xfId="11301" xr:uid="{00000000-0005-0000-0000-0000E42C0000}"/>
    <cellStyle name="Normal 2 2 2 6 7 3" xfId="11302" xr:uid="{00000000-0005-0000-0000-0000E52C0000}"/>
    <cellStyle name="Normal 2 2 2 6 7 3 2" xfId="11303" xr:uid="{00000000-0005-0000-0000-0000E62C0000}"/>
    <cellStyle name="Normal 2 2 2 6 7 3 3" xfId="11304" xr:uid="{00000000-0005-0000-0000-0000E72C0000}"/>
    <cellStyle name="Normal 2 2 2 6 7 3 4" xfId="11305" xr:uid="{00000000-0005-0000-0000-0000E82C0000}"/>
    <cellStyle name="Normal 2 2 2 6 7 4" xfId="11306" xr:uid="{00000000-0005-0000-0000-0000E92C0000}"/>
    <cellStyle name="Normal 2 2 2 6 7 5" xfId="11307" xr:uid="{00000000-0005-0000-0000-0000EA2C0000}"/>
    <cellStyle name="Normal 2 2 2 6 7 6" xfId="11308" xr:uid="{00000000-0005-0000-0000-0000EB2C0000}"/>
    <cellStyle name="Normal 2 2 2 6 8" xfId="11309" xr:uid="{00000000-0005-0000-0000-0000EC2C0000}"/>
    <cellStyle name="Normal 2 2 2 6 8 2" xfId="11310" xr:uid="{00000000-0005-0000-0000-0000ED2C0000}"/>
    <cellStyle name="Normal 2 2 2 6 8 2 2" xfId="11311" xr:uid="{00000000-0005-0000-0000-0000EE2C0000}"/>
    <cellStyle name="Normal 2 2 2 6 8 2 2 2" xfId="11312" xr:uid="{00000000-0005-0000-0000-0000EF2C0000}"/>
    <cellStyle name="Normal 2 2 2 6 8 2 2 3" xfId="11313" xr:uid="{00000000-0005-0000-0000-0000F02C0000}"/>
    <cellStyle name="Normal 2 2 2 6 8 2 2 4" xfId="11314" xr:uid="{00000000-0005-0000-0000-0000F12C0000}"/>
    <cellStyle name="Normal 2 2 2 6 8 2 3" xfId="11315" xr:uid="{00000000-0005-0000-0000-0000F22C0000}"/>
    <cellStyle name="Normal 2 2 2 6 8 2 4" xfId="11316" xr:uid="{00000000-0005-0000-0000-0000F32C0000}"/>
    <cellStyle name="Normal 2 2 2 6 8 2 5" xfId="11317" xr:uid="{00000000-0005-0000-0000-0000F42C0000}"/>
    <cellStyle name="Normal 2 2 2 6 8 3" xfId="11318" xr:uid="{00000000-0005-0000-0000-0000F52C0000}"/>
    <cellStyle name="Normal 2 2 2 6 8 3 2" xfId="11319" xr:uid="{00000000-0005-0000-0000-0000F62C0000}"/>
    <cellStyle name="Normal 2 2 2 6 8 3 3" xfId="11320" xr:uid="{00000000-0005-0000-0000-0000F72C0000}"/>
    <cellStyle name="Normal 2 2 2 6 8 3 4" xfId="11321" xr:uid="{00000000-0005-0000-0000-0000F82C0000}"/>
    <cellStyle name="Normal 2 2 2 6 8 4" xfId="11322" xr:uid="{00000000-0005-0000-0000-0000F92C0000}"/>
    <cellStyle name="Normal 2 2 2 6 8 5" xfId="11323" xr:uid="{00000000-0005-0000-0000-0000FA2C0000}"/>
    <cellStyle name="Normal 2 2 2 6 8 6" xfId="11324" xr:uid="{00000000-0005-0000-0000-0000FB2C0000}"/>
    <cellStyle name="Normal 2 2 2 6 9" xfId="11325" xr:uid="{00000000-0005-0000-0000-0000FC2C0000}"/>
    <cellStyle name="Normal 2 2 2 6 9 2" xfId="11326" xr:uid="{00000000-0005-0000-0000-0000FD2C0000}"/>
    <cellStyle name="Normal 2 2 2 6 9 2 2" xfId="11327" xr:uid="{00000000-0005-0000-0000-0000FE2C0000}"/>
    <cellStyle name="Normal 2 2 2 6 9 2 3" xfId="11328" xr:uid="{00000000-0005-0000-0000-0000FF2C0000}"/>
    <cellStyle name="Normal 2 2 2 6 9 2 4" xfId="11329" xr:uid="{00000000-0005-0000-0000-0000002D0000}"/>
    <cellStyle name="Normal 2 2 2 6 9 3" xfId="11330" xr:uid="{00000000-0005-0000-0000-0000012D0000}"/>
    <cellStyle name="Normal 2 2 2 6 9 4" xfId="11331" xr:uid="{00000000-0005-0000-0000-0000022D0000}"/>
    <cellStyle name="Normal 2 2 2 6 9 5" xfId="11332" xr:uid="{00000000-0005-0000-0000-0000032D0000}"/>
    <cellStyle name="Normal 2 2 2 7" xfId="11333" xr:uid="{00000000-0005-0000-0000-0000042D0000}"/>
    <cellStyle name="Normal 2 2 2 8" xfId="11334" xr:uid="{00000000-0005-0000-0000-0000052D0000}"/>
    <cellStyle name="Normal 2 2 2 9" xfId="11335" xr:uid="{00000000-0005-0000-0000-0000062D0000}"/>
    <cellStyle name="Normal 2 2 2 9 2" xfId="11336" xr:uid="{00000000-0005-0000-0000-0000072D0000}"/>
    <cellStyle name="Normal 2 2 2 9 2 2" xfId="11337" xr:uid="{00000000-0005-0000-0000-0000082D0000}"/>
    <cellStyle name="Normal 2 2 2 9 2 2 2" xfId="11338" xr:uid="{00000000-0005-0000-0000-0000092D0000}"/>
    <cellStyle name="Normal 2 2 2 9 2 2 3" xfId="11339" xr:uid="{00000000-0005-0000-0000-00000A2D0000}"/>
    <cellStyle name="Normal 2 2 2 9 2 2 4" xfId="11340" xr:uid="{00000000-0005-0000-0000-00000B2D0000}"/>
    <cellStyle name="Normal 2 2 2 9 2 3" xfId="11341" xr:uid="{00000000-0005-0000-0000-00000C2D0000}"/>
    <cellStyle name="Normal 2 2 2 9 2 4" xfId="11342" xr:uid="{00000000-0005-0000-0000-00000D2D0000}"/>
    <cellStyle name="Normal 2 2 2 9 2 5" xfId="11343" xr:uid="{00000000-0005-0000-0000-00000E2D0000}"/>
    <cellStyle name="Normal 2 2 2 9 3" xfId="11344" xr:uid="{00000000-0005-0000-0000-00000F2D0000}"/>
    <cellStyle name="Normal 2 2 2 9 3 2" xfId="11345" xr:uid="{00000000-0005-0000-0000-0000102D0000}"/>
    <cellStyle name="Normal 2 2 2 9 3 3" xfId="11346" xr:uid="{00000000-0005-0000-0000-0000112D0000}"/>
    <cellStyle name="Normal 2 2 2 9 3 4" xfId="11347" xr:uid="{00000000-0005-0000-0000-0000122D0000}"/>
    <cellStyle name="Normal 2 2 2 9 4" xfId="11348" xr:uid="{00000000-0005-0000-0000-0000132D0000}"/>
    <cellStyle name="Normal 2 2 2 9 5" xfId="11349" xr:uid="{00000000-0005-0000-0000-0000142D0000}"/>
    <cellStyle name="Normal 2 2 2 9 6" xfId="11350" xr:uid="{00000000-0005-0000-0000-0000152D0000}"/>
    <cellStyle name="Normal 2 2 2_Cadrage conso" xfId="33362" xr:uid="{92512791-0EDB-420B-8BDC-E9E7FD3338B5}"/>
    <cellStyle name="Normal 2 2 20" xfId="11351" xr:uid="{00000000-0005-0000-0000-0000172D0000}"/>
    <cellStyle name="Normal 2 2 20 2" xfId="11352" xr:uid="{00000000-0005-0000-0000-0000182D0000}"/>
    <cellStyle name="Normal 2 2 20 2 2" xfId="11353" xr:uid="{00000000-0005-0000-0000-0000192D0000}"/>
    <cellStyle name="Normal 2 2 20 2 3" xfId="11354" xr:uid="{00000000-0005-0000-0000-00001A2D0000}"/>
    <cellStyle name="Normal 2 2 20 2 3 2" xfId="11355" xr:uid="{00000000-0005-0000-0000-00001B2D0000}"/>
    <cellStyle name="Normal 2 2 20 2 3 3" xfId="11356" xr:uid="{00000000-0005-0000-0000-00001C2D0000}"/>
    <cellStyle name="Normal 2 2 20 2 3 4" xfId="11357" xr:uid="{00000000-0005-0000-0000-00001D2D0000}"/>
    <cellStyle name="Normal 2 2 20 2 4" xfId="11358" xr:uid="{00000000-0005-0000-0000-00001E2D0000}"/>
    <cellStyle name="Normal 2 2 20 2 5" xfId="11359" xr:uid="{00000000-0005-0000-0000-00001F2D0000}"/>
    <cellStyle name="Normal 2 2 20 2 6" xfId="11360" xr:uid="{00000000-0005-0000-0000-0000202D0000}"/>
    <cellStyle name="Normal 2 2 20 3" xfId="11361" xr:uid="{00000000-0005-0000-0000-0000212D0000}"/>
    <cellStyle name="Normal 2 2 20 3 2" xfId="11362" xr:uid="{00000000-0005-0000-0000-0000222D0000}"/>
    <cellStyle name="Normal 2 2 20 3 3" xfId="11363" xr:uid="{00000000-0005-0000-0000-0000232D0000}"/>
    <cellStyle name="Normal 2 2 20 3 4" xfId="11364" xr:uid="{00000000-0005-0000-0000-0000242D0000}"/>
    <cellStyle name="Normal 2 2 20 4" xfId="11365" xr:uid="{00000000-0005-0000-0000-0000252D0000}"/>
    <cellStyle name="Normal 2 2 20 5" xfId="11366" xr:uid="{00000000-0005-0000-0000-0000262D0000}"/>
    <cellStyle name="Normal 2 2 20 6" xfId="11367" xr:uid="{00000000-0005-0000-0000-0000272D0000}"/>
    <cellStyle name="Normal 2 2 21" xfId="11368" xr:uid="{00000000-0005-0000-0000-0000282D0000}"/>
    <cellStyle name="Normal 2 2 21 2" xfId="11369" xr:uid="{00000000-0005-0000-0000-0000292D0000}"/>
    <cellStyle name="Normal 2 2 21 3" xfId="11370" xr:uid="{00000000-0005-0000-0000-00002A2D0000}"/>
    <cellStyle name="Normal 2 2 21 3 2" xfId="11371" xr:uid="{00000000-0005-0000-0000-00002B2D0000}"/>
    <cellStyle name="Normal 2 2 21 3 3" xfId="11372" xr:uid="{00000000-0005-0000-0000-00002C2D0000}"/>
    <cellStyle name="Normal 2 2 21 3 4" xfId="11373" xr:uid="{00000000-0005-0000-0000-00002D2D0000}"/>
    <cellStyle name="Normal 2 2 22" xfId="11374" xr:uid="{00000000-0005-0000-0000-00002E2D0000}"/>
    <cellStyle name="Normal 2 2 22 2" xfId="11375" xr:uid="{00000000-0005-0000-0000-00002F2D0000}"/>
    <cellStyle name="Normal 2 2 22 2 2" xfId="11376" xr:uid="{00000000-0005-0000-0000-0000302D0000}"/>
    <cellStyle name="Normal 2 2 22 2 3" xfId="11377" xr:uid="{00000000-0005-0000-0000-0000312D0000}"/>
    <cellStyle name="Normal 2 2 22 2 3 2" xfId="11378" xr:uid="{00000000-0005-0000-0000-0000322D0000}"/>
    <cellStyle name="Normal 2 2 22 2 3 3" xfId="11379" xr:uid="{00000000-0005-0000-0000-0000332D0000}"/>
    <cellStyle name="Normal 2 2 22 2 3 4" xfId="11380" xr:uid="{00000000-0005-0000-0000-0000342D0000}"/>
    <cellStyle name="Normal 2 2 22 2 4" xfId="11381" xr:uid="{00000000-0005-0000-0000-0000352D0000}"/>
    <cellStyle name="Normal 2 2 22 2 5" xfId="11382" xr:uid="{00000000-0005-0000-0000-0000362D0000}"/>
    <cellStyle name="Normal 2 2 22 2 6" xfId="11383" xr:uid="{00000000-0005-0000-0000-0000372D0000}"/>
    <cellStyle name="Normal 2 2 22 3" xfId="11384" xr:uid="{00000000-0005-0000-0000-0000382D0000}"/>
    <cellStyle name="Normal 2 2 22 3 2" xfId="11385" xr:uid="{00000000-0005-0000-0000-0000392D0000}"/>
    <cellStyle name="Normal 2 2 22 3 3" xfId="11386" xr:uid="{00000000-0005-0000-0000-00003A2D0000}"/>
    <cellStyle name="Normal 2 2 22 3 4" xfId="11387" xr:uid="{00000000-0005-0000-0000-00003B2D0000}"/>
    <cellStyle name="Normal 2 2 22 4" xfId="11388" xr:uid="{00000000-0005-0000-0000-00003C2D0000}"/>
    <cellStyle name="Normal 2 2 22 5" xfId="11389" xr:uid="{00000000-0005-0000-0000-00003D2D0000}"/>
    <cellStyle name="Normal 2 2 22 6" xfId="11390" xr:uid="{00000000-0005-0000-0000-00003E2D0000}"/>
    <cellStyle name="Normal 2 2 23" xfId="11391" xr:uid="{00000000-0005-0000-0000-00003F2D0000}"/>
    <cellStyle name="Normal 2 2 23 2" xfId="11392" xr:uid="{00000000-0005-0000-0000-0000402D0000}"/>
    <cellStyle name="Normal 2 2 23 3" xfId="11393" xr:uid="{00000000-0005-0000-0000-0000412D0000}"/>
    <cellStyle name="Normal 2 2 23 3 2" xfId="11394" xr:uid="{00000000-0005-0000-0000-0000422D0000}"/>
    <cellStyle name="Normal 2 2 23 3 3" xfId="11395" xr:uid="{00000000-0005-0000-0000-0000432D0000}"/>
    <cellStyle name="Normal 2 2 23 3 4" xfId="11396" xr:uid="{00000000-0005-0000-0000-0000442D0000}"/>
    <cellStyle name="Normal 2 2 24" xfId="11397" xr:uid="{00000000-0005-0000-0000-0000452D0000}"/>
    <cellStyle name="Normal 2 2 24 2" xfId="11398" xr:uid="{00000000-0005-0000-0000-0000462D0000}"/>
    <cellStyle name="Normal 2 2 25" xfId="11399" xr:uid="{00000000-0005-0000-0000-0000472D0000}"/>
    <cellStyle name="Normal 2 2 26" xfId="11400" xr:uid="{00000000-0005-0000-0000-0000482D0000}"/>
    <cellStyle name="Normal 2 2 27" xfId="11401" xr:uid="{00000000-0005-0000-0000-0000492D0000}"/>
    <cellStyle name="Normal 2 2 28" xfId="11402" xr:uid="{00000000-0005-0000-0000-00004A2D0000}"/>
    <cellStyle name="Normal 2 2 29" xfId="11403" xr:uid="{00000000-0005-0000-0000-00004B2D0000}"/>
    <cellStyle name="Normal 2 2 3" xfId="11404" xr:uid="{00000000-0005-0000-0000-00004C2D0000}"/>
    <cellStyle name="Normal 2 2 3 10" xfId="11405" xr:uid="{00000000-0005-0000-0000-00004D2D0000}"/>
    <cellStyle name="Normal 2 2 3 10 2" xfId="11406" xr:uid="{00000000-0005-0000-0000-00004E2D0000}"/>
    <cellStyle name="Normal 2 2 3 10 2 2" xfId="11407" xr:uid="{00000000-0005-0000-0000-00004F2D0000}"/>
    <cellStyle name="Normal 2 2 3 10 2 2 2" xfId="11408" xr:uid="{00000000-0005-0000-0000-0000502D0000}"/>
    <cellStyle name="Normal 2 2 3 10 2 2 3" xfId="11409" xr:uid="{00000000-0005-0000-0000-0000512D0000}"/>
    <cellStyle name="Normal 2 2 3 10 2 2 4" xfId="11410" xr:uid="{00000000-0005-0000-0000-0000522D0000}"/>
    <cellStyle name="Normal 2 2 3 10 2 3" xfId="11411" xr:uid="{00000000-0005-0000-0000-0000532D0000}"/>
    <cellStyle name="Normal 2 2 3 10 2 4" xfId="11412" xr:uid="{00000000-0005-0000-0000-0000542D0000}"/>
    <cellStyle name="Normal 2 2 3 10 2 5" xfId="11413" xr:uid="{00000000-0005-0000-0000-0000552D0000}"/>
    <cellStyle name="Normal 2 2 3 10 3" xfId="11414" xr:uid="{00000000-0005-0000-0000-0000562D0000}"/>
    <cellStyle name="Normal 2 2 3 10 4" xfId="11415" xr:uid="{00000000-0005-0000-0000-0000572D0000}"/>
    <cellStyle name="Normal 2 2 3 10 4 2" xfId="11416" xr:uid="{00000000-0005-0000-0000-0000582D0000}"/>
    <cellStyle name="Normal 2 2 3 10 4 3" xfId="11417" xr:uid="{00000000-0005-0000-0000-0000592D0000}"/>
    <cellStyle name="Normal 2 2 3 10 4 4" xfId="11418" xr:uid="{00000000-0005-0000-0000-00005A2D0000}"/>
    <cellStyle name="Normal 2 2 3 10 5" xfId="11419" xr:uid="{00000000-0005-0000-0000-00005B2D0000}"/>
    <cellStyle name="Normal 2 2 3 10 6" xfId="11420" xr:uid="{00000000-0005-0000-0000-00005C2D0000}"/>
    <cellStyle name="Normal 2 2 3 10 7" xfId="11421" xr:uid="{00000000-0005-0000-0000-00005D2D0000}"/>
    <cellStyle name="Normal 2 2 3 11" xfId="11422" xr:uid="{00000000-0005-0000-0000-00005E2D0000}"/>
    <cellStyle name="Normal 2 2 3 11 2" xfId="11423" xr:uid="{00000000-0005-0000-0000-00005F2D0000}"/>
    <cellStyle name="Normal 2 2 3 11 2 2" xfId="11424" xr:uid="{00000000-0005-0000-0000-0000602D0000}"/>
    <cellStyle name="Normal 2 2 3 11 2 2 2" xfId="11425" xr:uid="{00000000-0005-0000-0000-0000612D0000}"/>
    <cellStyle name="Normal 2 2 3 11 2 2 3" xfId="11426" xr:uid="{00000000-0005-0000-0000-0000622D0000}"/>
    <cellStyle name="Normal 2 2 3 11 2 2 4" xfId="11427" xr:uid="{00000000-0005-0000-0000-0000632D0000}"/>
    <cellStyle name="Normal 2 2 3 11 2 3" xfId="11428" xr:uid="{00000000-0005-0000-0000-0000642D0000}"/>
    <cellStyle name="Normal 2 2 3 11 2 4" xfId="11429" xr:uid="{00000000-0005-0000-0000-0000652D0000}"/>
    <cellStyle name="Normal 2 2 3 11 2 5" xfId="11430" xr:uid="{00000000-0005-0000-0000-0000662D0000}"/>
    <cellStyle name="Normal 2 2 3 11 3" xfId="11431" xr:uid="{00000000-0005-0000-0000-0000672D0000}"/>
    <cellStyle name="Normal 2 2 3 11 4" xfId="11432" xr:uid="{00000000-0005-0000-0000-0000682D0000}"/>
    <cellStyle name="Normal 2 2 3 11 4 2" xfId="11433" xr:uid="{00000000-0005-0000-0000-0000692D0000}"/>
    <cellStyle name="Normal 2 2 3 11 4 3" xfId="11434" xr:uid="{00000000-0005-0000-0000-00006A2D0000}"/>
    <cellStyle name="Normal 2 2 3 11 4 4" xfId="11435" xr:uid="{00000000-0005-0000-0000-00006B2D0000}"/>
    <cellStyle name="Normal 2 2 3 11 5" xfId="11436" xr:uid="{00000000-0005-0000-0000-00006C2D0000}"/>
    <cellStyle name="Normal 2 2 3 11 6" xfId="11437" xr:uid="{00000000-0005-0000-0000-00006D2D0000}"/>
    <cellStyle name="Normal 2 2 3 11 7" xfId="11438" xr:uid="{00000000-0005-0000-0000-00006E2D0000}"/>
    <cellStyle name="Normal 2 2 3 12" xfId="11439" xr:uid="{00000000-0005-0000-0000-00006F2D0000}"/>
    <cellStyle name="Normal 2 2 3 2" xfId="11440" xr:uid="{00000000-0005-0000-0000-0000702D0000}"/>
    <cellStyle name="Normal 2 2 3 3" xfId="11441" xr:uid="{00000000-0005-0000-0000-0000712D0000}"/>
    <cellStyle name="Normal 2 2 3 4" xfId="11442" xr:uid="{00000000-0005-0000-0000-0000722D0000}"/>
    <cellStyle name="Normal 2 2 3 5" xfId="11443" xr:uid="{00000000-0005-0000-0000-0000732D0000}"/>
    <cellStyle name="Normal 2 2 3 6" xfId="11444" xr:uid="{00000000-0005-0000-0000-0000742D0000}"/>
    <cellStyle name="Normal 2 2 3 7" xfId="11445" xr:uid="{00000000-0005-0000-0000-0000752D0000}"/>
    <cellStyle name="Normal 2 2 3 8" xfId="11446" xr:uid="{00000000-0005-0000-0000-0000762D0000}"/>
    <cellStyle name="Normal 2 2 3 9" xfId="11447" xr:uid="{00000000-0005-0000-0000-0000772D0000}"/>
    <cellStyle name="Normal 2 2 3 9 2" xfId="11448" xr:uid="{00000000-0005-0000-0000-0000782D0000}"/>
    <cellStyle name="Normal 2 2 30" xfId="11449" xr:uid="{00000000-0005-0000-0000-0000792D0000}"/>
    <cellStyle name="Normal 2 2 31" xfId="11450" xr:uid="{00000000-0005-0000-0000-00007A2D0000}"/>
    <cellStyle name="Normal 2 2 32" xfId="11451" xr:uid="{00000000-0005-0000-0000-00007B2D0000}"/>
    <cellStyle name="Normal 2 2 33" xfId="11452" xr:uid="{00000000-0005-0000-0000-00007C2D0000}"/>
    <cellStyle name="Normal 2 2 34" xfId="11453" xr:uid="{00000000-0005-0000-0000-00007D2D0000}"/>
    <cellStyle name="Normal 2 2 35" xfId="11454" xr:uid="{00000000-0005-0000-0000-00007E2D0000}"/>
    <cellStyle name="Normal 2 2 36" xfId="11455" xr:uid="{00000000-0005-0000-0000-00007F2D0000}"/>
    <cellStyle name="Normal 2 2 37" xfId="11456" xr:uid="{00000000-0005-0000-0000-0000802D0000}"/>
    <cellStyle name="Normal 2 2 38" xfId="11457" xr:uid="{00000000-0005-0000-0000-0000812D0000}"/>
    <cellStyle name="Normal 2 2 39" xfId="11458" xr:uid="{00000000-0005-0000-0000-0000822D0000}"/>
    <cellStyle name="Normal 2 2 4" xfId="11459" xr:uid="{00000000-0005-0000-0000-0000832D0000}"/>
    <cellStyle name="Normal 2 2 4 10" xfId="11460" xr:uid="{00000000-0005-0000-0000-0000842D0000}"/>
    <cellStyle name="Normal 2 2 4 10 2" xfId="11461" xr:uid="{00000000-0005-0000-0000-0000852D0000}"/>
    <cellStyle name="Normal 2 2 4 11" xfId="11462" xr:uid="{00000000-0005-0000-0000-0000862D0000}"/>
    <cellStyle name="Normal 2 2 4 11 2" xfId="11463" xr:uid="{00000000-0005-0000-0000-0000872D0000}"/>
    <cellStyle name="Normal 2 2 4 12" xfId="11464" xr:uid="{00000000-0005-0000-0000-0000882D0000}"/>
    <cellStyle name="Normal 2 2 4 12 2" xfId="11465" xr:uid="{00000000-0005-0000-0000-0000892D0000}"/>
    <cellStyle name="Normal 2 2 4 12 3" xfId="11466" xr:uid="{00000000-0005-0000-0000-00008A2D0000}"/>
    <cellStyle name="Normal 2 2 4 12 3 2" xfId="11467" xr:uid="{00000000-0005-0000-0000-00008B2D0000}"/>
    <cellStyle name="Normal 2 2 4 12 3 3" xfId="11468" xr:uid="{00000000-0005-0000-0000-00008C2D0000}"/>
    <cellStyle name="Normal 2 2 4 12 3 4" xfId="11469" xr:uid="{00000000-0005-0000-0000-00008D2D0000}"/>
    <cellStyle name="Normal 2 2 4 12 4" xfId="11470" xr:uid="{00000000-0005-0000-0000-00008E2D0000}"/>
    <cellStyle name="Normal 2 2 4 12 5" xfId="11471" xr:uid="{00000000-0005-0000-0000-00008F2D0000}"/>
    <cellStyle name="Normal 2 2 4 12 6" xfId="11472" xr:uid="{00000000-0005-0000-0000-0000902D0000}"/>
    <cellStyle name="Normal 2 2 4 13" xfId="11473" xr:uid="{00000000-0005-0000-0000-0000912D0000}"/>
    <cellStyle name="Normal 2 2 4 13 2" xfId="11474" xr:uid="{00000000-0005-0000-0000-0000922D0000}"/>
    <cellStyle name="Normal 2 2 4 13 3" xfId="11475" xr:uid="{00000000-0005-0000-0000-0000932D0000}"/>
    <cellStyle name="Normal 2 2 4 13 4" xfId="11476" xr:uid="{00000000-0005-0000-0000-0000942D0000}"/>
    <cellStyle name="Normal 2 2 4 14" xfId="11477" xr:uid="{00000000-0005-0000-0000-0000952D0000}"/>
    <cellStyle name="Normal 2 2 4 15" xfId="11478" xr:uid="{00000000-0005-0000-0000-0000962D0000}"/>
    <cellStyle name="Normal 2 2 4 16" xfId="11479" xr:uid="{00000000-0005-0000-0000-0000972D0000}"/>
    <cellStyle name="Normal 2 2 4 2" xfId="11480" xr:uid="{00000000-0005-0000-0000-0000982D0000}"/>
    <cellStyle name="Normal 2 2 4 2 2" xfId="11481" xr:uid="{00000000-0005-0000-0000-0000992D0000}"/>
    <cellStyle name="Normal 2 2 4 2 3" xfId="11482" xr:uid="{00000000-0005-0000-0000-00009A2D0000}"/>
    <cellStyle name="Normal 2 2 4 2 3 2" xfId="11483" xr:uid="{00000000-0005-0000-0000-00009B2D0000}"/>
    <cellStyle name="Normal 2 2 4 2 3 2 2" xfId="11484" xr:uid="{00000000-0005-0000-0000-00009C2D0000}"/>
    <cellStyle name="Normal 2 2 4 2 3 2 3" xfId="11485" xr:uid="{00000000-0005-0000-0000-00009D2D0000}"/>
    <cellStyle name="Normal 2 2 4 2 3 2 4" xfId="11486" xr:uid="{00000000-0005-0000-0000-00009E2D0000}"/>
    <cellStyle name="Normal 2 2 4 2 3 3" xfId="11487" xr:uid="{00000000-0005-0000-0000-00009F2D0000}"/>
    <cellStyle name="Normal 2 2 4 2 3 4" xfId="11488" xr:uid="{00000000-0005-0000-0000-0000A02D0000}"/>
    <cellStyle name="Normal 2 2 4 2 3 5" xfId="11489" xr:uid="{00000000-0005-0000-0000-0000A12D0000}"/>
    <cellStyle name="Normal 2 2 4 2 4" xfId="11490" xr:uid="{00000000-0005-0000-0000-0000A22D0000}"/>
    <cellStyle name="Normal 2 2 4 2 4 2" xfId="11491" xr:uid="{00000000-0005-0000-0000-0000A32D0000}"/>
    <cellStyle name="Normal 2 2 4 2 4 3" xfId="11492" xr:uid="{00000000-0005-0000-0000-0000A42D0000}"/>
    <cellStyle name="Normal 2 2 4 2 4 4" xfId="11493" xr:uid="{00000000-0005-0000-0000-0000A52D0000}"/>
    <cellStyle name="Normal 2 2 4 2 5" xfId="11494" xr:uid="{00000000-0005-0000-0000-0000A62D0000}"/>
    <cellStyle name="Normal 2 2 4 2 6" xfId="11495" xr:uid="{00000000-0005-0000-0000-0000A72D0000}"/>
    <cellStyle name="Normal 2 2 4 2 7" xfId="11496" xr:uid="{00000000-0005-0000-0000-0000A82D0000}"/>
    <cellStyle name="Normal 2 2 4 3" xfId="11497" xr:uid="{00000000-0005-0000-0000-0000A92D0000}"/>
    <cellStyle name="Normal 2 2 4 3 2" xfId="33363" xr:uid="{2653EAD2-70E8-4E4E-A527-98183CE79928}"/>
    <cellStyle name="Normal 2 2 4 4" xfId="11498" xr:uid="{00000000-0005-0000-0000-0000AA2D0000}"/>
    <cellStyle name="Normal 2 2 4 5" xfId="11499" xr:uid="{00000000-0005-0000-0000-0000AB2D0000}"/>
    <cellStyle name="Normal 2 2 4 6" xfId="11500" xr:uid="{00000000-0005-0000-0000-0000AC2D0000}"/>
    <cellStyle name="Normal 2 2 4 7" xfId="11501" xr:uid="{00000000-0005-0000-0000-0000AD2D0000}"/>
    <cellStyle name="Normal 2 2 4 8" xfId="11502" xr:uid="{00000000-0005-0000-0000-0000AE2D0000}"/>
    <cellStyle name="Normal 2 2 4 9" xfId="11503" xr:uid="{00000000-0005-0000-0000-0000AF2D0000}"/>
    <cellStyle name="Normal 2 2 4 9 2" xfId="11504" xr:uid="{00000000-0005-0000-0000-0000B02D0000}"/>
    <cellStyle name="Normal 2 2 40" xfId="11505" xr:uid="{00000000-0005-0000-0000-0000B12D0000}"/>
    <cellStyle name="Normal 2 2 41" xfId="11506" xr:uid="{00000000-0005-0000-0000-0000B22D0000}"/>
    <cellStyle name="Normal 2 2 42" xfId="11507" xr:uid="{00000000-0005-0000-0000-0000B32D0000}"/>
    <cellStyle name="Normal 2 2 43" xfId="11508" xr:uid="{00000000-0005-0000-0000-0000B42D0000}"/>
    <cellStyle name="Normal 2 2 44" xfId="11509" xr:uid="{00000000-0005-0000-0000-0000B52D0000}"/>
    <cellStyle name="Normal 2 2 45" xfId="11510" xr:uid="{00000000-0005-0000-0000-0000B62D0000}"/>
    <cellStyle name="Normal 2 2 46" xfId="11511" xr:uid="{00000000-0005-0000-0000-0000B72D0000}"/>
    <cellStyle name="Normal 2 2 47" xfId="11512" xr:uid="{00000000-0005-0000-0000-0000B82D0000}"/>
    <cellStyle name="Normal 2 2 48" xfId="11513" xr:uid="{00000000-0005-0000-0000-0000B92D0000}"/>
    <cellStyle name="Normal 2 2 49" xfId="11514" xr:uid="{00000000-0005-0000-0000-0000BA2D0000}"/>
    <cellStyle name="Normal 2 2 5" xfId="11515" xr:uid="{00000000-0005-0000-0000-0000BB2D0000}"/>
    <cellStyle name="Normal 2 2 5 10" xfId="11516" xr:uid="{00000000-0005-0000-0000-0000BC2D0000}"/>
    <cellStyle name="Normal 2 2 5 10 2" xfId="11517" xr:uid="{00000000-0005-0000-0000-0000BD2D0000}"/>
    <cellStyle name="Normal 2 2 5 11" xfId="11518" xr:uid="{00000000-0005-0000-0000-0000BE2D0000}"/>
    <cellStyle name="Normal 2 2 5 12" xfId="11519" xr:uid="{00000000-0005-0000-0000-0000BF2D0000}"/>
    <cellStyle name="Normal 2 2 5 13" xfId="33364" xr:uid="{CD06FA74-1F6B-411D-8039-DF48A0CB1EB3}"/>
    <cellStyle name="Normal 2 2 5 2" xfId="11520" xr:uid="{00000000-0005-0000-0000-0000C02D0000}"/>
    <cellStyle name="Normal 2 2 5 2 2" xfId="33365" xr:uid="{707F02A7-8FAB-44DB-99E9-6E16C2FE20A9}"/>
    <cellStyle name="Normal 2 2 5 3" xfId="11521" xr:uid="{00000000-0005-0000-0000-0000C12D0000}"/>
    <cellStyle name="Normal 2 2 5 3 2" xfId="33366" xr:uid="{1EF7358E-1069-4AFF-AB19-DB2179D4E013}"/>
    <cellStyle name="Normal 2 2 5 4" xfId="11522" xr:uid="{00000000-0005-0000-0000-0000C22D0000}"/>
    <cellStyle name="Normal 2 2 5 5" xfId="11523" xr:uid="{00000000-0005-0000-0000-0000C32D0000}"/>
    <cellStyle name="Normal 2 2 5 6" xfId="11524" xr:uid="{00000000-0005-0000-0000-0000C42D0000}"/>
    <cellStyle name="Normal 2 2 5 7" xfId="11525" xr:uid="{00000000-0005-0000-0000-0000C52D0000}"/>
    <cellStyle name="Normal 2 2 5 8" xfId="11526" xr:uid="{00000000-0005-0000-0000-0000C62D0000}"/>
    <cellStyle name="Normal 2 2 5 9" xfId="11527" xr:uid="{00000000-0005-0000-0000-0000C72D0000}"/>
    <cellStyle name="Normal 2 2 5 9 2" xfId="11528" xr:uid="{00000000-0005-0000-0000-0000C82D0000}"/>
    <cellStyle name="Normal 2 2 50" xfId="11529" xr:uid="{00000000-0005-0000-0000-0000C92D0000}"/>
    <cellStyle name="Normal 2 2 51" xfId="11530" xr:uid="{00000000-0005-0000-0000-0000CA2D0000}"/>
    <cellStyle name="Normal 2 2 52" xfId="11531" xr:uid="{00000000-0005-0000-0000-0000CB2D0000}"/>
    <cellStyle name="Normal 2 2 53" xfId="11532" xr:uid="{00000000-0005-0000-0000-0000CC2D0000}"/>
    <cellStyle name="Normal 2 2 54" xfId="11533" xr:uid="{00000000-0005-0000-0000-0000CD2D0000}"/>
    <cellStyle name="Normal 2 2 55" xfId="11534" xr:uid="{00000000-0005-0000-0000-0000CE2D0000}"/>
    <cellStyle name="Normal 2 2 56" xfId="11535" xr:uid="{00000000-0005-0000-0000-0000CF2D0000}"/>
    <cellStyle name="Normal 2 2 57" xfId="11536" xr:uid="{00000000-0005-0000-0000-0000D02D0000}"/>
    <cellStyle name="Normal 2 2 58" xfId="11537" xr:uid="{00000000-0005-0000-0000-0000D12D0000}"/>
    <cellStyle name="Normal 2 2 59" xfId="11538" xr:uid="{00000000-0005-0000-0000-0000D22D0000}"/>
    <cellStyle name="Normal 2 2 6" xfId="11539" xr:uid="{00000000-0005-0000-0000-0000D32D0000}"/>
    <cellStyle name="Normal 2 2 6 2" xfId="11540" xr:uid="{00000000-0005-0000-0000-0000D42D0000}"/>
    <cellStyle name="Normal 2 2 6 2 2" xfId="11541" xr:uid="{00000000-0005-0000-0000-0000D52D0000}"/>
    <cellStyle name="Normal 2 2 6 2 2 2" xfId="11542" xr:uid="{00000000-0005-0000-0000-0000D62D0000}"/>
    <cellStyle name="Normal 2 2 6 2 2 2 2" xfId="11543" xr:uid="{00000000-0005-0000-0000-0000D72D0000}"/>
    <cellStyle name="Normal 2 2 6 2 2 2 3" xfId="11544" xr:uid="{00000000-0005-0000-0000-0000D82D0000}"/>
    <cellStyle name="Normal 2 2 6 2 2 2 4" xfId="11545" xr:uid="{00000000-0005-0000-0000-0000D92D0000}"/>
    <cellStyle name="Normal 2 2 6 2 2 3" xfId="11546" xr:uid="{00000000-0005-0000-0000-0000DA2D0000}"/>
    <cellStyle name="Normal 2 2 6 2 2 4" xfId="11547" xr:uid="{00000000-0005-0000-0000-0000DB2D0000}"/>
    <cellStyle name="Normal 2 2 6 2 2 5" xfId="11548" xr:uid="{00000000-0005-0000-0000-0000DC2D0000}"/>
    <cellStyle name="Normal 2 2 6 2 3" xfId="11549" xr:uid="{00000000-0005-0000-0000-0000DD2D0000}"/>
    <cellStyle name="Normal 2 2 6 2 3 2" xfId="11550" xr:uid="{00000000-0005-0000-0000-0000DE2D0000}"/>
    <cellStyle name="Normal 2 2 6 2 3 3" xfId="11551" xr:uid="{00000000-0005-0000-0000-0000DF2D0000}"/>
    <cellStyle name="Normal 2 2 6 2 3 4" xfId="11552" xr:uid="{00000000-0005-0000-0000-0000E02D0000}"/>
    <cellStyle name="Normal 2 2 6 2 4" xfId="11553" xr:uid="{00000000-0005-0000-0000-0000E12D0000}"/>
    <cellStyle name="Normal 2 2 6 2 5" xfId="11554" xr:uid="{00000000-0005-0000-0000-0000E22D0000}"/>
    <cellStyle name="Normal 2 2 6 2 6" xfId="11555" xr:uid="{00000000-0005-0000-0000-0000E32D0000}"/>
    <cellStyle name="Normal 2 2 6 3" xfId="11556" xr:uid="{00000000-0005-0000-0000-0000E42D0000}"/>
    <cellStyle name="Normal 2 2 6 3 2" xfId="11557" xr:uid="{00000000-0005-0000-0000-0000E52D0000}"/>
    <cellStyle name="Normal 2 2 6 3 2 2" xfId="11558" xr:uid="{00000000-0005-0000-0000-0000E62D0000}"/>
    <cellStyle name="Normal 2 2 6 3 2 2 2" xfId="11559" xr:uid="{00000000-0005-0000-0000-0000E72D0000}"/>
    <cellStyle name="Normal 2 2 6 3 2 2 3" xfId="11560" xr:uid="{00000000-0005-0000-0000-0000E82D0000}"/>
    <cellStyle name="Normal 2 2 6 3 2 2 4" xfId="11561" xr:uid="{00000000-0005-0000-0000-0000E92D0000}"/>
    <cellStyle name="Normal 2 2 6 3 2 3" xfId="11562" xr:uid="{00000000-0005-0000-0000-0000EA2D0000}"/>
    <cellStyle name="Normal 2 2 6 3 2 4" xfId="11563" xr:uid="{00000000-0005-0000-0000-0000EB2D0000}"/>
    <cellStyle name="Normal 2 2 6 3 2 5" xfId="11564" xr:uid="{00000000-0005-0000-0000-0000EC2D0000}"/>
    <cellStyle name="Normal 2 2 6 3 3" xfId="11565" xr:uid="{00000000-0005-0000-0000-0000ED2D0000}"/>
    <cellStyle name="Normal 2 2 6 3 4" xfId="11566" xr:uid="{00000000-0005-0000-0000-0000EE2D0000}"/>
    <cellStyle name="Normal 2 2 6 3 4 2" xfId="11567" xr:uid="{00000000-0005-0000-0000-0000EF2D0000}"/>
    <cellStyle name="Normal 2 2 6 3 4 3" xfId="11568" xr:uid="{00000000-0005-0000-0000-0000F02D0000}"/>
    <cellStyle name="Normal 2 2 6 3 4 4" xfId="11569" xr:uid="{00000000-0005-0000-0000-0000F12D0000}"/>
    <cellStyle name="Normal 2 2 6 3 5" xfId="11570" xr:uid="{00000000-0005-0000-0000-0000F22D0000}"/>
    <cellStyle name="Normal 2 2 6 3 6" xfId="11571" xr:uid="{00000000-0005-0000-0000-0000F32D0000}"/>
    <cellStyle name="Normal 2 2 6 3 7" xfId="11572" xr:uid="{00000000-0005-0000-0000-0000F42D0000}"/>
    <cellStyle name="Normal 2 2 6 4" xfId="11573" xr:uid="{00000000-0005-0000-0000-0000F52D0000}"/>
    <cellStyle name="Normal 2 2 6 4 2" xfId="11574" xr:uid="{00000000-0005-0000-0000-0000F62D0000}"/>
    <cellStyle name="Normal 2 2 6 5" xfId="11575" xr:uid="{00000000-0005-0000-0000-0000F72D0000}"/>
    <cellStyle name="Normal 2 2 6 6" xfId="11576" xr:uid="{00000000-0005-0000-0000-0000F82D0000}"/>
    <cellStyle name="Normal 2 2 6 7" xfId="11577" xr:uid="{00000000-0005-0000-0000-0000F92D0000}"/>
    <cellStyle name="Normal 2 2 6 7 2" xfId="11578" xr:uid="{00000000-0005-0000-0000-0000FA2D0000}"/>
    <cellStyle name="Normal 2 2 6 7 3" xfId="11579" xr:uid="{00000000-0005-0000-0000-0000FB2D0000}"/>
    <cellStyle name="Normal 2 2 6 7 4" xfId="11580" xr:uid="{00000000-0005-0000-0000-0000FC2D0000}"/>
    <cellStyle name="Normal 2 2 60" xfId="11581" xr:uid="{00000000-0005-0000-0000-0000FD2D0000}"/>
    <cellStyle name="Normal 2 2 61" xfId="11582" xr:uid="{00000000-0005-0000-0000-0000FE2D0000}"/>
    <cellStyle name="Normal 2 2 62" xfId="11583" xr:uid="{00000000-0005-0000-0000-0000FF2D0000}"/>
    <cellStyle name="Normal 2 2 63" xfId="11584" xr:uid="{00000000-0005-0000-0000-0000002E0000}"/>
    <cellStyle name="Normal 2 2 64" xfId="11585" xr:uid="{00000000-0005-0000-0000-0000012E0000}"/>
    <cellStyle name="Normal 2 2 65" xfId="11586" xr:uid="{00000000-0005-0000-0000-0000022E0000}"/>
    <cellStyle name="Normal 2 2 66" xfId="11587" xr:uid="{00000000-0005-0000-0000-0000032E0000}"/>
    <cellStyle name="Normal 2 2 67" xfId="11588" xr:uid="{00000000-0005-0000-0000-0000042E0000}"/>
    <cellStyle name="Normal 2 2 68" xfId="11589" xr:uid="{00000000-0005-0000-0000-0000052E0000}"/>
    <cellStyle name="Normal 2 2 69" xfId="11590" xr:uid="{00000000-0005-0000-0000-0000062E0000}"/>
    <cellStyle name="Normal 2 2 7" xfId="11591" xr:uid="{00000000-0005-0000-0000-0000072E0000}"/>
    <cellStyle name="Normal 2 2 7 2" xfId="11592" xr:uid="{00000000-0005-0000-0000-0000082E0000}"/>
    <cellStyle name="Normal 2 2 7 2 2" xfId="11593" xr:uid="{00000000-0005-0000-0000-0000092E0000}"/>
    <cellStyle name="Normal 2 2 7 2 2 2" xfId="11594" xr:uid="{00000000-0005-0000-0000-00000A2E0000}"/>
    <cellStyle name="Normal 2 2 7 2 2 2 2" xfId="11595" xr:uid="{00000000-0005-0000-0000-00000B2E0000}"/>
    <cellStyle name="Normal 2 2 7 2 2 2 3" xfId="11596" xr:uid="{00000000-0005-0000-0000-00000C2E0000}"/>
    <cellStyle name="Normal 2 2 7 2 2 2 4" xfId="11597" xr:uid="{00000000-0005-0000-0000-00000D2E0000}"/>
    <cellStyle name="Normal 2 2 7 2 2 3" xfId="11598" xr:uid="{00000000-0005-0000-0000-00000E2E0000}"/>
    <cellStyle name="Normal 2 2 7 2 2 4" xfId="11599" xr:uid="{00000000-0005-0000-0000-00000F2E0000}"/>
    <cellStyle name="Normal 2 2 7 2 2 5" xfId="11600" xr:uid="{00000000-0005-0000-0000-0000102E0000}"/>
    <cellStyle name="Normal 2 2 7 2 3" xfId="11601" xr:uid="{00000000-0005-0000-0000-0000112E0000}"/>
    <cellStyle name="Normal 2 2 7 2 3 2" xfId="11602" xr:uid="{00000000-0005-0000-0000-0000122E0000}"/>
    <cellStyle name="Normal 2 2 7 2 3 3" xfId="11603" xr:uid="{00000000-0005-0000-0000-0000132E0000}"/>
    <cellStyle name="Normal 2 2 7 2 3 4" xfId="11604" xr:uid="{00000000-0005-0000-0000-0000142E0000}"/>
    <cellStyle name="Normal 2 2 7 2 4" xfId="11605" xr:uid="{00000000-0005-0000-0000-0000152E0000}"/>
    <cellStyle name="Normal 2 2 7 2 5" xfId="11606" xr:uid="{00000000-0005-0000-0000-0000162E0000}"/>
    <cellStyle name="Normal 2 2 7 2 6" xfId="11607" xr:uid="{00000000-0005-0000-0000-0000172E0000}"/>
    <cellStyle name="Normal 2 2 7 3" xfId="11608" xr:uid="{00000000-0005-0000-0000-0000182E0000}"/>
    <cellStyle name="Normal 2 2 7 3 2" xfId="11609" xr:uid="{00000000-0005-0000-0000-0000192E0000}"/>
    <cellStyle name="Normal 2 2 7 3 3" xfId="11610" xr:uid="{00000000-0005-0000-0000-00001A2E0000}"/>
    <cellStyle name="Normal 2 2 7 3 3 2" xfId="11611" xr:uid="{00000000-0005-0000-0000-00001B2E0000}"/>
    <cellStyle name="Normal 2 2 7 3 3 3" xfId="11612" xr:uid="{00000000-0005-0000-0000-00001C2E0000}"/>
    <cellStyle name="Normal 2 2 7 3 3 4" xfId="11613" xr:uid="{00000000-0005-0000-0000-00001D2E0000}"/>
    <cellStyle name="Normal 2 2 7 3 4" xfId="11614" xr:uid="{00000000-0005-0000-0000-00001E2E0000}"/>
    <cellStyle name="Normal 2 2 7 3 5" xfId="11615" xr:uid="{00000000-0005-0000-0000-00001F2E0000}"/>
    <cellStyle name="Normal 2 2 7 3 6" xfId="11616" xr:uid="{00000000-0005-0000-0000-0000202E0000}"/>
    <cellStyle name="Normal 2 2 7 4" xfId="11617" xr:uid="{00000000-0005-0000-0000-0000212E0000}"/>
    <cellStyle name="Normal 2 2 7 4 2" xfId="11618" xr:uid="{00000000-0005-0000-0000-0000222E0000}"/>
    <cellStyle name="Normal 2 2 7 4 3" xfId="11619" xr:uid="{00000000-0005-0000-0000-0000232E0000}"/>
    <cellStyle name="Normal 2 2 7 4 4" xfId="11620" xr:uid="{00000000-0005-0000-0000-0000242E0000}"/>
    <cellStyle name="Normal 2 2 7 5" xfId="11621" xr:uid="{00000000-0005-0000-0000-0000252E0000}"/>
    <cellStyle name="Normal 2 2 7 6" xfId="11622" xr:uid="{00000000-0005-0000-0000-0000262E0000}"/>
    <cellStyle name="Normal 2 2 7 7" xfId="11623" xr:uid="{00000000-0005-0000-0000-0000272E0000}"/>
    <cellStyle name="Normal 2 2 70" xfId="11624" xr:uid="{00000000-0005-0000-0000-0000282E0000}"/>
    <cellStyle name="Normal 2 2 71" xfId="11625" xr:uid="{00000000-0005-0000-0000-0000292E0000}"/>
    <cellStyle name="Normal 2 2 72" xfId="11626" xr:uid="{00000000-0005-0000-0000-00002A2E0000}"/>
    <cellStyle name="Normal 2 2 73" xfId="11627" xr:uid="{00000000-0005-0000-0000-00002B2E0000}"/>
    <cellStyle name="Normal 2 2 74" xfId="11628" xr:uid="{00000000-0005-0000-0000-00002C2E0000}"/>
    <cellStyle name="Normal 2 2 75" xfId="11629" xr:uid="{00000000-0005-0000-0000-00002D2E0000}"/>
    <cellStyle name="Normal 2 2 76" xfId="11630" xr:uid="{00000000-0005-0000-0000-00002E2E0000}"/>
    <cellStyle name="Normal 2 2 77" xfId="11631" xr:uid="{00000000-0005-0000-0000-00002F2E0000}"/>
    <cellStyle name="Normal 2 2 78" xfId="11632" xr:uid="{00000000-0005-0000-0000-0000302E0000}"/>
    <cellStyle name="Normal 2 2 79" xfId="11633" xr:uid="{00000000-0005-0000-0000-0000312E0000}"/>
    <cellStyle name="Normal 2 2 8" xfId="11634" xr:uid="{00000000-0005-0000-0000-0000322E0000}"/>
    <cellStyle name="Normal 2 2 8 2" xfId="11635" xr:uid="{00000000-0005-0000-0000-0000332E0000}"/>
    <cellStyle name="Normal 2 2 8 2 2" xfId="11636" xr:uid="{00000000-0005-0000-0000-0000342E0000}"/>
    <cellStyle name="Normal 2 2 8 2 2 2" xfId="11637" xr:uid="{00000000-0005-0000-0000-0000352E0000}"/>
    <cellStyle name="Normal 2 2 8 2 2 2 2" xfId="11638" xr:uid="{00000000-0005-0000-0000-0000362E0000}"/>
    <cellStyle name="Normal 2 2 8 2 2 2 3" xfId="11639" xr:uid="{00000000-0005-0000-0000-0000372E0000}"/>
    <cellStyle name="Normal 2 2 8 2 2 2 4" xfId="11640" xr:uid="{00000000-0005-0000-0000-0000382E0000}"/>
    <cellStyle name="Normal 2 2 8 2 2 3" xfId="11641" xr:uid="{00000000-0005-0000-0000-0000392E0000}"/>
    <cellStyle name="Normal 2 2 8 2 2 4" xfId="11642" xr:uid="{00000000-0005-0000-0000-00003A2E0000}"/>
    <cellStyle name="Normal 2 2 8 2 2 5" xfId="11643" xr:uid="{00000000-0005-0000-0000-00003B2E0000}"/>
    <cellStyle name="Normal 2 2 8 2 3" xfId="11644" xr:uid="{00000000-0005-0000-0000-00003C2E0000}"/>
    <cellStyle name="Normal 2 2 8 2 3 2" xfId="11645" xr:uid="{00000000-0005-0000-0000-00003D2E0000}"/>
    <cellStyle name="Normal 2 2 8 2 3 3" xfId="11646" xr:uid="{00000000-0005-0000-0000-00003E2E0000}"/>
    <cellStyle name="Normal 2 2 8 2 3 4" xfId="11647" xr:uid="{00000000-0005-0000-0000-00003F2E0000}"/>
    <cellStyle name="Normal 2 2 8 2 4" xfId="11648" xr:uid="{00000000-0005-0000-0000-0000402E0000}"/>
    <cellStyle name="Normal 2 2 8 2 5" xfId="11649" xr:uid="{00000000-0005-0000-0000-0000412E0000}"/>
    <cellStyle name="Normal 2 2 8 2 6" xfId="11650" xr:uid="{00000000-0005-0000-0000-0000422E0000}"/>
    <cellStyle name="Normal 2 2 8 3" xfId="11651" xr:uid="{00000000-0005-0000-0000-0000432E0000}"/>
    <cellStyle name="Normal 2 2 8 3 2" xfId="11652" xr:uid="{00000000-0005-0000-0000-0000442E0000}"/>
    <cellStyle name="Normal 2 2 8 3 3" xfId="11653" xr:uid="{00000000-0005-0000-0000-0000452E0000}"/>
    <cellStyle name="Normal 2 2 8 3 3 2" xfId="11654" xr:uid="{00000000-0005-0000-0000-0000462E0000}"/>
    <cellStyle name="Normal 2 2 8 3 3 3" xfId="11655" xr:uid="{00000000-0005-0000-0000-0000472E0000}"/>
    <cellStyle name="Normal 2 2 8 3 3 4" xfId="11656" xr:uid="{00000000-0005-0000-0000-0000482E0000}"/>
    <cellStyle name="Normal 2 2 8 3 4" xfId="11657" xr:uid="{00000000-0005-0000-0000-0000492E0000}"/>
    <cellStyle name="Normal 2 2 8 3 5" xfId="11658" xr:uid="{00000000-0005-0000-0000-00004A2E0000}"/>
    <cellStyle name="Normal 2 2 8 3 6" xfId="11659" xr:uid="{00000000-0005-0000-0000-00004B2E0000}"/>
    <cellStyle name="Normal 2 2 8 4" xfId="11660" xr:uid="{00000000-0005-0000-0000-00004C2E0000}"/>
    <cellStyle name="Normal 2 2 8 4 2" xfId="11661" xr:uid="{00000000-0005-0000-0000-00004D2E0000}"/>
    <cellStyle name="Normal 2 2 8 4 3" xfId="11662" xr:uid="{00000000-0005-0000-0000-00004E2E0000}"/>
    <cellStyle name="Normal 2 2 8 4 4" xfId="11663" xr:uid="{00000000-0005-0000-0000-00004F2E0000}"/>
    <cellStyle name="Normal 2 2 8 5" xfId="11664" xr:uid="{00000000-0005-0000-0000-0000502E0000}"/>
    <cellStyle name="Normal 2 2 8 6" xfId="11665" xr:uid="{00000000-0005-0000-0000-0000512E0000}"/>
    <cellStyle name="Normal 2 2 8 7" xfId="11666" xr:uid="{00000000-0005-0000-0000-0000522E0000}"/>
    <cellStyle name="Normal 2 2 80" xfId="11667" xr:uid="{00000000-0005-0000-0000-0000532E0000}"/>
    <cellStyle name="Normal 2 2 81" xfId="11668" xr:uid="{00000000-0005-0000-0000-0000542E0000}"/>
    <cellStyle name="Normal 2 2 82" xfId="11669" xr:uid="{00000000-0005-0000-0000-0000552E0000}"/>
    <cellStyle name="Normal 2 2 83" xfId="11670" xr:uid="{00000000-0005-0000-0000-0000562E0000}"/>
    <cellStyle name="Normal 2 2 84" xfId="11671" xr:uid="{00000000-0005-0000-0000-0000572E0000}"/>
    <cellStyle name="Normal 2 2 85" xfId="11672" xr:uid="{00000000-0005-0000-0000-0000582E0000}"/>
    <cellStyle name="Normal 2 2 86" xfId="11673" xr:uid="{00000000-0005-0000-0000-0000592E0000}"/>
    <cellStyle name="Normal 2 2 87" xfId="11674" xr:uid="{00000000-0005-0000-0000-00005A2E0000}"/>
    <cellStyle name="Normal 2 2 88" xfId="11675" xr:uid="{00000000-0005-0000-0000-00005B2E0000}"/>
    <cellStyle name="Normal 2 2 89" xfId="11676" xr:uid="{00000000-0005-0000-0000-00005C2E0000}"/>
    <cellStyle name="Normal 2 2 9" xfId="11677" xr:uid="{00000000-0005-0000-0000-00005D2E0000}"/>
    <cellStyle name="Normal 2 2 9 2" xfId="11678" xr:uid="{00000000-0005-0000-0000-00005E2E0000}"/>
    <cellStyle name="Normal 2 2 9 2 10" xfId="11679" xr:uid="{00000000-0005-0000-0000-00005F2E0000}"/>
    <cellStyle name="Normal 2 2 9 2 10 2" xfId="11680" xr:uid="{00000000-0005-0000-0000-0000602E0000}"/>
    <cellStyle name="Normal 2 2 9 2 10 3" xfId="11681" xr:uid="{00000000-0005-0000-0000-0000612E0000}"/>
    <cellStyle name="Normal 2 2 9 2 10 4" xfId="11682" xr:uid="{00000000-0005-0000-0000-0000622E0000}"/>
    <cellStyle name="Normal 2 2 9 2 11" xfId="11683" xr:uid="{00000000-0005-0000-0000-0000632E0000}"/>
    <cellStyle name="Normal 2 2 9 2 12" xfId="11684" xr:uid="{00000000-0005-0000-0000-0000642E0000}"/>
    <cellStyle name="Normal 2 2 9 2 13" xfId="11685" xr:uid="{00000000-0005-0000-0000-0000652E0000}"/>
    <cellStyle name="Normal 2 2 9 2 2" xfId="11686" xr:uid="{00000000-0005-0000-0000-0000662E0000}"/>
    <cellStyle name="Normal 2 2 9 2 2 2" xfId="11687" xr:uid="{00000000-0005-0000-0000-0000672E0000}"/>
    <cellStyle name="Normal 2 2 9 2 2 2 2" xfId="11688" xr:uid="{00000000-0005-0000-0000-0000682E0000}"/>
    <cellStyle name="Normal 2 2 9 2 2 2 2 2" xfId="11689" xr:uid="{00000000-0005-0000-0000-0000692E0000}"/>
    <cellStyle name="Normal 2 2 9 2 2 2 2 2 2" xfId="11690" xr:uid="{00000000-0005-0000-0000-00006A2E0000}"/>
    <cellStyle name="Normal 2 2 9 2 2 2 2 2 3" xfId="11691" xr:uid="{00000000-0005-0000-0000-00006B2E0000}"/>
    <cellStyle name="Normal 2 2 9 2 2 2 2 2 4" xfId="11692" xr:uid="{00000000-0005-0000-0000-00006C2E0000}"/>
    <cellStyle name="Normal 2 2 9 2 2 2 2 3" xfId="11693" xr:uid="{00000000-0005-0000-0000-00006D2E0000}"/>
    <cellStyle name="Normal 2 2 9 2 2 2 2 4" xfId="11694" xr:uid="{00000000-0005-0000-0000-00006E2E0000}"/>
    <cellStyle name="Normal 2 2 9 2 2 2 2 5" xfId="11695" xr:uid="{00000000-0005-0000-0000-00006F2E0000}"/>
    <cellStyle name="Normal 2 2 9 2 2 2 3" xfId="11696" xr:uid="{00000000-0005-0000-0000-0000702E0000}"/>
    <cellStyle name="Normal 2 2 9 2 2 2 3 2" xfId="11697" xr:uid="{00000000-0005-0000-0000-0000712E0000}"/>
    <cellStyle name="Normal 2 2 9 2 2 2 3 3" xfId="11698" xr:uid="{00000000-0005-0000-0000-0000722E0000}"/>
    <cellStyle name="Normal 2 2 9 2 2 2 3 4" xfId="11699" xr:uid="{00000000-0005-0000-0000-0000732E0000}"/>
    <cellStyle name="Normal 2 2 9 2 2 2 4" xfId="11700" xr:uid="{00000000-0005-0000-0000-0000742E0000}"/>
    <cellStyle name="Normal 2 2 9 2 2 2 5" xfId="11701" xr:uid="{00000000-0005-0000-0000-0000752E0000}"/>
    <cellStyle name="Normal 2 2 9 2 2 2 6" xfId="11702" xr:uid="{00000000-0005-0000-0000-0000762E0000}"/>
    <cellStyle name="Normal 2 2 9 2 3" xfId="11703" xr:uid="{00000000-0005-0000-0000-0000772E0000}"/>
    <cellStyle name="Normal 2 2 9 2 3 2" xfId="11704" xr:uid="{00000000-0005-0000-0000-0000782E0000}"/>
    <cellStyle name="Normal 2 2 9 2 3 2 2" xfId="11705" xr:uid="{00000000-0005-0000-0000-0000792E0000}"/>
    <cellStyle name="Normal 2 2 9 2 3 2 2 2" xfId="11706" xr:uid="{00000000-0005-0000-0000-00007A2E0000}"/>
    <cellStyle name="Normal 2 2 9 2 3 2 2 3" xfId="11707" xr:uid="{00000000-0005-0000-0000-00007B2E0000}"/>
    <cellStyle name="Normal 2 2 9 2 3 2 2 4" xfId="11708" xr:uid="{00000000-0005-0000-0000-00007C2E0000}"/>
    <cellStyle name="Normal 2 2 9 2 3 2 3" xfId="11709" xr:uid="{00000000-0005-0000-0000-00007D2E0000}"/>
    <cellStyle name="Normal 2 2 9 2 3 2 4" xfId="11710" xr:uid="{00000000-0005-0000-0000-00007E2E0000}"/>
    <cellStyle name="Normal 2 2 9 2 3 2 5" xfId="11711" xr:uid="{00000000-0005-0000-0000-00007F2E0000}"/>
    <cellStyle name="Normal 2 2 9 2 3 3" xfId="11712" xr:uid="{00000000-0005-0000-0000-0000802E0000}"/>
    <cellStyle name="Normal 2 2 9 2 3 3 2" xfId="11713" xr:uid="{00000000-0005-0000-0000-0000812E0000}"/>
    <cellStyle name="Normal 2 2 9 2 3 3 3" xfId="11714" xr:uid="{00000000-0005-0000-0000-0000822E0000}"/>
    <cellStyle name="Normal 2 2 9 2 3 3 4" xfId="11715" xr:uid="{00000000-0005-0000-0000-0000832E0000}"/>
    <cellStyle name="Normal 2 2 9 2 3 4" xfId="11716" xr:uid="{00000000-0005-0000-0000-0000842E0000}"/>
    <cellStyle name="Normal 2 2 9 2 3 5" xfId="11717" xr:uid="{00000000-0005-0000-0000-0000852E0000}"/>
    <cellStyle name="Normal 2 2 9 2 3 6" xfId="11718" xr:uid="{00000000-0005-0000-0000-0000862E0000}"/>
    <cellStyle name="Normal 2 2 9 2 4" xfId="11719" xr:uid="{00000000-0005-0000-0000-0000872E0000}"/>
    <cellStyle name="Normal 2 2 9 2 4 2" xfId="11720" xr:uid="{00000000-0005-0000-0000-0000882E0000}"/>
    <cellStyle name="Normal 2 2 9 2 4 2 2" xfId="11721" xr:uid="{00000000-0005-0000-0000-0000892E0000}"/>
    <cellStyle name="Normal 2 2 9 2 4 2 2 2" xfId="11722" xr:uid="{00000000-0005-0000-0000-00008A2E0000}"/>
    <cellStyle name="Normal 2 2 9 2 4 2 2 3" xfId="11723" xr:uid="{00000000-0005-0000-0000-00008B2E0000}"/>
    <cellStyle name="Normal 2 2 9 2 4 2 2 4" xfId="11724" xr:uid="{00000000-0005-0000-0000-00008C2E0000}"/>
    <cellStyle name="Normal 2 2 9 2 4 2 3" xfId="11725" xr:uid="{00000000-0005-0000-0000-00008D2E0000}"/>
    <cellStyle name="Normal 2 2 9 2 4 2 4" xfId="11726" xr:uid="{00000000-0005-0000-0000-00008E2E0000}"/>
    <cellStyle name="Normal 2 2 9 2 4 2 5" xfId="11727" xr:uid="{00000000-0005-0000-0000-00008F2E0000}"/>
    <cellStyle name="Normal 2 2 9 2 4 3" xfId="11728" xr:uid="{00000000-0005-0000-0000-0000902E0000}"/>
    <cellStyle name="Normal 2 2 9 2 4 3 2" xfId="11729" xr:uid="{00000000-0005-0000-0000-0000912E0000}"/>
    <cellStyle name="Normal 2 2 9 2 4 3 3" xfId="11730" xr:uid="{00000000-0005-0000-0000-0000922E0000}"/>
    <cellStyle name="Normal 2 2 9 2 4 3 4" xfId="11731" xr:uid="{00000000-0005-0000-0000-0000932E0000}"/>
    <cellStyle name="Normal 2 2 9 2 4 4" xfId="11732" xr:uid="{00000000-0005-0000-0000-0000942E0000}"/>
    <cellStyle name="Normal 2 2 9 2 4 5" xfId="11733" xr:uid="{00000000-0005-0000-0000-0000952E0000}"/>
    <cellStyle name="Normal 2 2 9 2 4 6" xfId="11734" xr:uid="{00000000-0005-0000-0000-0000962E0000}"/>
    <cellStyle name="Normal 2 2 9 2 5" xfId="11735" xr:uid="{00000000-0005-0000-0000-0000972E0000}"/>
    <cellStyle name="Normal 2 2 9 2 5 2" xfId="11736" xr:uid="{00000000-0005-0000-0000-0000982E0000}"/>
    <cellStyle name="Normal 2 2 9 2 5 2 2" xfId="11737" xr:uid="{00000000-0005-0000-0000-0000992E0000}"/>
    <cellStyle name="Normal 2 2 9 2 5 2 2 2" xfId="11738" xr:uid="{00000000-0005-0000-0000-00009A2E0000}"/>
    <cellStyle name="Normal 2 2 9 2 5 2 2 3" xfId="11739" xr:uid="{00000000-0005-0000-0000-00009B2E0000}"/>
    <cellStyle name="Normal 2 2 9 2 5 2 2 4" xfId="11740" xr:uid="{00000000-0005-0000-0000-00009C2E0000}"/>
    <cellStyle name="Normal 2 2 9 2 5 2 3" xfId="11741" xr:uid="{00000000-0005-0000-0000-00009D2E0000}"/>
    <cellStyle name="Normal 2 2 9 2 5 2 4" xfId="11742" xr:uid="{00000000-0005-0000-0000-00009E2E0000}"/>
    <cellStyle name="Normal 2 2 9 2 5 2 5" xfId="11743" xr:uid="{00000000-0005-0000-0000-00009F2E0000}"/>
    <cellStyle name="Normal 2 2 9 2 5 3" xfId="11744" xr:uid="{00000000-0005-0000-0000-0000A02E0000}"/>
    <cellStyle name="Normal 2 2 9 2 5 3 2" xfId="11745" xr:uid="{00000000-0005-0000-0000-0000A12E0000}"/>
    <cellStyle name="Normal 2 2 9 2 5 3 3" xfId="11746" xr:uid="{00000000-0005-0000-0000-0000A22E0000}"/>
    <cellStyle name="Normal 2 2 9 2 5 3 4" xfId="11747" xr:uid="{00000000-0005-0000-0000-0000A32E0000}"/>
    <cellStyle name="Normal 2 2 9 2 5 4" xfId="11748" xr:uid="{00000000-0005-0000-0000-0000A42E0000}"/>
    <cellStyle name="Normal 2 2 9 2 5 5" xfId="11749" xr:uid="{00000000-0005-0000-0000-0000A52E0000}"/>
    <cellStyle name="Normal 2 2 9 2 5 6" xfId="11750" xr:uid="{00000000-0005-0000-0000-0000A62E0000}"/>
    <cellStyle name="Normal 2 2 9 2 6" xfId="11751" xr:uid="{00000000-0005-0000-0000-0000A72E0000}"/>
    <cellStyle name="Normal 2 2 9 2 6 2" xfId="11752" xr:uid="{00000000-0005-0000-0000-0000A82E0000}"/>
    <cellStyle name="Normal 2 2 9 2 6 2 2" xfId="11753" xr:uid="{00000000-0005-0000-0000-0000A92E0000}"/>
    <cellStyle name="Normal 2 2 9 2 6 2 2 2" xfId="11754" xr:uid="{00000000-0005-0000-0000-0000AA2E0000}"/>
    <cellStyle name="Normal 2 2 9 2 6 2 2 3" xfId="11755" xr:uid="{00000000-0005-0000-0000-0000AB2E0000}"/>
    <cellStyle name="Normal 2 2 9 2 6 2 2 4" xfId="11756" xr:uid="{00000000-0005-0000-0000-0000AC2E0000}"/>
    <cellStyle name="Normal 2 2 9 2 6 2 3" xfId="11757" xr:uid="{00000000-0005-0000-0000-0000AD2E0000}"/>
    <cellStyle name="Normal 2 2 9 2 6 2 4" xfId="11758" xr:uid="{00000000-0005-0000-0000-0000AE2E0000}"/>
    <cellStyle name="Normal 2 2 9 2 6 2 5" xfId="11759" xr:uid="{00000000-0005-0000-0000-0000AF2E0000}"/>
    <cellStyle name="Normal 2 2 9 2 6 3" xfId="11760" xr:uid="{00000000-0005-0000-0000-0000B02E0000}"/>
    <cellStyle name="Normal 2 2 9 2 6 3 2" xfId="11761" xr:uid="{00000000-0005-0000-0000-0000B12E0000}"/>
    <cellStyle name="Normal 2 2 9 2 6 3 3" xfId="11762" xr:uid="{00000000-0005-0000-0000-0000B22E0000}"/>
    <cellStyle name="Normal 2 2 9 2 6 3 4" xfId="11763" xr:uid="{00000000-0005-0000-0000-0000B32E0000}"/>
    <cellStyle name="Normal 2 2 9 2 6 4" xfId="11764" xr:uid="{00000000-0005-0000-0000-0000B42E0000}"/>
    <cellStyle name="Normal 2 2 9 2 6 5" xfId="11765" xr:uid="{00000000-0005-0000-0000-0000B52E0000}"/>
    <cellStyle name="Normal 2 2 9 2 6 6" xfId="11766" xr:uid="{00000000-0005-0000-0000-0000B62E0000}"/>
    <cellStyle name="Normal 2 2 9 2 7" xfId="11767" xr:uid="{00000000-0005-0000-0000-0000B72E0000}"/>
    <cellStyle name="Normal 2 2 9 2 7 2" xfId="11768" xr:uid="{00000000-0005-0000-0000-0000B82E0000}"/>
    <cellStyle name="Normal 2 2 9 2 7 2 2" xfId="11769" xr:uid="{00000000-0005-0000-0000-0000B92E0000}"/>
    <cellStyle name="Normal 2 2 9 2 7 2 2 2" xfId="11770" xr:uid="{00000000-0005-0000-0000-0000BA2E0000}"/>
    <cellStyle name="Normal 2 2 9 2 7 2 2 3" xfId="11771" xr:uid="{00000000-0005-0000-0000-0000BB2E0000}"/>
    <cellStyle name="Normal 2 2 9 2 7 2 2 4" xfId="11772" xr:uid="{00000000-0005-0000-0000-0000BC2E0000}"/>
    <cellStyle name="Normal 2 2 9 2 7 2 3" xfId="11773" xr:uid="{00000000-0005-0000-0000-0000BD2E0000}"/>
    <cellStyle name="Normal 2 2 9 2 7 2 4" xfId="11774" xr:uid="{00000000-0005-0000-0000-0000BE2E0000}"/>
    <cellStyle name="Normal 2 2 9 2 7 2 5" xfId="11775" xr:uid="{00000000-0005-0000-0000-0000BF2E0000}"/>
    <cellStyle name="Normal 2 2 9 2 7 3" xfId="11776" xr:uid="{00000000-0005-0000-0000-0000C02E0000}"/>
    <cellStyle name="Normal 2 2 9 2 7 3 2" xfId="11777" xr:uid="{00000000-0005-0000-0000-0000C12E0000}"/>
    <cellStyle name="Normal 2 2 9 2 7 3 3" xfId="11778" xr:uid="{00000000-0005-0000-0000-0000C22E0000}"/>
    <cellStyle name="Normal 2 2 9 2 7 3 4" xfId="11779" xr:uid="{00000000-0005-0000-0000-0000C32E0000}"/>
    <cellStyle name="Normal 2 2 9 2 7 4" xfId="11780" xr:uid="{00000000-0005-0000-0000-0000C42E0000}"/>
    <cellStyle name="Normal 2 2 9 2 7 5" xfId="11781" xr:uid="{00000000-0005-0000-0000-0000C52E0000}"/>
    <cellStyle name="Normal 2 2 9 2 7 6" xfId="11782" xr:uid="{00000000-0005-0000-0000-0000C62E0000}"/>
    <cellStyle name="Normal 2 2 9 2 8" xfId="11783" xr:uid="{00000000-0005-0000-0000-0000C72E0000}"/>
    <cellStyle name="Normal 2 2 9 2 8 2" xfId="11784" xr:uid="{00000000-0005-0000-0000-0000C82E0000}"/>
    <cellStyle name="Normal 2 2 9 2 8 2 2" xfId="11785" xr:uid="{00000000-0005-0000-0000-0000C92E0000}"/>
    <cellStyle name="Normal 2 2 9 2 8 2 2 2" xfId="11786" xr:uid="{00000000-0005-0000-0000-0000CA2E0000}"/>
    <cellStyle name="Normal 2 2 9 2 8 2 2 3" xfId="11787" xr:uid="{00000000-0005-0000-0000-0000CB2E0000}"/>
    <cellStyle name="Normal 2 2 9 2 8 2 2 4" xfId="11788" xr:uid="{00000000-0005-0000-0000-0000CC2E0000}"/>
    <cellStyle name="Normal 2 2 9 2 8 2 3" xfId="11789" xr:uid="{00000000-0005-0000-0000-0000CD2E0000}"/>
    <cellStyle name="Normal 2 2 9 2 8 2 4" xfId="11790" xr:uid="{00000000-0005-0000-0000-0000CE2E0000}"/>
    <cellStyle name="Normal 2 2 9 2 8 2 5" xfId="11791" xr:uid="{00000000-0005-0000-0000-0000CF2E0000}"/>
    <cellStyle name="Normal 2 2 9 2 8 3" xfId="11792" xr:uid="{00000000-0005-0000-0000-0000D02E0000}"/>
    <cellStyle name="Normal 2 2 9 2 8 3 2" xfId="11793" xr:uid="{00000000-0005-0000-0000-0000D12E0000}"/>
    <cellStyle name="Normal 2 2 9 2 8 3 3" xfId="11794" xr:uid="{00000000-0005-0000-0000-0000D22E0000}"/>
    <cellStyle name="Normal 2 2 9 2 8 3 4" xfId="11795" xr:uid="{00000000-0005-0000-0000-0000D32E0000}"/>
    <cellStyle name="Normal 2 2 9 2 8 4" xfId="11796" xr:uid="{00000000-0005-0000-0000-0000D42E0000}"/>
    <cellStyle name="Normal 2 2 9 2 8 5" xfId="11797" xr:uid="{00000000-0005-0000-0000-0000D52E0000}"/>
    <cellStyle name="Normal 2 2 9 2 8 6" xfId="11798" xr:uid="{00000000-0005-0000-0000-0000D62E0000}"/>
    <cellStyle name="Normal 2 2 9 2 9" xfId="11799" xr:uid="{00000000-0005-0000-0000-0000D72E0000}"/>
    <cellStyle name="Normal 2 2 9 2 9 2" xfId="11800" xr:uid="{00000000-0005-0000-0000-0000D82E0000}"/>
    <cellStyle name="Normal 2 2 9 2 9 2 2" xfId="11801" xr:uid="{00000000-0005-0000-0000-0000D92E0000}"/>
    <cellStyle name="Normal 2 2 9 2 9 2 3" xfId="11802" xr:uid="{00000000-0005-0000-0000-0000DA2E0000}"/>
    <cellStyle name="Normal 2 2 9 2 9 2 4" xfId="11803" xr:uid="{00000000-0005-0000-0000-0000DB2E0000}"/>
    <cellStyle name="Normal 2 2 9 2 9 3" xfId="11804" xr:uid="{00000000-0005-0000-0000-0000DC2E0000}"/>
    <cellStyle name="Normal 2 2 9 2 9 4" xfId="11805" xr:uid="{00000000-0005-0000-0000-0000DD2E0000}"/>
    <cellStyle name="Normal 2 2 9 2 9 5" xfId="11806" xr:uid="{00000000-0005-0000-0000-0000DE2E0000}"/>
    <cellStyle name="Normal 2 2 9 3" xfId="11807" xr:uid="{00000000-0005-0000-0000-0000DF2E0000}"/>
    <cellStyle name="Normal 2 2 9 3 2" xfId="11808" xr:uid="{00000000-0005-0000-0000-0000E02E0000}"/>
    <cellStyle name="Normal 2 2 9 3 3" xfId="11809" xr:uid="{00000000-0005-0000-0000-0000E12E0000}"/>
    <cellStyle name="Normal 2 2 9 3 3 2" xfId="11810" xr:uid="{00000000-0005-0000-0000-0000E22E0000}"/>
    <cellStyle name="Normal 2 2 9 3 3 2 2" xfId="11811" xr:uid="{00000000-0005-0000-0000-0000E32E0000}"/>
    <cellStyle name="Normal 2 2 9 3 3 2 3" xfId="11812" xr:uid="{00000000-0005-0000-0000-0000E42E0000}"/>
    <cellStyle name="Normal 2 2 9 3 3 2 4" xfId="11813" xr:uid="{00000000-0005-0000-0000-0000E52E0000}"/>
    <cellStyle name="Normal 2 2 9 3 3 3" xfId="11814" xr:uid="{00000000-0005-0000-0000-0000E62E0000}"/>
    <cellStyle name="Normal 2 2 9 3 3 4" xfId="11815" xr:uid="{00000000-0005-0000-0000-0000E72E0000}"/>
    <cellStyle name="Normal 2 2 9 3 3 5" xfId="11816" xr:uid="{00000000-0005-0000-0000-0000E82E0000}"/>
    <cellStyle name="Normal 2 2 9 3 4" xfId="11817" xr:uid="{00000000-0005-0000-0000-0000E92E0000}"/>
    <cellStyle name="Normal 2 2 9 3 4 2" xfId="11818" xr:uid="{00000000-0005-0000-0000-0000EA2E0000}"/>
    <cellStyle name="Normal 2 2 9 3 4 3" xfId="11819" xr:uid="{00000000-0005-0000-0000-0000EB2E0000}"/>
    <cellStyle name="Normal 2 2 9 3 4 4" xfId="11820" xr:uid="{00000000-0005-0000-0000-0000EC2E0000}"/>
    <cellStyle name="Normal 2 2 9 3 5" xfId="11821" xr:uid="{00000000-0005-0000-0000-0000ED2E0000}"/>
    <cellStyle name="Normal 2 2 9 3 6" xfId="11822" xr:uid="{00000000-0005-0000-0000-0000EE2E0000}"/>
    <cellStyle name="Normal 2 2 9 3 7" xfId="11823" xr:uid="{00000000-0005-0000-0000-0000EF2E0000}"/>
    <cellStyle name="Normal 2 2 9 4" xfId="11824" xr:uid="{00000000-0005-0000-0000-0000F02E0000}"/>
    <cellStyle name="Normal 2 2 9 5" xfId="11825" xr:uid="{00000000-0005-0000-0000-0000F12E0000}"/>
    <cellStyle name="Normal 2 2 9 6" xfId="11826" xr:uid="{00000000-0005-0000-0000-0000F22E0000}"/>
    <cellStyle name="Normal 2 2 9 7" xfId="11827" xr:uid="{00000000-0005-0000-0000-0000F32E0000}"/>
    <cellStyle name="Normal 2 2 9 8" xfId="11828" xr:uid="{00000000-0005-0000-0000-0000F42E0000}"/>
    <cellStyle name="Normal 2 2 9 9" xfId="11829" xr:uid="{00000000-0005-0000-0000-0000F52E0000}"/>
    <cellStyle name="Normal 2 2 90" xfId="11830" xr:uid="{00000000-0005-0000-0000-0000F62E0000}"/>
    <cellStyle name="Normal 2 2 91" xfId="11831" xr:uid="{00000000-0005-0000-0000-0000F72E0000}"/>
    <cellStyle name="Normal 2 2 92" xfId="11832" xr:uid="{00000000-0005-0000-0000-0000F82E0000}"/>
    <cellStyle name="Normal 2 2 93" xfId="11833" xr:uid="{00000000-0005-0000-0000-0000F92E0000}"/>
    <cellStyle name="Normal 2 2 94" xfId="11834" xr:uid="{00000000-0005-0000-0000-0000FA2E0000}"/>
    <cellStyle name="Normal 2 2 95" xfId="11835" xr:uid="{00000000-0005-0000-0000-0000FB2E0000}"/>
    <cellStyle name="Normal 2 2 96" xfId="11836" xr:uid="{00000000-0005-0000-0000-0000FC2E0000}"/>
    <cellStyle name="Normal 2 2 97" xfId="11837" xr:uid="{00000000-0005-0000-0000-0000FD2E0000}"/>
    <cellStyle name="Normal 2 2 98" xfId="11838" xr:uid="{00000000-0005-0000-0000-0000FE2E0000}"/>
    <cellStyle name="Normal 2 2 99" xfId="11839" xr:uid="{00000000-0005-0000-0000-0000FF2E0000}"/>
    <cellStyle name="Normal 2 2_Annexe 6 IAS" xfId="33367" xr:uid="{B19F13B5-B8EE-4E7E-87F9-B1670CD7263E}"/>
    <cellStyle name="Normal 2 20" xfId="11840" xr:uid="{00000000-0005-0000-0000-0000012F0000}"/>
    <cellStyle name="Normal 2 20 2" xfId="11841" xr:uid="{00000000-0005-0000-0000-0000022F0000}"/>
    <cellStyle name="Normal 2 21" xfId="11842" xr:uid="{00000000-0005-0000-0000-0000032F0000}"/>
    <cellStyle name="Normal 2 21 2" xfId="11843" xr:uid="{00000000-0005-0000-0000-0000042F0000}"/>
    <cellStyle name="Normal 2 21 2 2" xfId="11844" xr:uid="{00000000-0005-0000-0000-0000052F0000}"/>
    <cellStyle name="Normal 2 21 2 2 2" xfId="11845" xr:uid="{00000000-0005-0000-0000-0000062F0000}"/>
    <cellStyle name="Normal 2 21 2 2 3" xfId="11846" xr:uid="{00000000-0005-0000-0000-0000072F0000}"/>
    <cellStyle name="Normal 2 21 2 2 4" xfId="11847" xr:uid="{00000000-0005-0000-0000-0000082F0000}"/>
    <cellStyle name="Normal 2 21 2 3" xfId="11848" xr:uid="{00000000-0005-0000-0000-0000092F0000}"/>
    <cellStyle name="Normal 2 21 2 4" xfId="11849" xr:uid="{00000000-0005-0000-0000-00000A2F0000}"/>
    <cellStyle name="Normal 2 21 2 5" xfId="11850" xr:uid="{00000000-0005-0000-0000-00000B2F0000}"/>
    <cellStyle name="Normal 2 21 3" xfId="11851" xr:uid="{00000000-0005-0000-0000-00000C2F0000}"/>
    <cellStyle name="Normal 2 21 4" xfId="11852" xr:uid="{00000000-0005-0000-0000-00000D2F0000}"/>
    <cellStyle name="Normal 2 21 4 2" xfId="11853" xr:uid="{00000000-0005-0000-0000-00000E2F0000}"/>
    <cellStyle name="Normal 2 21 4 3" xfId="11854" xr:uid="{00000000-0005-0000-0000-00000F2F0000}"/>
    <cellStyle name="Normal 2 21 4 4" xfId="11855" xr:uid="{00000000-0005-0000-0000-0000102F0000}"/>
    <cellStyle name="Normal 2 21 5" xfId="11856" xr:uid="{00000000-0005-0000-0000-0000112F0000}"/>
    <cellStyle name="Normal 2 21 6" xfId="11857" xr:uid="{00000000-0005-0000-0000-0000122F0000}"/>
    <cellStyle name="Normal 2 21 7" xfId="11858" xr:uid="{00000000-0005-0000-0000-0000132F0000}"/>
    <cellStyle name="Normal 2 22" xfId="11859" xr:uid="{00000000-0005-0000-0000-0000142F0000}"/>
    <cellStyle name="Normal 2 22 2" xfId="11860" xr:uid="{00000000-0005-0000-0000-0000152F0000}"/>
    <cellStyle name="Normal 2 22 2 2" xfId="11861" xr:uid="{00000000-0005-0000-0000-0000162F0000}"/>
    <cellStyle name="Normal 2 22 2 2 2" xfId="11862" xr:uid="{00000000-0005-0000-0000-0000172F0000}"/>
    <cellStyle name="Normal 2 22 2 2 3" xfId="11863" xr:uid="{00000000-0005-0000-0000-0000182F0000}"/>
    <cellStyle name="Normal 2 22 2 2 4" xfId="11864" xr:uid="{00000000-0005-0000-0000-0000192F0000}"/>
    <cellStyle name="Normal 2 22 2 3" xfId="11865" xr:uid="{00000000-0005-0000-0000-00001A2F0000}"/>
    <cellStyle name="Normal 2 22 2 4" xfId="11866" xr:uid="{00000000-0005-0000-0000-00001B2F0000}"/>
    <cellStyle name="Normal 2 22 2 5" xfId="11867" xr:uid="{00000000-0005-0000-0000-00001C2F0000}"/>
    <cellStyle name="Normal 2 22 3" xfId="11868" xr:uid="{00000000-0005-0000-0000-00001D2F0000}"/>
    <cellStyle name="Normal 2 22 4" xfId="11869" xr:uid="{00000000-0005-0000-0000-00001E2F0000}"/>
    <cellStyle name="Normal 2 22 4 2" xfId="11870" xr:uid="{00000000-0005-0000-0000-00001F2F0000}"/>
    <cellStyle name="Normal 2 22 4 3" xfId="11871" xr:uid="{00000000-0005-0000-0000-0000202F0000}"/>
    <cellStyle name="Normal 2 22 4 4" xfId="11872" xr:uid="{00000000-0005-0000-0000-0000212F0000}"/>
    <cellStyle name="Normal 2 22 5" xfId="11873" xr:uid="{00000000-0005-0000-0000-0000222F0000}"/>
    <cellStyle name="Normal 2 22 6" xfId="11874" xr:uid="{00000000-0005-0000-0000-0000232F0000}"/>
    <cellStyle name="Normal 2 22 7" xfId="11875" xr:uid="{00000000-0005-0000-0000-0000242F0000}"/>
    <cellStyle name="Normal 2 23" xfId="11876" xr:uid="{00000000-0005-0000-0000-0000252F0000}"/>
    <cellStyle name="Normal 2 23 2" xfId="11877" xr:uid="{00000000-0005-0000-0000-0000262F0000}"/>
    <cellStyle name="Normal 2 24" xfId="11878" xr:uid="{00000000-0005-0000-0000-0000272F0000}"/>
    <cellStyle name="Normal 2 24 2" xfId="11879" xr:uid="{00000000-0005-0000-0000-0000282F0000}"/>
    <cellStyle name="Normal 2 24 3" xfId="11880" xr:uid="{00000000-0005-0000-0000-0000292F0000}"/>
    <cellStyle name="Normal 2 24 4" xfId="11881" xr:uid="{00000000-0005-0000-0000-00002A2F0000}"/>
    <cellStyle name="Normal 2 25" xfId="11882" xr:uid="{00000000-0005-0000-0000-00002B2F0000}"/>
    <cellStyle name="Normal 2 25 2" xfId="11883" xr:uid="{00000000-0005-0000-0000-00002C2F0000}"/>
    <cellStyle name="Normal 2 25 3" xfId="11884" xr:uid="{00000000-0005-0000-0000-00002D2F0000}"/>
    <cellStyle name="Normal 2 25 4" xfId="11885" xr:uid="{00000000-0005-0000-0000-00002E2F0000}"/>
    <cellStyle name="Normal 2 26" xfId="11886" xr:uid="{00000000-0005-0000-0000-00002F2F0000}"/>
    <cellStyle name="Normal 2 26 2" xfId="11887" xr:uid="{00000000-0005-0000-0000-0000302F0000}"/>
    <cellStyle name="Normal 2 27" xfId="11888" xr:uid="{00000000-0005-0000-0000-0000312F0000}"/>
    <cellStyle name="Normal 2 27 2" xfId="11889" xr:uid="{00000000-0005-0000-0000-0000322F0000}"/>
    <cellStyle name="Normal 2 28" xfId="11890" xr:uid="{00000000-0005-0000-0000-0000332F0000}"/>
    <cellStyle name="Normal 2 28 2" xfId="11891" xr:uid="{00000000-0005-0000-0000-0000342F0000}"/>
    <cellStyle name="Normal 2 29" xfId="11892" xr:uid="{00000000-0005-0000-0000-0000352F0000}"/>
    <cellStyle name="Normal 2 29 2" xfId="11893" xr:uid="{00000000-0005-0000-0000-0000362F0000}"/>
    <cellStyle name="Normal 2 3" xfId="11894" xr:uid="{00000000-0005-0000-0000-0000372F0000}"/>
    <cellStyle name="Normal 2 3 10" xfId="11895" xr:uid="{00000000-0005-0000-0000-0000382F0000}"/>
    <cellStyle name="Normal 2 3 10 2" xfId="11896" xr:uid="{00000000-0005-0000-0000-0000392F0000}"/>
    <cellStyle name="Normal 2 3 10 2 2" xfId="11897" xr:uid="{00000000-0005-0000-0000-00003A2F0000}"/>
    <cellStyle name="Normal 2 3 10 2 2 2" xfId="11898" xr:uid="{00000000-0005-0000-0000-00003B2F0000}"/>
    <cellStyle name="Normal 2 3 10 2 2 3" xfId="11899" xr:uid="{00000000-0005-0000-0000-00003C2F0000}"/>
    <cellStyle name="Normal 2 3 10 2 2 4" xfId="11900" xr:uid="{00000000-0005-0000-0000-00003D2F0000}"/>
    <cellStyle name="Normal 2 3 10 2 3" xfId="11901" xr:uid="{00000000-0005-0000-0000-00003E2F0000}"/>
    <cellStyle name="Normal 2 3 10 2 4" xfId="11902" xr:uid="{00000000-0005-0000-0000-00003F2F0000}"/>
    <cellStyle name="Normal 2 3 10 2 5" xfId="11903" xr:uid="{00000000-0005-0000-0000-0000402F0000}"/>
    <cellStyle name="Normal 2 3 10 3" xfId="11904" xr:uid="{00000000-0005-0000-0000-0000412F0000}"/>
    <cellStyle name="Normal 2 3 10 4" xfId="11905" xr:uid="{00000000-0005-0000-0000-0000422F0000}"/>
    <cellStyle name="Normal 2 3 10 4 2" xfId="11906" xr:uid="{00000000-0005-0000-0000-0000432F0000}"/>
    <cellStyle name="Normal 2 3 10 4 3" xfId="11907" xr:uid="{00000000-0005-0000-0000-0000442F0000}"/>
    <cellStyle name="Normal 2 3 10 4 4" xfId="11908" xr:uid="{00000000-0005-0000-0000-0000452F0000}"/>
    <cellStyle name="Normal 2 3 10 5" xfId="11909" xr:uid="{00000000-0005-0000-0000-0000462F0000}"/>
    <cellStyle name="Normal 2 3 10 6" xfId="11910" xr:uid="{00000000-0005-0000-0000-0000472F0000}"/>
    <cellStyle name="Normal 2 3 10 7" xfId="11911" xr:uid="{00000000-0005-0000-0000-0000482F0000}"/>
    <cellStyle name="Normal 2 3 11" xfId="11912" xr:uid="{00000000-0005-0000-0000-0000492F0000}"/>
    <cellStyle name="Normal 2 3 11 2" xfId="11913" xr:uid="{00000000-0005-0000-0000-00004A2F0000}"/>
    <cellStyle name="Normal 2 3 12" xfId="11914" xr:uid="{00000000-0005-0000-0000-00004B2F0000}"/>
    <cellStyle name="Normal 2 3 12 2" xfId="11915" xr:uid="{00000000-0005-0000-0000-00004C2F0000}"/>
    <cellStyle name="Normal 2 3 13" xfId="11916" xr:uid="{00000000-0005-0000-0000-00004D2F0000}"/>
    <cellStyle name="Normal 2 3 13 2" xfId="11917" xr:uid="{00000000-0005-0000-0000-00004E2F0000}"/>
    <cellStyle name="Normal 2 3 2" xfId="11918" xr:uid="{00000000-0005-0000-0000-00004F2F0000}"/>
    <cellStyle name="Normal 2 3 2 2" xfId="11919" xr:uid="{00000000-0005-0000-0000-0000502F0000}"/>
    <cellStyle name="Normal 2 3 2 2 2" xfId="11920" xr:uid="{00000000-0005-0000-0000-0000512F0000}"/>
    <cellStyle name="Normal 2 3 2 2 3" xfId="11921" xr:uid="{00000000-0005-0000-0000-0000522F0000}"/>
    <cellStyle name="Normal 2 3 2 2 3 2" xfId="11922" xr:uid="{00000000-0005-0000-0000-0000532F0000}"/>
    <cellStyle name="Normal 2 3 2 2 3 2 2" xfId="11923" xr:uid="{00000000-0005-0000-0000-0000542F0000}"/>
    <cellStyle name="Normal 2 3 2 2 3 2 3" xfId="11924" xr:uid="{00000000-0005-0000-0000-0000552F0000}"/>
    <cellStyle name="Normal 2 3 2 2 3 2 4" xfId="11925" xr:uid="{00000000-0005-0000-0000-0000562F0000}"/>
    <cellStyle name="Normal 2 3 2 2 3 3" xfId="11926" xr:uid="{00000000-0005-0000-0000-0000572F0000}"/>
    <cellStyle name="Normal 2 3 2 2 3 4" xfId="11927" xr:uid="{00000000-0005-0000-0000-0000582F0000}"/>
    <cellStyle name="Normal 2 3 2 2 3 5" xfId="11928" xr:uid="{00000000-0005-0000-0000-0000592F0000}"/>
    <cellStyle name="Normal 2 3 2 2 4" xfId="11929" xr:uid="{00000000-0005-0000-0000-00005A2F0000}"/>
    <cellStyle name="Normal 2 3 2 2 5" xfId="11930" xr:uid="{00000000-0005-0000-0000-00005B2F0000}"/>
    <cellStyle name="Normal 2 3 2 2 5 2" xfId="11931" xr:uid="{00000000-0005-0000-0000-00005C2F0000}"/>
    <cellStyle name="Normal 2 3 2 2 5 3" xfId="11932" xr:uid="{00000000-0005-0000-0000-00005D2F0000}"/>
    <cellStyle name="Normal 2 3 2 2 5 4" xfId="11933" xr:uid="{00000000-0005-0000-0000-00005E2F0000}"/>
    <cellStyle name="Normal 2 3 2 2 6" xfId="11934" xr:uid="{00000000-0005-0000-0000-00005F2F0000}"/>
    <cellStyle name="Normal 2 3 2 2 7" xfId="11935" xr:uid="{00000000-0005-0000-0000-0000602F0000}"/>
    <cellStyle name="Normal 2 3 2 2 8" xfId="11936" xr:uid="{00000000-0005-0000-0000-0000612F0000}"/>
    <cellStyle name="Normal 2 3 2 2 9" xfId="33368" xr:uid="{951EE798-8764-4B9E-BB3F-7A78D28BE099}"/>
    <cellStyle name="Normal 2 3 2 3" xfId="11937" xr:uid="{00000000-0005-0000-0000-0000622F0000}"/>
    <cellStyle name="Normal 2 3 2 4" xfId="11938" xr:uid="{00000000-0005-0000-0000-0000632F0000}"/>
    <cellStyle name="Normal 2 3 2 4 2" xfId="11939" xr:uid="{00000000-0005-0000-0000-0000642F0000}"/>
    <cellStyle name="Normal 2 3 2 4 2 2" xfId="11940" xr:uid="{00000000-0005-0000-0000-0000652F0000}"/>
    <cellStyle name="Normal 2 3 2 4 2 3" xfId="11941" xr:uid="{00000000-0005-0000-0000-0000662F0000}"/>
    <cellStyle name="Normal 2 3 2 4 2 4" xfId="11942" xr:uid="{00000000-0005-0000-0000-0000672F0000}"/>
    <cellStyle name="Normal 2 3 2 4 3" xfId="11943" xr:uid="{00000000-0005-0000-0000-0000682F0000}"/>
    <cellStyle name="Normal 2 3 2 4 4" xfId="11944" xr:uid="{00000000-0005-0000-0000-0000692F0000}"/>
    <cellStyle name="Normal 2 3 2 4 5" xfId="11945" xr:uid="{00000000-0005-0000-0000-00006A2F0000}"/>
    <cellStyle name="Normal 2 3 2 5" xfId="11946" xr:uid="{00000000-0005-0000-0000-00006B2F0000}"/>
    <cellStyle name="Normal 2 3 2 5 2" xfId="11947" xr:uid="{00000000-0005-0000-0000-00006C2F0000}"/>
    <cellStyle name="Normal 2 3 2 5 3" xfId="11948" xr:uid="{00000000-0005-0000-0000-00006D2F0000}"/>
    <cellStyle name="Normal 2 3 2 5 4" xfId="11949" xr:uid="{00000000-0005-0000-0000-00006E2F0000}"/>
    <cellStyle name="Normal 2 3 2 6" xfId="11950" xr:uid="{00000000-0005-0000-0000-00006F2F0000}"/>
    <cellStyle name="Normal 2 3 2 7" xfId="11951" xr:uid="{00000000-0005-0000-0000-0000702F0000}"/>
    <cellStyle name="Normal 2 3 2 8" xfId="11952" xr:uid="{00000000-0005-0000-0000-0000712F0000}"/>
    <cellStyle name="Normal 2 3 2_Cadrage conso" xfId="33369" xr:uid="{7E97D835-9E90-4E96-831D-F359F6C19F96}"/>
    <cellStyle name="Normal 2 3 3" xfId="11953" xr:uid="{00000000-0005-0000-0000-0000722F0000}"/>
    <cellStyle name="Normal 2 3 3 2" xfId="33371" xr:uid="{90012329-52A0-441D-A6B4-E365EFF1D125}"/>
    <cellStyle name="Normal 2 3 3 3" xfId="33370" xr:uid="{FDBE247F-7294-4F51-8466-91FB51BBB432}"/>
    <cellStyle name="Normal 2 3 4" xfId="11954" xr:uid="{00000000-0005-0000-0000-0000732F0000}"/>
    <cellStyle name="Normal 2 3 4 2" xfId="33372" xr:uid="{48892CA7-D8DC-4F20-9440-2E8A056A096B}"/>
    <cellStyle name="Normal 2 3 5" xfId="11955" xr:uid="{00000000-0005-0000-0000-0000742F0000}"/>
    <cellStyle name="Normal 2 3 6" xfId="11956" xr:uid="{00000000-0005-0000-0000-0000752F0000}"/>
    <cellStyle name="Normal 2 3 7" xfId="11957" xr:uid="{00000000-0005-0000-0000-0000762F0000}"/>
    <cellStyle name="Normal 2 3 8" xfId="11958" xr:uid="{00000000-0005-0000-0000-0000772F0000}"/>
    <cellStyle name="Normal 2 3 9" xfId="11959" xr:uid="{00000000-0005-0000-0000-0000782F0000}"/>
    <cellStyle name="Normal 2 3 9 2" xfId="11960" xr:uid="{00000000-0005-0000-0000-0000792F0000}"/>
    <cellStyle name="Normal 2 3_Annexe 6 IAS" xfId="33373" xr:uid="{20E4EE77-B8C7-4745-B0BD-ECA3A9C0E8ED}"/>
    <cellStyle name="Normal 2 30" xfId="11961" xr:uid="{00000000-0005-0000-0000-00007A2F0000}"/>
    <cellStyle name="Normal 2 30 2" xfId="11962" xr:uid="{00000000-0005-0000-0000-00007B2F0000}"/>
    <cellStyle name="Normal 2 31" xfId="11963" xr:uid="{00000000-0005-0000-0000-00007C2F0000}"/>
    <cellStyle name="Normal 2 31 2" xfId="11964" xr:uid="{00000000-0005-0000-0000-00007D2F0000}"/>
    <cellStyle name="Normal 2 32" xfId="11965" xr:uid="{00000000-0005-0000-0000-00007E2F0000}"/>
    <cellStyle name="Normal 2 32 2" xfId="11966" xr:uid="{00000000-0005-0000-0000-00007F2F0000}"/>
    <cellStyle name="Normal 2 33" xfId="11967" xr:uid="{00000000-0005-0000-0000-0000802F0000}"/>
    <cellStyle name="Normal 2 33 2" xfId="11968" xr:uid="{00000000-0005-0000-0000-0000812F0000}"/>
    <cellStyle name="Normal 2 34" xfId="11969" xr:uid="{00000000-0005-0000-0000-0000822F0000}"/>
    <cellStyle name="Normal 2 34 2" xfId="11970" xr:uid="{00000000-0005-0000-0000-0000832F0000}"/>
    <cellStyle name="Normal 2 35" xfId="11971" xr:uid="{00000000-0005-0000-0000-0000842F0000}"/>
    <cellStyle name="Normal 2 35 2" xfId="11972" xr:uid="{00000000-0005-0000-0000-0000852F0000}"/>
    <cellStyle name="Normal 2 36" xfId="11973" xr:uid="{00000000-0005-0000-0000-0000862F0000}"/>
    <cellStyle name="Normal 2 36 2" xfId="11974" xr:uid="{00000000-0005-0000-0000-0000872F0000}"/>
    <cellStyle name="Normal 2 37" xfId="11975" xr:uid="{00000000-0005-0000-0000-0000882F0000}"/>
    <cellStyle name="Normal 2 37 2" xfId="11976" xr:uid="{00000000-0005-0000-0000-0000892F0000}"/>
    <cellStyle name="Normal 2 38" xfId="11977" xr:uid="{00000000-0005-0000-0000-00008A2F0000}"/>
    <cellStyle name="Normal 2 38 2" xfId="11978" xr:uid="{00000000-0005-0000-0000-00008B2F0000}"/>
    <cellStyle name="Normal 2 39" xfId="11979" xr:uid="{00000000-0005-0000-0000-00008C2F0000}"/>
    <cellStyle name="Normal 2 39 2" xfId="11980" xr:uid="{00000000-0005-0000-0000-00008D2F0000}"/>
    <cellStyle name="Normal 2 4" xfId="11981" xr:uid="{00000000-0005-0000-0000-00008E2F0000}"/>
    <cellStyle name="Normal 2 4 10" xfId="11982" xr:uid="{00000000-0005-0000-0000-00008F2F0000}"/>
    <cellStyle name="Normal 2 4 10 2" xfId="11983" xr:uid="{00000000-0005-0000-0000-0000902F0000}"/>
    <cellStyle name="Normal 2 4 11" xfId="11984" xr:uid="{00000000-0005-0000-0000-0000912F0000}"/>
    <cellStyle name="Normal 2 4 12" xfId="11985" xr:uid="{00000000-0005-0000-0000-0000922F0000}"/>
    <cellStyle name="Normal 2 4 12 2" xfId="11986" xr:uid="{00000000-0005-0000-0000-0000932F0000}"/>
    <cellStyle name="Normal 2 4 13" xfId="11987" xr:uid="{00000000-0005-0000-0000-0000942F0000}"/>
    <cellStyle name="Normal 2 4 14" xfId="11988" xr:uid="{00000000-0005-0000-0000-0000952F0000}"/>
    <cellStyle name="Normal 2 4 2" xfId="11989" xr:uid="{00000000-0005-0000-0000-0000962F0000}"/>
    <cellStyle name="Normal 2 4 2 2" xfId="11990" xr:uid="{00000000-0005-0000-0000-0000972F0000}"/>
    <cellStyle name="Normal 2 4 2 3" xfId="33374" xr:uid="{EFC7140D-C8BD-463A-8F7C-C8F6B7993750}"/>
    <cellStyle name="Normal 2 4 3" xfId="11991" xr:uid="{00000000-0005-0000-0000-0000982F0000}"/>
    <cellStyle name="Normal 2 4 3 2" xfId="33376" xr:uid="{644BCBD9-C78A-45A0-AA92-5D8568754A88}"/>
    <cellStyle name="Normal 2 4 3 3" xfId="33375" xr:uid="{65EBBC58-0A9C-440C-826D-8858B376984C}"/>
    <cellStyle name="Normal 2 4 4" xfId="11992" xr:uid="{00000000-0005-0000-0000-0000992F0000}"/>
    <cellStyle name="Normal 2 4 5" xfId="11993" xr:uid="{00000000-0005-0000-0000-00009A2F0000}"/>
    <cellStyle name="Normal 2 4 6" xfId="11994" xr:uid="{00000000-0005-0000-0000-00009B2F0000}"/>
    <cellStyle name="Normal 2 4 7" xfId="11995" xr:uid="{00000000-0005-0000-0000-00009C2F0000}"/>
    <cellStyle name="Normal 2 4 8" xfId="11996" xr:uid="{00000000-0005-0000-0000-00009D2F0000}"/>
    <cellStyle name="Normal 2 4 9" xfId="11997" xr:uid="{00000000-0005-0000-0000-00009E2F0000}"/>
    <cellStyle name="Normal 2 4 9 2" xfId="11998" xr:uid="{00000000-0005-0000-0000-00009F2F0000}"/>
    <cellStyle name="Normal 2 4_Annexe 6 IAS" xfId="33377" xr:uid="{E0DB58D8-EBBD-462B-8473-11DACF8358FD}"/>
    <cellStyle name="Normal 2 40" xfId="11999" xr:uid="{00000000-0005-0000-0000-0000A02F0000}"/>
    <cellStyle name="Normal 2 40 2" xfId="12000" xr:uid="{00000000-0005-0000-0000-0000A12F0000}"/>
    <cellStyle name="Normal 2 41" xfId="12001" xr:uid="{00000000-0005-0000-0000-0000A22F0000}"/>
    <cellStyle name="Normal 2 41 2" xfId="12002" xr:uid="{00000000-0005-0000-0000-0000A32F0000}"/>
    <cellStyle name="Normal 2 42" xfId="12003" xr:uid="{00000000-0005-0000-0000-0000A42F0000}"/>
    <cellStyle name="Normal 2 42 2" xfId="12004" xr:uid="{00000000-0005-0000-0000-0000A52F0000}"/>
    <cellStyle name="Normal 2 43" xfId="12005" xr:uid="{00000000-0005-0000-0000-0000A62F0000}"/>
    <cellStyle name="Normal 2 43 2" xfId="12006" xr:uid="{00000000-0005-0000-0000-0000A72F0000}"/>
    <cellStyle name="Normal 2 44" xfId="12007" xr:uid="{00000000-0005-0000-0000-0000A82F0000}"/>
    <cellStyle name="Normal 2 44 2" xfId="12008" xr:uid="{00000000-0005-0000-0000-0000A92F0000}"/>
    <cellStyle name="Normal 2 45" xfId="12009" xr:uid="{00000000-0005-0000-0000-0000AA2F0000}"/>
    <cellStyle name="Normal 2 45 2" xfId="12010" xr:uid="{00000000-0005-0000-0000-0000AB2F0000}"/>
    <cellStyle name="Normal 2 46" xfId="12011" xr:uid="{00000000-0005-0000-0000-0000AC2F0000}"/>
    <cellStyle name="Normal 2 46 2" xfId="12012" xr:uid="{00000000-0005-0000-0000-0000AD2F0000}"/>
    <cellStyle name="Normal 2 47" xfId="12013" xr:uid="{00000000-0005-0000-0000-0000AE2F0000}"/>
    <cellStyle name="Normal 2 47 2" xfId="12014" xr:uid="{00000000-0005-0000-0000-0000AF2F0000}"/>
    <cellStyle name="Normal 2 48" xfId="12015" xr:uid="{00000000-0005-0000-0000-0000B02F0000}"/>
    <cellStyle name="Normal 2 48 2" xfId="12016" xr:uid="{00000000-0005-0000-0000-0000B12F0000}"/>
    <cellStyle name="Normal 2 49" xfId="12017" xr:uid="{00000000-0005-0000-0000-0000B22F0000}"/>
    <cellStyle name="Normal 2 49 2" xfId="12018" xr:uid="{00000000-0005-0000-0000-0000B32F0000}"/>
    <cellStyle name="Normal 2 5" xfId="12019" xr:uid="{00000000-0005-0000-0000-0000B42F0000}"/>
    <cellStyle name="Normal 2 5 10" xfId="12020" xr:uid="{00000000-0005-0000-0000-0000B52F0000}"/>
    <cellStyle name="Normal 2 5 11" xfId="12021" xr:uid="{00000000-0005-0000-0000-0000B62F0000}"/>
    <cellStyle name="Normal 2 5 12" xfId="12022" xr:uid="{00000000-0005-0000-0000-0000B72F0000}"/>
    <cellStyle name="Normal 2 5 13" xfId="12023" xr:uid="{00000000-0005-0000-0000-0000B82F0000}"/>
    <cellStyle name="Normal 2 5 2" xfId="12024" xr:uid="{00000000-0005-0000-0000-0000B92F0000}"/>
    <cellStyle name="Normal 2 5 2 2" xfId="12025" xr:uid="{00000000-0005-0000-0000-0000BA2F0000}"/>
    <cellStyle name="Normal 2 5 2 2 2" xfId="37331" xr:uid="{F8FE8B75-C3F8-4CBA-BF9F-5E3B441CAF0A}"/>
    <cellStyle name="Normal 2 5 2 3" xfId="33378" xr:uid="{91A53208-5114-400B-8537-FFA5B0326412}"/>
    <cellStyle name="Normal 2 5 3" xfId="12026" xr:uid="{00000000-0005-0000-0000-0000BB2F0000}"/>
    <cellStyle name="Normal 2 5 3 2" xfId="12027" xr:uid="{00000000-0005-0000-0000-0000BC2F0000}"/>
    <cellStyle name="Normal 2 5 3 3" xfId="33379" xr:uid="{17420105-6560-4B7F-853D-17CC49812541}"/>
    <cellStyle name="Normal 2 5 4" xfId="12028" xr:uid="{00000000-0005-0000-0000-0000BD2F0000}"/>
    <cellStyle name="Normal 2 5 4 2" xfId="12029" xr:uid="{00000000-0005-0000-0000-0000BE2F0000}"/>
    <cellStyle name="Normal 2 5 5" xfId="12030" xr:uid="{00000000-0005-0000-0000-0000BF2F0000}"/>
    <cellStyle name="Normal 2 5 5 2" xfId="12031" xr:uid="{00000000-0005-0000-0000-0000C02F0000}"/>
    <cellStyle name="Normal 2 5 6" xfId="12032" xr:uid="{00000000-0005-0000-0000-0000C12F0000}"/>
    <cellStyle name="Normal 2 5 6 2" xfId="12033" xr:uid="{00000000-0005-0000-0000-0000C22F0000}"/>
    <cellStyle name="Normal 2 5 7" xfId="12034" xr:uid="{00000000-0005-0000-0000-0000C32F0000}"/>
    <cellStyle name="Normal 2 5 8" xfId="12035" xr:uid="{00000000-0005-0000-0000-0000C42F0000}"/>
    <cellStyle name="Normal 2 5 9" xfId="12036" xr:uid="{00000000-0005-0000-0000-0000C52F0000}"/>
    <cellStyle name="Normal 2 5_Annexe 6 IAS" xfId="33380" xr:uid="{E8B00069-61D3-411E-AFE2-D07A0A6046AF}"/>
    <cellStyle name="Normal 2 50" xfId="12037" xr:uid="{00000000-0005-0000-0000-0000C62F0000}"/>
    <cellStyle name="Normal 2 50 2" xfId="12038" xr:uid="{00000000-0005-0000-0000-0000C72F0000}"/>
    <cellStyle name="Normal 2 51" xfId="12039" xr:uid="{00000000-0005-0000-0000-0000C82F0000}"/>
    <cellStyle name="Normal 2 51 2" xfId="12040" xr:uid="{00000000-0005-0000-0000-0000C92F0000}"/>
    <cellStyle name="Normal 2 52" xfId="12041" xr:uid="{00000000-0005-0000-0000-0000CA2F0000}"/>
    <cellStyle name="Normal 2 52 2" xfId="12042" xr:uid="{00000000-0005-0000-0000-0000CB2F0000}"/>
    <cellStyle name="Normal 2 53" xfId="12043" xr:uid="{00000000-0005-0000-0000-0000CC2F0000}"/>
    <cellStyle name="Normal 2 53 2" xfId="12044" xr:uid="{00000000-0005-0000-0000-0000CD2F0000}"/>
    <cellStyle name="Normal 2 54" xfId="12045" xr:uid="{00000000-0005-0000-0000-0000CE2F0000}"/>
    <cellStyle name="Normal 2 54 2" xfId="12046" xr:uid="{00000000-0005-0000-0000-0000CF2F0000}"/>
    <cellStyle name="Normal 2 55" xfId="12047" xr:uid="{00000000-0005-0000-0000-0000D02F0000}"/>
    <cellStyle name="Normal 2 55 2" xfId="12048" xr:uid="{00000000-0005-0000-0000-0000D12F0000}"/>
    <cellStyle name="Normal 2 56" xfId="12049" xr:uid="{00000000-0005-0000-0000-0000D22F0000}"/>
    <cellStyle name="Normal 2 56 2" xfId="12050" xr:uid="{00000000-0005-0000-0000-0000D32F0000}"/>
    <cellStyle name="Normal 2 57" xfId="12051" xr:uid="{00000000-0005-0000-0000-0000D42F0000}"/>
    <cellStyle name="Normal 2 6" xfId="12052" xr:uid="{00000000-0005-0000-0000-0000D52F0000}"/>
    <cellStyle name="Normal 2 6 10" xfId="12053" xr:uid="{00000000-0005-0000-0000-0000D62F0000}"/>
    <cellStyle name="Normal 2 6 11" xfId="12054" xr:uid="{00000000-0005-0000-0000-0000D72F0000}"/>
    <cellStyle name="Normal 2 6 12" xfId="12055" xr:uid="{00000000-0005-0000-0000-0000D82F0000}"/>
    <cellStyle name="Normal 2 6 13" xfId="12056" xr:uid="{00000000-0005-0000-0000-0000D92F0000}"/>
    <cellStyle name="Normal 2 6 2" xfId="12057" xr:uid="{00000000-0005-0000-0000-0000DA2F0000}"/>
    <cellStyle name="Normal 2 6 2 2" xfId="12058" xr:uid="{00000000-0005-0000-0000-0000DB2F0000}"/>
    <cellStyle name="Normal 2 6 2 3" xfId="33381" xr:uid="{68D47C97-9DE5-4445-9B47-DD2D10AA941E}"/>
    <cellStyle name="Normal 2 6 3" xfId="12059" xr:uid="{00000000-0005-0000-0000-0000DC2F0000}"/>
    <cellStyle name="Normal 2 6 3 2" xfId="12060" xr:uid="{00000000-0005-0000-0000-0000DD2F0000}"/>
    <cellStyle name="Normal 2 6 3 3" xfId="33382" xr:uid="{3508A6D0-11BA-42E4-9183-860BBEAAD631}"/>
    <cellStyle name="Normal 2 6 4" xfId="12061" xr:uid="{00000000-0005-0000-0000-0000DE2F0000}"/>
    <cellStyle name="Normal 2 6 5" xfId="12062" xr:uid="{00000000-0005-0000-0000-0000DF2F0000}"/>
    <cellStyle name="Normal 2 6 6" xfId="12063" xr:uid="{00000000-0005-0000-0000-0000E02F0000}"/>
    <cellStyle name="Normal 2 6 7" xfId="12064" xr:uid="{00000000-0005-0000-0000-0000E12F0000}"/>
    <cellStyle name="Normal 2 6 8" xfId="12065" xr:uid="{00000000-0005-0000-0000-0000E22F0000}"/>
    <cellStyle name="Normal 2 6 9" xfId="12066" xr:uid="{00000000-0005-0000-0000-0000E32F0000}"/>
    <cellStyle name="Normal 2 6_Annexe 6 IAS" xfId="33383" xr:uid="{DFCE703A-A5EE-485D-B53A-CD7A29FE5513}"/>
    <cellStyle name="Normal 2 7" xfId="12067" xr:uid="{00000000-0005-0000-0000-0000E42F0000}"/>
    <cellStyle name="Normal 2 7 10" xfId="12068" xr:uid="{00000000-0005-0000-0000-0000E52F0000}"/>
    <cellStyle name="Normal 2 7 11" xfId="12069" xr:uid="{00000000-0005-0000-0000-0000E62F0000}"/>
    <cellStyle name="Normal 2 7 12" xfId="12070" xr:uid="{00000000-0005-0000-0000-0000E72F0000}"/>
    <cellStyle name="Normal 2 7 13" xfId="12071" xr:uid="{00000000-0005-0000-0000-0000E82F0000}"/>
    <cellStyle name="Normal 2 7 13 2" xfId="12072" xr:uid="{00000000-0005-0000-0000-0000E92F0000}"/>
    <cellStyle name="Normal 2 7 13 2 2" xfId="12073" xr:uid="{00000000-0005-0000-0000-0000EA2F0000}"/>
    <cellStyle name="Normal 2 7 13 2 3" xfId="12074" xr:uid="{00000000-0005-0000-0000-0000EB2F0000}"/>
    <cellStyle name="Normal 2 7 13 2 4" xfId="12075" xr:uid="{00000000-0005-0000-0000-0000EC2F0000}"/>
    <cellStyle name="Normal 2 7 13 3" xfId="12076" xr:uid="{00000000-0005-0000-0000-0000ED2F0000}"/>
    <cellStyle name="Normal 2 7 13 4" xfId="12077" xr:uid="{00000000-0005-0000-0000-0000EE2F0000}"/>
    <cellStyle name="Normal 2 7 13 5" xfId="12078" xr:uid="{00000000-0005-0000-0000-0000EF2F0000}"/>
    <cellStyle name="Normal 2 7 14" xfId="12079" xr:uid="{00000000-0005-0000-0000-0000F02F0000}"/>
    <cellStyle name="Normal 2 7 14 2" xfId="12080" xr:uid="{00000000-0005-0000-0000-0000F12F0000}"/>
    <cellStyle name="Normal 2 7 14 3" xfId="12081" xr:uid="{00000000-0005-0000-0000-0000F22F0000}"/>
    <cellStyle name="Normal 2 7 14 4" xfId="12082" xr:uid="{00000000-0005-0000-0000-0000F32F0000}"/>
    <cellStyle name="Normal 2 7 15" xfId="12083" xr:uid="{00000000-0005-0000-0000-0000F42F0000}"/>
    <cellStyle name="Normal 2 7 16" xfId="12084" xr:uid="{00000000-0005-0000-0000-0000F52F0000}"/>
    <cellStyle name="Normal 2 7 17" xfId="12085" xr:uid="{00000000-0005-0000-0000-0000F62F0000}"/>
    <cellStyle name="Normal 2 7 2" xfId="12086" xr:uid="{00000000-0005-0000-0000-0000F72F0000}"/>
    <cellStyle name="Normal 2 7 2 2" xfId="12087" xr:uid="{00000000-0005-0000-0000-0000F82F0000}"/>
    <cellStyle name="Normal 2 7 2 3" xfId="33384" xr:uid="{27FD083E-5E23-4360-95E2-D5D97E649CCB}"/>
    <cellStyle name="Normal 2 7 3" xfId="12088" xr:uid="{00000000-0005-0000-0000-0000F92F0000}"/>
    <cellStyle name="Normal 2 7 3 2" xfId="12089" xr:uid="{00000000-0005-0000-0000-0000FA2F0000}"/>
    <cellStyle name="Normal 2 7 3 3" xfId="33385" xr:uid="{2674865D-323B-4FDF-A2BA-202BCFD6165E}"/>
    <cellStyle name="Normal 2 7 4" xfId="12090" xr:uid="{00000000-0005-0000-0000-0000FB2F0000}"/>
    <cellStyle name="Normal 2 7 5" xfId="12091" xr:uid="{00000000-0005-0000-0000-0000FC2F0000}"/>
    <cellStyle name="Normal 2 7 6" xfId="12092" xr:uid="{00000000-0005-0000-0000-0000FD2F0000}"/>
    <cellStyle name="Normal 2 7 7" xfId="12093" xr:uid="{00000000-0005-0000-0000-0000FE2F0000}"/>
    <cellStyle name="Normal 2 7 8" xfId="12094" xr:uid="{00000000-0005-0000-0000-0000FF2F0000}"/>
    <cellStyle name="Normal 2 7 9" xfId="12095" xr:uid="{00000000-0005-0000-0000-000000300000}"/>
    <cellStyle name="Normal 2 7_Annexe 6 IAS" xfId="33386" xr:uid="{0FC06984-38AF-4298-BA63-3ED60A28F953}"/>
    <cellStyle name="Normal 2 8" xfId="12096" xr:uid="{00000000-0005-0000-0000-000001300000}"/>
    <cellStyle name="Normal 2 8 2" xfId="12097" xr:uid="{00000000-0005-0000-0000-000002300000}"/>
    <cellStyle name="Normal 2 8 2 2" xfId="33387" xr:uid="{E450A0EE-4064-4F02-8DEF-1312FE5D32E6}"/>
    <cellStyle name="Normal 2 8 3" xfId="12098" xr:uid="{00000000-0005-0000-0000-000003300000}"/>
    <cellStyle name="Normal 2 8 3 2" xfId="12099" xr:uid="{00000000-0005-0000-0000-000004300000}"/>
    <cellStyle name="Normal 2 8 3 3" xfId="33388" xr:uid="{26579F9F-B4B3-4A10-9D5F-88AA9A3AA741}"/>
    <cellStyle name="Normal 2 8 4" xfId="12100" xr:uid="{00000000-0005-0000-0000-000005300000}"/>
    <cellStyle name="Normal 2 8 4 2" xfId="12101" xr:uid="{00000000-0005-0000-0000-000006300000}"/>
    <cellStyle name="Normal 2 8 4 2 2" xfId="12102" xr:uid="{00000000-0005-0000-0000-000007300000}"/>
    <cellStyle name="Normal 2 8 4 2 2 2" xfId="12103" xr:uid="{00000000-0005-0000-0000-000008300000}"/>
    <cellStyle name="Normal 2 8 4 2 2 3" xfId="12104" xr:uid="{00000000-0005-0000-0000-000009300000}"/>
    <cellStyle name="Normal 2 8 4 2 2 4" xfId="12105" xr:uid="{00000000-0005-0000-0000-00000A300000}"/>
    <cellStyle name="Normal 2 8 4 2 3" xfId="12106" xr:uid="{00000000-0005-0000-0000-00000B300000}"/>
    <cellStyle name="Normal 2 8 4 2 4" xfId="12107" xr:uid="{00000000-0005-0000-0000-00000C300000}"/>
    <cellStyle name="Normal 2 8 4 2 5" xfId="12108" xr:uid="{00000000-0005-0000-0000-00000D300000}"/>
    <cellStyle name="Normal 2 8 4 3" xfId="12109" xr:uid="{00000000-0005-0000-0000-00000E300000}"/>
    <cellStyle name="Normal 2 8 4 4" xfId="12110" xr:uid="{00000000-0005-0000-0000-00000F300000}"/>
    <cellStyle name="Normal 2 8 4 4 2" xfId="12111" xr:uid="{00000000-0005-0000-0000-000010300000}"/>
    <cellStyle name="Normal 2 8 4 4 3" xfId="12112" xr:uid="{00000000-0005-0000-0000-000011300000}"/>
    <cellStyle name="Normal 2 8 4 4 4" xfId="12113" xr:uid="{00000000-0005-0000-0000-000012300000}"/>
    <cellStyle name="Normal 2 8 4 5" xfId="12114" xr:uid="{00000000-0005-0000-0000-000013300000}"/>
    <cellStyle name="Normal 2 8 4 6" xfId="12115" xr:uid="{00000000-0005-0000-0000-000014300000}"/>
    <cellStyle name="Normal 2 8 4 7" xfId="12116" xr:uid="{00000000-0005-0000-0000-000015300000}"/>
    <cellStyle name="Normal 2 8 5" xfId="12117" xr:uid="{00000000-0005-0000-0000-000016300000}"/>
    <cellStyle name="Normal 2 8 5 2" xfId="12118" xr:uid="{00000000-0005-0000-0000-000017300000}"/>
    <cellStyle name="Normal 2 8 5 2 2" xfId="12119" xr:uid="{00000000-0005-0000-0000-000018300000}"/>
    <cellStyle name="Normal 2 8 5 2 3" xfId="12120" xr:uid="{00000000-0005-0000-0000-000019300000}"/>
    <cellStyle name="Normal 2 8 5 2 4" xfId="12121" xr:uid="{00000000-0005-0000-0000-00001A300000}"/>
    <cellStyle name="Normal 2 8 5 3" xfId="12122" xr:uid="{00000000-0005-0000-0000-00001B300000}"/>
    <cellStyle name="Normal 2 8 5 4" xfId="12123" xr:uid="{00000000-0005-0000-0000-00001C300000}"/>
    <cellStyle name="Normal 2 8 5 5" xfId="12124" xr:uid="{00000000-0005-0000-0000-00001D300000}"/>
    <cellStyle name="Normal 2 8 6" xfId="12125" xr:uid="{00000000-0005-0000-0000-00001E300000}"/>
    <cellStyle name="Normal 2 8 6 2" xfId="12126" xr:uid="{00000000-0005-0000-0000-00001F300000}"/>
    <cellStyle name="Normal 2 8 6 3" xfId="12127" xr:uid="{00000000-0005-0000-0000-000020300000}"/>
    <cellStyle name="Normal 2 8 6 4" xfId="12128" xr:uid="{00000000-0005-0000-0000-000021300000}"/>
    <cellStyle name="Normal 2 8 7" xfId="12129" xr:uid="{00000000-0005-0000-0000-000022300000}"/>
    <cellStyle name="Normal 2 8 8" xfId="12130" xr:uid="{00000000-0005-0000-0000-000023300000}"/>
    <cellStyle name="Normal 2 8 9" xfId="12131" xr:uid="{00000000-0005-0000-0000-000024300000}"/>
    <cellStyle name="Normal 2 8_Cadrage conso" xfId="33389" xr:uid="{24E89677-1262-45C6-BAEB-870E7EC5D686}"/>
    <cellStyle name="Normal 2 9" xfId="12132" xr:uid="{00000000-0005-0000-0000-000025300000}"/>
    <cellStyle name="Normal 2 9 10" xfId="12133" xr:uid="{00000000-0005-0000-0000-000026300000}"/>
    <cellStyle name="Normal 2 9 10 2" xfId="12134" xr:uid="{00000000-0005-0000-0000-000027300000}"/>
    <cellStyle name="Normal 2 9 10 2 2" xfId="12135" xr:uid="{00000000-0005-0000-0000-000028300000}"/>
    <cellStyle name="Normal 2 9 10 2 2 2" xfId="12136" xr:uid="{00000000-0005-0000-0000-000029300000}"/>
    <cellStyle name="Normal 2 9 10 2 2 3" xfId="12137" xr:uid="{00000000-0005-0000-0000-00002A300000}"/>
    <cellStyle name="Normal 2 9 10 2 2 4" xfId="12138" xr:uid="{00000000-0005-0000-0000-00002B300000}"/>
    <cellStyle name="Normal 2 9 10 2 3" xfId="12139" xr:uid="{00000000-0005-0000-0000-00002C300000}"/>
    <cellStyle name="Normal 2 9 10 2 4" xfId="12140" xr:uid="{00000000-0005-0000-0000-00002D300000}"/>
    <cellStyle name="Normal 2 9 10 2 5" xfId="12141" xr:uid="{00000000-0005-0000-0000-00002E300000}"/>
    <cellStyle name="Normal 2 9 10 3" xfId="12142" xr:uid="{00000000-0005-0000-0000-00002F300000}"/>
    <cellStyle name="Normal 2 9 10 3 2" xfId="12143" xr:uid="{00000000-0005-0000-0000-000030300000}"/>
    <cellStyle name="Normal 2 9 10 3 3" xfId="12144" xr:uid="{00000000-0005-0000-0000-000031300000}"/>
    <cellStyle name="Normal 2 9 10 3 4" xfId="12145" xr:uid="{00000000-0005-0000-0000-000032300000}"/>
    <cellStyle name="Normal 2 9 10 4" xfId="12146" xr:uid="{00000000-0005-0000-0000-000033300000}"/>
    <cellStyle name="Normal 2 9 10 5" xfId="12147" xr:uid="{00000000-0005-0000-0000-000034300000}"/>
    <cellStyle name="Normal 2 9 10 6" xfId="12148" xr:uid="{00000000-0005-0000-0000-000035300000}"/>
    <cellStyle name="Normal 2 9 11" xfId="12149" xr:uid="{00000000-0005-0000-0000-000036300000}"/>
    <cellStyle name="Normal 2 9 11 2" xfId="12150" xr:uid="{00000000-0005-0000-0000-000037300000}"/>
    <cellStyle name="Normal 2 9 11 2 2" xfId="12151" xr:uid="{00000000-0005-0000-0000-000038300000}"/>
    <cellStyle name="Normal 2 9 11 2 3" xfId="12152" xr:uid="{00000000-0005-0000-0000-000039300000}"/>
    <cellStyle name="Normal 2 9 11 2 4" xfId="12153" xr:uid="{00000000-0005-0000-0000-00003A300000}"/>
    <cellStyle name="Normal 2 9 11 3" xfId="12154" xr:uid="{00000000-0005-0000-0000-00003B300000}"/>
    <cellStyle name="Normal 2 9 11 4" xfId="12155" xr:uid="{00000000-0005-0000-0000-00003C300000}"/>
    <cellStyle name="Normal 2 9 11 5" xfId="12156" xr:uid="{00000000-0005-0000-0000-00003D300000}"/>
    <cellStyle name="Normal 2 9 12" xfId="12157" xr:uid="{00000000-0005-0000-0000-00003E300000}"/>
    <cellStyle name="Normal 2 9 12 2" xfId="12158" xr:uid="{00000000-0005-0000-0000-00003F300000}"/>
    <cellStyle name="Normal 2 9 12 3" xfId="12159" xr:uid="{00000000-0005-0000-0000-000040300000}"/>
    <cellStyle name="Normal 2 9 12 4" xfId="12160" xr:uid="{00000000-0005-0000-0000-000041300000}"/>
    <cellStyle name="Normal 2 9 13" xfId="12161" xr:uid="{00000000-0005-0000-0000-000042300000}"/>
    <cellStyle name="Normal 2 9 14" xfId="12162" xr:uid="{00000000-0005-0000-0000-000043300000}"/>
    <cellStyle name="Normal 2 9 15" xfId="12163" xr:uid="{00000000-0005-0000-0000-000044300000}"/>
    <cellStyle name="Normal 2 9 16" xfId="33390" xr:uid="{4A9D9293-9D76-4E1C-ACA7-EA32BB0170F5}"/>
    <cellStyle name="Normal 2 9 2" xfId="12164" xr:uid="{00000000-0005-0000-0000-000045300000}"/>
    <cellStyle name="Normal 2 9 2 2" xfId="12165" xr:uid="{00000000-0005-0000-0000-000046300000}"/>
    <cellStyle name="Normal 2 9 2 2 2" xfId="12166" xr:uid="{00000000-0005-0000-0000-000047300000}"/>
    <cellStyle name="Normal 2 9 2 2 3" xfId="33392" xr:uid="{E993385F-48CB-457C-B962-F4C0404BB185}"/>
    <cellStyle name="Normal 2 9 2 3" xfId="12167" xr:uid="{00000000-0005-0000-0000-000048300000}"/>
    <cellStyle name="Normal 2 9 2 4" xfId="12168" xr:uid="{00000000-0005-0000-0000-000049300000}"/>
    <cellStyle name="Normal 2 9 2 5" xfId="12169" xr:uid="{00000000-0005-0000-0000-00004A300000}"/>
    <cellStyle name="Normal 2 9 2 6" xfId="12170" xr:uid="{00000000-0005-0000-0000-00004B300000}"/>
    <cellStyle name="Normal 2 9 2 7" xfId="12171" xr:uid="{00000000-0005-0000-0000-00004C300000}"/>
    <cellStyle name="Normal 2 9 2 8" xfId="12172" xr:uid="{00000000-0005-0000-0000-00004D300000}"/>
    <cellStyle name="Normal 2 9 2 9" xfId="33391" xr:uid="{35603980-8E67-48D9-BD29-89B3FD9A6516}"/>
    <cellStyle name="Normal 2 9 3" xfId="12173" xr:uid="{00000000-0005-0000-0000-00004E300000}"/>
    <cellStyle name="Normal 2 9 3 2" xfId="12174" xr:uid="{00000000-0005-0000-0000-00004F300000}"/>
    <cellStyle name="Normal 2 9 3 3" xfId="33393" xr:uid="{64AEECB7-D928-4508-9696-0F459C636657}"/>
    <cellStyle name="Normal 2 9 4" xfId="12175" xr:uid="{00000000-0005-0000-0000-000050300000}"/>
    <cellStyle name="Normal 2 9 4 2" xfId="33394" xr:uid="{686D6271-3454-491B-8897-97FE69386A9C}"/>
    <cellStyle name="Normal 2 9 5" xfId="12176" xr:uid="{00000000-0005-0000-0000-000051300000}"/>
    <cellStyle name="Normal 2 9 6" xfId="12177" xr:uid="{00000000-0005-0000-0000-000052300000}"/>
    <cellStyle name="Normal 2 9 7" xfId="12178" xr:uid="{00000000-0005-0000-0000-000053300000}"/>
    <cellStyle name="Normal 2 9 8" xfId="12179" xr:uid="{00000000-0005-0000-0000-000054300000}"/>
    <cellStyle name="Normal 2 9 9" xfId="12180" xr:uid="{00000000-0005-0000-0000-000055300000}"/>
    <cellStyle name="Normal 2 9 9 2" xfId="12181" xr:uid="{00000000-0005-0000-0000-000056300000}"/>
    <cellStyle name="Normal 2 9_Cadrage conso" xfId="33395" xr:uid="{1018881D-8C31-4C87-BFC0-B313530FDCD4}"/>
    <cellStyle name="Normal 2_1.1.2.6.01-02 AFS RV PMVL" xfId="33396" xr:uid="{354A07D4-6406-4045-8795-57C34CCC4350}"/>
    <cellStyle name="Normal 20" xfId="12182" xr:uid="{00000000-0005-0000-0000-000057300000}"/>
    <cellStyle name="Normal 20 10" xfId="12183" xr:uid="{00000000-0005-0000-0000-000058300000}"/>
    <cellStyle name="Normal 20 10 2" xfId="12184" xr:uid="{00000000-0005-0000-0000-000059300000}"/>
    <cellStyle name="Normal 20 11" xfId="12185" xr:uid="{00000000-0005-0000-0000-00005A300000}"/>
    <cellStyle name="Normal 20 11 2" xfId="12186" xr:uid="{00000000-0005-0000-0000-00005B300000}"/>
    <cellStyle name="Normal 20 12" xfId="12187" xr:uid="{00000000-0005-0000-0000-00005C300000}"/>
    <cellStyle name="Normal 20 12 2" xfId="12188" xr:uid="{00000000-0005-0000-0000-00005D300000}"/>
    <cellStyle name="Normal 20 13" xfId="12189" xr:uid="{00000000-0005-0000-0000-00005E300000}"/>
    <cellStyle name="Normal 20 13 2" xfId="12190" xr:uid="{00000000-0005-0000-0000-00005F300000}"/>
    <cellStyle name="Normal 20 13 2 2" xfId="12191" xr:uid="{00000000-0005-0000-0000-000060300000}"/>
    <cellStyle name="Normal 20 13 2 3" xfId="12192" xr:uid="{00000000-0005-0000-0000-000061300000}"/>
    <cellStyle name="Normal 20 13 2 3 2" xfId="12193" xr:uid="{00000000-0005-0000-0000-000062300000}"/>
    <cellStyle name="Normal 20 13 2 3 3" xfId="12194" xr:uid="{00000000-0005-0000-0000-000063300000}"/>
    <cellStyle name="Normal 20 13 2 3 4" xfId="12195" xr:uid="{00000000-0005-0000-0000-000064300000}"/>
    <cellStyle name="Normal 20 13 2 4" xfId="12196" xr:uid="{00000000-0005-0000-0000-000065300000}"/>
    <cellStyle name="Normal 20 13 2 5" xfId="12197" xr:uid="{00000000-0005-0000-0000-000066300000}"/>
    <cellStyle name="Normal 20 13 2 6" xfId="12198" xr:uid="{00000000-0005-0000-0000-000067300000}"/>
    <cellStyle name="Normal 20 13 3" xfId="12199" xr:uid="{00000000-0005-0000-0000-000068300000}"/>
    <cellStyle name="Normal 20 13 4" xfId="12200" xr:uid="{00000000-0005-0000-0000-000069300000}"/>
    <cellStyle name="Normal 20 13 4 2" xfId="12201" xr:uid="{00000000-0005-0000-0000-00006A300000}"/>
    <cellStyle name="Normal 20 13 4 3" xfId="12202" xr:uid="{00000000-0005-0000-0000-00006B300000}"/>
    <cellStyle name="Normal 20 13 4 4" xfId="12203" xr:uid="{00000000-0005-0000-0000-00006C300000}"/>
    <cellStyle name="Normal 20 13 5" xfId="12204" xr:uid="{00000000-0005-0000-0000-00006D300000}"/>
    <cellStyle name="Normal 20 13 6" xfId="12205" xr:uid="{00000000-0005-0000-0000-00006E300000}"/>
    <cellStyle name="Normal 20 13 7" xfId="12206" xr:uid="{00000000-0005-0000-0000-00006F300000}"/>
    <cellStyle name="Normal 20 14" xfId="12207" xr:uid="{00000000-0005-0000-0000-000070300000}"/>
    <cellStyle name="Normal 20 15" xfId="12208" xr:uid="{00000000-0005-0000-0000-000071300000}"/>
    <cellStyle name="Normal 20 15 2" xfId="12209" xr:uid="{00000000-0005-0000-0000-000072300000}"/>
    <cellStyle name="Normal 20 15 2 2" xfId="12210" xr:uid="{00000000-0005-0000-0000-000073300000}"/>
    <cellStyle name="Normal 20 15 2 3" xfId="12211" xr:uid="{00000000-0005-0000-0000-000074300000}"/>
    <cellStyle name="Normal 20 15 2 4" xfId="12212" xr:uid="{00000000-0005-0000-0000-000075300000}"/>
    <cellStyle name="Normal 20 15 3" xfId="12213" xr:uid="{00000000-0005-0000-0000-000076300000}"/>
    <cellStyle name="Normal 20 15 4" xfId="12214" xr:uid="{00000000-0005-0000-0000-000077300000}"/>
    <cellStyle name="Normal 20 15 5" xfId="12215" xr:uid="{00000000-0005-0000-0000-000078300000}"/>
    <cellStyle name="Normal 20 16" xfId="12216" xr:uid="{00000000-0005-0000-0000-000079300000}"/>
    <cellStyle name="Normal 20 16 2" xfId="12217" xr:uid="{00000000-0005-0000-0000-00007A300000}"/>
    <cellStyle name="Normal 20 16 3" xfId="12218" xr:uid="{00000000-0005-0000-0000-00007B300000}"/>
    <cellStyle name="Normal 20 16 4" xfId="12219" xr:uid="{00000000-0005-0000-0000-00007C300000}"/>
    <cellStyle name="Normal 20 17" xfId="12220" xr:uid="{00000000-0005-0000-0000-00007D300000}"/>
    <cellStyle name="Normal 20 18" xfId="12221" xr:uid="{00000000-0005-0000-0000-00007E300000}"/>
    <cellStyle name="Normal 20 19" xfId="12222" xr:uid="{00000000-0005-0000-0000-00007F300000}"/>
    <cellStyle name="Normal 20 2" xfId="12223" xr:uid="{00000000-0005-0000-0000-000080300000}"/>
    <cellStyle name="Normal 20 2 2" xfId="12224" xr:uid="{00000000-0005-0000-0000-000081300000}"/>
    <cellStyle name="Normal 20 2 2 2" xfId="12225" xr:uid="{00000000-0005-0000-0000-000082300000}"/>
    <cellStyle name="Normal 20 2 2 2 2" xfId="12226" xr:uid="{00000000-0005-0000-0000-000083300000}"/>
    <cellStyle name="Normal 20 2 2 2 2 2" xfId="12227" xr:uid="{00000000-0005-0000-0000-000084300000}"/>
    <cellStyle name="Normal 20 2 2 2 2 3" xfId="12228" xr:uid="{00000000-0005-0000-0000-000085300000}"/>
    <cellStyle name="Normal 20 2 2 2 2 4" xfId="12229" xr:uid="{00000000-0005-0000-0000-000086300000}"/>
    <cellStyle name="Normal 20 2 2 2 3" xfId="12230" xr:uid="{00000000-0005-0000-0000-000087300000}"/>
    <cellStyle name="Normal 20 2 2 2 4" xfId="12231" xr:uid="{00000000-0005-0000-0000-000088300000}"/>
    <cellStyle name="Normal 20 2 2 2 5" xfId="12232" xr:uid="{00000000-0005-0000-0000-000089300000}"/>
    <cellStyle name="Normal 20 2 2 3" xfId="12233" xr:uid="{00000000-0005-0000-0000-00008A300000}"/>
    <cellStyle name="Normal 20 2 2 4" xfId="12234" xr:uid="{00000000-0005-0000-0000-00008B300000}"/>
    <cellStyle name="Normal 20 2 2 4 2" xfId="12235" xr:uid="{00000000-0005-0000-0000-00008C300000}"/>
    <cellStyle name="Normal 20 2 2 4 3" xfId="12236" xr:uid="{00000000-0005-0000-0000-00008D300000}"/>
    <cellStyle name="Normal 20 2 2 4 4" xfId="12237" xr:uid="{00000000-0005-0000-0000-00008E300000}"/>
    <cellStyle name="Normal 20 2 2 5" xfId="12238" xr:uid="{00000000-0005-0000-0000-00008F300000}"/>
    <cellStyle name="Normal 20 2 2 6" xfId="12239" xr:uid="{00000000-0005-0000-0000-000090300000}"/>
    <cellStyle name="Normal 20 2 2 7" xfId="12240" xr:uid="{00000000-0005-0000-0000-000091300000}"/>
    <cellStyle name="Normal 20 2 2 8" xfId="33399" xr:uid="{4ECA20D3-9458-42AA-BA7A-5F90BCADD89E}"/>
    <cellStyle name="Normal 20 2 3" xfId="33398" xr:uid="{0AFB585A-25A2-444A-8FF5-F8712B69D913}"/>
    <cellStyle name="Normal 20 20" xfId="33397" xr:uid="{14AC14FF-55BA-4C5E-A1C9-164D006D0575}"/>
    <cellStyle name="Normal 20 3" xfId="12241" xr:uid="{00000000-0005-0000-0000-000092300000}"/>
    <cellStyle name="Normal 20 3 2" xfId="12242" xr:uid="{00000000-0005-0000-0000-000093300000}"/>
    <cellStyle name="Normal 20 3 2 2" xfId="12243" xr:uid="{00000000-0005-0000-0000-000094300000}"/>
    <cellStyle name="Normal 20 3 3" xfId="33400" xr:uid="{65726669-DD55-4DD9-828D-CF0B91A14E42}"/>
    <cellStyle name="Normal 20 4" xfId="12244" xr:uid="{00000000-0005-0000-0000-000095300000}"/>
    <cellStyle name="Normal 20 4 2" xfId="12245" xr:uid="{00000000-0005-0000-0000-000096300000}"/>
    <cellStyle name="Normal 20 4 3" xfId="33401" xr:uid="{A1CB0C47-C6CF-4F3D-A632-235B857A1828}"/>
    <cellStyle name="Normal 20 5" xfId="12246" xr:uid="{00000000-0005-0000-0000-000097300000}"/>
    <cellStyle name="Normal 20 5 2" xfId="12247" xr:uid="{00000000-0005-0000-0000-000098300000}"/>
    <cellStyle name="Normal 20 6" xfId="12248" xr:uid="{00000000-0005-0000-0000-000099300000}"/>
    <cellStyle name="Normal 20 6 2" xfId="12249" xr:uid="{00000000-0005-0000-0000-00009A300000}"/>
    <cellStyle name="Normal 20 7" xfId="12250" xr:uid="{00000000-0005-0000-0000-00009B300000}"/>
    <cellStyle name="Normal 20 7 2" xfId="12251" xr:uid="{00000000-0005-0000-0000-00009C300000}"/>
    <cellStyle name="Normal 20 8" xfId="12252" xr:uid="{00000000-0005-0000-0000-00009D300000}"/>
    <cellStyle name="Normal 20 8 2" xfId="12253" xr:uid="{00000000-0005-0000-0000-00009E300000}"/>
    <cellStyle name="Normal 20 9" xfId="12254" xr:uid="{00000000-0005-0000-0000-00009F300000}"/>
    <cellStyle name="Normal 20 9 2" xfId="12255" xr:uid="{00000000-0005-0000-0000-0000A0300000}"/>
    <cellStyle name="Normal 20_Cadrage conso" xfId="33402" xr:uid="{E5AFD780-4C1B-4352-88EC-77054C4B791F}"/>
    <cellStyle name="Normal 21" xfId="12256" xr:uid="{00000000-0005-0000-0000-0000A1300000}"/>
    <cellStyle name="Normal 21 10" xfId="12257" xr:uid="{00000000-0005-0000-0000-0000A2300000}"/>
    <cellStyle name="Normal 21 10 2" xfId="12258" xr:uid="{00000000-0005-0000-0000-0000A3300000}"/>
    <cellStyle name="Normal 21 11" xfId="12259" xr:uid="{00000000-0005-0000-0000-0000A4300000}"/>
    <cellStyle name="Normal 21 11 2" xfId="12260" xr:uid="{00000000-0005-0000-0000-0000A5300000}"/>
    <cellStyle name="Normal 21 12" xfId="12261" xr:uid="{00000000-0005-0000-0000-0000A6300000}"/>
    <cellStyle name="Normal 21 12 2" xfId="12262" xr:uid="{00000000-0005-0000-0000-0000A7300000}"/>
    <cellStyle name="Normal 21 13" xfId="12263" xr:uid="{00000000-0005-0000-0000-0000A8300000}"/>
    <cellStyle name="Normal 21 14" xfId="12264" xr:uid="{00000000-0005-0000-0000-0000A9300000}"/>
    <cellStyle name="Normal 21 14 2" xfId="12265" xr:uid="{00000000-0005-0000-0000-0000AA300000}"/>
    <cellStyle name="Normal 21 14 2 2" xfId="12266" xr:uid="{00000000-0005-0000-0000-0000AB300000}"/>
    <cellStyle name="Normal 21 14 2 2 2" xfId="12267" xr:uid="{00000000-0005-0000-0000-0000AC300000}"/>
    <cellStyle name="Normal 21 14 2 2 3" xfId="12268" xr:uid="{00000000-0005-0000-0000-0000AD300000}"/>
    <cellStyle name="Normal 21 14 2 2 4" xfId="12269" xr:uid="{00000000-0005-0000-0000-0000AE300000}"/>
    <cellStyle name="Normal 21 14 2 3" xfId="12270" xr:uid="{00000000-0005-0000-0000-0000AF300000}"/>
    <cellStyle name="Normal 21 14 2 4" xfId="12271" xr:uid="{00000000-0005-0000-0000-0000B0300000}"/>
    <cellStyle name="Normal 21 14 2 5" xfId="12272" xr:uid="{00000000-0005-0000-0000-0000B1300000}"/>
    <cellStyle name="Normal 21 14 3" xfId="12273" xr:uid="{00000000-0005-0000-0000-0000B2300000}"/>
    <cellStyle name="Normal 21 14 3 2" xfId="12274" xr:uid="{00000000-0005-0000-0000-0000B3300000}"/>
    <cellStyle name="Normal 21 14 3 3" xfId="12275" xr:uid="{00000000-0005-0000-0000-0000B4300000}"/>
    <cellStyle name="Normal 21 14 3 4" xfId="12276" xr:uid="{00000000-0005-0000-0000-0000B5300000}"/>
    <cellStyle name="Normal 21 14 4" xfId="12277" xr:uid="{00000000-0005-0000-0000-0000B6300000}"/>
    <cellStyle name="Normal 21 14 5" xfId="12278" xr:uid="{00000000-0005-0000-0000-0000B7300000}"/>
    <cellStyle name="Normal 21 14 6" xfId="12279" xr:uid="{00000000-0005-0000-0000-0000B8300000}"/>
    <cellStyle name="Normal 21 15" xfId="12280" xr:uid="{00000000-0005-0000-0000-0000B9300000}"/>
    <cellStyle name="Normal 21 15 2" xfId="12281" xr:uid="{00000000-0005-0000-0000-0000BA300000}"/>
    <cellStyle name="Normal 21 15 3" xfId="12282" xr:uid="{00000000-0005-0000-0000-0000BB300000}"/>
    <cellStyle name="Normal 21 15 4" xfId="12283" xr:uid="{00000000-0005-0000-0000-0000BC300000}"/>
    <cellStyle name="Normal 21 16" xfId="33403" xr:uid="{3C6481C1-AA36-4CDD-AEE9-4C2DBE3131FF}"/>
    <cellStyle name="Normal 21 2" xfId="12284" xr:uid="{00000000-0005-0000-0000-0000BD300000}"/>
    <cellStyle name="Normal 21 2 2" xfId="12285" xr:uid="{00000000-0005-0000-0000-0000BE300000}"/>
    <cellStyle name="Normal 21 2 2 2" xfId="33406" xr:uid="{7B58D431-D6B7-4BF2-960E-4951D1F5F86D}"/>
    <cellStyle name="Normal 21 2 2 2 2" xfId="33407" xr:uid="{191990B7-4CEF-4CBB-9834-86FDDB5B2EDD}"/>
    <cellStyle name="Normal 21 2 2 3" xfId="33408" xr:uid="{10A64D7B-E1F0-46BB-879B-7C06DFA7181D}"/>
    <cellStyle name="Normal 21 2 2 3 2" xfId="33409" xr:uid="{8C439B9E-CE02-4692-8F7A-7CA75875A6CB}"/>
    <cellStyle name="Normal 21 2 2 4" xfId="33410" xr:uid="{83251CD9-6323-422F-8DE5-BA3C43CD424A}"/>
    <cellStyle name="Normal 21 2 2 5" xfId="33405" xr:uid="{B2EC6F95-D49F-4F21-8B05-817A0F64C93D}"/>
    <cellStyle name="Normal 21 2 3" xfId="12286" xr:uid="{00000000-0005-0000-0000-0000BF300000}"/>
    <cellStyle name="Normal 21 2 3 2" xfId="12287" xr:uid="{00000000-0005-0000-0000-0000C0300000}"/>
    <cellStyle name="Normal 21 2 3 2 2" xfId="12288" xr:uid="{00000000-0005-0000-0000-0000C1300000}"/>
    <cellStyle name="Normal 21 2 3 2 2 2" xfId="12289" xr:uid="{00000000-0005-0000-0000-0000C2300000}"/>
    <cellStyle name="Normal 21 2 3 2 2 3" xfId="12290" xr:uid="{00000000-0005-0000-0000-0000C3300000}"/>
    <cellStyle name="Normal 21 2 3 2 2 4" xfId="12291" xr:uid="{00000000-0005-0000-0000-0000C4300000}"/>
    <cellStyle name="Normal 21 2 3 2 3" xfId="12292" xr:uid="{00000000-0005-0000-0000-0000C5300000}"/>
    <cellStyle name="Normal 21 2 3 2 4" xfId="12293" xr:uid="{00000000-0005-0000-0000-0000C6300000}"/>
    <cellStyle name="Normal 21 2 3 2 5" xfId="12294" xr:uid="{00000000-0005-0000-0000-0000C7300000}"/>
    <cellStyle name="Normal 21 2 3 2 6" xfId="33412" xr:uid="{84B9F16E-DDAF-4837-9586-FDBDFE9893D0}"/>
    <cellStyle name="Normal 21 2 3 3" xfId="12295" xr:uid="{00000000-0005-0000-0000-0000C8300000}"/>
    <cellStyle name="Normal 21 2 3 3 2" xfId="12296" xr:uid="{00000000-0005-0000-0000-0000C9300000}"/>
    <cellStyle name="Normal 21 2 3 3 3" xfId="12297" xr:uid="{00000000-0005-0000-0000-0000CA300000}"/>
    <cellStyle name="Normal 21 2 3 3 4" xfId="12298" xr:uid="{00000000-0005-0000-0000-0000CB300000}"/>
    <cellStyle name="Normal 21 2 3 4" xfId="12299" xr:uid="{00000000-0005-0000-0000-0000CC300000}"/>
    <cellStyle name="Normal 21 2 3 5" xfId="12300" xr:uid="{00000000-0005-0000-0000-0000CD300000}"/>
    <cellStyle name="Normal 21 2 3 6" xfId="12301" xr:uid="{00000000-0005-0000-0000-0000CE300000}"/>
    <cellStyle name="Normal 21 2 3 7" xfId="33411" xr:uid="{8031FCEB-E008-4491-A9E0-D1E109B59DD6}"/>
    <cellStyle name="Normal 21 2 4" xfId="33413" xr:uid="{9E1B75A2-A7B7-488A-98BC-0DADFC85184D}"/>
    <cellStyle name="Normal 21 2 4 2" xfId="33414" xr:uid="{C7A4F9F7-CFEB-4495-9F82-3D9F7DE7FFD1}"/>
    <cellStyle name="Normal 21 2 5" xfId="33415" xr:uid="{9C195C57-AC2D-4B48-8D1E-FA3F696B3312}"/>
    <cellStyle name="Normal 21 2 6" xfId="33404" xr:uid="{4419D743-292A-4ADE-BA1A-D7EDDC56087F}"/>
    <cellStyle name="Normal 21 3" xfId="12302" xr:uid="{00000000-0005-0000-0000-0000CF300000}"/>
    <cellStyle name="Normal 21 3 2" xfId="12303" xr:uid="{00000000-0005-0000-0000-0000D0300000}"/>
    <cellStyle name="Normal 21 3 3" xfId="33416" xr:uid="{F083A1F3-9B3A-41F1-956B-82E39B1D6F7A}"/>
    <cellStyle name="Normal 21 4" xfId="12304" xr:uid="{00000000-0005-0000-0000-0000D1300000}"/>
    <cellStyle name="Normal 21 4 2" xfId="12305" xr:uid="{00000000-0005-0000-0000-0000D2300000}"/>
    <cellStyle name="Normal 21 4 3" xfId="33417" xr:uid="{E1B7D917-75E3-4199-B878-359F5CA4CB99}"/>
    <cellStyle name="Normal 21 5" xfId="12306" xr:uid="{00000000-0005-0000-0000-0000D3300000}"/>
    <cellStyle name="Normal 21 5 2" xfId="12307" xr:uid="{00000000-0005-0000-0000-0000D4300000}"/>
    <cellStyle name="Normal 21 5 3" xfId="33418" xr:uid="{9FFC7E76-4BA0-471B-85BB-6AB59EC2984A}"/>
    <cellStyle name="Normal 21 6" xfId="12308" xr:uid="{00000000-0005-0000-0000-0000D5300000}"/>
    <cellStyle name="Normal 21 6 2" xfId="12309" xr:uid="{00000000-0005-0000-0000-0000D6300000}"/>
    <cellStyle name="Normal 21 6 3" xfId="33419" xr:uid="{38FAB389-4550-4AF8-B336-269C30628FC0}"/>
    <cellStyle name="Normal 21 7" xfId="12310" xr:uid="{00000000-0005-0000-0000-0000D7300000}"/>
    <cellStyle name="Normal 21 7 2" xfId="12311" xr:uid="{00000000-0005-0000-0000-0000D8300000}"/>
    <cellStyle name="Normal 21 8" xfId="12312" xr:uid="{00000000-0005-0000-0000-0000D9300000}"/>
    <cellStyle name="Normal 21 8 2" xfId="12313" xr:uid="{00000000-0005-0000-0000-0000DA300000}"/>
    <cellStyle name="Normal 21 9" xfId="12314" xr:uid="{00000000-0005-0000-0000-0000DB300000}"/>
    <cellStyle name="Normal 21 9 2" xfId="12315" xr:uid="{00000000-0005-0000-0000-0000DC300000}"/>
    <cellStyle name="Normal 21_Cadrage conso" xfId="33420" xr:uid="{F817EF48-2789-4FD7-8AEA-743A8265A819}"/>
    <cellStyle name="Normal 22" xfId="12316" xr:uid="{00000000-0005-0000-0000-0000DD300000}"/>
    <cellStyle name="Normal 22 2" xfId="12317" xr:uid="{00000000-0005-0000-0000-0000DE300000}"/>
    <cellStyle name="Normal 22 2 2" xfId="12318" xr:uid="{00000000-0005-0000-0000-0000DF300000}"/>
    <cellStyle name="Normal 22 2 3" xfId="12319" xr:uid="{00000000-0005-0000-0000-0000E0300000}"/>
    <cellStyle name="Normal 22 2 3 2" xfId="12320" xr:uid="{00000000-0005-0000-0000-0000E1300000}"/>
    <cellStyle name="Normal 22 2 3 2 2" xfId="12321" xr:uid="{00000000-0005-0000-0000-0000E2300000}"/>
    <cellStyle name="Normal 22 2 3 2 2 2" xfId="12322" xr:uid="{00000000-0005-0000-0000-0000E3300000}"/>
    <cellStyle name="Normal 22 2 3 2 2 3" xfId="12323" xr:uid="{00000000-0005-0000-0000-0000E4300000}"/>
    <cellStyle name="Normal 22 2 3 2 2 4" xfId="12324" xr:uid="{00000000-0005-0000-0000-0000E5300000}"/>
    <cellStyle name="Normal 22 2 3 2 3" xfId="12325" xr:uid="{00000000-0005-0000-0000-0000E6300000}"/>
    <cellStyle name="Normal 22 2 3 2 4" xfId="12326" xr:uid="{00000000-0005-0000-0000-0000E7300000}"/>
    <cellStyle name="Normal 22 2 3 2 5" xfId="12327" xr:uid="{00000000-0005-0000-0000-0000E8300000}"/>
    <cellStyle name="Normal 22 2 3 3" xfId="12328" xr:uid="{00000000-0005-0000-0000-0000E9300000}"/>
    <cellStyle name="Normal 22 2 3 3 2" xfId="12329" xr:uid="{00000000-0005-0000-0000-0000EA300000}"/>
    <cellStyle name="Normal 22 2 3 3 3" xfId="12330" xr:uid="{00000000-0005-0000-0000-0000EB300000}"/>
    <cellStyle name="Normal 22 2 3 3 4" xfId="12331" xr:uid="{00000000-0005-0000-0000-0000EC300000}"/>
    <cellStyle name="Normal 22 2 3 4" xfId="12332" xr:uid="{00000000-0005-0000-0000-0000ED300000}"/>
    <cellStyle name="Normal 22 2 3 5" xfId="12333" xr:uid="{00000000-0005-0000-0000-0000EE300000}"/>
    <cellStyle name="Normal 22 2 3 6" xfId="12334" xr:uid="{00000000-0005-0000-0000-0000EF300000}"/>
    <cellStyle name="Normal 22 2 4" xfId="33422" xr:uid="{948DDCB8-CB06-419A-811C-5DAE726790EB}"/>
    <cellStyle name="Normal 22 3" xfId="12335" xr:uid="{00000000-0005-0000-0000-0000F0300000}"/>
    <cellStyle name="Normal 22 3 2" xfId="12336" xr:uid="{00000000-0005-0000-0000-0000F1300000}"/>
    <cellStyle name="Normal 22 3 2 2" xfId="12337" xr:uid="{00000000-0005-0000-0000-0000F2300000}"/>
    <cellStyle name="Normal 22 3 2 2 2" xfId="12338" xr:uid="{00000000-0005-0000-0000-0000F3300000}"/>
    <cellStyle name="Normal 22 3 2 2 2 2" xfId="12339" xr:uid="{00000000-0005-0000-0000-0000F4300000}"/>
    <cellStyle name="Normal 22 3 2 2 2 3" xfId="12340" xr:uid="{00000000-0005-0000-0000-0000F5300000}"/>
    <cellStyle name="Normal 22 3 2 2 2 4" xfId="12341" xr:uid="{00000000-0005-0000-0000-0000F6300000}"/>
    <cellStyle name="Normal 22 3 2 2 3" xfId="12342" xr:uid="{00000000-0005-0000-0000-0000F7300000}"/>
    <cellStyle name="Normal 22 3 2 2 4" xfId="12343" xr:uid="{00000000-0005-0000-0000-0000F8300000}"/>
    <cellStyle name="Normal 22 3 2 2 5" xfId="12344" xr:uid="{00000000-0005-0000-0000-0000F9300000}"/>
    <cellStyle name="Normal 22 3 2 3" xfId="12345" xr:uid="{00000000-0005-0000-0000-0000FA300000}"/>
    <cellStyle name="Normal 22 3 2 4" xfId="12346" xr:uid="{00000000-0005-0000-0000-0000FB300000}"/>
    <cellStyle name="Normal 22 3 2 4 2" xfId="12347" xr:uid="{00000000-0005-0000-0000-0000FC300000}"/>
    <cellStyle name="Normal 22 3 2 4 3" xfId="12348" xr:uid="{00000000-0005-0000-0000-0000FD300000}"/>
    <cellStyle name="Normal 22 3 2 4 4" xfId="12349" xr:uid="{00000000-0005-0000-0000-0000FE300000}"/>
    <cellStyle name="Normal 22 3 2 5" xfId="12350" xr:uid="{00000000-0005-0000-0000-0000FF300000}"/>
    <cellStyle name="Normal 22 3 2 6" xfId="12351" xr:uid="{00000000-0005-0000-0000-000000310000}"/>
    <cellStyle name="Normal 22 3 2 7" xfId="12352" xr:uid="{00000000-0005-0000-0000-000001310000}"/>
    <cellStyle name="Normal 22 3 3" xfId="12353" xr:uid="{00000000-0005-0000-0000-000002310000}"/>
    <cellStyle name="Normal 22 3 3 2" xfId="12354" xr:uid="{00000000-0005-0000-0000-000003310000}"/>
    <cellStyle name="Normal 22 3 3 2 2" xfId="12355" xr:uid="{00000000-0005-0000-0000-000004310000}"/>
    <cellStyle name="Normal 22 3 3 2 2 2" xfId="12356" xr:uid="{00000000-0005-0000-0000-000005310000}"/>
    <cellStyle name="Normal 22 3 3 2 2 3" xfId="12357" xr:uid="{00000000-0005-0000-0000-000006310000}"/>
    <cellStyle name="Normal 22 3 3 2 2 4" xfId="12358" xr:uid="{00000000-0005-0000-0000-000007310000}"/>
    <cellStyle name="Normal 22 3 3 2 3" xfId="12359" xr:uid="{00000000-0005-0000-0000-000008310000}"/>
    <cellStyle name="Normal 22 3 3 2 4" xfId="12360" xr:uid="{00000000-0005-0000-0000-000009310000}"/>
    <cellStyle name="Normal 22 3 3 2 5" xfId="12361" xr:uid="{00000000-0005-0000-0000-00000A310000}"/>
    <cellStyle name="Normal 22 3 3 3" xfId="12362" xr:uid="{00000000-0005-0000-0000-00000B310000}"/>
    <cellStyle name="Normal 22 3 3 3 2" xfId="12363" xr:uid="{00000000-0005-0000-0000-00000C310000}"/>
    <cellStyle name="Normal 22 3 3 3 3" xfId="12364" xr:uid="{00000000-0005-0000-0000-00000D310000}"/>
    <cellStyle name="Normal 22 3 3 3 4" xfId="12365" xr:uid="{00000000-0005-0000-0000-00000E310000}"/>
    <cellStyle name="Normal 22 3 3 4" xfId="12366" xr:uid="{00000000-0005-0000-0000-00000F310000}"/>
    <cellStyle name="Normal 22 3 3 5" xfId="12367" xr:uid="{00000000-0005-0000-0000-000010310000}"/>
    <cellStyle name="Normal 22 3 3 6" xfId="12368" xr:uid="{00000000-0005-0000-0000-000011310000}"/>
    <cellStyle name="Normal 22 3 4" xfId="33423" xr:uid="{64D66026-E36D-472D-86F1-31C76C9D7DAF}"/>
    <cellStyle name="Normal 22 4" xfId="12369" xr:uid="{00000000-0005-0000-0000-000012310000}"/>
    <cellStyle name="Normal 22 4 2" xfId="12370" xr:uid="{00000000-0005-0000-0000-000013310000}"/>
    <cellStyle name="Normal 22 4 2 2" xfId="12371" xr:uid="{00000000-0005-0000-0000-000014310000}"/>
    <cellStyle name="Normal 22 4 2 2 2" xfId="12372" xr:uid="{00000000-0005-0000-0000-000015310000}"/>
    <cellStyle name="Normal 22 4 2 2 2 2" xfId="12373" xr:uid="{00000000-0005-0000-0000-000016310000}"/>
    <cellStyle name="Normal 22 4 2 2 2 3" xfId="12374" xr:uid="{00000000-0005-0000-0000-000017310000}"/>
    <cellStyle name="Normal 22 4 2 2 2 4" xfId="12375" xr:uid="{00000000-0005-0000-0000-000018310000}"/>
    <cellStyle name="Normal 22 4 2 2 3" xfId="12376" xr:uid="{00000000-0005-0000-0000-000019310000}"/>
    <cellStyle name="Normal 22 4 2 2 4" xfId="12377" xr:uid="{00000000-0005-0000-0000-00001A310000}"/>
    <cellStyle name="Normal 22 4 2 2 5" xfId="12378" xr:uid="{00000000-0005-0000-0000-00001B310000}"/>
    <cellStyle name="Normal 22 4 2 3" xfId="12379" xr:uid="{00000000-0005-0000-0000-00001C310000}"/>
    <cellStyle name="Normal 22 4 2 3 2" xfId="12380" xr:uid="{00000000-0005-0000-0000-00001D310000}"/>
    <cellStyle name="Normal 22 4 2 3 3" xfId="12381" xr:uid="{00000000-0005-0000-0000-00001E310000}"/>
    <cellStyle name="Normal 22 4 2 3 4" xfId="12382" xr:uid="{00000000-0005-0000-0000-00001F310000}"/>
    <cellStyle name="Normal 22 4 2 4" xfId="12383" xr:uid="{00000000-0005-0000-0000-000020310000}"/>
    <cellStyle name="Normal 22 4 2 5" xfId="12384" xr:uid="{00000000-0005-0000-0000-000021310000}"/>
    <cellStyle name="Normal 22 4 2 6" xfId="12385" xr:uid="{00000000-0005-0000-0000-000022310000}"/>
    <cellStyle name="Normal 22 4 3" xfId="12386" xr:uid="{00000000-0005-0000-0000-000023310000}"/>
    <cellStyle name="Normal 22 4 4" xfId="12387" xr:uid="{00000000-0005-0000-0000-000024310000}"/>
    <cellStyle name="Normal 22 4 4 2" xfId="12388" xr:uid="{00000000-0005-0000-0000-000025310000}"/>
    <cellStyle name="Normal 22 4 4 2 2" xfId="12389" xr:uid="{00000000-0005-0000-0000-000026310000}"/>
    <cellStyle name="Normal 22 4 4 2 3" xfId="12390" xr:uid="{00000000-0005-0000-0000-000027310000}"/>
    <cellStyle name="Normal 22 4 4 2 4" xfId="12391" xr:uid="{00000000-0005-0000-0000-000028310000}"/>
    <cellStyle name="Normal 22 4 4 3" xfId="12392" xr:uid="{00000000-0005-0000-0000-000029310000}"/>
    <cellStyle name="Normal 22 4 4 4" xfId="12393" xr:uid="{00000000-0005-0000-0000-00002A310000}"/>
    <cellStyle name="Normal 22 4 4 5" xfId="12394" xr:uid="{00000000-0005-0000-0000-00002B310000}"/>
    <cellStyle name="Normal 22 4 5" xfId="12395" xr:uid="{00000000-0005-0000-0000-00002C310000}"/>
    <cellStyle name="Normal 22 4 5 2" xfId="12396" xr:uid="{00000000-0005-0000-0000-00002D310000}"/>
    <cellStyle name="Normal 22 4 5 3" xfId="12397" xr:uid="{00000000-0005-0000-0000-00002E310000}"/>
    <cellStyle name="Normal 22 4 5 4" xfId="12398" xr:uid="{00000000-0005-0000-0000-00002F310000}"/>
    <cellStyle name="Normal 22 4 6" xfId="12399" xr:uid="{00000000-0005-0000-0000-000030310000}"/>
    <cellStyle name="Normal 22 4 7" xfId="12400" xr:uid="{00000000-0005-0000-0000-000031310000}"/>
    <cellStyle name="Normal 22 4 8" xfId="12401" xr:uid="{00000000-0005-0000-0000-000032310000}"/>
    <cellStyle name="Normal 22 4 9" xfId="33424" xr:uid="{95BDD11B-138B-4066-A847-889B41D77662}"/>
    <cellStyle name="Normal 22 5" xfId="12402" xr:uid="{00000000-0005-0000-0000-000033310000}"/>
    <cellStyle name="Normal 22 5 2" xfId="12403" xr:uid="{00000000-0005-0000-0000-000034310000}"/>
    <cellStyle name="Normal 22 5 2 2" xfId="12404" xr:uid="{00000000-0005-0000-0000-000035310000}"/>
    <cellStyle name="Normal 22 5 2 2 2" xfId="12405" xr:uid="{00000000-0005-0000-0000-000036310000}"/>
    <cellStyle name="Normal 22 5 2 2 3" xfId="12406" xr:uid="{00000000-0005-0000-0000-000037310000}"/>
    <cellStyle name="Normal 22 5 2 2 4" xfId="12407" xr:uid="{00000000-0005-0000-0000-000038310000}"/>
    <cellStyle name="Normal 22 5 2 3" xfId="12408" xr:uid="{00000000-0005-0000-0000-000039310000}"/>
    <cellStyle name="Normal 22 5 2 4" xfId="12409" xr:uid="{00000000-0005-0000-0000-00003A310000}"/>
    <cellStyle name="Normal 22 5 2 5" xfId="12410" xr:uid="{00000000-0005-0000-0000-00003B310000}"/>
    <cellStyle name="Normal 22 5 3" xfId="12411" xr:uid="{00000000-0005-0000-0000-00003C310000}"/>
    <cellStyle name="Normal 22 5 4" xfId="12412" xr:uid="{00000000-0005-0000-0000-00003D310000}"/>
    <cellStyle name="Normal 22 5 4 2" xfId="12413" xr:uid="{00000000-0005-0000-0000-00003E310000}"/>
    <cellStyle name="Normal 22 5 4 3" xfId="12414" xr:uid="{00000000-0005-0000-0000-00003F310000}"/>
    <cellStyle name="Normal 22 5 4 4" xfId="12415" xr:uid="{00000000-0005-0000-0000-000040310000}"/>
    <cellStyle name="Normal 22 5 5" xfId="12416" xr:uid="{00000000-0005-0000-0000-000041310000}"/>
    <cellStyle name="Normal 22 5 6" xfId="12417" xr:uid="{00000000-0005-0000-0000-000042310000}"/>
    <cellStyle name="Normal 22 5 7" xfId="12418" xr:uid="{00000000-0005-0000-0000-000043310000}"/>
    <cellStyle name="Normal 22 6" xfId="12419" xr:uid="{00000000-0005-0000-0000-000044310000}"/>
    <cellStyle name="Normal 22 7" xfId="12420" xr:uid="{00000000-0005-0000-0000-000045310000}"/>
    <cellStyle name="Normal 22 8" xfId="12421" xr:uid="{00000000-0005-0000-0000-000046310000}"/>
    <cellStyle name="Normal 22 8 2" xfId="12422" xr:uid="{00000000-0005-0000-0000-000047310000}"/>
    <cellStyle name="Normal 22 8 3" xfId="12423" xr:uid="{00000000-0005-0000-0000-000048310000}"/>
    <cellStyle name="Normal 22 8 4" xfId="12424" xr:uid="{00000000-0005-0000-0000-000049310000}"/>
    <cellStyle name="Normal 22 9" xfId="33421" xr:uid="{4EEF1C57-B681-4872-830D-B22DF5346096}"/>
    <cellStyle name="Normal 22_Cadrage conso" xfId="33425" xr:uid="{7C0EF535-E075-4F0A-9A86-ED92F4E5FF96}"/>
    <cellStyle name="Normal 23" xfId="12425" xr:uid="{00000000-0005-0000-0000-00004A310000}"/>
    <cellStyle name="Normal 23 2" xfId="12426" xr:uid="{00000000-0005-0000-0000-00004B310000}"/>
    <cellStyle name="Normal 23 2 2" xfId="12427" xr:uid="{00000000-0005-0000-0000-00004C310000}"/>
    <cellStyle name="Normal 23 2 3" xfId="33426" xr:uid="{A1219B7C-2611-4CE2-B86D-53652ADE95D1}"/>
    <cellStyle name="Normal 23 3" xfId="12428" xr:uid="{00000000-0005-0000-0000-00004D310000}"/>
    <cellStyle name="Normal 23 3 2" xfId="12429" xr:uid="{00000000-0005-0000-0000-00004E310000}"/>
    <cellStyle name="Normal 23 3 3" xfId="33427" xr:uid="{C7E73437-4A69-4CC2-8E5C-94B78D045F67}"/>
    <cellStyle name="Normal 23 4" xfId="12430" xr:uid="{00000000-0005-0000-0000-00004F310000}"/>
    <cellStyle name="Normal 23 4 2" xfId="12431" xr:uid="{00000000-0005-0000-0000-000050310000}"/>
    <cellStyle name="Normal 23 4 2 2" xfId="12432" xr:uid="{00000000-0005-0000-0000-000051310000}"/>
    <cellStyle name="Normal 23 4 2 2 2" xfId="12433" xr:uid="{00000000-0005-0000-0000-000052310000}"/>
    <cellStyle name="Normal 23 4 2 2 3" xfId="12434" xr:uid="{00000000-0005-0000-0000-000053310000}"/>
    <cellStyle name="Normal 23 4 2 2 4" xfId="12435" xr:uid="{00000000-0005-0000-0000-000054310000}"/>
    <cellStyle name="Normal 23 4 2 3" xfId="12436" xr:uid="{00000000-0005-0000-0000-000055310000}"/>
    <cellStyle name="Normal 23 4 2 4" xfId="12437" xr:uid="{00000000-0005-0000-0000-000056310000}"/>
    <cellStyle name="Normal 23 4 2 5" xfId="12438" xr:uid="{00000000-0005-0000-0000-000057310000}"/>
    <cellStyle name="Normal 23 4 3" xfId="12439" xr:uid="{00000000-0005-0000-0000-000058310000}"/>
    <cellStyle name="Normal 23 4 4" xfId="12440" xr:uid="{00000000-0005-0000-0000-000059310000}"/>
    <cellStyle name="Normal 23 4 4 2" xfId="12441" xr:uid="{00000000-0005-0000-0000-00005A310000}"/>
    <cellStyle name="Normal 23 4 4 3" xfId="12442" xr:uid="{00000000-0005-0000-0000-00005B310000}"/>
    <cellStyle name="Normal 23 4 4 4" xfId="12443" xr:uid="{00000000-0005-0000-0000-00005C310000}"/>
    <cellStyle name="Normal 23 4 5" xfId="12444" xr:uid="{00000000-0005-0000-0000-00005D310000}"/>
    <cellStyle name="Normal 23 4 6" xfId="12445" xr:uid="{00000000-0005-0000-0000-00005E310000}"/>
    <cellStyle name="Normal 23 4 7" xfId="12446" xr:uid="{00000000-0005-0000-0000-00005F310000}"/>
    <cellStyle name="Normal 23 5" xfId="12447" xr:uid="{00000000-0005-0000-0000-000060310000}"/>
    <cellStyle name="Normal 23 6" xfId="12448" xr:uid="{00000000-0005-0000-0000-000061310000}"/>
    <cellStyle name="Normal 23 7" xfId="12449" xr:uid="{00000000-0005-0000-0000-000062310000}"/>
    <cellStyle name="Normal 23 8" xfId="12450" xr:uid="{00000000-0005-0000-0000-000063310000}"/>
    <cellStyle name="Normal 23 8 2" xfId="12451" xr:uid="{00000000-0005-0000-0000-000064310000}"/>
    <cellStyle name="Normal 23 8 3" xfId="12452" xr:uid="{00000000-0005-0000-0000-000065310000}"/>
    <cellStyle name="Normal 23 8 4" xfId="12453" xr:uid="{00000000-0005-0000-0000-000066310000}"/>
    <cellStyle name="Normal 23_Cadrage conso" xfId="33428" xr:uid="{6EC57C40-AC93-4210-9DC4-6F96466A44E4}"/>
    <cellStyle name="Normal 24" xfId="12454" xr:uid="{00000000-0005-0000-0000-000067310000}"/>
    <cellStyle name="Normal 24 2" xfId="12455" xr:uid="{00000000-0005-0000-0000-000068310000}"/>
    <cellStyle name="Normal 24 2 2" xfId="12456" xr:uid="{00000000-0005-0000-0000-000069310000}"/>
    <cellStyle name="Normal 24 2 3" xfId="12457" xr:uid="{00000000-0005-0000-0000-00006A310000}"/>
    <cellStyle name="Normal 24 2 3 2" xfId="12458" xr:uid="{00000000-0005-0000-0000-00006B310000}"/>
    <cellStyle name="Normal 24 2 3 2 2" xfId="12459" xr:uid="{00000000-0005-0000-0000-00006C310000}"/>
    <cellStyle name="Normal 24 2 3 2 2 2" xfId="12460" xr:uid="{00000000-0005-0000-0000-00006D310000}"/>
    <cellStyle name="Normal 24 2 3 2 2 3" xfId="12461" xr:uid="{00000000-0005-0000-0000-00006E310000}"/>
    <cellStyle name="Normal 24 2 3 2 2 4" xfId="12462" xr:uid="{00000000-0005-0000-0000-00006F310000}"/>
    <cellStyle name="Normal 24 2 3 2 3" xfId="12463" xr:uid="{00000000-0005-0000-0000-000070310000}"/>
    <cellStyle name="Normal 24 2 3 2 4" xfId="12464" xr:uid="{00000000-0005-0000-0000-000071310000}"/>
    <cellStyle name="Normal 24 2 3 2 5" xfId="12465" xr:uid="{00000000-0005-0000-0000-000072310000}"/>
    <cellStyle name="Normal 24 2 3 3" xfId="12466" xr:uid="{00000000-0005-0000-0000-000073310000}"/>
    <cellStyle name="Normal 24 2 3 3 2" xfId="12467" xr:uid="{00000000-0005-0000-0000-000074310000}"/>
    <cellStyle name="Normal 24 2 3 3 3" xfId="12468" xr:uid="{00000000-0005-0000-0000-000075310000}"/>
    <cellStyle name="Normal 24 2 3 3 4" xfId="12469" xr:uid="{00000000-0005-0000-0000-000076310000}"/>
    <cellStyle name="Normal 24 2 3 4" xfId="12470" xr:uid="{00000000-0005-0000-0000-000077310000}"/>
    <cellStyle name="Normal 24 2 3 5" xfId="12471" xr:uid="{00000000-0005-0000-0000-000078310000}"/>
    <cellStyle name="Normal 24 2 3 6" xfId="12472" xr:uid="{00000000-0005-0000-0000-000079310000}"/>
    <cellStyle name="Normal 24 2 4" xfId="33430" xr:uid="{AFE324E9-C500-4047-8B33-406D0B3E3F90}"/>
    <cellStyle name="Normal 24 3" xfId="12473" xr:uid="{00000000-0005-0000-0000-00007A310000}"/>
    <cellStyle name="Normal 24 3 2" xfId="12474" xr:uid="{00000000-0005-0000-0000-00007B310000}"/>
    <cellStyle name="Normal 24 3 2 2" xfId="12475" xr:uid="{00000000-0005-0000-0000-00007C310000}"/>
    <cellStyle name="Normal 24 3 2 2 2" xfId="12476" xr:uid="{00000000-0005-0000-0000-00007D310000}"/>
    <cellStyle name="Normal 24 3 2 2 2 2" xfId="12477" xr:uid="{00000000-0005-0000-0000-00007E310000}"/>
    <cellStyle name="Normal 24 3 2 2 2 3" xfId="12478" xr:uid="{00000000-0005-0000-0000-00007F310000}"/>
    <cellStyle name="Normal 24 3 2 2 2 4" xfId="12479" xr:uid="{00000000-0005-0000-0000-000080310000}"/>
    <cellStyle name="Normal 24 3 2 2 3" xfId="12480" xr:uid="{00000000-0005-0000-0000-000081310000}"/>
    <cellStyle name="Normal 24 3 2 2 4" xfId="12481" xr:uid="{00000000-0005-0000-0000-000082310000}"/>
    <cellStyle name="Normal 24 3 2 2 5" xfId="12482" xr:uid="{00000000-0005-0000-0000-000083310000}"/>
    <cellStyle name="Normal 24 3 2 3" xfId="12483" xr:uid="{00000000-0005-0000-0000-000084310000}"/>
    <cellStyle name="Normal 24 3 2 4" xfId="12484" xr:uid="{00000000-0005-0000-0000-000085310000}"/>
    <cellStyle name="Normal 24 3 2 4 2" xfId="12485" xr:uid="{00000000-0005-0000-0000-000086310000}"/>
    <cellStyle name="Normal 24 3 2 4 3" xfId="12486" xr:uid="{00000000-0005-0000-0000-000087310000}"/>
    <cellStyle name="Normal 24 3 2 4 4" xfId="12487" xr:uid="{00000000-0005-0000-0000-000088310000}"/>
    <cellStyle name="Normal 24 3 2 5" xfId="12488" xr:uid="{00000000-0005-0000-0000-000089310000}"/>
    <cellStyle name="Normal 24 3 2 6" xfId="12489" xr:uid="{00000000-0005-0000-0000-00008A310000}"/>
    <cellStyle name="Normal 24 3 2 7" xfId="12490" xr:uid="{00000000-0005-0000-0000-00008B310000}"/>
    <cellStyle name="Normal 24 3 3" xfId="33431" xr:uid="{D3FB3CBA-99C9-4BAC-B56F-426C52C89FB7}"/>
    <cellStyle name="Normal 24 4" xfId="12491" xr:uid="{00000000-0005-0000-0000-00008C310000}"/>
    <cellStyle name="Normal 24 5" xfId="12492" xr:uid="{00000000-0005-0000-0000-00008D310000}"/>
    <cellStyle name="Normal 24 5 2" xfId="12493" xr:uid="{00000000-0005-0000-0000-00008E310000}"/>
    <cellStyle name="Normal 24 5 2 2" xfId="12494" xr:uid="{00000000-0005-0000-0000-00008F310000}"/>
    <cellStyle name="Normal 24 5 2 2 2" xfId="12495" xr:uid="{00000000-0005-0000-0000-000090310000}"/>
    <cellStyle name="Normal 24 5 2 2 3" xfId="12496" xr:uid="{00000000-0005-0000-0000-000091310000}"/>
    <cellStyle name="Normal 24 5 2 2 4" xfId="12497" xr:uid="{00000000-0005-0000-0000-000092310000}"/>
    <cellStyle name="Normal 24 5 2 3" xfId="12498" xr:uid="{00000000-0005-0000-0000-000093310000}"/>
    <cellStyle name="Normal 24 5 2 4" xfId="12499" xr:uid="{00000000-0005-0000-0000-000094310000}"/>
    <cellStyle name="Normal 24 5 2 5" xfId="12500" xr:uid="{00000000-0005-0000-0000-000095310000}"/>
    <cellStyle name="Normal 24 5 3" xfId="12501" xr:uid="{00000000-0005-0000-0000-000096310000}"/>
    <cellStyle name="Normal 24 5 4" xfId="12502" xr:uid="{00000000-0005-0000-0000-000097310000}"/>
    <cellStyle name="Normal 24 5 4 2" xfId="12503" xr:uid="{00000000-0005-0000-0000-000098310000}"/>
    <cellStyle name="Normal 24 5 4 3" xfId="12504" xr:uid="{00000000-0005-0000-0000-000099310000}"/>
    <cellStyle name="Normal 24 5 4 4" xfId="12505" xr:uid="{00000000-0005-0000-0000-00009A310000}"/>
    <cellStyle name="Normal 24 5 5" xfId="12506" xr:uid="{00000000-0005-0000-0000-00009B310000}"/>
    <cellStyle name="Normal 24 5 6" xfId="12507" xr:uid="{00000000-0005-0000-0000-00009C310000}"/>
    <cellStyle name="Normal 24 5 7" xfId="12508" xr:uid="{00000000-0005-0000-0000-00009D310000}"/>
    <cellStyle name="Normal 24 6" xfId="12509" xr:uid="{00000000-0005-0000-0000-00009E310000}"/>
    <cellStyle name="Normal 24 7" xfId="12510" xr:uid="{00000000-0005-0000-0000-00009F310000}"/>
    <cellStyle name="Normal 24 8" xfId="12511" xr:uid="{00000000-0005-0000-0000-0000A0310000}"/>
    <cellStyle name="Normal 24 8 2" xfId="12512" xr:uid="{00000000-0005-0000-0000-0000A1310000}"/>
    <cellStyle name="Normal 24 8 3" xfId="12513" xr:uid="{00000000-0005-0000-0000-0000A2310000}"/>
    <cellStyle name="Normal 24 8 4" xfId="12514" xr:uid="{00000000-0005-0000-0000-0000A3310000}"/>
    <cellStyle name="Normal 24 9" xfId="33429" xr:uid="{9872E092-813A-46CA-B9F4-F3112E3903DE}"/>
    <cellStyle name="Normal 25" xfId="12515" xr:uid="{00000000-0005-0000-0000-0000A4310000}"/>
    <cellStyle name="Normal 25 2" xfId="12516" xr:uid="{00000000-0005-0000-0000-0000A5310000}"/>
    <cellStyle name="Normal 25 2 2" xfId="12517" xr:uid="{00000000-0005-0000-0000-0000A6310000}"/>
    <cellStyle name="Normal 25 2 2 2" xfId="12518" xr:uid="{00000000-0005-0000-0000-0000A7310000}"/>
    <cellStyle name="Normal 25 2 3" xfId="33433" xr:uid="{69A5767C-1F7C-4D92-BD9B-04B94510A96A}"/>
    <cellStyle name="Normal 25 3" xfId="12519" xr:uid="{00000000-0005-0000-0000-0000A8310000}"/>
    <cellStyle name="Normal 25 3 2" xfId="12520" xr:uid="{00000000-0005-0000-0000-0000A9310000}"/>
    <cellStyle name="Normal 25 3 3" xfId="33434" xr:uid="{9242FE22-A042-4299-8566-34056E7E5855}"/>
    <cellStyle name="Normal 25 4" xfId="12521" xr:uid="{00000000-0005-0000-0000-0000AA310000}"/>
    <cellStyle name="Normal 25 5" xfId="12522" xr:uid="{00000000-0005-0000-0000-0000AB310000}"/>
    <cellStyle name="Normal 25 5 2" xfId="12523" xr:uid="{00000000-0005-0000-0000-0000AC310000}"/>
    <cellStyle name="Normal 25 5 2 2" xfId="12524" xr:uid="{00000000-0005-0000-0000-0000AD310000}"/>
    <cellStyle name="Normal 25 5 2 2 2" xfId="12525" xr:uid="{00000000-0005-0000-0000-0000AE310000}"/>
    <cellStyle name="Normal 25 5 2 2 3" xfId="12526" xr:uid="{00000000-0005-0000-0000-0000AF310000}"/>
    <cellStyle name="Normal 25 5 2 2 4" xfId="12527" xr:uid="{00000000-0005-0000-0000-0000B0310000}"/>
    <cellStyle name="Normal 25 5 2 3" xfId="12528" xr:uid="{00000000-0005-0000-0000-0000B1310000}"/>
    <cellStyle name="Normal 25 5 2 4" xfId="12529" xr:uid="{00000000-0005-0000-0000-0000B2310000}"/>
    <cellStyle name="Normal 25 5 2 5" xfId="12530" xr:uid="{00000000-0005-0000-0000-0000B3310000}"/>
    <cellStyle name="Normal 25 5 3" xfId="12531" xr:uid="{00000000-0005-0000-0000-0000B4310000}"/>
    <cellStyle name="Normal 25 5 3 2" xfId="12532" xr:uid="{00000000-0005-0000-0000-0000B5310000}"/>
    <cellStyle name="Normal 25 5 3 3" xfId="12533" xr:uid="{00000000-0005-0000-0000-0000B6310000}"/>
    <cellStyle name="Normal 25 5 3 4" xfId="12534" xr:uid="{00000000-0005-0000-0000-0000B7310000}"/>
    <cellStyle name="Normal 25 5 4" xfId="12535" xr:uid="{00000000-0005-0000-0000-0000B8310000}"/>
    <cellStyle name="Normal 25 5 5" xfId="12536" xr:uid="{00000000-0005-0000-0000-0000B9310000}"/>
    <cellStyle name="Normal 25 5 6" xfId="12537" xr:uid="{00000000-0005-0000-0000-0000BA310000}"/>
    <cellStyle name="Normal 25 6" xfId="12538" xr:uid="{00000000-0005-0000-0000-0000BB310000}"/>
    <cellStyle name="Normal 25 6 2" xfId="12539" xr:uid="{00000000-0005-0000-0000-0000BC310000}"/>
    <cellStyle name="Normal 25 6 3" xfId="12540" xr:uid="{00000000-0005-0000-0000-0000BD310000}"/>
    <cellStyle name="Normal 25 6 4" xfId="12541" xr:uid="{00000000-0005-0000-0000-0000BE310000}"/>
    <cellStyle name="Normal 25 7" xfId="33432" xr:uid="{0D202154-4571-4100-8DE3-B994CA3A103B}"/>
    <cellStyle name="Normal 26" xfId="12542" xr:uid="{00000000-0005-0000-0000-0000BF310000}"/>
    <cellStyle name="Normal 26 2" xfId="12543" xr:uid="{00000000-0005-0000-0000-0000C0310000}"/>
    <cellStyle name="Normal 26 2 2" xfId="12544" xr:uid="{00000000-0005-0000-0000-0000C1310000}"/>
    <cellStyle name="Normal 26 2 2 2" xfId="12545" xr:uid="{00000000-0005-0000-0000-0000C2310000}"/>
    <cellStyle name="Normal 26 2 3" xfId="33436" xr:uid="{94F23BFA-F4A6-4236-8410-3667F6D28EC4}"/>
    <cellStyle name="Normal 26 3" xfId="12546" xr:uid="{00000000-0005-0000-0000-0000C3310000}"/>
    <cellStyle name="Normal 26 3 2" xfId="12547" xr:uid="{00000000-0005-0000-0000-0000C4310000}"/>
    <cellStyle name="Normal 26 3 3" xfId="12548" xr:uid="{00000000-0005-0000-0000-0000C5310000}"/>
    <cellStyle name="Normal 26 3 4" xfId="12549" xr:uid="{00000000-0005-0000-0000-0000C6310000}"/>
    <cellStyle name="Normal 26 3 4 2" xfId="12550" xr:uid="{00000000-0005-0000-0000-0000C7310000}"/>
    <cellStyle name="Normal 26 3 4 3" xfId="12551" xr:uid="{00000000-0005-0000-0000-0000C8310000}"/>
    <cellStyle name="Normal 26 3 4 4" xfId="12552" xr:uid="{00000000-0005-0000-0000-0000C9310000}"/>
    <cellStyle name="Normal 26 3 5" xfId="33437" xr:uid="{546CD6CC-08BC-4BA0-96A2-DF9EBFCF8101}"/>
    <cellStyle name="Normal 26 4" xfId="12553" xr:uid="{00000000-0005-0000-0000-0000CA310000}"/>
    <cellStyle name="Normal 26 4 2" xfId="12554" xr:uid="{00000000-0005-0000-0000-0000CB310000}"/>
    <cellStyle name="Normal 26 4 3" xfId="12555" xr:uid="{00000000-0005-0000-0000-0000CC310000}"/>
    <cellStyle name="Normal 26 4 3 2" xfId="12556" xr:uid="{00000000-0005-0000-0000-0000CD310000}"/>
    <cellStyle name="Normal 26 4 3 3" xfId="12557" xr:uid="{00000000-0005-0000-0000-0000CE310000}"/>
    <cellStyle name="Normal 26 4 3 4" xfId="12558" xr:uid="{00000000-0005-0000-0000-0000CF310000}"/>
    <cellStyle name="Normal 26 4 4" xfId="33438" xr:uid="{FF3D4085-401D-4693-BF15-C4EFD603F372}"/>
    <cellStyle name="Normal 26 5" xfId="12559" xr:uid="{00000000-0005-0000-0000-0000D0310000}"/>
    <cellStyle name="Normal 26 5 2" xfId="12560" xr:uid="{00000000-0005-0000-0000-0000D1310000}"/>
    <cellStyle name="Normal 26 5 2 2" xfId="12561" xr:uid="{00000000-0005-0000-0000-0000D2310000}"/>
    <cellStyle name="Normal 26 5 2 2 2" xfId="12562" xr:uid="{00000000-0005-0000-0000-0000D3310000}"/>
    <cellStyle name="Normal 26 5 2 2 3" xfId="12563" xr:uid="{00000000-0005-0000-0000-0000D4310000}"/>
    <cellStyle name="Normal 26 5 2 2 4" xfId="12564" xr:uid="{00000000-0005-0000-0000-0000D5310000}"/>
    <cellStyle name="Normal 26 5 2 3" xfId="12565" xr:uid="{00000000-0005-0000-0000-0000D6310000}"/>
    <cellStyle name="Normal 26 5 2 4" xfId="12566" xr:uid="{00000000-0005-0000-0000-0000D7310000}"/>
    <cellStyle name="Normal 26 5 2 5" xfId="12567" xr:uid="{00000000-0005-0000-0000-0000D8310000}"/>
    <cellStyle name="Normal 26 5 3" xfId="12568" xr:uid="{00000000-0005-0000-0000-0000D9310000}"/>
    <cellStyle name="Normal 26 5 3 2" xfId="12569" xr:uid="{00000000-0005-0000-0000-0000DA310000}"/>
    <cellStyle name="Normal 26 5 3 3" xfId="12570" xr:uid="{00000000-0005-0000-0000-0000DB310000}"/>
    <cellStyle name="Normal 26 5 3 4" xfId="12571" xr:uid="{00000000-0005-0000-0000-0000DC310000}"/>
    <cellStyle name="Normal 26 5 4" xfId="12572" xr:uid="{00000000-0005-0000-0000-0000DD310000}"/>
    <cellStyle name="Normal 26 5 5" xfId="12573" xr:uid="{00000000-0005-0000-0000-0000DE310000}"/>
    <cellStyle name="Normal 26 5 6" xfId="12574" xr:uid="{00000000-0005-0000-0000-0000DF310000}"/>
    <cellStyle name="Normal 26 6" xfId="12575" xr:uid="{00000000-0005-0000-0000-0000E0310000}"/>
    <cellStyle name="Normal 26 6 2" xfId="12576" xr:uid="{00000000-0005-0000-0000-0000E1310000}"/>
    <cellStyle name="Normal 26 6 3" xfId="12577" xr:uid="{00000000-0005-0000-0000-0000E2310000}"/>
    <cellStyle name="Normal 26 6 4" xfId="12578" xr:uid="{00000000-0005-0000-0000-0000E3310000}"/>
    <cellStyle name="Normal 26 7" xfId="33435" xr:uid="{384B5EBB-D3F0-412B-9D84-43F9EA2E80FE}"/>
    <cellStyle name="Normal 27" xfId="12579" xr:uid="{00000000-0005-0000-0000-0000E4310000}"/>
    <cellStyle name="Normal 27 2" xfId="12580" xr:uid="{00000000-0005-0000-0000-0000E5310000}"/>
    <cellStyle name="Normal 27 2 2" xfId="12581" xr:uid="{00000000-0005-0000-0000-0000E6310000}"/>
    <cellStyle name="Normal 27 2 3" xfId="33440" xr:uid="{04EE0229-8090-44B4-8F27-EF31B852FC31}"/>
    <cellStyle name="Normal 27 3" xfId="12582" xr:uid="{00000000-0005-0000-0000-0000E7310000}"/>
    <cellStyle name="Normal 27 3 2" xfId="12583" xr:uid="{00000000-0005-0000-0000-0000E8310000}"/>
    <cellStyle name="Normal 27 3 3" xfId="33441" xr:uid="{E0526971-2B05-4186-A825-E56D0E25CD05}"/>
    <cellStyle name="Normal 27 4" xfId="12584" xr:uid="{00000000-0005-0000-0000-0000E9310000}"/>
    <cellStyle name="Normal 27 5" xfId="12585" xr:uid="{00000000-0005-0000-0000-0000EA310000}"/>
    <cellStyle name="Normal 27 5 2" xfId="12586" xr:uid="{00000000-0005-0000-0000-0000EB310000}"/>
    <cellStyle name="Normal 27 5 2 2" xfId="12587" xr:uid="{00000000-0005-0000-0000-0000EC310000}"/>
    <cellStyle name="Normal 27 5 2 2 2" xfId="12588" xr:uid="{00000000-0005-0000-0000-0000ED310000}"/>
    <cellStyle name="Normal 27 5 2 2 3" xfId="12589" xr:uid="{00000000-0005-0000-0000-0000EE310000}"/>
    <cellStyle name="Normal 27 5 2 2 4" xfId="12590" xr:uid="{00000000-0005-0000-0000-0000EF310000}"/>
    <cellStyle name="Normal 27 5 2 3" xfId="12591" xr:uid="{00000000-0005-0000-0000-0000F0310000}"/>
    <cellStyle name="Normal 27 5 2 4" xfId="12592" xr:uid="{00000000-0005-0000-0000-0000F1310000}"/>
    <cellStyle name="Normal 27 5 2 5" xfId="12593" xr:uid="{00000000-0005-0000-0000-0000F2310000}"/>
    <cellStyle name="Normal 27 5 3" xfId="12594" xr:uid="{00000000-0005-0000-0000-0000F3310000}"/>
    <cellStyle name="Normal 27 5 3 2" xfId="12595" xr:uid="{00000000-0005-0000-0000-0000F4310000}"/>
    <cellStyle name="Normal 27 5 3 3" xfId="12596" xr:uid="{00000000-0005-0000-0000-0000F5310000}"/>
    <cellStyle name="Normal 27 5 3 4" xfId="12597" xr:uid="{00000000-0005-0000-0000-0000F6310000}"/>
    <cellStyle name="Normal 27 5 4" xfId="12598" xr:uid="{00000000-0005-0000-0000-0000F7310000}"/>
    <cellStyle name="Normal 27 5 5" xfId="12599" xr:uid="{00000000-0005-0000-0000-0000F8310000}"/>
    <cellStyle name="Normal 27 5 6" xfId="12600" xr:uid="{00000000-0005-0000-0000-0000F9310000}"/>
    <cellStyle name="Normal 27 6" xfId="33439" xr:uid="{D8BF31A1-0D11-45AF-B06A-B070279D6F93}"/>
    <cellStyle name="Normal 28" xfId="12601" xr:uid="{00000000-0005-0000-0000-0000FA310000}"/>
    <cellStyle name="Normal 28 2" xfId="12602" xr:uid="{00000000-0005-0000-0000-0000FB310000}"/>
    <cellStyle name="Normal 28 2 2" xfId="12603" xr:uid="{00000000-0005-0000-0000-0000FC310000}"/>
    <cellStyle name="Normal 28 2 3" xfId="33443" xr:uid="{FD98A946-7755-4BDD-95D4-DB11B8046BE0}"/>
    <cellStyle name="Normal 28 3" xfId="12604" xr:uid="{00000000-0005-0000-0000-0000FD310000}"/>
    <cellStyle name="Normal 28 3 2" xfId="12605" xr:uid="{00000000-0005-0000-0000-0000FE310000}"/>
    <cellStyle name="Normal 28 4" xfId="12606" xr:uid="{00000000-0005-0000-0000-0000FF310000}"/>
    <cellStyle name="Normal 28 5" xfId="12607" xr:uid="{00000000-0005-0000-0000-000000320000}"/>
    <cellStyle name="Normal 28 5 2" xfId="12608" xr:uid="{00000000-0005-0000-0000-000001320000}"/>
    <cellStyle name="Normal 28 5 2 2" xfId="12609" xr:uid="{00000000-0005-0000-0000-000002320000}"/>
    <cellStyle name="Normal 28 5 2 2 2" xfId="12610" xr:uid="{00000000-0005-0000-0000-000003320000}"/>
    <cellStyle name="Normal 28 5 2 2 3" xfId="12611" xr:uid="{00000000-0005-0000-0000-000004320000}"/>
    <cellStyle name="Normal 28 5 2 2 4" xfId="12612" xr:uid="{00000000-0005-0000-0000-000005320000}"/>
    <cellStyle name="Normal 28 5 2 3" xfId="12613" xr:uid="{00000000-0005-0000-0000-000006320000}"/>
    <cellStyle name="Normal 28 5 2 4" xfId="12614" xr:uid="{00000000-0005-0000-0000-000007320000}"/>
    <cellStyle name="Normal 28 5 2 5" xfId="12615" xr:uid="{00000000-0005-0000-0000-000008320000}"/>
    <cellStyle name="Normal 28 5 3" xfId="12616" xr:uid="{00000000-0005-0000-0000-000009320000}"/>
    <cellStyle name="Normal 28 5 3 2" xfId="12617" xr:uid="{00000000-0005-0000-0000-00000A320000}"/>
    <cellStyle name="Normal 28 5 3 3" xfId="12618" xr:uid="{00000000-0005-0000-0000-00000B320000}"/>
    <cellStyle name="Normal 28 5 3 4" xfId="12619" xr:uid="{00000000-0005-0000-0000-00000C320000}"/>
    <cellStyle name="Normal 28 5 4" xfId="12620" xr:uid="{00000000-0005-0000-0000-00000D320000}"/>
    <cellStyle name="Normal 28 5 5" xfId="12621" xr:uid="{00000000-0005-0000-0000-00000E320000}"/>
    <cellStyle name="Normal 28 5 6" xfId="12622" xr:uid="{00000000-0005-0000-0000-00000F320000}"/>
    <cellStyle name="Normal 28 6" xfId="33442" xr:uid="{44EB6876-CA6E-42DB-B90C-D95EE10B5B89}"/>
    <cellStyle name="Normal 29" xfId="12623" xr:uid="{00000000-0005-0000-0000-000010320000}"/>
    <cellStyle name="Normal 29 10" xfId="12624" xr:uid="{00000000-0005-0000-0000-000011320000}"/>
    <cellStyle name="Normal 29 10 2" xfId="12625" xr:uid="{00000000-0005-0000-0000-000012320000}"/>
    <cellStyle name="Normal 29 11" xfId="12626" xr:uid="{00000000-0005-0000-0000-000013320000}"/>
    <cellStyle name="Normal 29 11 2" xfId="12627" xr:uid="{00000000-0005-0000-0000-000014320000}"/>
    <cellStyle name="Normal 29 12" xfId="12628" xr:uid="{00000000-0005-0000-0000-000015320000}"/>
    <cellStyle name="Normal 29 12 2" xfId="12629" xr:uid="{00000000-0005-0000-0000-000016320000}"/>
    <cellStyle name="Normal 29 13" xfId="12630" xr:uid="{00000000-0005-0000-0000-000017320000}"/>
    <cellStyle name="Normal 29 13 2" xfId="12631" xr:uid="{00000000-0005-0000-0000-000018320000}"/>
    <cellStyle name="Normal 29 13 2 2" xfId="12632" xr:uid="{00000000-0005-0000-0000-000019320000}"/>
    <cellStyle name="Normal 29 13 2 3" xfId="12633" xr:uid="{00000000-0005-0000-0000-00001A320000}"/>
    <cellStyle name="Normal 29 13 2 4" xfId="12634" xr:uid="{00000000-0005-0000-0000-00001B320000}"/>
    <cellStyle name="Normal 29 13 3" xfId="12635" xr:uid="{00000000-0005-0000-0000-00001C320000}"/>
    <cellStyle name="Normal 29 13 4" xfId="12636" xr:uid="{00000000-0005-0000-0000-00001D320000}"/>
    <cellStyle name="Normal 29 13 5" xfId="12637" xr:uid="{00000000-0005-0000-0000-00001E320000}"/>
    <cellStyle name="Normal 29 14" xfId="12638" xr:uid="{00000000-0005-0000-0000-00001F320000}"/>
    <cellStyle name="Normal 29 14 2" xfId="12639" xr:uid="{00000000-0005-0000-0000-000020320000}"/>
    <cellStyle name="Normal 29 14 3" xfId="12640" xr:uid="{00000000-0005-0000-0000-000021320000}"/>
    <cellStyle name="Normal 29 14 4" xfId="12641" xr:uid="{00000000-0005-0000-0000-000022320000}"/>
    <cellStyle name="Normal 29 15" xfId="12642" xr:uid="{00000000-0005-0000-0000-000023320000}"/>
    <cellStyle name="Normal 29 16" xfId="12643" xr:uid="{00000000-0005-0000-0000-000024320000}"/>
    <cellStyle name="Normal 29 17" xfId="12644" xr:uid="{00000000-0005-0000-0000-000025320000}"/>
    <cellStyle name="Normal 29 18" xfId="33444" xr:uid="{DE89C612-AF14-42A9-A4FD-44560689EA56}"/>
    <cellStyle name="Normal 29 2" xfId="12645" xr:uid="{00000000-0005-0000-0000-000026320000}"/>
    <cellStyle name="Normal 29 2 2" xfId="12646" xr:uid="{00000000-0005-0000-0000-000027320000}"/>
    <cellStyle name="Normal 29 2 3" xfId="33445" xr:uid="{588799A9-1814-4302-B571-CDA4E5293B06}"/>
    <cellStyle name="Normal 29 3" xfId="12647" xr:uid="{00000000-0005-0000-0000-000028320000}"/>
    <cellStyle name="Normal 29 3 2" xfId="12648" xr:uid="{00000000-0005-0000-0000-000029320000}"/>
    <cellStyle name="Normal 29 4" xfId="12649" xr:uid="{00000000-0005-0000-0000-00002A320000}"/>
    <cellStyle name="Normal 29 4 2" xfId="12650" xr:uid="{00000000-0005-0000-0000-00002B320000}"/>
    <cellStyle name="Normal 29 5" xfId="12651" xr:uid="{00000000-0005-0000-0000-00002C320000}"/>
    <cellStyle name="Normal 29 5 2" xfId="12652" xr:uid="{00000000-0005-0000-0000-00002D320000}"/>
    <cellStyle name="Normal 29 6" xfId="12653" xr:uid="{00000000-0005-0000-0000-00002E320000}"/>
    <cellStyle name="Normal 29 6 2" xfId="12654" xr:uid="{00000000-0005-0000-0000-00002F320000}"/>
    <cellStyle name="Normal 29 7" xfId="12655" xr:uid="{00000000-0005-0000-0000-000030320000}"/>
    <cellStyle name="Normal 29 7 2" xfId="12656" xr:uid="{00000000-0005-0000-0000-000031320000}"/>
    <cellStyle name="Normal 29 8" xfId="12657" xr:uid="{00000000-0005-0000-0000-000032320000}"/>
    <cellStyle name="Normal 29 8 2" xfId="12658" xr:uid="{00000000-0005-0000-0000-000033320000}"/>
    <cellStyle name="Normal 29 9" xfId="12659" xr:uid="{00000000-0005-0000-0000-000034320000}"/>
    <cellStyle name="Normal 29 9 2" xfId="12660" xr:uid="{00000000-0005-0000-0000-000035320000}"/>
    <cellStyle name="Normal 3" xfId="11" xr:uid="{00000000-0005-0000-0000-000036320000}"/>
    <cellStyle name="Normal 3 10" xfId="12661" xr:uid="{00000000-0005-0000-0000-000037320000}"/>
    <cellStyle name="Normal 3 10 2" xfId="12662" xr:uid="{00000000-0005-0000-0000-000038320000}"/>
    <cellStyle name="Normal 3 10 2 2" xfId="12663" xr:uid="{00000000-0005-0000-0000-000039320000}"/>
    <cellStyle name="Normal 3 10 2 3" xfId="12664" xr:uid="{00000000-0005-0000-0000-00003A320000}"/>
    <cellStyle name="Normal 3 10 2 3 2" xfId="12665" xr:uid="{00000000-0005-0000-0000-00003B320000}"/>
    <cellStyle name="Normal 3 10 2 3 2 2" xfId="12666" xr:uid="{00000000-0005-0000-0000-00003C320000}"/>
    <cellStyle name="Normal 3 10 2 3 2 3" xfId="12667" xr:uid="{00000000-0005-0000-0000-00003D320000}"/>
    <cellStyle name="Normal 3 10 2 3 2 4" xfId="12668" xr:uid="{00000000-0005-0000-0000-00003E320000}"/>
    <cellStyle name="Normal 3 10 2 3 3" xfId="12669" xr:uid="{00000000-0005-0000-0000-00003F320000}"/>
    <cellStyle name="Normal 3 10 2 3 4" xfId="12670" xr:uid="{00000000-0005-0000-0000-000040320000}"/>
    <cellStyle name="Normal 3 10 2 3 5" xfId="12671" xr:uid="{00000000-0005-0000-0000-000041320000}"/>
    <cellStyle name="Normal 3 10 2 4" xfId="12672" xr:uid="{00000000-0005-0000-0000-000042320000}"/>
    <cellStyle name="Normal 3 10 2 4 2" xfId="12673" xr:uid="{00000000-0005-0000-0000-000043320000}"/>
    <cellStyle name="Normal 3 10 2 4 3" xfId="12674" xr:uid="{00000000-0005-0000-0000-000044320000}"/>
    <cellStyle name="Normal 3 10 2 4 4" xfId="12675" xr:uid="{00000000-0005-0000-0000-000045320000}"/>
    <cellStyle name="Normal 3 10 2 5" xfId="12676" xr:uid="{00000000-0005-0000-0000-000046320000}"/>
    <cellStyle name="Normal 3 10 2 6" xfId="12677" xr:uid="{00000000-0005-0000-0000-000047320000}"/>
    <cellStyle name="Normal 3 10 2 7" xfId="12678" xr:uid="{00000000-0005-0000-0000-000048320000}"/>
    <cellStyle name="Normal 3 10 3" xfId="12679" xr:uid="{00000000-0005-0000-0000-000049320000}"/>
    <cellStyle name="Normal 3 10 3 2" xfId="12680" xr:uid="{00000000-0005-0000-0000-00004A320000}"/>
    <cellStyle name="Normal 3 10 3 2 2" xfId="12681" xr:uid="{00000000-0005-0000-0000-00004B320000}"/>
    <cellStyle name="Normal 3 10 3 2 2 2" xfId="12682" xr:uid="{00000000-0005-0000-0000-00004C320000}"/>
    <cellStyle name="Normal 3 10 3 2 2 3" xfId="12683" xr:uid="{00000000-0005-0000-0000-00004D320000}"/>
    <cellStyle name="Normal 3 10 3 2 2 4" xfId="12684" xr:uid="{00000000-0005-0000-0000-00004E320000}"/>
    <cellStyle name="Normal 3 10 3 2 3" xfId="12685" xr:uid="{00000000-0005-0000-0000-00004F320000}"/>
    <cellStyle name="Normal 3 10 3 2 4" xfId="12686" xr:uid="{00000000-0005-0000-0000-000050320000}"/>
    <cellStyle name="Normal 3 10 3 2 5" xfId="12687" xr:uid="{00000000-0005-0000-0000-000051320000}"/>
    <cellStyle name="Normal 3 10 3 3" xfId="12688" xr:uid="{00000000-0005-0000-0000-000052320000}"/>
    <cellStyle name="Normal 3 10 3 3 2" xfId="12689" xr:uid="{00000000-0005-0000-0000-000053320000}"/>
    <cellStyle name="Normal 3 10 3 3 3" xfId="12690" xr:uid="{00000000-0005-0000-0000-000054320000}"/>
    <cellStyle name="Normal 3 10 3 3 4" xfId="12691" xr:uid="{00000000-0005-0000-0000-000055320000}"/>
    <cellStyle name="Normal 3 10 3 4" xfId="12692" xr:uid="{00000000-0005-0000-0000-000056320000}"/>
    <cellStyle name="Normal 3 10 3 5" xfId="12693" xr:uid="{00000000-0005-0000-0000-000057320000}"/>
    <cellStyle name="Normal 3 10 3 6" xfId="12694" xr:uid="{00000000-0005-0000-0000-000058320000}"/>
    <cellStyle name="Normal 3 10 4" xfId="12695" xr:uid="{00000000-0005-0000-0000-000059320000}"/>
    <cellStyle name="Normal 3 10 5" xfId="12696" xr:uid="{00000000-0005-0000-0000-00005A320000}"/>
    <cellStyle name="Normal 3 10 5 2" xfId="12697" xr:uid="{00000000-0005-0000-0000-00005B320000}"/>
    <cellStyle name="Normal 3 10 5 2 2" xfId="12698" xr:uid="{00000000-0005-0000-0000-00005C320000}"/>
    <cellStyle name="Normal 3 10 5 2 3" xfId="12699" xr:uid="{00000000-0005-0000-0000-00005D320000}"/>
    <cellStyle name="Normal 3 10 5 2 4" xfId="12700" xr:uid="{00000000-0005-0000-0000-00005E320000}"/>
    <cellStyle name="Normal 3 10 5 3" xfId="12701" xr:uid="{00000000-0005-0000-0000-00005F320000}"/>
    <cellStyle name="Normal 3 10 5 4" xfId="12702" xr:uid="{00000000-0005-0000-0000-000060320000}"/>
    <cellStyle name="Normal 3 10 5 5" xfId="12703" xr:uid="{00000000-0005-0000-0000-000061320000}"/>
    <cellStyle name="Normal 3 10 6" xfId="12704" xr:uid="{00000000-0005-0000-0000-000062320000}"/>
    <cellStyle name="Normal 3 10 7" xfId="12705" xr:uid="{00000000-0005-0000-0000-000063320000}"/>
    <cellStyle name="Normal 3 10 8" xfId="12706" xr:uid="{00000000-0005-0000-0000-000064320000}"/>
    <cellStyle name="Normal 3 11" xfId="12707" xr:uid="{00000000-0005-0000-0000-000065320000}"/>
    <cellStyle name="Normal 3 11 2" xfId="12708" xr:uid="{00000000-0005-0000-0000-000066320000}"/>
    <cellStyle name="Normal 3 11 2 2" xfId="12709" xr:uid="{00000000-0005-0000-0000-000067320000}"/>
    <cellStyle name="Normal 3 11 2 2 2" xfId="12710" xr:uid="{00000000-0005-0000-0000-000068320000}"/>
    <cellStyle name="Normal 3 11 2 2 2 2" xfId="12711" xr:uid="{00000000-0005-0000-0000-000069320000}"/>
    <cellStyle name="Normal 3 11 2 2 2 3" xfId="12712" xr:uid="{00000000-0005-0000-0000-00006A320000}"/>
    <cellStyle name="Normal 3 11 2 2 2 4" xfId="12713" xr:uid="{00000000-0005-0000-0000-00006B320000}"/>
    <cellStyle name="Normal 3 11 2 2 3" xfId="12714" xr:uid="{00000000-0005-0000-0000-00006C320000}"/>
    <cellStyle name="Normal 3 11 2 2 4" xfId="12715" xr:uid="{00000000-0005-0000-0000-00006D320000}"/>
    <cellStyle name="Normal 3 11 2 2 5" xfId="12716" xr:uid="{00000000-0005-0000-0000-00006E320000}"/>
    <cellStyle name="Normal 3 11 2 3" xfId="12717" xr:uid="{00000000-0005-0000-0000-00006F320000}"/>
    <cellStyle name="Normal 3 11 2 3 2" xfId="12718" xr:uid="{00000000-0005-0000-0000-000070320000}"/>
    <cellStyle name="Normal 3 11 2 3 3" xfId="12719" xr:uid="{00000000-0005-0000-0000-000071320000}"/>
    <cellStyle name="Normal 3 11 2 3 4" xfId="12720" xr:uid="{00000000-0005-0000-0000-000072320000}"/>
    <cellStyle name="Normal 3 11 2 4" xfId="12721" xr:uid="{00000000-0005-0000-0000-000073320000}"/>
    <cellStyle name="Normal 3 11 2 5" xfId="12722" xr:uid="{00000000-0005-0000-0000-000074320000}"/>
    <cellStyle name="Normal 3 11 2 6" xfId="12723" xr:uid="{00000000-0005-0000-0000-000075320000}"/>
    <cellStyle name="Normal 3 11 3" xfId="12724" xr:uid="{00000000-0005-0000-0000-000076320000}"/>
    <cellStyle name="Normal 3 11 4" xfId="12725" xr:uid="{00000000-0005-0000-0000-000077320000}"/>
    <cellStyle name="Normal 3 11 4 2" xfId="12726" xr:uid="{00000000-0005-0000-0000-000078320000}"/>
    <cellStyle name="Normal 3 11 4 2 2" xfId="12727" xr:uid="{00000000-0005-0000-0000-000079320000}"/>
    <cellStyle name="Normal 3 11 4 2 3" xfId="12728" xr:uid="{00000000-0005-0000-0000-00007A320000}"/>
    <cellStyle name="Normal 3 11 4 2 4" xfId="12729" xr:uid="{00000000-0005-0000-0000-00007B320000}"/>
    <cellStyle name="Normal 3 11 4 3" xfId="12730" xr:uid="{00000000-0005-0000-0000-00007C320000}"/>
    <cellStyle name="Normal 3 11 4 4" xfId="12731" xr:uid="{00000000-0005-0000-0000-00007D320000}"/>
    <cellStyle name="Normal 3 11 4 5" xfId="12732" xr:uid="{00000000-0005-0000-0000-00007E320000}"/>
    <cellStyle name="Normal 3 11 5" xfId="12733" xr:uid="{00000000-0005-0000-0000-00007F320000}"/>
    <cellStyle name="Normal 3 11 6" xfId="12734" xr:uid="{00000000-0005-0000-0000-000080320000}"/>
    <cellStyle name="Normal 3 11 7" xfId="12735" xr:uid="{00000000-0005-0000-0000-000081320000}"/>
    <cellStyle name="Normal 3 12" xfId="12736" xr:uid="{00000000-0005-0000-0000-000082320000}"/>
    <cellStyle name="Normal 3 12 2" xfId="12737" xr:uid="{00000000-0005-0000-0000-000083320000}"/>
    <cellStyle name="Normal 3 12 2 2" xfId="12738" xr:uid="{00000000-0005-0000-0000-000084320000}"/>
    <cellStyle name="Normal 3 12 2 2 2" xfId="12739" xr:uid="{00000000-0005-0000-0000-000085320000}"/>
    <cellStyle name="Normal 3 12 2 2 3" xfId="12740" xr:uid="{00000000-0005-0000-0000-000086320000}"/>
    <cellStyle name="Normal 3 12 2 2 4" xfId="12741" xr:uid="{00000000-0005-0000-0000-000087320000}"/>
    <cellStyle name="Normal 3 12 3" xfId="12742" xr:uid="{00000000-0005-0000-0000-000088320000}"/>
    <cellStyle name="Normal 3 12 3 2" xfId="12743" xr:uid="{00000000-0005-0000-0000-000089320000}"/>
    <cellStyle name="Normal 3 12 3 2 2" xfId="12744" xr:uid="{00000000-0005-0000-0000-00008A320000}"/>
    <cellStyle name="Normal 3 12 3 2 3" xfId="12745" xr:uid="{00000000-0005-0000-0000-00008B320000}"/>
    <cellStyle name="Normal 3 12 3 2 4" xfId="12746" xr:uid="{00000000-0005-0000-0000-00008C320000}"/>
    <cellStyle name="Normal 3 12 3 3" xfId="12747" xr:uid="{00000000-0005-0000-0000-00008D320000}"/>
    <cellStyle name="Normal 3 12 3 4" xfId="12748" xr:uid="{00000000-0005-0000-0000-00008E320000}"/>
    <cellStyle name="Normal 3 12 3 5" xfId="12749" xr:uid="{00000000-0005-0000-0000-00008F320000}"/>
    <cellStyle name="Normal 3 12 4" xfId="12750" xr:uid="{00000000-0005-0000-0000-000090320000}"/>
    <cellStyle name="Normal 3 12 5" xfId="12751" xr:uid="{00000000-0005-0000-0000-000091320000}"/>
    <cellStyle name="Normal 3 12 6" xfId="12752" xr:uid="{00000000-0005-0000-0000-000092320000}"/>
    <cellStyle name="Normal 3 13" xfId="12753" xr:uid="{00000000-0005-0000-0000-000093320000}"/>
    <cellStyle name="Normal 3 13 2" xfId="12754" xr:uid="{00000000-0005-0000-0000-000094320000}"/>
    <cellStyle name="Normal 3 13 3" xfId="12755" xr:uid="{00000000-0005-0000-0000-000095320000}"/>
    <cellStyle name="Normal 3 13 3 2" xfId="12756" xr:uid="{00000000-0005-0000-0000-000096320000}"/>
    <cellStyle name="Normal 3 13 3 2 2" xfId="12757" xr:uid="{00000000-0005-0000-0000-000097320000}"/>
    <cellStyle name="Normal 3 13 3 2 3" xfId="12758" xr:uid="{00000000-0005-0000-0000-000098320000}"/>
    <cellStyle name="Normal 3 13 3 2 4" xfId="12759" xr:uid="{00000000-0005-0000-0000-000099320000}"/>
    <cellStyle name="Normal 3 13 3 3" xfId="12760" xr:uid="{00000000-0005-0000-0000-00009A320000}"/>
    <cellStyle name="Normal 3 13 3 4" xfId="12761" xr:uid="{00000000-0005-0000-0000-00009B320000}"/>
    <cellStyle name="Normal 3 13 3 5" xfId="12762" xr:uid="{00000000-0005-0000-0000-00009C320000}"/>
    <cellStyle name="Normal 3 13 4" xfId="12763" xr:uid="{00000000-0005-0000-0000-00009D320000}"/>
    <cellStyle name="Normal 3 13 4 2" xfId="12764" xr:uid="{00000000-0005-0000-0000-00009E320000}"/>
    <cellStyle name="Normal 3 13 4 3" xfId="12765" xr:uid="{00000000-0005-0000-0000-00009F320000}"/>
    <cellStyle name="Normal 3 13 4 4" xfId="12766" xr:uid="{00000000-0005-0000-0000-0000A0320000}"/>
    <cellStyle name="Normal 3 13 5" xfId="12767" xr:uid="{00000000-0005-0000-0000-0000A1320000}"/>
    <cellStyle name="Normal 3 13 6" xfId="12768" xr:uid="{00000000-0005-0000-0000-0000A2320000}"/>
    <cellStyle name="Normal 3 13 7" xfId="12769" xr:uid="{00000000-0005-0000-0000-0000A3320000}"/>
    <cellStyle name="Normal 3 14" xfId="12770" xr:uid="{00000000-0005-0000-0000-0000A4320000}"/>
    <cellStyle name="Normal 3 14 2" xfId="12771" xr:uid="{00000000-0005-0000-0000-0000A5320000}"/>
    <cellStyle name="Normal 3 15" xfId="12772" xr:uid="{00000000-0005-0000-0000-0000A6320000}"/>
    <cellStyle name="Normal 3 15 2" xfId="12773" xr:uid="{00000000-0005-0000-0000-0000A7320000}"/>
    <cellStyle name="Normal 3 16" xfId="12774" xr:uid="{00000000-0005-0000-0000-0000A8320000}"/>
    <cellStyle name="Normal 3 16 2" xfId="12775" xr:uid="{00000000-0005-0000-0000-0000A9320000}"/>
    <cellStyle name="Normal 3 17" xfId="12776" xr:uid="{00000000-0005-0000-0000-0000AA320000}"/>
    <cellStyle name="Normal 3 17 2" xfId="12777" xr:uid="{00000000-0005-0000-0000-0000AB320000}"/>
    <cellStyle name="Normal 3 18" xfId="12778" xr:uid="{00000000-0005-0000-0000-0000AC320000}"/>
    <cellStyle name="Normal 3 18 2" xfId="12779" xr:uid="{00000000-0005-0000-0000-0000AD320000}"/>
    <cellStyle name="Normal 3 19" xfId="12780" xr:uid="{00000000-0005-0000-0000-0000AE320000}"/>
    <cellStyle name="Normal 3 19 2" xfId="12781" xr:uid="{00000000-0005-0000-0000-0000AF320000}"/>
    <cellStyle name="Normal 3 2" xfId="12782" xr:uid="{00000000-0005-0000-0000-0000B0320000}"/>
    <cellStyle name="Normal 3 2 10" xfId="12783" xr:uid="{00000000-0005-0000-0000-0000B1320000}"/>
    <cellStyle name="Normal 3 2 10 2" xfId="12784" xr:uid="{00000000-0005-0000-0000-0000B2320000}"/>
    <cellStyle name="Normal 3 2 10 3" xfId="12785" xr:uid="{00000000-0005-0000-0000-0000B3320000}"/>
    <cellStyle name="Normal 3 2 10 3 2" xfId="12786" xr:uid="{00000000-0005-0000-0000-0000B4320000}"/>
    <cellStyle name="Normal 3 2 10 3 2 2" xfId="12787" xr:uid="{00000000-0005-0000-0000-0000B5320000}"/>
    <cellStyle name="Normal 3 2 10 3 2 3" xfId="12788" xr:uid="{00000000-0005-0000-0000-0000B6320000}"/>
    <cellStyle name="Normal 3 2 10 3 2 4" xfId="12789" xr:uid="{00000000-0005-0000-0000-0000B7320000}"/>
    <cellStyle name="Normal 3 2 10 3 3" xfId="12790" xr:uid="{00000000-0005-0000-0000-0000B8320000}"/>
    <cellStyle name="Normal 3 2 10 3 4" xfId="12791" xr:uid="{00000000-0005-0000-0000-0000B9320000}"/>
    <cellStyle name="Normal 3 2 10 3 5" xfId="12792" xr:uid="{00000000-0005-0000-0000-0000BA320000}"/>
    <cellStyle name="Normal 3 2 10 4" xfId="12793" xr:uid="{00000000-0005-0000-0000-0000BB320000}"/>
    <cellStyle name="Normal 3 2 10 4 2" xfId="12794" xr:uid="{00000000-0005-0000-0000-0000BC320000}"/>
    <cellStyle name="Normal 3 2 10 4 3" xfId="12795" xr:uid="{00000000-0005-0000-0000-0000BD320000}"/>
    <cellStyle name="Normal 3 2 10 4 4" xfId="12796" xr:uid="{00000000-0005-0000-0000-0000BE320000}"/>
    <cellStyle name="Normal 3 2 10 5" xfId="12797" xr:uid="{00000000-0005-0000-0000-0000BF320000}"/>
    <cellStyle name="Normal 3 2 10 6" xfId="12798" xr:uid="{00000000-0005-0000-0000-0000C0320000}"/>
    <cellStyle name="Normal 3 2 10 7" xfId="12799" xr:uid="{00000000-0005-0000-0000-0000C1320000}"/>
    <cellStyle name="Normal 3 2 11" xfId="12800" xr:uid="{00000000-0005-0000-0000-0000C2320000}"/>
    <cellStyle name="Normal 3 2 11 2" xfId="12801" xr:uid="{00000000-0005-0000-0000-0000C3320000}"/>
    <cellStyle name="Normal 3 2 11 3" xfId="12802" xr:uid="{00000000-0005-0000-0000-0000C4320000}"/>
    <cellStyle name="Normal 3 2 11 3 2" xfId="12803" xr:uid="{00000000-0005-0000-0000-0000C5320000}"/>
    <cellStyle name="Normal 3 2 11 3 2 2" xfId="12804" xr:uid="{00000000-0005-0000-0000-0000C6320000}"/>
    <cellStyle name="Normal 3 2 11 3 2 3" xfId="12805" xr:uid="{00000000-0005-0000-0000-0000C7320000}"/>
    <cellStyle name="Normal 3 2 11 3 2 4" xfId="12806" xr:uid="{00000000-0005-0000-0000-0000C8320000}"/>
    <cellStyle name="Normal 3 2 11 3 3" xfId="12807" xr:uid="{00000000-0005-0000-0000-0000C9320000}"/>
    <cellStyle name="Normal 3 2 11 3 4" xfId="12808" xr:uid="{00000000-0005-0000-0000-0000CA320000}"/>
    <cellStyle name="Normal 3 2 11 3 5" xfId="12809" xr:uid="{00000000-0005-0000-0000-0000CB320000}"/>
    <cellStyle name="Normal 3 2 11 4" xfId="12810" xr:uid="{00000000-0005-0000-0000-0000CC320000}"/>
    <cellStyle name="Normal 3 2 11 4 2" xfId="12811" xr:uid="{00000000-0005-0000-0000-0000CD320000}"/>
    <cellStyle name="Normal 3 2 11 4 3" xfId="12812" xr:uid="{00000000-0005-0000-0000-0000CE320000}"/>
    <cellStyle name="Normal 3 2 11 4 4" xfId="12813" xr:uid="{00000000-0005-0000-0000-0000CF320000}"/>
    <cellStyle name="Normal 3 2 11 5" xfId="12814" xr:uid="{00000000-0005-0000-0000-0000D0320000}"/>
    <cellStyle name="Normal 3 2 11 6" xfId="12815" xr:uid="{00000000-0005-0000-0000-0000D1320000}"/>
    <cellStyle name="Normal 3 2 11 7" xfId="12816" xr:uid="{00000000-0005-0000-0000-0000D2320000}"/>
    <cellStyle name="Normal 3 2 12" xfId="12817" xr:uid="{00000000-0005-0000-0000-0000D3320000}"/>
    <cellStyle name="Normal 3 2 13" xfId="12818" xr:uid="{00000000-0005-0000-0000-0000D4320000}"/>
    <cellStyle name="Normal 3 2 14" xfId="12819" xr:uid="{00000000-0005-0000-0000-0000D5320000}"/>
    <cellStyle name="Normal 3 2 15" xfId="12820" xr:uid="{00000000-0005-0000-0000-0000D6320000}"/>
    <cellStyle name="Normal 3 2 16" xfId="12821" xr:uid="{00000000-0005-0000-0000-0000D7320000}"/>
    <cellStyle name="Normal 3 2 17" xfId="12822" xr:uid="{00000000-0005-0000-0000-0000D8320000}"/>
    <cellStyle name="Normal 3 2 17 2" xfId="12823" xr:uid="{00000000-0005-0000-0000-0000D9320000}"/>
    <cellStyle name="Normal 3 2 18" xfId="12824" xr:uid="{00000000-0005-0000-0000-0000DA320000}"/>
    <cellStyle name="Normal 3 2 18 2" xfId="12825" xr:uid="{00000000-0005-0000-0000-0000DB320000}"/>
    <cellStyle name="Normal 3 2 19" xfId="12826" xr:uid="{00000000-0005-0000-0000-0000DC320000}"/>
    <cellStyle name="Normal 3 2 19 2" xfId="12827" xr:uid="{00000000-0005-0000-0000-0000DD320000}"/>
    <cellStyle name="Normal 3 2 2" xfId="12828" xr:uid="{00000000-0005-0000-0000-0000DE320000}"/>
    <cellStyle name="Normal 3 2 2 10" xfId="12829" xr:uid="{00000000-0005-0000-0000-0000DF320000}"/>
    <cellStyle name="Normal 3 2 2 11" xfId="12830" xr:uid="{00000000-0005-0000-0000-0000E0320000}"/>
    <cellStyle name="Normal 3 2 2 11 2" xfId="12831" xr:uid="{00000000-0005-0000-0000-0000E1320000}"/>
    <cellStyle name="Normal 3 2 2 11 2 2" xfId="12832" xr:uid="{00000000-0005-0000-0000-0000E2320000}"/>
    <cellStyle name="Normal 3 2 2 11 2 3" xfId="12833" xr:uid="{00000000-0005-0000-0000-0000E3320000}"/>
    <cellStyle name="Normal 3 2 2 11 2 4" xfId="12834" xr:uid="{00000000-0005-0000-0000-0000E4320000}"/>
    <cellStyle name="Normal 3 2 2 11 3" xfId="12835" xr:uid="{00000000-0005-0000-0000-0000E5320000}"/>
    <cellStyle name="Normal 3 2 2 11 4" xfId="12836" xr:uid="{00000000-0005-0000-0000-0000E6320000}"/>
    <cellStyle name="Normal 3 2 2 11 5" xfId="12837" xr:uid="{00000000-0005-0000-0000-0000E7320000}"/>
    <cellStyle name="Normal 3 2 2 12" xfId="12838" xr:uid="{00000000-0005-0000-0000-0000E8320000}"/>
    <cellStyle name="Normal 3 2 2 12 2" xfId="12839" xr:uid="{00000000-0005-0000-0000-0000E9320000}"/>
    <cellStyle name="Normal 3 2 2 12 3" xfId="12840" xr:uid="{00000000-0005-0000-0000-0000EA320000}"/>
    <cellStyle name="Normal 3 2 2 12 4" xfId="12841" xr:uid="{00000000-0005-0000-0000-0000EB320000}"/>
    <cellStyle name="Normal 3 2 2 13" xfId="12842" xr:uid="{00000000-0005-0000-0000-0000EC320000}"/>
    <cellStyle name="Normal 3 2 2 14" xfId="12843" xr:uid="{00000000-0005-0000-0000-0000ED320000}"/>
    <cellStyle name="Normal 3 2 2 15" xfId="12844" xr:uid="{00000000-0005-0000-0000-0000EE320000}"/>
    <cellStyle name="Normal 3 2 2 16" xfId="33446" xr:uid="{85B2C27F-477D-455B-B237-A8F70BA7F438}"/>
    <cellStyle name="Normal 3 2 2 2" xfId="12845" xr:uid="{00000000-0005-0000-0000-0000EF320000}"/>
    <cellStyle name="Normal 3 2 2 2 10" xfId="12846" xr:uid="{00000000-0005-0000-0000-0000F0320000}"/>
    <cellStyle name="Normal 3 2 2 2 10 2" xfId="12847" xr:uid="{00000000-0005-0000-0000-0000F1320000}"/>
    <cellStyle name="Normal 3 2 2 2 10 2 2" xfId="12848" xr:uid="{00000000-0005-0000-0000-0000F2320000}"/>
    <cellStyle name="Normal 3 2 2 2 10 2 3" xfId="12849" xr:uid="{00000000-0005-0000-0000-0000F3320000}"/>
    <cellStyle name="Normal 3 2 2 2 10 2 4" xfId="12850" xr:uid="{00000000-0005-0000-0000-0000F4320000}"/>
    <cellStyle name="Normal 3 2 2 2 10 3" xfId="12851" xr:uid="{00000000-0005-0000-0000-0000F5320000}"/>
    <cellStyle name="Normal 3 2 2 2 10 4" xfId="12852" xr:uid="{00000000-0005-0000-0000-0000F6320000}"/>
    <cellStyle name="Normal 3 2 2 2 10 5" xfId="12853" xr:uid="{00000000-0005-0000-0000-0000F7320000}"/>
    <cellStyle name="Normal 3 2 2 2 11" xfId="12854" xr:uid="{00000000-0005-0000-0000-0000F8320000}"/>
    <cellStyle name="Normal 3 2 2 2 11 2" xfId="12855" xr:uid="{00000000-0005-0000-0000-0000F9320000}"/>
    <cellStyle name="Normal 3 2 2 2 11 3" xfId="12856" xr:uid="{00000000-0005-0000-0000-0000FA320000}"/>
    <cellStyle name="Normal 3 2 2 2 11 4" xfId="12857" xr:uid="{00000000-0005-0000-0000-0000FB320000}"/>
    <cellStyle name="Normal 3 2 2 2 12" xfId="12858" xr:uid="{00000000-0005-0000-0000-0000FC320000}"/>
    <cellStyle name="Normal 3 2 2 2 13" xfId="12859" xr:uid="{00000000-0005-0000-0000-0000FD320000}"/>
    <cellStyle name="Normal 3 2 2 2 14" xfId="12860" xr:uid="{00000000-0005-0000-0000-0000FE320000}"/>
    <cellStyle name="Normal 3 2 2 2 2" xfId="12861" xr:uid="{00000000-0005-0000-0000-0000FF320000}"/>
    <cellStyle name="Normal 3 2 2 2 2 10" xfId="12862" xr:uid="{00000000-0005-0000-0000-000000330000}"/>
    <cellStyle name="Normal 3 2 2 2 2 2" xfId="12863" xr:uid="{00000000-0005-0000-0000-000001330000}"/>
    <cellStyle name="Normal 3 2 2 2 2 2 2" xfId="12864" xr:uid="{00000000-0005-0000-0000-000002330000}"/>
    <cellStyle name="Normal 3 2 2 2 2 2 2 2" xfId="12865" xr:uid="{00000000-0005-0000-0000-000003330000}"/>
    <cellStyle name="Normal 3 2 2 2 2 2 2 2 2" xfId="12866" xr:uid="{00000000-0005-0000-0000-000004330000}"/>
    <cellStyle name="Normal 3 2 2 2 2 2 2 2 2 2" xfId="12867" xr:uid="{00000000-0005-0000-0000-000005330000}"/>
    <cellStyle name="Normal 3 2 2 2 2 2 2 2 2 3" xfId="12868" xr:uid="{00000000-0005-0000-0000-000006330000}"/>
    <cellStyle name="Normal 3 2 2 2 2 2 2 2 2 4" xfId="12869" xr:uid="{00000000-0005-0000-0000-000007330000}"/>
    <cellStyle name="Normal 3 2 2 2 2 2 2 2 3" xfId="12870" xr:uid="{00000000-0005-0000-0000-000008330000}"/>
    <cellStyle name="Normal 3 2 2 2 2 2 2 2 4" xfId="12871" xr:uid="{00000000-0005-0000-0000-000009330000}"/>
    <cellStyle name="Normal 3 2 2 2 2 2 2 2 5" xfId="12872" xr:uid="{00000000-0005-0000-0000-00000A330000}"/>
    <cellStyle name="Normal 3 2 2 2 2 2 2 3" xfId="12873" xr:uid="{00000000-0005-0000-0000-00000B330000}"/>
    <cellStyle name="Normal 3 2 2 2 2 2 2 3 2" xfId="12874" xr:uid="{00000000-0005-0000-0000-00000C330000}"/>
    <cellStyle name="Normal 3 2 2 2 2 2 2 3 3" xfId="12875" xr:uid="{00000000-0005-0000-0000-00000D330000}"/>
    <cellStyle name="Normal 3 2 2 2 2 2 2 3 4" xfId="12876" xr:uid="{00000000-0005-0000-0000-00000E330000}"/>
    <cellStyle name="Normal 3 2 2 2 2 2 2 4" xfId="12877" xr:uid="{00000000-0005-0000-0000-00000F330000}"/>
    <cellStyle name="Normal 3 2 2 2 2 2 2 5" xfId="12878" xr:uid="{00000000-0005-0000-0000-000010330000}"/>
    <cellStyle name="Normal 3 2 2 2 2 2 2 6" xfId="12879" xr:uid="{00000000-0005-0000-0000-000011330000}"/>
    <cellStyle name="Normal 3 2 2 2 2 2 3" xfId="12880" xr:uid="{00000000-0005-0000-0000-000012330000}"/>
    <cellStyle name="Normal 3 2 2 2 2 2 3 2" xfId="12881" xr:uid="{00000000-0005-0000-0000-000013330000}"/>
    <cellStyle name="Normal 3 2 2 2 2 2 3 2 2" xfId="12882" xr:uid="{00000000-0005-0000-0000-000014330000}"/>
    <cellStyle name="Normal 3 2 2 2 2 2 3 2 2 2" xfId="12883" xr:uid="{00000000-0005-0000-0000-000015330000}"/>
    <cellStyle name="Normal 3 2 2 2 2 2 3 2 2 3" xfId="12884" xr:uid="{00000000-0005-0000-0000-000016330000}"/>
    <cellStyle name="Normal 3 2 2 2 2 2 3 2 2 4" xfId="12885" xr:uid="{00000000-0005-0000-0000-000017330000}"/>
    <cellStyle name="Normal 3 2 2 2 2 2 3 2 3" xfId="12886" xr:uid="{00000000-0005-0000-0000-000018330000}"/>
    <cellStyle name="Normal 3 2 2 2 2 2 3 2 4" xfId="12887" xr:uid="{00000000-0005-0000-0000-000019330000}"/>
    <cellStyle name="Normal 3 2 2 2 2 2 3 2 5" xfId="12888" xr:uid="{00000000-0005-0000-0000-00001A330000}"/>
    <cellStyle name="Normal 3 2 2 2 2 2 3 3" xfId="12889" xr:uid="{00000000-0005-0000-0000-00001B330000}"/>
    <cellStyle name="Normal 3 2 2 2 2 2 3 3 2" xfId="12890" xr:uid="{00000000-0005-0000-0000-00001C330000}"/>
    <cellStyle name="Normal 3 2 2 2 2 2 3 3 3" xfId="12891" xr:uid="{00000000-0005-0000-0000-00001D330000}"/>
    <cellStyle name="Normal 3 2 2 2 2 2 3 3 4" xfId="12892" xr:uid="{00000000-0005-0000-0000-00001E330000}"/>
    <cellStyle name="Normal 3 2 2 2 2 2 3 4" xfId="12893" xr:uid="{00000000-0005-0000-0000-00001F330000}"/>
    <cellStyle name="Normal 3 2 2 2 2 2 3 5" xfId="12894" xr:uid="{00000000-0005-0000-0000-000020330000}"/>
    <cellStyle name="Normal 3 2 2 2 2 2 3 6" xfId="12895" xr:uid="{00000000-0005-0000-0000-000021330000}"/>
    <cellStyle name="Normal 3 2 2 2 2 2 4" xfId="12896" xr:uid="{00000000-0005-0000-0000-000022330000}"/>
    <cellStyle name="Normal 3 2 2 2 2 2 4 2" xfId="12897" xr:uid="{00000000-0005-0000-0000-000023330000}"/>
    <cellStyle name="Normal 3 2 2 2 2 2 4 2 2" xfId="12898" xr:uid="{00000000-0005-0000-0000-000024330000}"/>
    <cellStyle name="Normal 3 2 2 2 2 2 4 2 3" xfId="12899" xr:uid="{00000000-0005-0000-0000-000025330000}"/>
    <cellStyle name="Normal 3 2 2 2 2 2 4 2 4" xfId="12900" xr:uid="{00000000-0005-0000-0000-000026330000}"/>
    <cellStyle name="Normal 3 2 2 2 2 2 4 3" xfId="12901" xr:uid="{00000000-0005-0000-0000-000027330000}"/>
    <cellStyle name="Normal 3 2 2 2 2 2 4 4" xfId="12902" xr:uid="{00000000-0005-0000-0000-000028330000}"/>
    <cellStyle name="Normal 3 2 2 2 2 2 4 5" xfId="12903" xr:uid="{00000000-0005-0000-0000-000029330000}"/>
    <cellStyle name="Normal 3 2 2 2 2 2 5" xfId="12904" xr:uid="{00000000-0005-0000-0000-00002A330000}"/>
    <cellStyle name="Normal 3 2 2 2 2 2 5 2" xfId="12905" xr:uid="{00000000-0005-0000-0000-00002B330000}"/>
    <cellStyle name="Normal 3 2 2 2 2 2 5 3" xfId="12906" xr:uid="{00000000-0005-0000-0000-00002C330000}"/>
    <cellStyle name="Normal 3 2 2 2 2 2 5 4" xfId="12907" xr:uid="{00000000-0005-0000-0000-00002D330000}"/>
    <cellStyle name="Normal 3 2 2 2 2 2 6" xfId="12908" xr:uid="{00000000-0005-0000-0000-00002E330000}"/>
    <cellStyle name="Normal 3 2 2 2 2 2 7" xfId="12909" xr:uid="{00000000-0005-0000-0000-00002F330000}"/>
    <cellStyle name="Normal 3 2 2 2 2 2 8" xfId="12910" xr:uid="{00000000-0005-0000-0000-000030330000}"/>
    <cellStyle name="Normal 3 2 2 2 2 3" xfId="12911" xr:uid="{00000000-0005-0000-0000-000031330000}"/>
    <cellStyle name="Normal 3 2 2 2 2 3 2" xfId="12912" xr:uid="{00000000-0005-0000-0000-000032330000}"/>
    <cellStyle name="Normal 3 2 2 2 2 3 2 2" xfId="12913" xr:uid="{00000000-0005-0000-0000-000033330000}"/>
    <cellStyle name="Normal 3 2 2 2 2 3 2 2 2" xfId="12914" xr:uid="{00000000-0005-0000-0000-000034330000}"/>
    <cellStyle name="Normal 3 2 2 2 2 3 2 2 3" xfId="12915" xr:uid="{00000000-0005-0000-0000-000035330000}"/>
    <cellStyle name="Normal 3 2 2 2 2 3 2 2 4" xfId="12916" xr:uid="{00000000-0005-0000-0000-000036330000}"/>
    <cellStyle name="Normal 3 2 2 2 2 3 2 3" xfId="12917" xr:uid="{00000000-0005-0000-0000-000037330000}"/>
    <cellStyle name="Normal 3 2 2 2 2 3 2 4" xfId="12918" xr:uid="{00000000-0005-0000-0000-000038330000}"/>
    <cellStyle name="Normal 3 2 2 2 2 3 2 5" xfId="12919" xr:uid="{00000000-0005-0000-0000-000039330000}"/>
    <cellStyle name="Normal 3 2 2 2 2 3 3" xfId="12920" xr:uid="{00000000-0005-0000-0000-00003A330000}"/>
    <cellStyle name="Normal 3 2 2 2 2 3 3 2" xfId="12921" xr:uid="{00000000-0005-0000-0000-00003B330000}"/>
    <cellStyle name="Normal 3 2 2 2 2 3 3 3" xfId="12922" xr:uid="{00000000-0005-0000-0000-00003C330000}"/>
    <cellStyle name="Normal 3 2 2 2 2 3 3 4" xfId="12923" xr:uid="{00000000-0005-0000-0000-00003D330000}"/>
    <cellStyle name="Normal 3 2 2 2 2 3 4" xfId="12924" xr:uid="{00000000-0005-0000-0000-00003E330000}"/>
    <cellStyle name="Normal 3 2 2 2 2 3 5" xfId="12925" xr:uid="{00000000-0005-0000-0000-00003F330000}"/>
    <cellStyle name="Normal 3 2 2 2 2 3 6" xfId="12926" xr:uid="{00000000-0005-0000-0000-000040330000}"/>
    <cellStyle name="Normal 3 2 2 2 2 4" xfId="12927" xr:uid="{00000000-0005-0000-0000-000041330000}"/>
    <cellStyle name="Normal 3 2 2 2 2 4 2" xfId="12928" xr:uid="{00000000-0005-0000-0000-000042330000}"/>
    <cellStyle name="Normal 3 2 2 2 2 4 2 2" xfId="12929" xr:uid="{00000000-0005-0000-0000-000043330000}"/>
    <cellStyle name="Normal 3 2 2 2 2 4 2 2 2" xfId="12930" xr:uid="{00000000-0005-0000-0000-000044330000}"/>
    <cellStyle name="Normal 3 2 2 2 2 4 2 2 3" xfId="12931" xr:uid="{00000000-0005-0000-0000-000045330000}"/>
    <cellStyle name="Normal 3 2 2 2 2 4 2 2 4" xfId="12932" xr:uid="{00000000-0005-0000-0000-000046330000}"/>
    <cellStyle name="Normal 3 2 2 2 2 4 2 3" xfId="12933" xr:uid="{00000000-0005-0000-0000-000047330000}"/>
    <cellStyle name="Normal 3 2 2 2 2 4 2 4" xfId="12934" xr:uid="{00000000-0005-0000-0000-000048330000}"/>
    <cellStyle name="Normal 3 2 2 2 2 4 2 5" xfId="12935" xr:uid="{00000000-0005-0000-0000-000049330000}"/>
    <cellStyle name="Normal 3 2 2 2 2 4 3" xfId="12936" xr:uid="{00000000-0005-0000-0000-00004A330000}"/>
    <cellStyle name="Normal 3 2 2 2 2 4 3 2" xfId="12937" xr:uid="{00000000-0005-0000-0000-00004B330000}"/>
    <cellStyle name="Normal 3 2 2 2 2 4 3 3" xfId="12938" xr:uid="{00000000-0005-0000-0000-00004C330000}"/>
    <cellStyle name="Normal 3 2 2 2 2 4 3 4" xfId="12939" xr:uid="{00000000-0005-0000-0000-00004D330000}"/>
    <cellStyle name="Normal 3 2 2 2 2 4 4" xfId="12940" xr:uid="{00000000-0005-0000-0000-00004E330000}"/>
    <cellStyle name="Normal 3 2 2 2 2 4 5" xfId="12941" xr:uid="{00000000-0005-0000-0000-00004F330000}"/>
    <cellStyle name="Normal 3 2 2 2 2 4 6" xfId="12942" xr:uid="{00000000-0005-0000-0000-000050330000}"/>
    <cellStyle name="Normal 3 2 2 2 2 5" xfId="12943" xr:uid="{00000000-0005-0000-0000-000051330000}"/>
    <cellStyle name="Normal 3 2 2 2 2 6" xfId="12944" xr:uid="{00000000-0005-0000-0000-000052330000}"/>
    <cellStyle name="Normal 3 2 2 2 2 6 2" xfId="12945" xr:uid="{00000000-0005-0000-0000-000053330000}"/>
    <cellStyle name="Normal 3 2 2 2 2 6 2 2" xfId="12946" xr:uid="{00000000-0005-0000-0000-000054330000}"/>
    <cellStyle name="Normal 3 2 2 2 2 6 2 3" xfId="12947" xr:uid="{00000000-0005-0000-0000-000055330000}"/>
    <cellStyle name="Normal 3 2 2 2 2 6 2 4" xfId="12948" xr:uid="{00000000-0005-0000-0000-000056330000}"/>
    <cellStyle name="Normal 3 2 2 2 2 6 3" xfId="12949" xr:uid="{00000000-0005-0000-0000-000057330000}"/>
    <cellStyle name="Normal 3 2 2 2 2 6 4" xfId="12950" xr:uid="{00000000-0005-0000-0000-000058330000}"/>
    <cellStyle name="Normal 3 2 2 2 2 6 5" xfId="12951" xr:uid="{00000000-0005-0000-0000-000059330000}"/>
    <cellStyle name="Normal 3 2 2 2 2 7" xfId="12952" xr:uid="{00000000-0005-0000-0000-00005A330000}"/>
    <cellStyle name="Normal 3 2 2 2 2 7 2" xfId="12953" xr:uid="{00000000-0005-0000-0000-00005B330000}"/>
    <cellStyle name="Normal 3 2 2 2 2 7 3" xfId="12954" xr:uid="{00000000-0005-0000-0000-00005C330000}"/>
    <cellStyle name="Normal 3 2 2 2 2 7 4" xfId="12955" xr:uid="{00000000-0005-0000-0000-00005D330000}"/>
    <cellStyle name="Normal 3 2 2 2 2 8" xfId="12956" xr:uid="{00000000-0005-0000-0000-00005E330000}"/>
    <cellStyle name="Normal 3 2 2 2 2 9" xfId="12957" xr:uid="{00000000-0005-0000-0000-00005F330000}"/>
    <cellStyle name="Normal 3 2 2 2 3" xfId="12958" xr:uid="{00000000-0005-0000-0000-000060330000}"/>
    <cellStyle name="Normal 3 2 2 2 3 2" xfId="12959" xr:uid="{00000000-0005-0000-0000-000061330000}"/>
    <cellStyle name="Normal 3 2 2 2 3 2 2" xfId="12960" xr:uid="{00000000-0005-0000-0000-000062330000}"/>
    <cellStyle name="Normal 3 2 2 2 3 2 2 2" xfId="12961" xr:uid="{00000000-0005-0000-0000-000063330000}"/>
    <cellStyle name="Normal 3 2 2 2 3 2 2 2 2" xfId="12962" xr:uid="{00000000-0005-0000-0000-000064330000}"/>
    <cellStyle name="Normal 3 2 2 2 3 2 2 2 2 2" xfId="12963" xr:uid="{00000000-0005-0000-0000-000065330000}"/>
    <cellStyle name="Normal 3 2 2 2 3 2 2 2 2 3" xfId="12964" xr:uid="{00000000-0005-0000-0000-000066330000}"/>
    <cellStyle name="Normal 3 2 2 2 3 2 2 2 2 4" xfId="12965" xr:uid="{00000000-0005-0000-0000-000067330000}"/>
    <cellStyle name="Normal 3 2 2 2 3 2 2 2 3" xfId="12966" xr:uid="{00000000-0005-0000-0000-000068330000}"/>
    <cellStyle name="Normal 3 2 2 2 3 2 2 2 4" xfId="12967" xr:uid="{00000000-0005-0000-0000-000069330000}"/>
    <cellStyle name="Normal 3 2 2 2 3 2 2 2 5" xfId="12968" xr:uid="{00000000-0005-0000-0000-00006A330000}"/>
    <cellStyle name="Normal 3 2 2 2 3 2 2 3" xfId="12969" xr:uid="{00000000-0005-0000-0000-00006B330000}"/>
    <cellStyle name="Normal 3 2 2 2 3 2 2 3 2" xfId="12970" xr:uid="{00000000-0005-0000-0000-00006C330000}"/>
    <cellStyle name="Normal 3 2 2 2 3 2 2 3 3" xfId="12971" xr:uid="{00000000-0005-0000-0000-00006D330000}"/>
    <cellStyle name="Normal 3 2 2 2 3 2 2 3 4" xfId="12972" xr:uid="{00000000-0005-0000-0000-00006E330000}"/>
    <cellStyle name="Normal 3 2 2 2 3 2 2 4" xfId="12973" xr:uid="{00000000-0005-0000-0000-00006F330000}"/>
    <cellStyle name="Normal 3 2 2 2 3 2 2 5" xfId="12974" xr:uid="{00000000-0005-0000-0000-000070330000}"/>
    <cellStyle name="Normal 3 2 2 2 3 2 2 6" xfId="12975" xr:uid="{00000000-0005-0000-0000-000071330000}"/>
    <cellStyle name="Normal 3 2 2 2 3 2 3" xfId="12976" xr:uid="{00000000-0005-0000-0000-000072330000}"/>
    <cellStyle name="Normal 3 2 2 2 3 2 3 2" xfId="12977" xr:uid="{00000000-0005-0000-0000-000073330000}"/>
    <cellStyle name="Normal 3 2 2 2 3 2 3 2 2" xfId="12978" xr:uid="{00000000-0005-0000-0000-000074330000}"/>
    <cellStyle name="Normal 3 2 2 2 3 2 3 2 2 2" xfId="12979" xr:uid="{00000000-0005-0000-0000-000075330000}"/>
    <cellStyle name="Normal 3 2 2 2 3 2 3 2 2 3" xfId="12980" xr:uid="{00000000-0005-0000-0000-000076330000}"/>
    <cellStyle name="Normal 3 2 2 2 3 2 3 2 2 4" xfId="12981" xr:uid="{00000000-0005-0000-0000-000077330000}"/>
    <cellStyle name="Normal 3 2 2 2 3 2 3 2 3" xfId="12982" xr:uid="{00000000-0005-0000-0000-000078330000}"/>
    <cellStyle name="Normal 3 2 2 2 3 2 3 2 4" xfId="12983" xr:uid="{00000000-0005-0000-0000-000079330000}"/>
    <cellStyle name="Normal 3 2 2 2 3 2 3 2 5" xfId="12984" xr:uid="{00000000-0005-0000-0000-00007A330000}"/>
    <cellStyle name="Normal 3 2 2 2 3 2 3 3" xfId="12985" xr:uid="{00000000-0005-0000-0000-00007B330000}"/>
    <cellStyle name="Normal 3 2 2 2 3 2 3 3 2" xfId="12986" xr:uid="{00000000-0005-0000-0000-00007C330000}"/>
    <cellStyle name="Normal 3 2 2 2 3 2 3 3 3" xfId="12987" xr:uid="{00000000-0005-0000-0000-00007D330000}"/>
    <cellStyle name="Normal 3 2 2 2 3 2 3 3 4" xfId="12988" xr:uid="{00000000-0005-0000-0000-00007E330000}"/>
    <cellStyle name="Normal 3 2 2 2 3 2 3 4" xfId="12989" xr:uid="{00000000-0005-0000-0000-00007F330000}"/>
    <cellStyle name="Normal 3 2 2 2 3 2 3 5" xfId="12990" xr:uid="{00000000-0005-0000-0000-000080330000}"/>
    <cellStyle name="Normal 3 2 2 2 3 2 3 6" xfId="12991" xr:uid="{00000000-0005-0000-0000-000081330000}"/>
    <cellStyle name="Normal 3 2 2 2 3 2 4" xfId="12992" xr:uid="{00000000-0005-0000-0000-000082330000}"/>
    <cellStyle name="Normal 3 2 2 2 3 2 4 2" xfId="12993" xr:uid="{00000000-0005-0000-0000-000083330000}"/>
    <cellStyle name="Normal 3 2 2 2 3 2 4 2 2" xfId="12994" xr:uid="{00000000-0005-0000-0000-000084330000}"/>
    <cellStyle name="Normal 3 2 2 2 3 2 4 2 3" xfId="12995" xr:uid="{00000000-0005-0000-0000-000085330000}"/>
    <cellStyle name="Normal 3 2 2 2 3 2 4 2 4" xfId="12996" xr:uid="{00000000-0005-0000-0000-000086330000}"/>
    <cellStyle name="Normal 3 2 2 2 3 2 4 3" xfId="12997" xr:uid="{00000000-0005-0000-0000-000087330000}"/>
    <cellStyle name="Normal 3 2 2 2 3 2 4 4" xfId="12998" xr:uid="{00000000-0005-0000-0000-000088330000}"/>
    <cellStyle name="Normal 3 2 2 2 3 2 4 5" xfId="12999" xr:uid="{00000000-0005-0000-0000-000089330000}"/>
    <cellStyle name="Normal 3 2 2 2 3 2 5" xfId="13000" xr:uid="{00000000-0005-0000-0000-00008A330000}"/>
    <cellStyle name="Normal 3 2 2 2 3 2 5 2" xfId="13001" xr:uid="{00000000-0005-0000-0000-00008B330000}"/>
    <cellStyle name="Normal 3 2 2 2 3 2 5 3" xfId="13002" xr:uid="{00000000-0005-0000-0000-00008C330000}"/>
    <cellStyle name="Normal 3 2 2 2 3 2 5 4" xfId="13003" xr:uid="{00000000-0005-0000-0000-00008D330000}"/>
    <cellStyle name="Normal 3 2 2 2 3 2 6" xfId="13004" xr:uid="{00000000-0005-0000-0000-00008E330000}"/>
    <cellStyle name="Normal 3 2 2 2 3 2 7" xfId="13005" xr:uid="{00000000-0005-0000-0000-00008F330000}"/>
    <cellStyle name="Normal 3 2 2 2 3 2 8" xfId="13006" xr:uid="{00000000-0005-0000-0000-000090330000}"/>
    <cellStyle name="Normal 3 2 2 2 3 3" xfId="13007" xr:uid="{00000000-0005-0000-0000-000091330000}"/>
    <cellStyle name="Normal 3 2 2 2 3 3 2" xfId="13008" xr:uid="{00000000-0005-0000-0000-000092330000}"/>
    <cellStyle name="Normal 3 2 2 2 3 3 2 2" xfId="13009" xr:uid="{00000000-0005-0000-0000-000093330000}"/>
    <cellStyle name="Normal 3 2 2 2 3 3 2 2 2" xfId="13010" xr:uid="{00000000-0005-0000-0000-000094330000}"/>
    <cellStyle name="Normal 3 2 2 2 3 3 2 2 3" xfId="13011" xr:uid="{00000000-0005-0000-0000-000095330000}"/>
    <cellStyle name="Normal 3 2 2 2 3 3 2 2 4" xfId="13012" xr:uid="{00000000-0005-0000-0000-000096330000}"/>
    <cellStyle name="Normal 3 2 2 2 3 3 2 3" xfId="13013" xr:uid="{00000000-0005-0000-0000-000097330000}"/>
    <cellStyle name="Normal 3 2 2 2 3 3 2 4" xfId="13014" xr:uid="{00000000-0005-0000-0000-000098330000}"/>
    <cellStyle name="Normal 3 2 2 2 3 3 2 5" xfId="13015" xr:uid="{00000000-0005-0000-0000-000099330000}"/>
    <cellStyle name="Normal 3 2 2 2 3 3 3" xfId="13016" xr:uid="{00000000-0005-0000-0000-00009A330000}"/>
    <cellStyle name="Normal 3 2 2 2 3 3 3 2" xfId="13017" xr:uid="{00000000-0005-0000-0000-00009B330000}"/>
    <cellStyle name="Normal 3 2 2 2 3 3 3 3" xfId="13018" xr:uid="{00000000-0005-0000-0000-00009C330000}"/>
    <cellStyle name="Normal 3 2 2 2 3 3 3 4" xfId="13019" xr:uid="{00000000-0005-0000-0000-00009D330000}"/>
    <cellStyle name="Normal 3 2 2 2 3 3 4" xfId="13020" xr:uid="{00000000-0005-0000-0000-00009E330000}"/>
    <cellStyle name="Normal 3 2 2 2 3 3 5" xfId="13021" xr:uid="{00000000-0005-0000-0000-00009F330000}"/>
    <cellStyle name="Normal 3 2 2 2 3 3 6" xfId="13022" xr:uid="{00000000-0005-0000-0000-0000A0330000}"/>
    <cellStyle name="Normal 3 2 2 2 3 4" xfId="13023" xr:uid="{00000000-0005-0000-0000-0000A1330000}"/>
    <cellStyle name="Normal 3 2 2 2 3 4 2" xfId="13024" xr:uid="{00000000-0005-0000-0000-0000A2330000}"/>
    <cellStyle name="Normal 3 2 2 2 3 4 2 2" xfId="13025" xr:uid="{00000000-0005-0000-0000-0000A3330000}"/>
    <cellStyle name="Normal 3 2 2 2 3 4 2 2 2" xfId="13026" xr:uid="{00000000-0005-0000-0000-0000A4330000}"/>
    <cellStyle name="Normal 3 2 2 2 3 4 2 2 3" xfId="13027" xr:uid="{00000000-0005-0000-0000-0000A5330000}"/>
    <cellStyle name="Normal 3 2 2 2 3 4 2 2 4" xfId="13028" xr:uid="{00000000-0005-0000-0000-0000A6330000}"/>
    <cellStyle name="Normal 3 2 2 2 3 4 2 3" xfId="13029" xr:uid="{00000000-0005-0000-0000-0000A7330000}"/>
    <cellStyle name="Normal 3 2 2 2 3 4 2 4" xfId="13030" xr:uid="{00000000-0005-0000-0000-0000A8330000}"/>
    <cellStyle name="Normal 3 2 2 2 3 4 2 5" xfId="13031" xr:uid="{00000000-0005-0000-0000-0000A9330000}"/>
    <cellStyle name="Normal 3 2 2 2 3 4 3" xfId="13032" xr:uid="{00000000-0005-0000-0000-0000AA330000}"/>
    <cellStyle name="Normal 3 2 2 2 3 4 3 2" xfId="13033" xr:uid="{00000000-0005-0000-0000-0000AB330000}"/>
    <cellStyle name="Normal 3 2 2 2 3 4 3 3" xfId="13034" xr:uid="{00000000-0005-0000-0000-0000AC330000}"/>
    <cellStyle name="Normal 3 2 2 2 3 4 3 4" xfId="13035" xr:uid="{00000000-0005-0000-0000-0000AD330000}"/>
    <cellStyle name="Normal 3 2 2 2 3 4 4" xfId="13036" xr:uid="{00000000-0005-0000-0000-0000AE330000}"/>
    <cellStyle name="Normal 3 2 2 2 3 4 5" xfId="13037" xr:uid="{00000000-0005-0000-0000-0000AF330000}"/>
    <cellStyle name="Normal 3 2 2 2 3 4 6" xfId="13038" xr:uid="{00000000-0005-0000-0000-0000B0330000}"/>
    <cellStyle name="Normal 3 2 2 2 3 5" xfId="13039" xr:uid="{00000000-0005-0000-0000-0000B1330000}"/>
    <cellStyle name="Normal 3 2 2 2 3 5 2" xfId="13040" xr:uid="{00000000-0005-0000-0000-0000B2330000}"/>
    <cellStyle name="Normal 3 2 2 2 3 5 2 2" xfId="13041" xr:uid="{00000000-0005-0000-0000-0000B3330000}"/>
    <cellStyle name="Normal 3 2 2 2 3 5 2 3" xfId="13042" xr:uid="{00000000-0005-0000-0000-0000B4330000}"/>
    <cellStyle name="Normal 3 2 2 2 3 5 2 4" xfId="13043" xr:uid="{00000000-0005-0000-0000-0000B5330000}"/>
    <cellStyle name="Normal 3 2 2 2 3 5 3" xfId="13044" xr:uid="{00000000-0005-0000-0000-0000B6330000}"/>
    <cellStyle name="Normal 3 2 2 2 3 5 4" xfId="13045" xr:uid="{00000000-0005-0000-0000-0000B7330000}"/>
    <cellStyle name="Normal 3 2 2 2 3 5 5" xfId="13046" xr:uid="{00000000-0005-0000-0000-0000B8330000}"/>
    <cellStyle name="Normal 3 2 2 2 3 6" xfId="13047" xr:uid="{00000000-0005-0000-0000-0000B9330000}"/>
    <cellStyle name="Normal 3 2 2 2 3 6 2" xfId="13048" xr:uid="{00000000-0005-0000-0000-0000BA330000}"/>
    <cellStyle name="Normal 3 2 2 2 3 6 3" xfId="13049" xr:uid="{00000000-0005-0000-0000-0000BB330000}"/>
    <cellStyle name="Normal 3 2 2 2 3 6 4" xfId="13050" xr:uid="{00000000-0005-0000-0000-0000BC330000}"/>
    <cellStyle name="Normal 3 2 2 2 3 7" xfId="13051" xr:uid="{00000000-0005-0000-0000-0000BD330000}"/>
    <cellStyle name="Normal 3 2 2 2 3 8" xfId="13052" xr:uid="{00000000-0005-0000-0000-0000BE330000}"/>
    <cellStyle name="Normal 3 2 2 2 3 9" xfId="13053" xr:uid="{00000000-0005-0000-0000-0000BF330000}"/>
    <cellStyle name="Normal 3 2 2 2 4" xfId="13054" xr:uid="{00000000-0005-0000-0000-0000C0330000}"/>
    <cellStyle name="Normal 3 2 2 2 4 2" xfId="13055" xr:uid="{00000000-0005-0000-0000-0000C1330000}"/>
    <cellStyle name="Normal 3 2 2 2 4 2 2" xfId="13056" xr:uid="{00000000-0005-0000-0000-0000C2330000}"/>
    <cellStyle name="Normal 3 2 2 2 4 2 2 2" xfId="13057" xr:uid="{00000000-0005-0000-0000-0000C3330000}"/>
    <cellStyle name="Normal 3 2 2 2 4 2 2 2 2" xfId="13058" xr:uid="{00000000-0005-0000-0000-0000C4330000}"/>
    <cellStyle name="Normal 3 2 2 2 4 2 2 2 2 2" xfId="13059" xr:uid="{00000000-0005-0000-0000-0000C5330000}"/>
    <cellStyle name="Normal 3 2 2 2 4 2 2 2 2 3" xfId="13060" xr:uid="{00000000-0005-0000-0000-0000C6330000}"/>
    <cellStyle name="Normal 3 2 2 2 4 2 2 2 2 4" xfId="13061" xr:uid="{00000000-0005-0000-0000-0000C7330000}"/>
    <cellStyle name="Normal 3 2 2 2 4 2 2 2 3" xfId="13062" xr:uid="{00000000-0005-0000-0000-0000C8330000}"/>
    <cellStyle name="Normal 3 2 2 2 4 2 2 2 4" xfId="13063" xr:uid="{00000000-0005-0000-0000-0000C9330000}"/>
    <cellStyle name="Normal 3 2 2 2 4 2 2 2 5" xfId="13064" xr:uid="{00000000-0005-0000-0000-0000CA330000}"/>
    <cellStyle name="Normal 3 2 2 2 4 2 2 3" xfId="13065" xr:uid="{00000000-0005-0000-0000-0000CB330000}"/>
    <cellStyle name="Normal 3 2 2 2 4 2 2 3 2" xfId="13066" xr:uid="{00000000-0005-0000-0000-0000CC330000}"/>
    <cellStyle name="Normal 3 2 2 2 4 2 2 3 3" xfId="13067" xr:uid="{00000000-0005-0000-0000-0000CD330000}"/>
    <cellStyle name="Normal 3 2 2 2 4 2 2 3 4" xfId="13068" xr:uid="{00000000-0005-0000-0000-0000CE330000}"/>
    <cellStyle name="Normal 3 2 2 2 4 2 2 4" xfId="13069" xr:uid="{00000000-0005-0000-0000-0000CF330000}"/>
    <cellStyle name="Normal 3 2 2 2 4 2 2 5" xfId="13070" xr:uid="{00000000-0005-0000-0000-0000D0330000}"/>
    <cellStyle name="Normal 3 2 2 2 4 2 2 6" xfId="13071" xr:uid="{00000000-0005-0000-0000-0000D1330000}"/>
    <cellStyle name="Normal 3 2 2 2 4 2 3" xfId="13072" xr:uid="{00000000-0005-0000-0000-0000D2330000}"/>
    <cellStyle name="Normal 3 2 2 2 4 2 3 2" xfId="13073" xr:uid="{00000000-0005-0000-0000-0000D3330000}"/>
    <cellStyle name="Normal 3 2 2 2 4 2 3 2 2" xfId="13074" xr:uid="{00000000-0005-0000-0000-0000D4330000}"/>
    <cellStyle name="Normal 3 2 2 2 4 2 3 2 2 2" xfId="13075" xr:uid="{00000000-0005-0000-0000-0000D5330000}"/>
    <cellStyle name="Normal 3 2 2 2 4 2 3 2 2 3" xfId="13076" xr:uid="{00000000-0005-0000-0000-0000D6330000}"/>
    <cellStyle name="Normal 3 2 2 2 4 2 3 2 2 4" xfId="13077" xr:uid="{00000000-0005-0000-0000-0000D7330000}"/>
    <cellStyle name="Normal 3 2 2 2 4 2 3 2 3" xfId="13078" xr:uid="{00000000-0005-0000-0000-0000D8330000}"/>
    <cellStyle name="Normal 3 2 2 2 4 2 3 2 4" xfId="13079" xr:uid="{00000000-0005-0000-0000-0000D9330000}"/>
    <cellStyle name="Normal 3 2 2 2 4 2 3 2 5" xfId="13080" xr:uid="{00000000-0005-0000-0000-0000DA330000}"/>
    <cellStyle name="Normal 3 2 2 2 4 2 3 3" xfId="13081" xr:uid="{00000000-0005-0000-0000-0000DB330000}"/>
    <cellStyle name="Normal 3 2 2 2 4 2 3 3 2" xfId="13082" xr:uid="{00000000-0005-0000-0000-0000DC330000}"/>
    <cellStyle name="Normal 3 2 2 2 4 2 3 3 3" xfId="13083" xr:uid="{00000000-0005-0000-0000-0000DD330000}"/>
    <cellStyle name="Normal 3 2 2 2 4 2 3 3 4" xfId="13084" xr:uid="{00000000-0005-0000-0000-0000DE330000}"/>
    <cellStyle name="Normal 3 2 2 2 4 2 3 4" xfId="13085" xr:uid="{00000000-0005-0000-0000-0000DF330000}"/>
    <cellStyle name="Normal 3 2 2 2 4 2 3 5" xfId="13086" xr:uid="{00000000-0005-0000-0000-0000E0330000}"/>
    <cellStyle name="Normal 3 2 2 2 4 2 3 6" xfId="13087" xr:uid="{00000000-0005-0000-0000-0000E1330000}"/>
    <cellStyle name="Normal 3 2 2 2 4 2 4" xfId="13088" xr:uid="{00000000-0005-0000-0000-0000E2330000}"/>
    <cellStyle name="Normal 3 2 2 2 4 2 4 2" xfId="13089" xr:uid="{00000000-0005-0000-0000-0000E3330000}"/>
    <cellStyle name="Normal 3 2 2 2 4 2 4 2 2" xfId="13090" xr:uid="{00000000-0005-0000-0000-0000E4330000}"/>
    <cellStyle name="Normal 3 2 2 2 4 2 4 2 3" xfId="13091" xr:uid="{00000000-0005-0000-0000-0000E5330000}"/>
    <cellStyle name="Normal 3 2 2 2 4 2 4 2 4" xfId="13092" xr:uid="{00000000-0005-0000-0000-0000E6330000}"/>
    <cellStyle name="Normal 3 2 2 2 4 2 4 3" xfId="13093" xr:uid="{00000000-0005-0000-0000-0000E7330000}"/>
    <cellStyle name="Normal 3 2 2 2 4 2 4 4" xfId="13094" xr:uid="{00000000-0005-0000-0000-0000E8330000}"/>
    <cellStyle name="Normal 3 2 2 2 4 2 4 5" xfId="13095" xr:uid="{00000000-0005-0000-0000-0000E9330000}"/>
    <cellStyle name="Normal 3 2 2 2 4 2 5" xfId="13096" xr:uid="{00000000-0005-0000-0000-0000EA330000}"/>
    <cellStyle name="Normal 3 2 2 2 4 2 5 2" xfId="13097" xr:uid="{00000000-0005-0000-0000-0000EB330000}"/>
    <cellStyle name="Normal 3 2 2 2 4 2 5 3" xfId="13098" xr:uid="{00000000-0005-0000-0000-0000EC330000}"/>
    <cellStyle name="Normal 3 2 2 2 4 2 5 4" xfId="13099" xr:uid="{00000000-0005-0000-0000-0000ED330000}"/>
    <cellStyle name="Normal 3 2 2 2 4 2 6" xfId="13100" xr:uid="{00000000-0005-0000-0000-0000EE330000}"/>
    <cellStyle name="Normal 3 2 2 2 4 2 7" xfId="13101" xr:uid="{00000000-0005-0000-0000-0000EF330000}"/>
    <cellStyle name="Normal 3 2 2 2 4 2 8" xfId="13102" xr:uid="{00000000-0005-0000-0000-0000F0330000}"/>
    <cellStyle name="Normal 3 2 2 2 4 3" xfId="13103" xr:uid="{00000000-0005-0000-0000-0000F1330000}"/>
    <cellStyle name="Normal 3 2 2 2 4 3 2" xfId="13104" xr:uid="{00000000-0005-0000-0000-0000F2330000}"/>
    <cellStyle name="Normal 3 2 2 2 4 3 2 2" xfId="13105" xr:uid="{00000000-0005-0000-0000-0000F3330000}"/>
    <cellStyle name="Normal 3 2 2 2 4 3 2 2 2" xfId="13106" xr:uid="{00000000-0005-0000-0000-0000F4330000}"/>
    <cellStyle name="Normal 3 2 2 2 4 3 2 2 3" xfId="13107" xr:uid="{00000000-0005-0000-0000-0000F5330000}"/>
    <cellStyle name="Normal 3 2 2 2 4 3 2 2 4" xfId="13108" xr:uid="{00000000-0005-0000-0000-0000F6330000}"/>
    <cellStyle name="Normal 3 2 2 2 4 3 2 3" xfId="13109" xr:uid="{00000000-0005-0000-0000-0000F7330000}"/>
    <cellStyle name="Normal 3 2 2 2 4 3 2 4" xfId="13110" xr:uid="{00000000-0005-0000-0000-0000F8330000}"/>
    <cellStyle name="Normal 3 2 2 2 4 3 2 5" xfId="13111" xr:uid="{00000000-0005-0000-0000-0000F9330000}"/>
    <cellStyle name="Normal 3 2 2 2 4 3 3" xfId="13112" xr:uid="{00000000-0005-0000-0000-0000FA330000}"/>
    <cellStyle name="Normal 3 2 2 2 4 3 3 2" xfId="13113" xr:uid="{00000000-0005-0000-0000-0000FB330000}"/>
    <cellStyle name="Normal 3 2 2 2 4 3 3 3" xfId="13114" xr:uid="{00000000-0005-0000-0000-0000FC330000}"/>
    <cellStyle name="Normal 3 2 2 2 4 3 3 4" xfId="13115" xr:uid="{00000000-0005-0000-0000-0000FD330000}"/>
    <cellStyle name="Normal 3 2 2 2 4 3 4" xfId="13116" xr:uid="{00000000-0005-0000-0000-0000FE330000}"/>
    <cellStyle name="Normal 3 2 2 2 4 3 5" xfId="13117" xr:uid="{00000000-0005-0000-0000-0000FF330000}"/>
    <cellStyle name="Normal 3 2 2 2 4 3 6" xfId="13118" xr:uid="{00000000-0005-0000-0000-000000340000}"/>
    <cellStyle name="Normal 3 2 2 2 4 4" xfId="13119" xr:uid="{00000000-0005-0000-0000-000001340000}"/>
    <cellStyle name="Normal 3 2 2 2 4 4 2" xfId="13120" xr:uid="{00000000-0005-0000-0000-000002340000}"/>
    <cellStyle name="Normal 3 2 2 2 4 4 2 2" xfId="13121" xr:uid="{00000000-0005-0000-0000-000003340000}"/>
    <cellStyle name="Normal 3 2 2 2 4 4 2 2 2" xfId="13122" xr:uid="{00000000-0005-0000-0000-000004340000}"/>
    <cellStyle name="Normal 3 2 2 2 4 4 2 2 3" xfId="13123" xr:uid="{00000000-0005-0000-0000-000005340000}"/>
    <cellStyle name="Normal 3 2 2 2 4 4 2 2 4" xfId="13124" xr:uid="{00000000-0005-0000-0000-000006340000}"/>
    <cellStyle name="Normal 3 2 2 2 4 4 2 3" xfId="13125" xr:uid="{00000000-0005-0000-0000-000007340000}"/>
    <cellStyle name="Normal 3 2 2 2 4 4 2 4" xfId="13126" xr:uid="{00000000-0005-0000-0000-000008340000}"/>
    <cellStyle name="Normal 3 2 2 2 4 4 2 5" xfId="13127" xr:uid="{00000000-0005-0000-0000-000009340000}"/>
    <cellStyle name="Normal 3 2 2 2 4 4 3" xfId="13128" xr:uid="{00000000-0005-0000-0000-00000A340000}"/>
    <cellStyle name="Normal 3 2 2 2 4 4 3 2" xfId="13129" xr:uid="{00000000-0005-0000-0000-00000B340000}"/>
    <cellStyle name="Normal 3 2 2 2 4 4 3 3" xfId="13130" xr:uid="{00000000-0005-0000-0000-00000C340000}"/>
    <cellStyle name="Normal 3 2 2 2 4 4 3 4" xfId="13131" xr:uid="{00000000-0005-0000-0000-00000D340000}"/>
    <cellStyle name="Normal 3 2 2 2 4 4 4" xfId="13132" xr:uid="{00000000-0005-0000-0000-00000E340000}"/>
    <cellStyle name="Normal 3 2 2 2 4 4 5" xfId="13133" xr:uid="{00000000-0005-0000-0000-00000F340000}"/>
    <cellStyle name="Normal 3 2 2 2 4 4 6" xfId="13134" xr:uid="{00000000-0005-0000-0000-000010340000}"/>
    <cellStyle name="Normal 3 2 2 2 4 5" xfId="13135" xr:uid="{00000000-0005-0000-0000-000011340000}"/>
    <cellStyle name="Normal 3 2 2 2 4 5 2" xfId="13136" xr:uid="{00000000-0005-0000-0000-000012340000}"/>
    <cellStyle name="Normal 3 2 2 2 4 5 2 2" xfId="13137" xr:uid="{00000000-0005-0000-0000-000013340000}"/>
    <cellStyle name="Normal 3 2 2 2 4 5 2 3" xfId="13138" xr:uid="{00000000-0005-0000-0000-000014340000}"/>
    <cellStyle name="Normal 3 2 2 2 4 5 2 4" xfId="13139" xr:uid="{00000000-0005-0000-0000-000015340000}"/>
    <cellStyle name="Normal 3 2 2 2 4 5 3" xfId="13140" xr:uid="{00000000-0005-0000-0000-000016340000}"/>
    <cellStyle name="Normal 3 2 2 2 4 5 4" xfId="13141" xr:uid="{00000000-0005-0000-0000-000017340000}"/>
    <cellStyle name="Normal 3 2 2 2 4 5 5" xfId="13142" xr:uid="{00000000-0005-0000-0000-000018340000}"/>
    <cellStyle name="Normal 3 2 2 2 4 6" xfId="13143" xr:uid="{00000000-0005-0000-0000-000019340000}"/>
    <cellStyle name="Normal 3 2 2 2 4 6 2" xfId="13144" xr:uid="{00000000-0005-0000-0000-00001A340000}"/>
    <cellStyle name="Normal 3 2 2 2 4 6 3" xfId="13145" xr:uid="{00000000-0005-0000-0000-00001B340000}"/>
    <cellStyle name="Normal 3 2 2 2 4 6 4" xfId="13146" xr:uid="{00000000-0005-0000-0000-00001C340000}"/>
    <cellStyle name="Normal 3 2 2 2 4 7" xfId="13147" xr:uid="{00000000-0005-0000-0000-00001D340000}"/>
    <cellStyle name="Normal 3 2 2 2 4 8" xfId="13148" xr:uid="{00000000-0005-0000-0000-00001E340000}"/>
    <cellStyle name="Normal 3 2 2 2 4 9" xfId="13149" xr:uid="{00000000-0005-0000-0000-00001F340000}"/>
    <cellStyle name="Normal 3 2 2 2 5" xfId="13150" xr:uid="{00000000-0005-0000-0000-000020340000}"/>
    <cellStyle name="Normal 3 2 2 2 5 2" xfId="13151" xr:uid="{00000000-0005-0000-0000-000021340000}"/>
    <cellStyle name="Normal 3 2 2 2 5 2 2" xfId="13152" xr:uid="{00000000-0005-0000-0000-000022340000}"/>
    <cellStyle name="Normal 3 2 2 2 5 2 2 2" xfId="13153" xr:uid="{00000000-0005-0000-0000-000023340000}"/>
    <cellStyle name="Normal 3 2 2 2 5 2 2 2 2" xfId="13154" xr:uid="{00000000-0005-0000-0000-000024340000}"/>
    <cellStyle name="Normal 3 2 2 2 5 2 2 2 3" xfId="13155" xr:uid="{00000000-0005-0000-0000-000025340000}"/>
    <cellStyle name="Normal 3 2 2 2 5 2 2 2 4" xfId="13156" xr:uid="{00000000-0005-0000-0000-000026340000}"/>
    <cellStyle name="Normal 3 2 2 2 5 2 2 3" xfId="13157" xr:uid="{00000000-0005-0000-0000-000027340000}"/>
    <cellStyle name="Normal 3 2 2 2 5 2 2 4" xfId="13158" xr:uid="{00000000-0005-0000-0000-000028340000}"/>
    <cellStyle name="Normal 3 2 2 2 5 2 2 5" xfId="13159" xr:uid="{00000000-0005-0000-0000-000029340000}"/>
    <cellStyle name="Normal 3 2 2 2 5 2 3" xfId="13160" xr:uid="{00000000-0005-0000-0000-00002A340000}"/>
    <cellStyle name="Normal 3 2 2 2 5 2 3 2" xfId="13161" xr:uid="{00000000-0005-0000-0000-00002B340000}"/>
    <cellStyle name="Normal 3 2 2 2 5 2 3 3" xfId="13162" xr:uid="{00000000-0005-0000-0000-00002C340000}"/>
    <cellStyle name="Normal 3 2 2 2 5 2 3 4" xfId="13163" xr:uid="{00000000-0005-0000-0000-00002D340000}"/>
    <cellStyle name="Normal 3 2 2 2 5 2 4" xfId="13164" xr:uid="{00000000-0005-0000-0000-00002E340000}"/>
    <cellStyle name="Normal 3 2 2 2 5 2 5" xfId="13165" xr:uid="{00000000-0005-0000-0000-00002F340000}"/>
    <cellStyle name="Normal 3 2 2 2 5 2 6" xfId="13166" xr:uid="{00000000-0005-0000-0000-000030340000}"/>
    <cellStyle name="Normal 3 2 2 2 5 3" xfId="13167" xr:uid="{00000000-0005-0000-0000-000031340000}"/>
    <cellStyle name="Normal 3 2 2 2 5 3 2" xfId="13168" xr:uid="{00000000-0005-0000-0000-000032340000}"/>
    <cellStyle name="Normal 3 2 2 2 5 3 2 2" xfId="13169" xr:uid="{00000000-0005-0000-0000-000033340000}"/>
    <cellStyle name="Normal 3 2 2 2 5 3 2 2 2" xfId="13170" xr:uid="{00000000-0005-0000-0000-000034340000}"/>
    <cellStyle name="Normal 3 2 2 2 5 3 2 2 3" xfId="13171" xr:uid="{00000000-0005-0000-0000-000035340000}"/>
    <cellStyle name="Normal 3 2 2 2 5 3 2 2 4" xfId="13172" xr:uid="{00000000-0005-0000-0000-000036340000}"/>
    <cellStyle name="Normal 3 2 2 2 5 3 2 3" xfId="13173" xr:uid="{00000000-0005-0000-0000-000037340000}"/>
    <cellStyle name="Normal 3 2 2 2 5 3 2 4" xfId="13174" xr:uid="{00000000-0005-0000-0000-000038340000}"/>
    <cellStyle name="Normal 3 2 2 2 5 3 2 5" xfId="13175" xr:uid="{00000000-0005-0000-0000-000039340000}"/>
    <cellStyle name="Normal 3 2 2 2 5 3 3" xfId="13176" xr:uid="{00000000-0005-0000-0000-00003A340000}"/>
    <cellStyle name="Normal 3 2 2 2 5 3 3 2" xfId="13177" xr:uid="{00000000-0005-0000-0000-00003B340000}"/>
    <cellStyle name="Normal 3 2 2 2 5 3 3 3" xfId="13178" xr:uid="{00000000-0005-0000-0000-00003C340000}"/>
    <cellStyle name="Normal 3 2 2 2 5 3 3 4" xfId="13179" xr:uid="{00000000-0005-0000-0000-00003D340000}"/>
    <cellStyle name="Normal 3 2 2 2 5 3 4" xfId="13180" xr:uid="{00000000-0005-0000-0000-00003E340000}"/>
    <cellStyle name="Normal 3 2 2 2 5 3 5" xfId="13181" xr:uid="{00000000-0005-0000-0000-00003F340000}"/>
    <cellStyle name="Normal 3 2 2 2 5 3 6" xfId="13182" xr:uid="{00000000-0005-0000-0000-000040340000}"/>
    <cellStyle name="Normal 3 2 2 2 5 4" xfId="13183" xr:uid="{00000000-0005-0000-0000-000041340000}"/>
    <cellStyle name="Normal 3 2 2 2 5 4 2" xfId="13184" xr:uid="{00000000-0005-0000-0000-000042340000}"/>
    <cellStyle name="Normal 3 2 2 2 5 4 2 2" xfId="13185" xr:uid="{00000000-0005-0000-0000-000043340000}"/>
    <cellStyle name="Normal 3 2 2 2 5 4 2 3" xfId="13186" xr:uid="{00000000-0005-0000-0000-000044340000}"/>
    <cellStyle name="Normal 3 2 2 2 5 4 2 4" xfId="13187" xr:uid="{00000000-0005-0000-0000-000045340000}"/>
    <cellStyle name="Normal 3 2 2 2 5 4 3" xfId="13188" xr:uid="{00000000-0005-0000-0000-000046340000}"/>
    <cellStyle name="Normal 3 2 2 2 5 4 4" xfId="13189" xr:uid="{00000000-0005-0000-0000-000047340000}"/>
    <cellStyle name="Normal 3 2 2 2 5 4 5" xfId="13190" xr:uid="{00000000-0005-0000-0000-000048340000}"/>
    <cellStyle name="Normal 3 2 2 2 5 5" xfId="13191" xr:uid="{00000000-0005-0000-0000-000049340000}"/>
    <cellStyle name="Normal 3 2 2 2 5 5 2" xfId="13192" xr:uid="{00000000-0005-0000-0000-00004A340000}"/>
    <cellStyle name="Normal 3 2 2 2 5 5 3" xfId="13193" xr:uid="{00000000-0005-0000-0000-00004B340000}"/>
    <cellStyle name="Normal 3 2 2 2 5 5 4" xfId="13194" xr:uid="{00000000-0005-0000-0000-00004C340000}"/>
    <cellStyle name="Normal 3 2 2 2 5 6" xfId="13195" xr:uid="{00000000-0005-0000-0000-00004D340000}"/>
    <cellStyle name="Normal 3 2 2 2 5 7" xfId="13196" xr:uid="{00000000-0005-0000-0000-00004E340000}"/>
    <cellStyle name="Normal 3 2 2 2 5 8" xfId="13197" xr:uid="{00000000-0005-0000-0000-00004F340000}"/>
    <cellStyle name="Normal 3 2 2 2 6" xfId="13198" xr:uid="{00000000-0005-0000-0000-000050340000}"/>
    <cellStyle name="Normal 3 2 2 2 6 2" xfId="13199" xr:uid="{00000000-0005-0000-0000-000051340000}"/>
    <cellStyle name="Normal 3 2 2 2 6 2 2" xfId="13200" xr:uid="{00000000-0005-0000-0000-000052340000}"/>
    <cellStyle name="Normal 3 2 2 2 6 2 2 2" xfId="13201" xr:uid="{00000000-0005-0000-0000-000053340000}"/>
    <cellStyle name="Normal 3 2 2 2 6 2 2 2 2" xfId="13202" xr:uid="{00000000-0005-0000-0000-000054340000}"/>
    <cellStyle name="Normal 3 2 2 2 6 2 2 2 3" xfId="13203" xr:uid="{00000000-0005-0000-0000-000055340000}"/>
    <cellStyle name="Normal 3 2 2 2 6 2 2 2 4" xfId="13204" xr:uid="{00000000-0005-0000-0000-000056340000}"/>
    <cellStyle name="Normal 3 2 2 2 6 2 2 3" xfId="13205" xr:uid="{00000000-0005-0000-0000-000057340000}"/>
    <cellStyle name="Normal 3 2 2 2 6 2 2 4" xfId="13206" xr:uid="{00000000-0005-0000-0000-000058340000}"/>
    <cellStyle name="Normal 3 2 2 2 6 2 2 5" xfId="13207" xr:uid="{00000000-0005-0000-0000-000059340000}"/>
    <cellStyle name="Normal 3 2 2 2 6 2 3" xfId="13208" xr:uid="{00000000-0005-0000-0000-00005A340000}"/>
    <cellStyle name="Normal 3 2 2 2 6 2 3 2" xfId="13209" xr:uid="{00000000-0005-0000-0000-00005B340000}"/>
    <cellStyle name="Normal 3 2 2 2 6 2 3 3" xfId="13210" xr:uid="{00000000-0005-0000-0000-00005C340000}"/>
    <cellStyle name="Normal 3 2 2 2 6 2 3 4" xfId="13211" xr:uid="{00000000-0005-0000-0000-00005D340000}"/>
    <cellStyle name="Normal 3 2 2 2 6 2 4" xfId="13212" xr:uid="{00000000-0005-0000-0000-00005E340000}"/>
    <cellStyle name="Normal 3 2 2 2 6 2 5" xfId="13213" xr:uid="{00000000-0005-0000-0000-00005F340000}"/>
    <cellStyle name="Normal 3 2 2 2 6 2 6" xfId="13214" xr:uid="{00000000-0005-0000-0000-000060340000}"/>
    <cellStyle name="Normal 3 2 2 2 6 3" xfId="13215" xr:uid="{00000000-0005-0000-0000-000061340000}"/>
    <cellStyle name="Normal 3 2 2 2 6 3 2" xfId="13216" xr:uid="{00000000-0005-0000-0000-000062340000}"/>
    <cellStyle name="Normal 3 2 2 2 6 3 2 2" xfId="13217" xr:uid="{00000000-0005-0000-0000-000063340000}"/>
    <cellStyle name="Normal 3 2 2 2 6 3 2 2 2" xfId="13218" xr:uid="{00000000-0005-0000-0000-000064340000}"/>
    <cellStyle name="Normal 3 2 2 2 6 3 2 2 3" xfId="13219" xr:uid="{00000000-0005-0000-0000-000065340000}"/>
    <cellStyle name="Normal 3 2 2 2 6 3 2 2 4" xfId="13220" xr:uid="{00000000-0005-0000-0000-000066340000}"/>
    <cellStyle name="Normal 3 2 2 2 6 3 2 3" xfId="13221" xr:uid="{00000000-0005-0000-0000-000067340000}"/>
    <cellStyle name="Normal 3 2 2 2 6 3 2 4" xfId="13222" xr:uid="{00000000-0005-0000-0000-000068340000}"/>
    <cellStyle name="Normal 3 2 2 2 6 3 2 5" xfId="13223" xr:uid="{00000000-0005-0000-0000-000069340000}"/>
    <cellStyle name="Normal 3 2 2 2 6 3 3" xfId="13224" xr:uid="{00000000-0005-0000-0000-00006A340000}"/>
    <cellStyle name="Normal 3 2 2 2 6 3 3 2" xfId="13225" xr:uid="{00000000-0005-0000-0000-00006B340000}"/>
    <cellStyle name="Normal 3 2 2 2 6 3 3 3" xfId="13226" xr:uid="{00000000-0005-0000-0000-00006C340000}"/>
    <cellStyle name="Normal 3 2 2 2 6 3 3 4" xfId="13227" xr:uid="{00000000-0005-0000-0000-00006D340000}"/>
    <cellStyle name="Normal 3 2 2 2 6 3 4" xfId="13228" xr:uid="{00000000-0005-0000-0000-00006E340000}"/>
    <cellStyle name="Normal 3 2 2 2 6 3 5" xfId="13229" xr:uid="{00000000-0005-0000-0000-00006F340000}"/>
    <cellStyle name="Normal 3 2 2 2 6 3 6" xfId="13230" xr:uid="{00000000-0005-0000-0000-000070340000}"/>
    <cellStyle name="Normal 3 2 2 2 6 4" xfId="13231" xr:uid="{00000000-0005-0000-0000-000071340000}"/>
    <cellStyle name="Normal 3 2 2 2 6 4 2" xfId="13232" xr:uid="{00000000-0005-0000-0000-000072340000}"/>
    <cellStyle name="Normal 3 2 2 2 6 4 2 2" xfId="13233" xr:uid="{00000000-0005-0000-0000-000073340000}"/>
    <cellStyle name="Normal 3 2 2 2 6 4 2 3" xfId="13234" xr:uid="{00000000-0005-0000-0000-000074340000}"/>
    <cellStyle name="Normal 3 2 2 2 6 4 2 4" xfId="13235" xr:uid="{00000000-0005-0000-0000-000075340000}"/>
    <cellStyle name="Normal 3 2 2 2 6 4 3" xfId="13236" xr:uid="{00000000-0005-0000-0000-000076340000}"/>
    <cellStyle name="Normal 3 2 2 2 6 4 4" xfId="13237" xr:uid="{00000000-0005-0000-0000-000077340000}"/>
    <cellStyle name="Normal 3 2 2 2 6 4 5" xfId="13238" xr:uid="{00000000-0005-0000-0000-000078340000}"/>
    <cellStyle name="Normal 3 2 2 2 6 5" xfId="13239" xr:uid="{00000000-0005-0000-0000-000079340000}"/>
    <cellStyle name="Normal 3 2 2 2 6 5 2" xfId="13240" xr:uid="{00000000-0005-0000-0000-00007A340000}"/>
    <cellStyle name="Normal 3 2 2 2 6 5 3" xfId="13241" xr:uid="{00000000-0005-0000-0000-00007B340000}"/>
    <cellStyle name="Normal 3 2 2 2 6 5 4" xfId="13242" xr:uid="{00000000-0005-0000-0000-00007C340000}"/>
    <cellStyle name="Normal 3 2 2 2 6 6" xfId="13243" xr:uid="{00000000-0005-0000-0000-00007D340000}"/>
    <cellStyle name="Normal 3 2 2 2 6 7" xfId="13244" xr:uid="{00000000-0005-0000-0000-00007E340000}"/>
    <cellStyle name="Normal 3 2 2 2 6 8" xfId="13245" xr:uid="{00000000-0005-0000-0000-00007F340000}"/>
    <cellStyle name="Normal 3 2 2 2 7" xfId="13246" xr:uid="{00000000-0005-0000-0000-000080340000}"/>
    <cellStyle name="Normal 3 2 2 2 7 2" xfId="13247" xr:uid="{00000000-0005-0000-0000-000081340000}"/>
    <cellStyle name="Normal 3 2 2 2 7 2 2" xfId="13248" xr:uid="{00000000-0005-0000-0000-000082340000}"/>
    <cellStyle name="Normal 3 2 2 2 7 2 2 2" xfId="13249" xr:uid="{00000000-0005-0000-0000-000083340000}"/>
    <cellStyle name="Normal 3 2 2 2 7 2 2 3" xfId="13250" xr:uid="{00000000-0005-0000-0000-000084340000}"/>
    <cellStyle name="Normal 3 2 2 2 7 2 2 4" xfId="13251" xr:uid="{00000000-0005-0000-0000-000085340000}"/>
    <cellStyle name="Normal 3 2 2 2 7 2 3" xfId="13252" xr:uid="{00000000-0005-0000-0000-000086340000}"/>
    <cellStyle name="Normal 3 2 2 2 7 2 4" xfId="13253" xr:uid="{00000000-0005-0000-0000-000087340000}"/>
    <cellStyle name="Normal 3 2 2 2 7 2 5" xfId="13254" xr:uid="{00000000-0005-0000-0000-000088340000}"/>
    <cellStyle name="Normal 3 2 2 2 7 3" xfId="13255" xr:uid="{00000000-0005-0000-0000-000089340000}"/>
    <cellStyle name="Normal 3 2 2 2 7 3 2" xfId="13256" xr:uid="{00000000-0005-0000-0000-00008A340000}"/>
    <cellStyle name="Normal 3 2 2 2 7 3 3" xfId="13257" xr:uid="{00000000-0005-0000-0000-00008B340000}"/>
    <cellStyle name="Normal 3 2 2 2 7 3 4" xfId="13258" xr:uid="{00000000-0005-0000-0000-00008C340000}"/>
    <cellStyle name="Normal 3 2 2 2 7 4" xfId="13259" xr:uid="{00000000-0005-0000-0000-00008D340000}"/>
    <cellStyle name="Normal 3 2 2 2 7 5" xfId="13260" xr:uid="{00000000-0005-0000-0000-00008E340000}"/>
    <cellStyle name="Normal 3 2 2 2 7 6" xfId="13261" xr:uid="{00000000-0005-0000-0000-00008F340000}"/>
    <cellStyle name="Normal 3 2 2 2 8" xfId="13262" xr:uid="{00000000-0005-0000-0000-000090340000}"/>
    <cellStyle name="Normal 3 2 2 2 8 2" xfId="13263" xr:uid="{00000000-0005-0000-0000-000091340000}"/>
    <cellStyle name="Normal 3 2 2 2 8 2 2" xfId="13264" xr:uid="{00000000-0005-0000-0000-000092340000}"/>
    <cellStyle name="Normal 3 2 2 2 8 2 2 2" xfId="13265" xr:uid="{00000000-0005-0000-0000-000093340000}"/>
    <cellStyle name="Normal 3 2 2 2 8 2 2 3" xfId="13266" xr:uid="{00000000-0005-0000-0000-000094340000}"/>
    <cellStyle name="Normal 3 2 2 2 8 2 2 4" xfId="13267" xr:uid="{00000000-0005-0000-0000-000095340000}"/>
    <cellStyle name="Normal 3 2 2 2 8 2 3" xfId="13268" xr:uid="{00000000-0005-0000-0000-000096340000}"/>
    <cellStyle name="Normal 3 2 2 2 8 2 4" xfId="13269" xr:uid="{00000000-0005-0000-0000-000097340000}"/>
    <cellStyle name="Normal 3 2 2 2 8 2 5" xfId="13270" xr:uid="{00000000-0005-0000-0000-000098340000}"/>
    <cellStyle name="Normal 3 2 2 2 8 3" xfId="13271" xr:uid="{00000000-0005-0000-0000-000099340000}"/>
    <cellStyle name="Normal 3 2 2 2 8 3 2" xfId="13272" xr:uid="{00000000-0005-0000-0000-00009A340000}"/>
    <cellStyle name="Normal 3 2 2 2 8 3 3" xfId="13273" xr:uid="{00000000-0005-0000-0000-00009B340000}"/>
    <cellStyle name="Normal 3 2 2 2 8 3 4" xfId="13274" xr:uid="{00000000-0005-0000-0000-00009C340000}"/>
    <cellStyle name="Normal 3 2 2 2 8 4" xfId="13275" xr:uid="{00000000-0005-0000-0000-00009D340000}"/>
    <cellStyle name="Normal 3 2 2 2 8 5" xfId="13276" xr:uid="{00000000-0005-0000-0000-00009E340000}"/>
    <cellStyle name="Normal 3 2 2 2 8 6" xfId="13277" xr:uid="{00000000-0005-0000-0000-00009F340000}"/>
    <cellStyle name="Normal 3 2 2 2 9" xfId="13278" xr:uid="{00000000-0005-0000-0000-0000A0340000}"/>
    <cellStyle name="Normal 3 2 2 3" xfId="13279" xr:uid="{00000000-0005-0000-0000-0000A1340000}"/>
    <cellStyle name="Normal 3 2 2 3 10" xfId="13280" xr:uid="{00000000-0005-0000-0000-0000A2340000}"/>
    <cellStyle name="Normal 3 2 2 3 11" xfId="13281" xr:uid="{00000000-0005-0000-0000-0000A3340000}"/>
    <cellStyle name="Normal 3 2 2 3 2" xfId="13282" xr:uid="{00000000-0005-0000-0000-0000A4340000}"/>
    <cellStyle name="Normal 3 2 2 3 2 2" xfId="13283" xr:uid="{00000000-0005-0000-0000-0000A5340000}"/>
    <cellStyle name="Normal 3 2 2 3 2 2 2" xfId="13284" xr:uid="{00000000-0005-0000-0000-0000A6340000}"/>
    <cellStyle name="Normal 3 2 2 3 2 2 2 2" xfId="13285" xr:uid="{00000000-0005-0000-0000-0000A7340000}"/>
    <cellStyle name="Normal 3 2 2 3 2 2 2 2 2" xfId="13286" xr:uid="{00000000-0005-0000-0000-0000A8340000}"/>
    <cellStyle name="Normal 3 2 2 3 2 2 2 2 3" xfId="13287" xr:uid="{00000000-0005-0000-0000-0000A9340000}"/>
    <cellStyle name="Normal 3 2 2 3 2 2 2 2 4" xfId="13288" xr:uid="{00000000-0005-0000-0000-0000AA340000}"/>
    <cellStyle name="Normal 3 2 2 3 2 2 2 3" xfId="13289" xr:uid="{00000000-0005-0000-0000-0000AB340000}"/>
    <cellStyle name="Normal 3 2 2 3 2 2 2 4" xfId="13290" xr:uid="{00000000-0005-0000-0000-0000AC340000}"/>
    <cellStyle name="Normal 3 2 2 3 2 2 2 5" xfId="13291" xr:uid="{00000000-0005-0000-0000-0000AD340000}"/>
    <cellStyle name="Normal 3 2 2 3 2 2 3" xfId="13292" xr:uid="{00000000-0005-0000-0000-0000AE340000}"/>
    <cellStyle name="Normal 3 2 2 3 2 2 3 2" xfId="13293" xr:uid="{00000000-0005-0000-0000-0000AF340000}"/>
    <cellStyle name="Normal 3 2 2 3 2 2 3 3" xfId="13294" xr:uid="{00000000-0005-0000-0000-0000B0340000}"/>
    <cellStyle name="Normal 3 2 2 3 2 2 3 4" xfId="13295" xr:uid="{00000000-0005-0000-0000-0000B1340000}"/>
    <cellStyle name="Normal 3 2 2 3 2 2 4" xfId="13296" xr:uid="{00000000-0005-0000-0000-0000B2340000}"/>
    <cellStyle name="Normal 3 2 2 3 2 2 5" xfId="13297" xr:uid="{00000000-0005-0000-0000-0000B3340000}"/>
    <cellStyle name="Normal 3 2 2 3 2 2 6" xfId="13298" xr:uid="{00000000-0005-0000-0000-0000B4340000}"/>
    <cellStyle name="Normal 3 2 2 3 2 3" xfId="13299" xr:uid="{00000000-0005-0000-0000-0000B5340000}"/>
    <cellStyle name="Normal 3 2 2 3 2 3 2" xfId="13300" xr:uid="{00000000-0005-0000-0000-0000B6340000}"/>
    <cellStyle name="Normal 3 2 2 3 2 3 2 2" xfId="13301" xr:uid="{00000000-0005-0000-0000-0000B7340000}"/>
    <cellStyle name="Normal 3 2 2 3 2 3 2 2 2" xfId="13302" xr:uid="{00000000-0005-0000-0000-0000B8340000}"/>
    <cellStyle name="Normal 3 2 2 3 2 3 2 2 3" xfId="13303" xr:uid="{00000000-0005-0000-0000-0000B9340000}"/>
    <cellStyle name="Normal 3 2 2 3 2 3 2 2 4" xfId="13304" xr:uid="{00000000-0005-0000-0000-0000BA340000}"/>
    <cellStyle name="Normal 3 2 2 3 2 3 2 3" xfId="13305" xr:uid="{00000000-0005-0000-0000-0000BB340000}"/>
    <cellStyle name="Normal 3 2 2 3 2 3 2 4" xfId="13306" xr:uid="{00000000-0005-0000-0000-0000BC340000}"/>
    <cellStyle name="Normal 3 2 2 3 2 3 2 5" xfId="13307" xr:uid="{00000000-0005-0000-0000-0000BD340000}"/>
    <cellStyle name="Normal 3 2 2 3 2 3 3" xfId="13308" xr:uid="{00000000-0005-0000-0000-0000BE340000}"/>
    <cellStyle name="Normal 3 2 2 3 2 3 3 2" xfId="13309" xr:uid="{00000000-0005-0000-0000-0000BF340000}"/>
    <cellStyle name="Normal 3 2 2 3 2 3 3 3" xfId="13310" xr:uid="{00000000-0005-0000-0000-0000C0340000}"/>
    <cellStyle name="Normal 3 2 2 3 2 3 3 4" xfId="13311" xr:uid="{00000000-0005-0000-0000-0000C1340000}"/>
    <cellStyle name="Normal 3 2 2 3 2 3 4" xfId="13312" xr:uid="{00000000-0005-0000-0000-0000C2340000}"/>
    <cellStyle name="Normal 3 2 2 3 2 3 5" xfId="13313" xr:uid="{00000000-0005-0000-0000-0000C3340000}"/>
    <cellStyle name="Normal 3 2 2 3 2 3 6" xfId="13314" xr:uid="{00000000-0005-0000-0000-0000C4340000}"/>
    <cellStyle name="Normal 3 2 2 3 2 4" xfId="13315" xr:uid="{00000000-0005-0000-0000-0000C5340000}"/>
    <cellStyle name="Normal 3 2 2 3 2 4 2" xfId="13316" xr:uid="{00000000-0005-0000-0000-0000C6340000}"/>
    <cellStyle name="Normal 3 2 2 3 2 4 2 2" xfId="13317" xr:uid="{00000000-0005-0000-0000-0000C7340000}"/>
    <cellStyle name="Normal 3 2 2 3 2 4 2 3" xfId="13318" xr:uid="{00000000-0005-0000-0000-0000C8340000}"/>
    <cellStyle name="Normal 3 2 2 3 2 4 2 4" xfId="13319" xr:uid="{00000000-0005-0000-0000-0000C9340000}"/>
    <cellStyle name="Normal 3 2 2 3 2 4 3" xfId="13320" xr:uid="{00000000-0005-0000-0000-0000CA340000}"/>
    <cellStyle name="Normal 3 2 2 3 2 4 4" xfId="13321" xr:uid="{00000000-0005-0000-0000-0000CB340000}"/>
    <cellStyle name="Normal 3 2 2 3 2 4 5" xfId="13322" xr:uid="{00000000-0005-0000-0000-0000CC340000}"/>
    <cellStyle name="Normal 3 2 2 3 2 5" xfId="13323" xr:uid="{00000000-0005-0000-0000-0000CD340000}"/>
    <cellStyle name="Normal 3 2 2 3 2 5 2" xfId="13324" xr:uid="{00000000-0005-0000-0000-0000CE340000}"/>
    <cellStyle name="Normal 3 2 2 3 2 5 3" xfId="13325" xr:uid="{00000000-0005-0000-0000-0000CF340000}"/>
    <cellStyle name="Normal 3 2 2 3 2 5 4" xfId="13326" xr:uid="{00000000-0005-0000-0000-0000D0340000}"/>
    <cellStyle name="Normal 3 2 2 3 2 6" xfId="13327" xr:uid="{00000000-0005-0000-0000-0000D1340000}"/>
    <cellStyle name="Normal 3 2 2 3 2 7" xfId="13328" xr:uid="{00000000-0005-0000-0000-0000D2340000}"/>
    <cellStyle name="Normal 3 2 2 3 2 8" xfId="13329" xr:uid="{00000000-0005-0000-0000-0000D3340000}"/>
    <cellStyle name="Normal 3 2 2 3 3" xfId="13330" xr:uid="{00000000-0005-0000-0000-0000D4340000}"/>
    <cellStyle name="Normal 3 2 2 3 3 2" xfId="13331" xr:uid="{00000000-0005-0000-0000-0000D5340000}"/>
    <cellStyle name="Normal 3 2 2 3 3 2 2" xfId="13332" xr:uid="{00000000-0005-0000-0000-0000D6340000}"/>
    <cellStyle name="Normal 3 2 2 3 3 2 2 2" xfId="13333" xr:uid="{00000000-0005-0000-0000-0000D7340000}"/>
    <cellStyle name="Normal 3 2 2 3 3 2 2 3" xfId="13334" xr:uid="{00000000-0005-0000-0000-0000D8340000}"/>
    <cellStyle name="Normal 3 2 2 3 3 2 2 4" xfId="13335" xr:uid="{00000000-0005-0000-0000-0000D9340000}"/>
    <cellStyle name="Normal 3 2 2 3 3 2 3" xfId="13336" xr:uid="{00000000-0005-0000-0000-0000DA340000}"/>
    <cellStyle name="Normal 3 2 2 3 3 2 4" xfId="13337" xr:uid="{00000000-0005-0000-0000-0000DB340000}"/>
    <cellStyle name="Normal 3 2 2 3 3 2 5" xfId="13338" xr:uid="{00000000-0005-0000-0000-0000DC340000}"/>
    <cellStyle name="Normal 3 2 2 3 3 3" xfId="13339" xr:uid="{00000000-0005-0000-0000-0000DD340000}"/>
    <cellStyle name="Normal 3 2 2 3 3 3 2" xfId="13340" xr:uid="{00000000-0005-0000-0000-0000DE340000}"/>
    <cellStyle name="Normal 3 2 2 3 3 3 3" xfId="13341" xr:uid="{00000000-0005-0000-0000-0000DF340000}"/>
    <cellStyle name="Normal 3 2 2 3 3 3 4" xfId="13342" xr:uid="{00000000-0005-0000-0000-0000E0340000}"/>
    <cellStyle name="Normal 3 2 2 3 3 4" xfId="13343" xr:uid="{00000000-0005-0000-0000-0000E1340000}"/>
    <cellStyle name="Normal 3 2 2 3 3 5" xfId="13344" xr:uid="{00000000-0005-0000-0000-0000E2340000}"/>
    <cellStyle name="Normal 3 2 2 3 3 6" xfId="13345" xr:uid="{00000000-0005-0000-0000-0000E3340000}"/>
    <cellStyle name="Normal 3 2 2 3 4" xfId="13346" xr:uid="{00000000-0005-0000-0000-0000E4340000}"/>
    <cellStyle name="Normal 3 2 2 3 4 2" xfId="13347" xr:uid="{00000000-0005-0000-0000-0000E5340000}"/>
    <cellStyle name="Normal 3 2 2 3 4 2 2" xfId="13348" xr:uid="{00000000-0005-0000-0000-0000E6340000}"/>
    <cellStyle name="Normal 3 2 2 3 4 2 2 2" xfId="13349" xr:uid="{00000000-0005-0000-0000-0000E7340000}"/>
    <cellStyle name="Normal 3 2 2 3 4 2 2 3" xfId="13350" xr:uid="{00000000-0005-0000-0000-0000E8340000}"/>
    <cellStyle name="Normal 3 2 2 3 4 2 2 4" xfId="13351" xr:uid="{00000000-0005-0000-0000-0000E9340000}"/>
    <cellStyle name="Normal 3 2 2 3 4 2 3" xfId="13352" xr:uid="{00000000-0005-0000-0000-0000EA340000}"/>
    <cellStyle name="Normal 3 2 2 3 4 2 4" xfId="13353" xr:uid="{00000000-0005-0000-0000-0000EB340000}"/>
    <cellStyle name="Normal 3 2 2 3 4 2 5" xfId="13354" xr:uid="{00000000-0005-0000-0000-0000EC340000}"/>
    <cellStyle name="Normal 3 2 2 3 4 3" xfId="13355" xr:uid="{00000000-0005-0000-0000-0000ED340000}"/>
    <cellStyle name="Normal 3 2 2 3 4 3 2" xfId="13356" xr:uid="{00000000-0005-0000-0000-0000EE340000}"/>
    <cellStyle name="Normal 3 2 2 3 4 3 3" xfId="13357" xr:uid="{00000000-0005-0000-0000-0000EF340000}"/>
    <cellStyle name="Normal 3 2 2 3 4 3 4" xfId="13358" xr:uid="{00000000-0005-0000-0000-0000F0340000}"/>
    <cellStyle name="Normal 3 2 2 3 4 4" xfId="13359" xr:uid="{00000000-0005-0000-0000-0000F1340000}"/>
    <cellStyle name="Normal 3 2 2 3 4 5" xfId="13360" xr:uid="{00000000-0005-0000-0000-0000F2340000}"/>
    <cellStyle name="Normal 3 2 2 3 4 6" xfId="13361" xr:uid="{00000000-0005-0000-0000-0000F3340000}"/>
    <cellStyle name="Normal 3 2 2 3 5" xfId="13362" xr:uid="{00000000-0005-0000-0000-0000F4340000}"/>
    <cellStyle name="Normal 3 2 2 3 6" xfId="13363" xr:uid="{00000000-0005-0000-0000-0000F5340000}"/>
    <cellStyle name="Normal 3 2 2 3 6 2" xfId="13364" xr:uid="{00000000-0005-0000-0000-0000F6340000}"/>
    <cellStyle name="Normal 3 2 2 3 6 2 2" xfId="13365" xr:uid="{00000000-0005-0000-0000-0000F7340000}"/>
    <cellStyle name="Normal 3 2 2 3 6 2 3" xfId="13366" xr:uid="{00000000-0005-0000-0000-0000F8340000}"/>
    <cellStyle name="Normal 3 2 2 3 6 2 4" xfId="13367" xr:uid="{00000000-0005-0000-0000-0000F9340000}"/>
    <cellStyle name="Normal 3 2 2 3 6 3" xfId="13368" xr:uid="{00000000-0005-0000-0000-0000FA340000}"/>
    <cellStyle name="Normal 3 2 2 3 6 4" xfId="13369" xr:uid="{00000000-0005-0000-0000-0000FB340000}"/>
    <cellStyle name="Normal 3 2 2 3 6 5" xfId="13370" xr:uid="{00000000-0005-0000-0000-0000FC340000}"/>
    <cellStyle name="Normal 3 2 2 3 7" xfId="13371" xr:uid="{00000000-0005-0000-0000-0000FD340000}"/>
    <cellStyle name="Normal 3 2 2 3 8" xfId="13372" xr:uid="{00000000-0005-0000-0000-0000FE340000}"/>
    <cellStyle name="Normal 3 2 2 3 8 2" xfId="13373" xr:uid="{00000000-0005-0000-0000-0000FF340000}"/>
    <cellStyle name="Normal 3 2 2 3 8 3" xfId="13374" xr:uid="{00000000-0005-0000-0000-000000350000}"/>
    <cellStyle name="Normal 3 2 2 3 8 4" xfId="13375" xr:uid="{00000000-0005-0000-0000-000001350000}"/>
    <cellStyle name="Normal 3 2 2 3 9" xfId="13376" xr:uid="{00000000-0005-0000-0000-000002350000}"/>
    <cellStyle name="Normal 3 2 2 4" xfId="13377" xr:uid="{00000000-0005-0000-0000-000003350000}"/>
    <cellStyle name="Normal 3 2 2 4 10" xfId="13378" xr:uid="{00000000-0005-0000-0000-000004350000}"/>
    <cellStyle name="Normal 3 2 2 4 2" xfId="13379" xr:uid="{00000000-0005-0000-0000-000005350000}"/>
    <cellStyle name="Normal 3 2 2 4 2 2" xfId="13380" xr:uid="{00000000-0005-0000-0000-000006350000}"/>
    <cellStyle name="Normal 3 2 2 4 2 2 2" xfId="13381" xr:uid="{00000000-0005-0000-0000-000007350000}"/>
    <cellStyle name="Normal 3 2 2 4 2 2 2 2" xfId="13382" xr:uid="{00000000-0005-0000-0000-000008350000}"/>
    <cellStyle name="Normal 3 2 2 4 2 2 2 2 2" xfId="13383" xr:uid="{00000000-0005-0000-0000-000009350000}"/>
    <cellStyle name="Normal 3 2 2 4 2 2 2 2 3" xfId="13384" xr:uid="{00000000-0005-0000-0000-00000A350000}"/>
    <cellStyle name="Normal 3 2 2 4 2 2 2 2 4" xfId="13385" xr:uid="{00000000-0005-0000-0000-00000B350000}"/>
    <cellStyle name="Normal 3 2 2 4 2 2 2 3" xfId="13386" xr:uid="{00000000-0005-0000-0000-00000C350000}"/>
    <cellStyle name="Normal 3 2 2 4 2 2 2 4" xfId="13387" xr:uid="{00000000-0005-0000-0000-00000D350000}"/>
    <cellStyle name="Normal 3 2 2 4 2 2 2 5" xfId="13388" xr:uid="{00000000-0005-0000-0000-00000E350000}"/>
    <cellStyle name="Normal 3 2 2 4 2 2 3" xfId="13389" xr:uid="{00000000-0005-0000-0000-00000F350000}"/>
    <cellStyle name="Normal 3 2 2 4 2 2 3 2" xfId="13390" xr:uid="{00000000-0005-0000-0000-000010350000}"/>
    <cellStyle name="Normal 3 2 2 4 2 2 3 3" xfId="13391" xr:uid="{00000000-0005-0000-0000-000011350000}"/>
    <cellStyle name="Normal 3 2 2 4 2 2 3 4" xfId="13392" xr:uid="{00000000-0005-0000-0000-000012350000}"/>
    <cellStyle name="Normal 3 2 2 4 2 2 4" xfId="13393" xr:uid="{00000000-0005-0000-0000-000013350000}"/>
    <cellStyle name="Normal 3 2 2 4 2 2 5" xfId="13394" xr:uid="{00000000-0005-0000-0000-000014350000}"/>
    <cellStyle name="Normal 3 2 2 4 2 2 6" xfId="13395" xr:uid="{00000000-0005-0000-0000-000015350000}"/>
    <cellStyle name="Normal 3 2 2 4 2 3" xfId="13396" xr:uid="{00000000-0005-0000-0000-000016350000}"/>
    <cellStyle name="Normal 3 2 2 4 2 3 2" xfId="13397" xr:uid="{00000000-0005-0000-0000-000017350000}"/>
    <cellStyle name="Normal 3 2 2 4 2 3 2 2" xfId="13398" xr:uid="{00000000-0005-0000-0000-000018350000}"/>
    <cellStyle name="Normal 3 2 2 4 2 3 2 2 2" xfId="13399" xr:uid="{00000000-0005-0000-0000-000019350000}"/>
    <cellStyle name="Normal 3 2 2 4 2 3 2 2 3" xfId="13400" xr:uid="{00000000-0005-0000-0000-00001A350000}"/>
    <cellStyle name="Normal 3 2 2 4 2 3 2 2 4" xfId="13401" xr:uid="{00000000-0005-0000-0000-00001B350000}"/>
    <cellStyle name="Normal 3 2 2 4 2 3 2 3" xfId="13402" xr:uid="{00000000-0005-0000-0000-00001C350000}"/>
    <cellStyle name="Normal 3 2 2 4 2 3 2 4" xfId="13403" xr:uid="{00000000-0005-0000-0000-00001D350000}"/>
    <cellStyle name="Normal 3 2 2 4 2 3 2 5" xfId="13404" xr:uid="{00000000-0005-0000-0000-00001E350000}"/>
    <cellStyle name="Normal 3 2 2 4 2 3 3" xfId="13405" xr:uid="{00000000-0005-0000-0000-00001F350000}"/>
    <cellStyle name="Normal 3 2 2 4 2 3 3 2" xfId="13406" xr:uid="{00000000-0005-0000-0000-000020350000}"/>
    <cellStyle name="Normal 3 2 2 4 2 3 3 3" xfId="13407" xr:uid="{00000000-0005-0000-0000-000021350000}"/>
    <cellStyle name="Normal 3 2 2 4 2 3 3 4" xfId="13408" xr:uid="{00000000-0005-0000-0000-000022350000}"/>
    <cellStyle name="Normal 3 2 2 4 2 3 4" xfId="13409" xr:uid="{00000000-0005-0000-0000-000023350000}"/>
    <cellStyle name="Normal 3 2 2 4 2 3 5" xfId="13410" xr:uid="{00000000-0005-0000-0000-000024350000}"/>
    <cellStyle name="Normal 3 2 2 4 2 3 6" xfId="13411" xr:uid="{00000000-0005-0000-0000-000025350000}"/>
    <cellStyle name="Normal 3 2 2 4 2 4" xfId="13412" xr:uid="{00000000-0005-0000-0000-000026350000}"/>
    <cellStyle name="Normal 3 2 2 4 2 4 2" xfId="13413" xr:uid="{00000000-0005-0000-0000-000027350000}"/>
    <cellStyle name="Normal 3 2 2 4 2 4 2 2" xfId="13414" xr:uid="{00000000-0005-0000-0000-000028350000}"/>
    <cellStyle name="Normal 3 2 2 4 2 4 2 3" xfId="13415" xr:uid="{00000000-0005-0000-0000-000029350000}"/>
    <cellStyle name="Normal 3 2 2 4 2 4 2 4" xfId="13416" xr:uid="{00000000-0005-0000-0000-00002A350000}"/>
    <cellStyle name="Normal 3 2 2 4 2 4 3" xfId="13417" xr:uid="{00000000-0005-0000-0000-00002B350000}"/>
    <cellStyle name="Normal 3 2 2 4 2 4 4" xfId="13418" xr:uid="{00000000-0005-0000-0000-00002C350000}"/>
    <cellStyle name="Normal 3 2 2 4 2 4 5" xfId="13419" xr:uid="{00000000-0005-0000-0000-00002D350000}"/>
    <cellStyle name="Normal 3 2 2 4 2 5" xfId="13420" xr:uid="{00000000-0005-0000-0000-00002E350000}"/>
    <cellStyle name="Normal 3 2 2 4 2 5 2" xfId="13421" xr:uid="{00000000-0005-0000-0000-00002F350000}"/>
    <cellStyle name="Normal 3 2 2 4 2 5 3" xfId="13422" xr:uid="{00000000-0005-0000-0000-000030350000}"/>
    <cellStyle name="Normal 3 2 2 4 2 5 4" xfId="13423" xr:uid="{00000000-0005-0000-0000-000031350000}"/>
    <cellStyle name="Normal 3 2 2 4 2 6" xfId="13424" xr:uid="{00000000-0005-0000-0000-000032350000}"/>
    <cellStyle name="Normal 3 2 2 4 2 7" xfId="13425" xr:uid="{00000000-0005-0000-0000-000033350000}"/>
    <cellStyle name="Normal 3 2 2 4 2 8" xfId="13426" xr:uid="{00000000-0005-0000-0000-000034350000}"/>
    <cellStyle name="Normal 3 2 2 4 3" xfId="13427" xr:uid="{00000000-0005-0000-0000-000035350000}"/>
    <cellStyle name="Normal 3 2 2 4 3 2" xfId="13428" xr:uid="{00000000-0005-0000-0000-000036350000}"/>
    <cellStyle name="Normal 3 2 2 4 3 2 2" xfId="13429" xr:uid="{00000000-0005-0000-0000-000037350000}"/>
    <cellStyle name="Normal 3 2 2 4 3 2 2 2" xfId="13430" xr:uid="{00000000-0005-0000-0000-000038350000}"/>
    <cellStyle name="Normal 3 2 2 4 3 2 2 3" xfId="13431" xr:uid="{00000000-0005-0000-0000-000039350000}"/>
    <cellStyle name="Normal 3 2 2 4 3 2 2 4" xfId="13432" xr:uid="{00000000-0005-0000-0000-00003A350000}"/>
    <cellStyle name="Normal 3 2 2 4 3 2 3" xfId="13433" xr:uid="{00000000-0005-0000-0000-00003B350000}"/>
    <cellStyle name="Normal 3 2 2 4 3 2 4" xfId="13434" xr:uid="{00000000-0005-0000-0000-00003C350000}"/>
    <cellStyle name="Normal 3 2 2 4 3 2 5" xfId="13435" xr:uid="{00000000-0005-0000-0000-00003D350000}"/>
    <cellStyle name="Normal 3 2 2 4 3 3" xfId="13436" xr:uid="{00000000-0005-0000-0000-00003E350000}"/>
    <cellStyle name="Normal 3 2 2 4 3 3 2" xfId="13437" xr:uid="{00000000-0005-0000-0000-00003F350000}"/>
    <cellStyle name="Normal 3 2 2 4 3 3 3" xfId="13438" xr:uid="{00000000-0005-0000-0000-000040350000}"/>
    <cellStyle name="Normal 3 2 2 4 3 3 4" xfId="13439" xr:uid="{00000000-0005-0000-0000-000041350000}"/>
    <cellStyle name="Normal 3 2 2 4 3 4" xfId="13440" xr:uid="{00000000-0005-0000-0000-000042350000}"/>
    <cellStyle name="Normal 3 2 2 4 3 5" xfId="13441" xr:uid="{00000000-0005-0000-0000-000043350000}"/>
    <cellStyle name="Normal 3 2 2 4 3 6" xfId="13442" xr:uid="{00000000-0005-0000-0000-000044350000}"/>
    <cellStyle name="Normal 3 2 2 4 4" xfId="13443" xr:uid="{00000000-0005-0000-0000-000045350000}"/>
    <cellStyle name="Normal 3 2 2 4 4 2" xfId="13444" xr:uid="{00000000-0005-0000-0000-000046350000}"/>
    <cellStyle name="Normal 3 2 2 4 4 2 2" xfId="13445" xr:uid="{00000000-0005-0000-0000-000047350000}"/>
    <cellStyle name="Normal 3 2 2 4 4 2 2 2" xfId="13446" xr:uid="{00000000-0005-0000-0000-000048350000}"/>
    <cellStyle name="Normal 3 2 2 4 4 2 2 3" xfId="13447" xr:uid="{00000000-0005-0000-0000-000049350000}"/>
    <cellStyle name="Normal 3 2 2 4 4 2 2 4" xfId="13448" xr:uid="{00000000-0005-0000-0000-00004A350000}"/>
    <cellStyle name="Normal 3 2 2 4 4 2 3" xfId="13449" xr:uid="{00000000-0005-0000-0000-00004B350000}"/>
    <cellStyle name="Normal 3 2 2 4 4 2 4" xfId="13450" xr:uid="{00000000-0005-0000-0000-00004C350000}"/>
    <cellStyle name="Normal 3 2 2 4 4 2 5" xfId="13451" xr:uid="{00000000-0005-0000-0000-00004D350000}"/>
    <cellStyle name="Normal 3 2 2 4 4 3" xfId="13452" xr:uid="{00000000-0005-0000-0000-00004E350000}"/>
    <cellStyle name="Normal 3 2 2 4 4 3 2" xfId="13453" xr:uid="{00000000-0005-0000-0000-00004F350000}"/>
    <cellStyle name="Normal 3 2 2 4 4 3 3" xfId="13454" xr:uid="{00000000-0005-0000-0000-000050350000}"/>
    <cellStyle name="Normal 3 2 2 4 4 3 4" xfId="13455" xr:uid="{00000000-0005-0000-0000-000051350000}"/>
    <cellStyle name="Normal 3 2 2 4 4 4" xfId="13456" xr:uid="{00000000-0005-0000-0000-000052350000}"/>
    <cellStyle name="Normal 3 2 2 4 4 5" xfId="13457" xr:uid="{00000000-0005-0000-0000-000053350000}"/>
    <cellStyle name="Normal 3 2 2 4 4 6" xfId="13458" xr:uid="{00000000-0005-0000-0000-000054350000}"/>
    <cellStyle name="Normal 3 2 2 4 5" xfId="13459" xr:uid="{00000000-0005-0000-0000-000055350000}"/>
    <cellStyle name="Normal 3 2 2 4 6" xfId="13460" xr:uid="{00000000-0005-0000-0000-000056350000}"/>
    <cellStyle name="Normal 3 2 2 4 6 2" xfId="13461" xr:uid="{00000000-0005-0000-0000-000057350000}"/>
    <cellStyle name="Normal 3 2 2 4 6 2 2" xfId="13462" xr:uid="{00000000-0005-0000-0000-000058350000}"/>
    <cellStyle name="Normal 3 2 2 4 6 2 3" xfId="13463" xr:uid="{00000000-0005-0000-0000-000059350000}"/>
    <cellStyle name="Normal 3 2 2 4 6 2 4" xfId="13464" xr:uid="{00000000-0005-0000-0000-00005A350000}"/>
    <cellStyle name="Normal 3 2 2 4 6 3" xfId="13465" xr:uid="{00000000-0005-0000-0000-00005B350000}"/>
    <cellStyle name="Normal 3 2 2 4 6 4" xfId="13466" xr:uid="{00000000-0005-0000-0000-00005C350000}"/>
    <cellStyle name="Normal 3 2 2 4 6 5" xfId="13467" xr:uid="{00000000-0005-0000-0000-00005D350000}"/>
    <cellStyle name="Normal 3 2 2 4 7" xfId="13468" xr:uid="{00000000-0005-0000-0000-00005E350000}"/>
    <cellStyle name="Normal 3 2 2 4 7 2" xfId="13469" xr:uid="{00000000-0005-0000-0000-00005F350000}"/>
    <cellStyle name="Normal 3 2 2 4 7 3" xfId="13470" xr:uid="{00000000-0005-0000-0000-000060350000}"/>
    <cellStyle name="Normal 3 2 2 4 7 4" xfId="13471" xr:uid="{00000000-0005-0000-0000-000061350000}"/>
    <cellStyle name="Normal 3 2 2 4 8" xfId="13472" xr:uid="{00000000-0005-0000-0000-000062350000}"/>
    <cellStyle name="Normal 3 2 2 4 9" xfId="13473" xr:uid="{00000000-0005-0000-0000-000063350000}"/>
    <cellStyle name="Normal 3 2 2 5" xfId="13474" xr:uid="{00000000-0005-0000-0000-000064350000}"/>
    <cellStyle name="Normal 3 2 2 5 10" xfId="13475" xr:uid="{00000000-0005-0000-0000-000065350000}"/>
    <cellStyle name="Normal 3 2 2 5 11" xfId="13476" xr:uid="{00000000-0005-0000-0000-000066350000}"/>
    <cellStyle name="Normal 3 2 2 5 2" xfId="13477" xr:uid="{00000000-0005-0000-0000-000067350000}"/>
    <cellStyle name="Normal 3 2 2 5 2 2" xfId="13478" xr:uid="{00000000-0005-0000-0000-000068350000}"/>
    <cellStyle name="Normal 3 2 2 5 2 2 2" xfId="13479" xr:uid="{00000000-0005-0000-0000-000069350000}"/>
    <cellStyle name="Normal 3 2 2 5 2 2 2 2" xfId="13480" xr:uid="{00000000-0005-0000-0000-00006A350000}"/>
    <cellStyle name="Normal 3 2 2 5 2 2 2 2 2" xfId="13481" xr:uid="{00000000-0005-0000-0000-00006B350000}"/>
    <cellStyle name="Normal 3 2 2 5 2 2 2 2 3" xfId="13482" xr:uid="{00000000-0005-0000-0000-00006C350000}"/>
    <cellStyle name="Normal 3 2 2 5 2 2 2 2 4" xfId="13483" xr:uid="{00000000-0005-0000-0000-00006D350000}"/>
    <cellStyle name="Normal 3 2 2 5 2 2 2 3" xfId="13484" xr:uid="{00000000-0005-0000-0000-00006E350000}"/>
    <cellStyle name="Normal 3 2 2 5 2 2 2 4" xfId="13485" xr:uid="{00000000-0005-0000-0000-00006F350000}"/>
    <cellStyle name="Normal 3 2 2 5 2 2 2 5" xfId="13486" xr:uid="{00000000-0005-0000-0000-000070350000}"/>
    <cellStyle name="Normal 3 2 2 5 2 2 3" xfId="13487" xr:uid="{00000000-0005-0000-0000-000071350000}"/>
    <cellStyle name="Normal 3 2 2 5 2 2 3 2" xfId="13488" xr:uid="{00000000-0005-0000-0000-000072350000}"/>
    <cellStyle name="Normal 3 2 2 5 2 2 3 3" xfId="13489" xr:uid="{00000000-0005-0000-0000-000073350000}"/>
    <cellStyle name="Normal 3 2 2 5 2 2 3 4" xfId="13490" xr:uid="{00000000-0005-0000-0000-000074350000}"/>
    <cellStyle name="Normal 3 2 2 5 2 2 4" xfId="13491" xr:uid="{00000000-0005-0000-0000-000075350000}"/>
    <cellStyle name="Normal 3 2 2 5 2 2 5" xfId="13492" xr:uid="{00000000-0005-0000-0000-000076350000}"/>
    <cellStyle name="Normal 3 2 2 5 2 2 6" xfId="13493" xr:uid="{00000000-0005-0000-0000-000077350000}"/>
    <cellStyle name="Normal 3 2 2 5 2 3" xfId="13494" xr:uid="{00000000-0005-0000-0000-000078350000}"/>
    <cellStyle name="Normal 3 2 2 5 2 3 2" xfId="13495" xr:uid="{00000000-0005-0000-0000-000079350000}"/>
    <cellStyle name="Normal 3 2 2 5 2 3 2 2" xfId="13496" xr:uid="{00000000-0005-0000-0000-00007A350000}"/>
    <cellStyle name="Normal 3 2 2 5 2 3 2 2 2" xfId="13497" xr:uid="{00000000-0005-0000-0000-00007B350000}"/>
    <cellStyle name="Normal 3 2 2 5 2 3 2 2 3" xfId="13498" xr:uid="{00000000-0005-0000-0000-00007C350000}"/>
    <cellStyle name="Normal 3 2 2 5 2 3 2 2 4" xfId="13499" xr:uid="{00000000-0005-0000-0000-00007D350000}"/>
    <cellStyle name="Normal 3 2 2 5 2 3 2 3" xfId="13500" xr:uid="{00000000-0005-0000-0000-00007E350000}"/>
    <cellStyle name="Normal 3 2 2 5 2 3 2 4" xfId="13501" xr:uid="{00000000-0005-0000-0000-00007F350000}"/>
    <cellStyle name="Normal 3 2 2 5 2 3 2 5" xfId="13502" xr:uid="{00000000-0005-0000-0000-000080350000}"/>
    <cellStyle name="Normal 3 2 2 5 2 3 3" xfId="13503" xr:uid="{00000000-0005-0000-0000-000081350000}"/>
    <cellStyle name="Normal 3 2 2 5 2 3 3 2" xfId="13504" xr:uid="{00000000-0005-0000-0000-000082350000}"/>
    <cellStyle name="Normal 3 2 2 5 2 3 3 3" xfId="13505" xr:uid="{00000000-0005-0000-0000-000083350000}"/>
    <cellStyle name="Normal 3 2 2 5 2 3 3 4" xfId="13506" xr:uid="{00000000-0005-0000-0000-000084350000}"/>
    <cellStyle name="Normal 3 2 2 5 2 3 4" xfId="13507" xr:uid="{00000000-0005-0000-0000-000085350000}"/>
    <cellStyle name="Normal 3 2 2 5 2 3 5" xfId="13508" xr:uid="{00000000-0005-0000-0000-000086350000}"/>
    <cellStyle name="Normal 3 2 2 5 2 3 6" xfId="13509" xr:uid="{00000000-0005-0000-0000-000087350000}"/>
    <cellStyle name="Normal 3 2 2 5 2 4" xfId="13510" xr:uid="{00000000-0005-0000-0000-000088350000}"/>
    <cellStyle name="Normal 3 2 2 5 2 4 2" xfId="13511" xr:uid="{00000000-0005-0000-0000-000089350000}"/>
    <cellStyle name="Normal 3 2 2 5 2 4 2 2" xfId="13512" xr:uid="{00000000-0005-0000-0000-00008A350000}"/>
    <cellStyle name="Normal 3 2 2 5 2 4 2 3" xfId="13513" xr:uid="{00000000-0005-0000-0000-00008B350000}"/>
    <cellStyle name="Normal 3 2 2 5 2 4 2 4" xfId="13514" xr:uid="{00000000-0005-0000-0000-00008C350000}"/>
    <cellStyle name="Normal 3 2 2 5 2 4 3" xfId="13515" xr:uid="{00000000-0005-0000-0000-00008D350000}"/>
    <cellStyle name="Normal 3 2 2 5 2 4 4" xfId="13516" xr:uid="{00000000-0005-0000-0000-00008E350000}"/>
    <cellStyle name="Normal 3 2 2 5 2 4 5" xfId="13517" xr:uid="{00000000-0005-0000-0000-00008F350000}"/>
    <cellStyle name="Normal 3 2 2 5 2 5" xfId="13518" xr:uid="{00000000-0005-0000-0000-000090350000}"/>
    <cellStyle name="Normal 3 2 2 5 2 5 2" xfId="13519" xr:uid="{00000000-0005-0000-0000-000091350000}"/>
    <cellStyle name="Normal 3 2 2 5 2 5 3" xfId="13520" xr:uid="{00000000-0005-0000-0000-000092350000}"/>
    <cellStyle name="Normal 3 2 2 5 2 5 4" xfId="13521" xr:uid="{00000000-0005-0000-0000-000093350000}"/>
    <cellStyle name="Normal 3 2 2 5 2 6" xfId="13522" xr:uid="{00000000-0005-0000-0000-000094350000}"/>
    <cellStyle name="Normal 3 2 2 5 2 7" xfId="13523" xr:uid="{00000000-0005-0000-0000-000095350000}"/>
    <cellStyle name="Normal 3 2 2 5 2 8" xfId="13524" xr:uid="{00000000-0005-0000-0000-000096350000}"/>
    <cellStyle name="Normal 3 2 2 5 3" xfId="13525" xr:uid="{00000000-0005-0000-0000-000097350000}"/>
    <cellStyle name="Normal 3 2 2 5 3 2" xfId="13526" xr:uid="{00000000-0005-0000-0000-000098350000}"/>
    <cellStyle name="Normal 3 2 2 5 3 2 2" xfId="13527" xr:uid="{00000000-0005-0000-0000-000099350000}"/>
    <cellStyle name="Normal 3 2 2 5 3 2 2 2" xfId="13528" xr:uid="{00000000-0005-0000-0000-00009A350000}"/>
    <cellStyle name="Normal 3 2 2 5 3 2 2 3" xfId="13529" xr:uid="{00000000-0005-0000-0000-00009B350000}"/>
    <cellStyle name="Normal 3 2 2 5 3 2 2 4" xfId="13530" xr:uid="{00000000-0005-0000-0000-00009C350000}"/>
    <cellStyle name="Normal 3 2 2 5 3 2 3" xfId="13531" xr:uid="{00000000-0005-0000-0000-00009D350000}"/>
    <cellStyle name="Normal 3 2 2 5 3 2 4" xfId="13532" xr:uid="{00000000-0005-0000-0000-00009E350000}"/>
    <cellStyle name="Normal 3 2 2 5 3 2 5" xfId="13533" xr:uid="{00000000-0005-0000-0000-00009F350000}"/>
    <cellStyle name="Normal 3 2 2 5 3 3" xfId="13534" xr:uid="{00000000-0005-0000-0000-0000A0350000}"/>
    <cellStyle name="Normal 3 2 2 5 3 3 2" xfId="13535" xr:uid="{00000000-0005-0000-0000-0000A1350000}"/>
    <cellStyle name="Normal 3 2 2 5 3 3 3" xfId="13536" xr:uid="{00000000-0005-0000-0000-0000A2350000}"/>
    <cellStyle name="Normal 3 2 2 5 3 3 4" xfId="13537" xr:uid="{00000000-0005-0000-0000-0000A3350000}"/>
    <cellStyle name="Normal 3 2 2 5 3 4" xfId="13538" xr:uid="{00000000-0005-0000-0000-0000A4350000}"/>
    <cellStyle name="Normal 3 2 2 5 3 5" xfId="13539" xr:uid="{00000000-0005-0000-0000-0000A5350000}"/>
    <cellStyle name="Normal 3 2 2 5 3 6" xfId="13540" xr:uid="{00000000-0005-0000-0000-0000A6350000}"/>
    <cellStyle name="Normal 3 2 2 5 4" xfId="13541" xr:uid="{00000000-0005-0000-0000-0000A7350000}"/>
    <cellStyle name="Normal 3 2 2 5 4 2" xfId="13542" xr:uid="{00000000-0005-0000-0000-0000A8350000}"/>
    <cellStyle name="Normal 3 2 2 5 4 2 2" xfId="13543" xr:uid="{00000000-0005-0000-0000-0000A9350000}"/>
    <cellStyle name="Normal 3 2 2 5 4 2 2 2" xfId="13544" xr:uid="{00000000-0005-0000-0000-0000AA350000}"/>
    <cellStyle name="Normal 3 2 2 5 4 2 2 3" xfId="13545" xr:uid="{00000000-0005-0000-0000-0000AB350000}"/>
    <cellStyle name="Normal 3 2 2 5 4 2 2 4" xfId="13546" xr:uid="{00000000-0005-0000-0000-0000AC350000}"/>
    <cellStyle name="Normal 3 2 2 5 4 2 3" xfId="13547" xr:uid="{00000000-0005-0000-0000-0000AD350000}"/>
    <cellStyle name="Normal 3 2 2 5 4 2 4" xfId="13548" xr:uid="{00000000-0005-0000-0000-0000AE350000}"/>
    <cellStyle name="Normal 3 2 2 5 4 2 5" xfId="13549" xr:uid="{00000000-0005-0000-0000-0000AF350000}"/>
    <cellStyle name="Normal 3 2 2 5 4 3" xfId="13550" xr:uid="{00000000-0005-0000-0000-0000B0350000}"/>
    <cellStyle name="Normal 3 2 2 5 4 3 2" xfId="13551" xr:uid="{00000000-0005-0000-0000-0000B1350000}"/>
    <cellStyle name="Normal 3 2 2 5 4 3 3" xfId="13552" xr:uid="{00000000-0005-0000-0000-0000B2350000}"/>
    <cellStyle name="Normal 3 2 2 5 4 3 4" xfId="13553" xr:uid="{00000000-0005-0000-0000-0000B3350000}"/>
    <cellStyle name="Normal 3 2 2 5 4 4" xfId="13554" xr:uid="{00000000-0005-0000-0000-0000B4350000}"/>
    <cellStyle name="Normal 3 2 2 5 4 5" xfId="13555" xr:uid="{00000000-0005-0000-0000-0000B5350000}"/>
    <cellStyle name="Normal 3 2 2 5 4 6" xfId="13556" xr:uid="{00000000-0005-0000-0000-0000B6350000}"/>
    <cellStyle name="Normal 3 2 2 5 5" xfId="13557" xr:uid="{00000000-0005-0000-0000-0000B7350000}"/>
    <cellStyle name="Normal 3 2 2 5 6" xfId="13558" xr:uid="{00000000-0005-0000-0000-0000B8350000}"/>
    <cellStyle name="Normal 3 2 2 5 6 2" xfId="13559" xr:uid="{00000000-0005-0000-0000-0000B9350000}"/>
    <cellStyle name="Normal 3 2 2 5 6 2 2" xfId="13560" xr:uid="{00000000-0005-0000-0000-0000BA350000}"/>
    <cellStyle name="Normal 3 2 2 5 6 2 3" xfId="13561" xr:uid="{00000000-0005-0000-0000-0000BB350000}"/>
    <cellStyle name="Normal 3 2 2 5 6 2 4" xfId="13562" xr:uid="{00000000-0005-0000-0000-0000BC350000}"/>
    <cellStyle name="Normal 3 2 2 5 6 3" xfId="13563" xr:uid="{00000000-0005-0000-0000-0000BD350000}"/>
    <cellStyle name="Normal 3 2 2 5 6 4" xfId="13564" xr:uid="{00000000-0005-0000-0000-0000BE350000}"/>
    <cellStyle name="Normal 3 2 2 5 6 5" xfId="13565" xr:uid="{00000000-0005-0000-0000-0000BF350000}"/>
    <cellStyle name="Normal 3 2 2 5 7" xfId="13566" xr:uid="{00000000-0005-0000-0000-0000C0350000}"/>
    <cellStyle name="Normal 3 2 2 5 8" xfId="13567" xr:uid="{00000000-0005-0000-0000-0000C1350000}"/>
    <cellStyle name="Normal 3 2 2 5 8 2" xfId="13568" xr:uid="{00000000-0005-0000-0000-0000C2350000}"/>
    <cellStyle name="Normal 3 2 2 5 8 3" xfId="13569" xr:uid="{00000000-0005-0000-0000-0000C3350000}"/>
    <cellStyle name="Normal 3 2 2 5 8 4" xfId="13570" xr:uid="{00000000-0005-0000-0000-0000C4350000}"/>
    <cellStyle name="Normal 3 2 2 5 9" xfId="13571" xr:uid="{00000000-0005-0000-0000-0000C5350000}"/>
    <cellStyle name="Normal 3 2 2 6" xfId="13572" xr:uid="{00000000-0005-0000-0000-0000C6350000}"/>
    <cellStyle name="Normal 3 2 2 6 2" xfId="13573" xr:uid="{00000000-0005-0000-0000-0000C7350000}"/>
    <cellStyle name="Normal 3 2 2 6 2 2" xfId="13574" xr:uid="{00000000-0005-0000-0000-0000C8350000}"/>
    <cellStyle name="Normal 3 2 2 6 2 2 2" xfId="13575" xr:uid="{00000000-0005-0000-0000-0000C9350000}"/>
    <cellStyle name="Normal 3 2 2 6 2 2 2 2" xfId="13576" xr:uid="{00000000-0005-0000-0000-0000CA350000}"/>
    <cellStyle name="Normal 3 2 2 6 2 2 2 3" xfId="13577" xr:uid="{00000000-0005-0000-0000-0000CB350000}"/>
    <cellStyle name="Normal 3 2 2 6 2 2 2 4" xfId="13578" xr:uid="{00000000-0005-0000-0000-0000CC350000}"/>
    <cellStyle name="Normal 3 2 2 6 2 2 3" xfId="13579" xr:uid="{00000000-0005-0000-0000-0000CD350000}"/>
    <cellStyle name="Normal 3 2 2 6 2 2 4" xfId="13580" xr:uid="{00000000-0005-0000-0000-0000CE350000}"/>
    <cellStyle name="Normal 3 2 2 6 2 2 5" xfId="13581" xr:uid="{00000000-0005-0000-0000-0000CF350000}"/>
    <cellStyle name="Normal 3 2 2 6 2 3" xfId="13582" xr:uid="{00000000-0005-0000-0000-0000D0350000}"/>
    <cellStyle name="Normal 3 2 2 6 2 3 2" xfId="13583" xr:uid="{00000000-0005-0000-0000-0000D1350000}"/>
    <cellStyle name="Normal 3 2 2 6 2 3 3" xfId="13584" xr:uid="{00000000-0005-0000-0000-0000D2350000}"/>
    <cellStyle name="Normal 3 2 2 6 2 3 4" xfId="13585" xr:uid="{00000000-0005-0000-0000-0000D3350000}"/>
    <cellStyle name="Normal 3 2 2 6 2 4" xfId="13586" xr:uid="{00000000-0005-0000-0000-0000D4350000}"/>
    <cellStyle name="Normal 3 2 2 6 2 5" xfId="13587" xr:uid="{00000000-0005-0000-0000-0000D5350000}"/>
    <cellStyle name="Normal 3 2 2 6 2 6" xfId="13588" xr:uid="{00000000-0005-0000-0000-0000D6350000}"/>
    <cellStyle name="Normal 3 2 2 6 3" xfId="13589" xr:uid="{00000000-0005-0000-0000-0000D7350000}"/>
    <cellStyle name="Normal 3 2 2 6 3 2" xfId="13590" xr:uid="{00000000-0005-0000-0000-0000D8350000}"/>
    <cellStyle name="Normal 3 2 2 6 3 2 2" xfId="13591" xr:uid="{00000000-0005-0000-0000-0000D9350000}"/>
    <cellStyle name="Normal 3 2 2 6 3 2 2 2" xfId="13592" xr:uid="{00000000-0005-0000-0000-0000DA350000}"/>
    <cellStyle name="Normal 3 2 2 6 3 2 2 3" xfId="13593" xr:uid="{00000000-0005-0000-0000-0000DB350000}"/>
    <cellStyle name="Normal 3 2 2 6 3 2 2 4" xfId="13594" xr:uid="{00000000-0005-0000-0000-0000DC350000}"/>
    <cellStyle name="Normal 3 2 2 6 3 2 3" xfId="13595" xr:uid="{00000000-0005-0000-0000-0000DD350000}"/>
    <cellStyle name="Normal 3 2 2 6 3 2 4" xfId="13596" xr:uid="{00000000-0005-0000-0000-0000DE350000}"/>
    <cellStyle name="Normal 3 2 2 6 3 2 5" xfId="13597" xr:uid="{00000000-0005-0000-0000-0000DF350000}"/>
    <cellStyle name="Normal 3 2 2 6 3 3" xfId="13598" xr:uid="{00000000-0005-0000-0000-0000E0350000}"/>
    <cellStyle name="Normal 3 2 2 6 3 3 2" xfId="13599" xr:uid="{00000000-0005-0000-0000-0000E1350000}"/>
    <cellStyle name="Normal 3 2 2 6 3 3 3" xfId="13600" xr:uid="{00000000-0005-0000-0000-0000E2350000}"/>
    <cellStyle name="Normal 3 2 2 6 3 3 4" xfId="13601" xr:uid="{00000000-0005-0000-0000-0000E3350000}"/>
    <cellStyle name="Normal 3 2 2 6 3 4" xfId="13602" xr:uid="{00000000-0005-0000-0000-0000E4350000}"/>
    <cellStyle name="Normal 3 2 2 6 3 5" xfId="13603" xr:uid="{00000000-0005-0000-0000-0000E5350000}"/>
    <cellStyle name="Normal 3 2 2 6 3 6" xfId="13604" xr:uid="{00000000-0005-0000-0000-0000E6350000}"/>
    <cellStyle name="Normal 3 2 2 6 4" xfId="13605" xr:uid="{00000000-0005-0000-0000-0000E7350000}"/>
    <cellStyle name="Normal 3 2 2 6 5" xfId="13606" xr:uid="{00000000-0005-0000-0000-0000E8350000}"/>
    <cellStyle name="Normal 3 2 2 6 5 2" xfId="13607" xr:uid="{00000000-0005-0000-0000-0000E9350000}"/>
    <cellStyle name="Normal 3 2 2 6 5 2 2" xfId="13608" xr:uid="{00000000-0005-0000-0000-0000EA350000}"/>
    <cellStyle name="Normal 3 2 2 6 5 2 3" xfId="13609" xr:uid="{00000000-0005-0000-0000-0000EB350000}"/>
    <cellStyle name="Normal 3 2 2 6 5 2 4" xfId="13610" xr:uid="{00000000-0005-0000-0000-0000EC350000}"/>
    <cellStyle name="Normal 3 2 2 6 5 3" xfId="13611" xr:uid="{00000000-0005-0000-0000-0000ED350000}"/>
    <cellStyle name="Normal 3 2 2 6 5 4" xfId="13612" xr:uid="{00000000-0005-0000-0000-0000EE350000}"/>
    <cellStyle name="Normal 3 2 2 6 5 5" xfId="13613" xr:uid="{00000000-0005-0000-0000-0000EF350000}"/>
    <cellStyle name="Normal 3 2 2 6 6" xfId="13614" xr:uid="{00000000-0005-0000-0000-0000F0350000}"/>
    <cellStyle name="Normal 3 2 2 6 6 2" xfId="13615" xr:uid="{00000000-0005-0000-0000-0000F1350000}"/>
    <cellStyle name="Normal 3 2 2 6 6 3" xfId="13616" xr:uid="{00000000-0005-0000-0000-0000F2350000}"/>
    <cellStyle name="Normal 3 2 2 6 6 4" xfId="13617" xr:uid="{00000000-0005-0000-0000-0000F3350000}"/>
    <cellStyle name="Normal 3 2 2 6 7" xfId="13618" xr:uid="{00000000-0005-0000-0000-0000F4350000}"/>
    <cellStyle name="Normal 3 2 2 6 8" xfId="13619" xr:uid="{00000000-0005-0000-0000-0000F5350000}"/>
    <cellStyle name="Normal 3 2 2 6 9" xfId="13620" xr:uid="{00000000-0005-0000-0000-0000F6350000}"/>
    <cellStyle name="Normal 3 2 2 7" xfId="13621" xr:uid="{00000000-0005-0000-0000-0000F7350000}"/>
    <cellStyle name="Normal 3 2 2 7 2" xfId="13622" xr:uid="{00000000-0005-0000-0000-0000F8350000}"/>
    <cellStyle name="Normal 3 2 2 7 2 2" xfId="13623" xr:uid="{00000000-0005-0000-0000-0000F9350000}"/>
    <cellStyle name="Normal 3 2 2 7 2 2 2" xfId="13624" xr:uid="{00000000-0005-0000-0000-0000FA350000}"/>
    <cellStyle name="Normal 3 2 2 7 2 2 2 2" xfId="13625" xr:uid="{00000000-0005-0000-0000-0000FB350000}"/>
    <cellStyle name="Normal 3 2 2 7 2 2 2 3" xfId="13626" xr:uid="{00000000-0005-0000-0000-0000FC350000}"/>
    <cellStyle name="Normal 3 2 2 7 2 2 2 4" xfId="13627" xr:uid="{00000000-0005-0000-0000-0000FD350000}"/>
    <cellStyle name="Normal 3 2 2 7 2 2 3" xfId="13628" xr:uid="{00000000-0005-0000-0000-0000FE350000}"/>
    <cellStyle name="Normal 3 2 2 7 2 2 4" xfId="13629" xr:uid="{00000000-0005-0000-0000-0000FF350000}"/>
    <cellStyle name="Normal 3 2 2 7 2 2 5" xfId="13630" xr:uid="{00000000-0005-0000-0000-000000360000}"/>
    <cellStyle name="Normal 3 2 2 7 2 3" xfId="13631" xr:uid="{00000000-0005-0000-0000-000001360000}"/>
    <cellStyle name="Normal 3 2 2 7 2 3 2" xfId="13632" xr:uid="{00000000-0005-0000-0000-000002360000}"/>
    <cellStyle name="Normal 3 2 2 7 2 3 3" xfId="13633" xr:uid="{00000000-0005-0000-0000-000003360000}"/>
    <cellStyle name="Normal 3 2 2 7 2 3 4" xfId="13634" xr:uid="{00000000-0005-0000-0000-000004360000}"/>
    <cellStyle name="Normal 3 2 2 7 2 4" xfId="13635" xr:uid="{00000000-0005-0000-0000-000005360000}"/>
    <cellStyle name="Normal 3 2 2 7 2 5" xfId="13636" xr:uid="{00000000-0005-0000-0000-000006360000}"/>
    <cellStyle name="Normal 3 2 2 7 2 6" xfId="13637" xr:uid="{00000000-0005-0000-0000-000007360000}"/>
    <cellStyle name="Normal 3 2 2 7 3" xfId="13638" xr:uid="{00000000-0005-0000-0000-000008360000}"/>
    <cellStyle name="Normal 3 2 2 7 3 2" xfId="13639" xr:uid="{00000000-0005-0000-0000-000009360000}"/>
    <cellStyle name="Normal 3 2 2 7 3 2 2" xfId="13640" xr:uid="{00000000-0005-0000-0000-00000A360000}"/>
    <cellStyle name="Normal 3 2 2 7 3 2 2 2" xfId="13641" xr:uid="{00000000-0005-0000-0000-00000B360000}"/>
    <cellStyle name="Normal 3 2 2 7 3 2 2 3" xfId="13642" xr:uid="{00000000-0005-0000-0000-00000C360000}"/>
    <cellStyle name="Normal 3 2 2 7 3 2 2 4" xfId="13643" xr:uid="{00000000-0005-0000-0000-00000D360000}"/>
    <cellStyle name="Normal 3 2 2 7 3 2 3" xfId="13644" xr:uid="{00000000-0005-0000-0000-00000E360000}"/>
    <cellStyle name="Normal 3 2 2 7 3 2 4" xfId="13645" xr:uid="{00000000-0005-0000-0000-00000F360000}"/>
    <cellStyle name="Normal 3 2 2 7 3 2 5" xfId="13646" xr:uid="{00000000-0005-0000-0000-000010360000}"/>
    <cellStyle name="Normal 3 2 2 7 3 3" xfId="13647" xr:uid="{00000000-0005-0000-0000-000011360000}"/>
    <cellStyle name="Normal 3 2 2 7 3 3 2" xfId="13648" xr:uid="{00000000-0005-0000-0000-000012360000}"/>
    <cellStyle name="Normal 3 2 2 7 3 3 3" xfId="13649" xr:uid="{00000000-0005-0000-0000-000013360000}"/>
    <cellStyle name="Normal 3 2 2 7 3 3 4" xfId="13650" xr:uid="{00000000-0005-0000-0000-000014360000}"/>
    <cellStyle name="Normal 3 2 2 7 3 4" xfId="13651" xr:uid="{00000000-0005-0000-0000-000015360000}"/>
    <cellStyle name="Normal 3 2 2 7 3 5" xfId="13652" xr:uid="{00000000-0005-0000-0000-000016360000}"/>
    <cellStyle name="Normal 3 2 2 7 3 6" xfId="13653" xr:uid="{00000000-0005-0000-0000-000017360000}"/>
    <cellStyle name="Normal 3 2 2 7 4" xfId="13654" xr:uid="{00000000-0005-0000-0000-000018360000}"/>
    <cellStyle name="Normal 3 2 2 7 5" xfId="13655" xr:uid="{00000000-0005-0000-0000-000019360000}"/>
    <cellStyle name="Normal 3 2 2 7 5 2" xfId="13656" xr:uid="{00000000-0005-0000-0000-00001A360000}"/>
    <cellStyle name="Normal 3 2 2 7 5 2 2" xfId="13657" xr:uid="{00000000-0005-0000-0000-00001B360000}"/>
    <cellStyle name="Normal 3 2 2 7 5 2 3" xfId="13658" xr:uid="{00000000-0005-0000-0000-00001C360000}"/>
    <cellStyle name="Normal 3 2 2 7 5 2 4" xfId="13659" xr:uid="{00000000-0005-0000-0000-00001D360000}"/>
    <cellStyle name="Normal 3 2 2 7 5 3" xfId="13660" xr:uid="{00000000-0005-0000-0000-00001E360000}"/>
    <cellStyle name="Normal 3 2 2 7 5 4" xfId="13661" xr:uid="{00000000-0005-0000-0000-00001F360000}"/>
    <cellStyle name="Normal 3 2 2 7 5 5" xfId="13662" xr:uid="{00000000-0005-0000-0000-000020360000}"/>
    <cellStyle name="Normal 3 2 2 7 6" xfId="13663" xr:uid="{00000000-0005-0000-0000-000021360000}"/>
    <cellStyle name="Normal 3 2 2 7 6 2" xfId="13664" xr:uid="{00000000-0005-0000-0000-000022360000}"/>
    <cellStyle name="Normal 3 2 2 7 6 3" xfId="13665" xr:uid="{00000000-0005-0000-0000-000023360000}"/>
    <cellStyle name="Normal 3 2 2 7 6 4" xfId="13666" xr:uid="{00000000-0005-0000-0000-000024360000}"/>
    <cellStyle name="Normal 3 2 2 7 7" xfId="13667" xr:uid="{00000000-0005-0000-0000-000025360000}"/>
    <cellStyle name="Normal 3 2 2 7 8" xfId="13668" xr:uid="{00000000-0005-0000-0000-000026360000}"/>
    <cellStyle name="Normal 3 2 2 7 9" xfId="13669" xr:uid="{00000000-0005-0000-0000-000027360000}"/>
    <cellStyle name="Normal 3 2 2 8" xfId="13670" xr:uid="{00000000-0005-0000-0000-000028360000}"/>
    <cellStyle name="Normal 3 2 2 8 2" xfId="13671" xr:uid="{00000000-0005-0000-0000-000029360000}"/>
    <cellStyle name="Normal 3 2 2 8 2 2" xfId="13672" xr:uid="{00000000-0005-0000-0000-00002A360000}"/>
    <cellStyle name="Normal 3 2 2 8 2 2 2" xfId="13673" xr:uid="{00000000-0005-0000-0000-00002B360000}"/>
    <cellStyle name="Normal 3 2 2 8 2 2 3" xfId="13674" xr:uid="{00000000-0005-0000-0000-00002C360000}"/>
    <cellStyle name="Normal 3 2 2 8 2 2 4" xfId="13675" xr:uid="{00000000-0005-0000-0000-00002D360000}"/>
    <cellStyle name="Normal 3 2 2 8 2 3" xfId="13676" xr:uid="{00000000-0005-0000-0000-00002E360000}"/>
    <cellStyle name="Normal 3 2 2 8 2 4" xfId="13677" xr:uid="{00000000-0005-0000-0000-00002F360000}"/>
    <cellStyle name="Normal 3 2 2 8 2 5" xfId="13678" xr:uid="{00000000-0005-0000-0000-000030360000}"/>
    <cellStyle name="Normal 3 2 2 8 3" xfId="13679" xr:uid="{00000000-0005-0000-0000-000031360000}"/>
    <cellStyle name="Normal 3 2 2 8 3 2" xfId="13680" xr:uid="{00000000-0005-0000-0000-000032360000}"/>
    <cellStyle name="Normal 3 2 2 8 3 3" xfId="13681" xr:uid="{00000000-0005-0000-0000-000033360000}"/>
    <cellStyle name="Normal 3 2 2 8 3 4" xfId="13682" xr:uid="{00000000-0005-0000-0000-000034360000}"/>
    <cellStyle name="Normal 3 2 2 8 4" xfId="13683" xr:uid="{00000000-0005-0000-0000-000035360000}"/>
    <cellStyle name="Normal 3 2 2 8 5" xfId="13684" xr:uid="{00000000-0005-0000-0000-000036360000}"/>
    <cellStyle name="Normal 3 2 2 8 6" xfId="13685" xr:uid="{00000000-0005-0000-0000-000037360000}"/>
    <cellStyle name="Normal 3 2 2 9" xfId="13686" xr:uid="{00000000-0005-0000-0000-000038360000}"/>
    <cellStyle name="Normal 3 2 2 9 2" xfId="13687" xr:uid="{00000000-0005-0000-0000-000039360000}"/>
    <cellStyle name="Normal 3 2 2 9 2 2" xfId="13688" xr:uid="{00000000-0005-0000-0000-00003A360000}"/>
    <cellStyle name="Normal 3 2 2 9 2 2 2" xfId="13689" xr:uid="{00000000-0005-0000-0000-00003B360000}"/>
    <cellStyle name="Normal 3 2 2 9 2 2 3" xfId="13690" xr:uid="{00000000-0005-0000-0000-00003C360000}"/>
    <cellStyle name="Normal 3 2 2 9 2 2 4" xfId="13691" xr:uid="{00000000-0005-0000-0000-00003D360000}"/>
    <cellStyle name="Normal 3 2 2 9 2 3" xfId="13692" xr:uid="{00000000-0005-0000-0000-00003E360000}"/>
    <cellStyle name="Normal 3 2 2 9 2 4" xfId="13693" xr:uid="{00000000-0005-0000-0000-00003F360000}"/>
    <cellStyle name="Normal 3 2 2 9 2 5" xfId="13694" xr:uid="{00000000-0005-0000-0000-000040360000}"/>
    <cellStyle name="Normal 3 2 2 9 3" xfId="13695" xr:uid="{00000000-0005-0000-0000-000041360000}"/>
    <cellStyle name="Normal 3 2 2 9 3 2" xfId="13696" xr:uid="{00000000-0005-0000-0000-000042360000}"/>
    <cellStyle name="Normal 3 2 2 9 3 3" xfId="13697" xr:uid="{00000000-0005-0000-0000-000043360000}"/>
    <cellStyle name="Normal 3 2 2 9 3 4" xfId="13698" xr:uid="{00000000-0005-0000-0000-000044360000}"/>
    <cellStyle name="Normal 3 2 2 9 4" xfId="13699" xr:uid="{00000000-0005-0000-0000-000045360000}"/>
    <cellStyle name="Normal 3 2 2 9 5" xfId="13700" xr:uid="{00000000-0005-0000-0000-000046360000}"/>
    <cellStyle name="Normal 3 2 2 9 6" xfId="13701" xr:uid="{00000000-0005-0000-0000-000047360000}"/>
    <cellStyle name="Normal 3 2 20" xfId="13702" xr:uid="{00000000-0005-0000-0000-000048360000}"/>
    <cellStyle name="Normal 3 2 20 2" xfId="13703" xr:uid="{00000000-0005-0000-0000-000049360000}"/>
    <cellStyle name="Normal 3 2 20 2 2" xfId="13704" xr:uid="{00000000-0005-0000-0000-00004A360000}"/>
    <cellStyle name="Normal 3 2 20 2 2 2" xfId="13705" xr:uid="{00000000-0005-0000-0000-00004B360000}"/>
    <cellStyle name="Normal 3 2 20 2 2 3" xfId="13706" xr:uid="{00000000-0005-0000-0000-00004C360000}"/>
    <cellStyle name="Normal 3 2 20 2 2 4" xfId="13707" xr:uid="{00000000-0005-0000-0000-00004D360000}"/>
    <cellStyle name="Normal 3 2 20 2 3" xfId="13708" xr:uid="{00000000-0005-0000-0000-00004E360000}"/>
    <cellStyle name="Normal 3 2 20 2 4" xfId="13709" xr:uid="{00000000-0005-0000-0000-00004F360000}"/>
    <cellStyle name="Normal 3 2 20 2 5" xfId="13710" xr:uid="{00000000-0005-0000-0000-000050360000}"/>
    <cellStyle name="Normal 3 2 20 3" xfId="13711" xr:uid="{00000000-0005-0000-0000-000051360000}"/>
    <cellStyle name="Normal 3 2 20 4" xfId="13712" xr:uid="{00000000-0005-0000-0000-000052360000}"/>
    <cellStyle name="Normal 3 2 20 4 2" xfId="13713" xr:uid="{00000000-0005-0000-0000-000053360000}"/>
    <cellStyle name="Normal 3 2 20 4 3" xfId="13714" xr:uid="{00000000-0005-0000-0000-000054360000}"/>
    <cellStyle name="Normal 3 2 20 4 4" xfId="13715" xr:uid="{00000000-0005-0000-0000-000055360000}"/>
    <cellStyle name="Normal 3 2 20 5" xfId="13716" xr:uid="{00000000-0005-0000-0000-000056360000}"/>
    <cellStyle name="Normal 3 2 20 6" xfId="13717" xr:uid="{00000000-0005-0000-0000-000057360000}"/>
    <cellStyle name="Normal 3 2 20 7" xfId="13718" xr:uid="{00000000-0005-0000-0000-000058360000}"/>
    <cellStyle name="Normal 3 2 21" xfId="13719" xr:uid="{00000000-0005-0000-0000-000059360000}"/>
    <cellStyle name="Normal 3 2 21 2" xfId="13720" xr:uid="{00000000-0005-0000-0000-00005A360000}"/>
    <cellStyle name="Normal 3 2 21 3" xfId="13721" xr:uid="{00000000-0005-0000-0000-00005B360000}"/>
    <cellStyle name="Normal 3 2 21 3 2" xfId="13722" xr:uid="{00000000-0005-0000-0000-00005C360000}"/>
    <cellStyle name="Normal 3 2 21 3 3" xfId="13723" xr:uid="{00000000-0005-0000-0000-00005D360000}"/>
    <cellStyle name="Normal 3 2 21 3 4" xfId="13724" xr:uid="{00000000-0005-0000-0000-00005E360000}"/>
    <cellStyle name="Normal 3 2 21 4" xfId="13725" xr:uid="{00000000-0005-0000-0000-00005F360000}"/>
    <cellStyle name="Normal 3 2 21 5" xfId="13726" xr:uid="{00000000-0005-0000-0000-000060360000}"/>
    <cellStyle name="Normal 3 2 21 6" xfId="13727" xr:uid="{00000000-0005-0000-0000-000061360000}"/>
    <cellStyle name="Normal 3 2 22" xfId="13728" xr:uid="{00000000-0005-0000-0000-000062360000}"/>
    <cellStyle name="Normal 3 2 22 2" xfId="13729" xr:uid="{00000000-0005-0000-0000-000063360000}"/>
    <cellStyle name="Normal 3 2 22 3" xfId="13730" xr:uid="{00000000-0005-0000-0000-000064360000}"/>
    <cellStyle name="Normal 3 2 22 4" xfId="13731" xr:uid="{00000000-0005-0000-0000-000065360000}"/>
    <cellStyle name="Normal 3 2 23" xfId="13732" xr:uid="{00000000-0005-0000-0000-000066360000}"/>
    <cellStyle name="Normal 3 2 24" xfId="13733" xr:uid="{00000000-0005-0000-0000-000067360000}"/>
    <cellStyle name="Normal 3 2 25" xfId="13734" xr:uid="{00000000-0005-0000-0000-000068360000}"/>
    <cellStyle name="Normal 3 2 3" xfId="13735" xr:uid="{00000000-0005-0000-0000-000069360000}"/>
    <cellStyle name="Normal 3 2 3 10" xfId="13736" xr:uid="{00000000-0005-0000-0000-00006A360000}"/>
    <cellStyle name="Normal 3 2 3 10 2" xfId="13737" xr:uid="{00000000-0005-0000-0000-00006B360000}"/>
    <cellStyle name="Normal 3 2 3 10 2 2" xfId="13738" xr:uid="{00000000-0005-0000-0000-00006C360000}"/>
    <cellStyle name="Normal 3 2 3 10 2 3" xfId="13739" xr:uid="{00000000-0005-0000-0000-00006D360000}"/>
    <cellStyle name="Normal 3 2 3 10 2 4" xfId="13740" xr:uid="{00000000-0005-0000-0000-00006E360000}"/>
    <cellStyle name="Normal 3 2 3 10 3" xfId="13741" xr:uid="{00000000-0005-0000-0000-00006F360000}"/>
    <cellStyle name="Normal 3 2 3 10 4" xfId="13742" xr:uid="{00000000-0005-0000-0000-000070360000}"/>
    <cellStyle name="Normal 3 2 3 10 5" xfId="13743" xr:uid="{00000000-0005-0000-0000-000071360000}"/>
    <cellStyle name="Normal 3 2 3 11" xfId="13744" xr:uid="{00000000-0005-0000-0000-000072360000}"/>
    <cellStyle name="Normal 3 2 3 11 2" xfId="13745" xr:uid="{00000000-0005-0000-0000-000073360000}"/>
    <cellStyle name="Normal 3 2 3 11 3" xfId="13746" xr:uid="{00000000-0005-0000-0000-000074360000}"/>
    <cellStyle name="Normal 3 2 3 11 4" xfId="13747" xr:uid="{00000000-0005-0000-0000-000075360000}"/>
    <cellStyle name="Normal 3 2 3 12" xfId="13748" xr:uid="{00000000-0005-0000-0000-000076360000}"/>
    <cellStyle name="Normal 3 2 3 13" xfId="13749" xr:uid="{00000000-0005-0000-0000-000077360000}"/>
    <cellStyle name="Normal 3 2 3 14" xfId="13750" xr:uid="{00000000-0005-0000-0000-000078360000}"/>
    <cellStyle name="Normal 3 2 3 15" xfId="33447" xr:uid="{8D834ACF-BD03-400F-9A0F-93CAF5F35328}"/>
    <cellStyle name="Normal 3 2 3 2" xfId="13751" xr:uid="{00000000-0005-0000-0000-000079360000}"/>
    <cellStyle name="Normal 3 2 3 2 10" xfId="13752" xr:uid="{00000000-0005-0000-0000-00007A360000}"/>
    <cellStyle name="Normal 3 2 3 2 2" xfId="13753" xr:uid="{00000000-0005-0000-0000-00007B360000}"/>
    <cellStyle name="Normal 3 2 3 2 2 2" xfId="13754" xr:uid="{00000000-0005-0000-0000-00007C360000}"/>
    <cellStyle name="Normal 3 2 3 2 2 2 2" xfId="13755" xr:uid="{00000000-0005-0000-0000-00007D360000}"/>
    <cellStyle name="Normal 3 2 3 2 2 2 2 2" xfId="13756" xr:uid="{00000000-0005-0000-0000-00007E360000}"/>
    <cellStyle name="Normal 3 2 3 2 2 2 2 2 2" xfId="13757" xr:uid="{00000000-0005-0000-0000-00007F360000}"/>
    <cellStyle name="Normal 3 2 3 2 2 2 2 2 3" xfId="13758" xr:uid="{00000000-0005-0000-0000-000080360000}"/>
    <cellStyle name="Normal 3 2 3 2 2 2 2 2 4" xfId="13759" xr:uid="{00000000-0005-0000-0000-000081360000}"/>
    <cellStyle name="Normal 3 2 3 2 2 2 2 3" xfId="13760" xr:uid="{00000000-0005-0000-0000-000082360000}"/>
    <cellStyle name="Normal 3 2 3 2 2 2 2 4" xfId="13761" xr:uid="{00000000-0005-0000-0000-000083360000}"/>
    <cellStyle name="Normal 3 2 3 2 2 2 2 5" xfId="13762" xr:uid="{00000000-0005-0000-0000-000084360000}"/>
    <cellStyle name="Normal 3 2 3 2 2 2 3" xfId="13763" xr:uid="{00000000-0005-0000-0000-000085360000}"/>
    <cellStyle name="Normal 3 2 3 2 2 2 3 2" xfId="13764" xr:uid="{00000000-0005-0000-0000-000086360000}"/>
    <cellStyle name="Normal 3 2 3 2 2 2 3 3" xfId="13765" xr:uid="{00000000-0005-0000-0000-000087360000}"/>
    <cellStyle name="Normal 3 2 3 2 2 2 3 4" xfId="13766" xr:uid="{00000000-0005-0000-0000-000088360000}"/>
    <cellStyle name="Normal 3 2 3 2 2 2 4" xfId="13767" xr:uid="{00000000-0005-0000-0000-000089360000}"/>
    <cellStyle name="Normal 3 2 3 2 2 2 5" xfId="13768" xr:uid="{00000000-0005-0000-0000-00008A360000}"/>
    <cellStyle name="Normal 3 2 3 2 2 2 6" xfId="13769" xr:uid="{00000000-0005-0000-0000-00008B360000}"/>
    <cellStyle name="Normal 3 2 3 2 2 3" xfId="13770" xr:uid="{00000000-0005-0000-0000-00008C360000}"/>
    <cellStyle name="Normal 3 2 3 2 2 3 2" xfId="13771" xr:uid="{00000000-0005-0000-0000-00008D360000}"/>
    <cellStyle name="Normal 3 2 3 2 2 3 2 2" xfId="13772" xr:uid="{00000000-0005-0000-0000-00008E360000}"/>
    <cellStyle name="Normal 3 2 3 2 2 3 2 2 2" xfId="13773" xr:uid="{00000000-0005-0000-0000-00008F360000}"/>
    <cellStyle name="Normal 3 2 3 2 2 3 2 2 3" xfId="13774" xr:uid="{00000000-0005-0000-0000-000090360000}"/>
    <cellStyle name="Normal 3 2 3 2 2 3 2 2 4" xfId="13775" xr:uid="{00000000-0005-0000-0000-000091360000}"/>
    <cellStyle name="Normal 3 2 3 2 2 3 2 3" xfId="13776" xr:uid="{00000000-0005-0000-0000-000092360000}"/>
    <cellStyle name="Normal 3 2 3 2 2 3 2 4" xfId="13777" xr:uid="{00000000-0005-0000-0000-000093360000}"/>
    <cellStyle name="Normal 3 2 3 2 2 3 2 5" xfId="13778" xr:uid="{00000000-0005-0000-0000-000094360000}"/>
    <cellStyle name="Normal 3 2 3 2 2 3 3" xfId="13779" xr:uid="{00000000-0005-0000-0000-000095360000}"/>
    <cellStyle name="Normal 3 2 3 2 2 3 3 2" xfId="13780" xr:uid="{00000000-0005-0000-0000-000096360000}"/>
    <cellStyle name="Normal 3 2 3 2 2 3 3 3" xfId="13781" xr:uid="{00000000-0005-0000-0000-000097360000}"/>
    <cellStyle name="Normal 3 2 3 2 2 3 3 4" xfId="13782" xr:uid="{00000000-0005-0000-0000-000098360000}"/>
    <cellStyle name="Normal 3 2 3 2 2 3 4" xfId="13783" xr:uid="{00000000-0005-0000-0000-000099360000}"/>
    <cellStyle name="Normal 3 2 3 2 2 3 5" xfId="13784" xr:uid="{00000000-0005-0000-0000-00009A360000}"/>
    <cellStyle name="Normal 3 2 3 2 2 3 6" xfId="13785" xr:uid="{00000000-0005-0000-0000-00009B360000}"/>
    <cellStyle name="Normal 3 2 3 2 2 4" xfId="13786" xr:uid="{00000000-0005-0000-0000-00009C360000}"/>
    <cellStyle name="Normal 3 2 3 2 2 5" xfId="13787" xr:uid="{00000000-0005-0000-0000-00009D360000}"/>
    <cellStyle name="Normal 3 2 3 2 2 5 2" xfId="13788" xr:uid="{00000000-0005-0000-0000-00009E360000}"/>
    <cellStyle name="Normal 3 2 3 2 2 5 2 2" xfId="13789" xr:uid="{00000000-0005-0000-0000-00009F360000}"/>
    <cellStyle name="Normal 3 2 3 2 2 5 2 3" xfId="13790" xr:uid="{00000000-0005-0000-0000-0000A0360000}"/>
    <cellStyle name="Normal 3 2 3 2 2 5 2 4" xfId="13791" xr:uid="{00000000-0005-0000-0000-0000A1360000}"/>
    <cellStyle name="Normal 3 2 3 2 2 5 3" xfId="13792" xr:uid="{00000000-0005-0000-0000-0000A2360000}"/>
    <cellStyle name="Normal 3 2 3 2 2 5 4" xfId="13793" xr:uid="{00000000-0005-0000-0000-0000A3360000}"/>
    <cellStyle name="Normal 3 2 3 2 2 5 5" xfId="13794" xr:uid="{00000000-0005-0000-0000-0000A4360000}"/>
    <cellStyle name="Normal 3 2 3 2 2 6" xfId="13795" xr:uid="{00000000-0005-0000-0000-0000A5360000}"/>
    <cellStyle name="Normal 3 2 3 2 2 6 2" xfId="13796" xr:uid="{00000000-0005-0000-0000-0000A6360000}"/>
    <cellStyle name="Normal 3 2 3 2 2 6 3" xfId="13797" xr:uid="{00000000-0005-0000-0000-0000A7360000}"/>
    <cellStyle name="Normal 3 2 3 2 2 6 4" xfId="13798" xr:uid="{00000000-0005-0000-0000-0000A8360000}"/>
    <cellStyle name="Normal 3 2 3 2 2 7" xfId="13799" xr:uid="{00000000-0005-0000-0000-0000A9360000}"/>
    <cellStyle name="Normal 3 2 3 2 2 8" xfId="13800" xr:uid="{00000000-0005-0000-0000-0000AA360000}"/>
    <cellStyle name="Normal 3 2 3 2 2 9" xfId="13801" xr:uid="{00000000-0005-0000-0000-0000AB360000}"/>
    <cellStyle name="Normal 3 2 3 2 3" xfId="13802" xr:uid="{00000000-0005-0000-0000-0000AC360000}"/>
    <cellStyle name="Normal 3 2 3 2 3 2" xfId="13803" xr:uid="{00000000-0005-0000-0000-0000AD360000}"/>
    <cellStyle name="Normal 3 2 3 2 3 2 2" xfId="13804" xr:uid="{00000000-0005-0000-0000-0000AE360000}"/>
    <cellStyle name="Normal 3 2 3 2 3 2 2 2" xfId="13805" xr:uid="{00000000-0005-0000-0000-0000AF360000}"/>
    <cellStyle name="Normal 3 2 3 2 3 2 2 3" xfId="13806" xr:uid="{00000000-0005-0000-0000-0000B0360000}"/>
    <cellStyle name="Normal 3 2 3 2 3 2 2 4" xfId="13807" xr:uid="{00000000-0005-0000-0000-0000B1360000}"/>
    <cellStyle name="Normal 3 2 3 2 3 2 3" xfId="13808" xr:uid="{00000000-0005-0000-0000-0000B2360000}"/>
    <cellStyle name="Normal 3 2 3 2 3 2 4" xfId="13809" xr:uid="{00000000-0005-0000-0000-0000B3360000}"/>
    <cellStyle name="Normal 3 2 3 2 3 2 5" xfId="13810" xr:uid="{00000000-0005-0000-0000-0000B4360000}"/>
    <cellStyle name="Normal 3 2 3 2 3 3" xfId="13811" xr:uid="{00000000-0005-0000-0000-0000B5360000}"/>
    <cellStyle name="Normal 3 2 3 2 3 3 2" xfId="13812" xr:uid="{00000000-0005-0000-0000-0000B6360000}"/>
    <cellStyle name="Normal 3 2 3 2 3 3 3" xfId="13813" xr:uid="{00000000-0005-0000-0000-0000B7360000}"/>
    <cellStyle name="Normal 3 2 3 2 3 3 4" xfId="13814" xr:uid="{00000000-0005-0000-0000-0000B8360000}"/>
    <cellStyle name="Normal 3 2 3 2 3 4" xfId="13815" xr:uid="{00000000-0005-0000-0000-0000B9360000}"/>
    <cellStyle name="Normal 3 2 3 2 3 5" xfId="13816" xr:uid="{00000000-0005-0000-0000-0000BA360000}"/>
    <cellStyle name="Normal 3 2 3 2 3 6" xfId="13817" xr:uid="{00000000-0005-0000-0000-0000BB360000}"/>
    <cellStyle name="Normal 3 2 3 2 4" xfId="13818" xr:uid="{00000000-0005-0000-0000-0000BC360000}"/>
    <cellStyle name="Normal 3 2 3 2 4 2" xfId="13819" xr:uid="{00000000-0005-0000-0000-0000BD360000}"/>
    <cellStyle name="Normal 3 2 3 2 4 2 2" xfId="13820" xr:uid="{00000000-0005-0000-0000-0000BE360000}"/>
    <cellStyle name="Normal 3 2 3 2 4 2 2 2" xfId="13821" xr:uid="{00000000-0005-0000-0000-0000BF360000}"/>
    <cellStyle name="Normal 3 2 3 2 4 2 2 3" xfId="13822" xr:uid="{00000000-0005-0000-0000-0000C0360000}"/>
    <cellStyle name="Normal 3 2 3 2 4 2 2 4" xfId="13823" xr:uid="{00000000-0005-0000-0000-0000C1360000}"/>
    <cellStyle name="Normal 3 2 3 2 4 2 3" xfId="13824" xr:uid="{00000000-0005-0000-0000-0000C2360000}"/>
    <cellStyle name="Normal 3 2 3 2 4 2 4" xfId="13825" xr:uid="{00000000-0005-0000-0000-0000C3360000}"/>
    <cellStyle name="Normal 3 2 3 2 4 2 5" xfId="13826" xr:uid="{00000000-0005-0000-0000-0000C4360000}"/>
    <cellStyle name="Normal 3 2 3 2 4 3" xfId="13827" xr:uid="{00000000-0005-0000-0000-0000C5360000}"/>
    <cellStyle name="Normal 3 2 3 2 4 3 2" xfId="13828" xr:uid="{00000000-0005-0000-0000-0000C6360000}"/>
    <cellStyle name="Normal 3 2 3 2 4 3 3" xfId="13829" xr:uid="{00000000-0005-0000-0000-0000C7360000}"/>
    <cellStyle name="Normal 3 2 3 2 4 3 4" xfId="13830" xr:uid="{00000000-0005-0000-0000-0000C8360000}"/>
    <cellStyle name="Normal 3 2 3 2 4 4" xfId="13831" xr:uid="{00000000-0005-0000-0000-0000C9360000}"/>
    <cellStyle name="Normal 3 2 3 2 4 5" xfId="13832" xr:uid="{00000000-0005-0000-0000-0000CA360000}"/>
    <cellStyle name="Normal 3 2 3 2 4 6" xfId="13833" xr:uid="{00000000-0005-0000-0000-0000CB360000}"/>
    <cellStyle name="Normal 3 2 3 2 5" xfId="13834" xr:uid="{00000000-0005-0000-0000-0000CC360000}"/>
    <cellStyle name="Normal 3 2 3 2 6" xfId="13835" xr:uid="{00000000-0005-0000-0000-0000CD360000}"/>
    <cellStyle name="Normal 3 2 3 2 6 2" xfId="13836" xr:uid="{00000000-0005-0000-0000-0000CE360000}"/>
    <cellStyle name="Normal 3 2 3 2 6 2 2" xfId="13837" xr:uid="{00000000-0005-0000-0000-0000CF360000}"/>
    <cellStyle name="Normal 3 2 3 2 6 2 3" xfId="13838" xr:uid="{00000000-0005-0000-0000-0000D0360000}"/>
    <cellStyle name="Normal 3 2 3 2 6 2 4" xfId="13839" xr:uid="{00000000-0005-0000-0000-0000D1360000}"/>
    <cellStyle name="Normal 3 2 3 2 6 3" xfId="13840" xr:uid="{00000000-0005-0000-0000-0000D2360000}"/>
    <cellStyle name="Normal 3 2 3 2 6 4" xfId="13841" xr:uid="{00000000-0005-0000-0000-0000D3360000}"/>
    <cellStyle name="Normal 3 2 3 2 6 5" xfId="13842" xr:uid="{00000000-0005-0000-0000-0000D4360000}"/>
    <cellStyle name="Normal 3 2 3 2 7" xfId="13843" xr:uid="{00000000-0005-0000-0000-0000D5360000}"/>
    <cellStyle name="Normal 3 2 3 2 7 2" xfId="13844" xr:uid="{00000000-0005-0000-0000-0000D6360000}"/>
    <cellStyle name="Normal 3 2 3 2 7 3" xfId="13845" xr:uid="{00000000-0005-0000-0000-0000D7360000}"/>
    <cellStyle name="Normal 3 2 3 2 7 4" xfId="13846" xr:uid="{00000000-0005-0000-0000-0000D8360000}"/>
    <cellStyle name="Normal 3 2 3 2 8" xfId="13847" xr:uid="{00000000-0005-0000-0000-0000D9360000}"/>
    <cellStyle name="Normal 3 2 3 2 9" xfId="13848" xr:uid="{00000000-0005-0000-0000-0000DA360000}"/>
    <cellStyle name="Normal 3 2 3 3" xfId="13849" xr:uid="{00000000-0005-0000-0000-0000DB360000}"/>
    <cellStyle name="Normal 3 2 3 3 10" xfId="13850" xr:uid="{00000000-0005-0000-0000-0000DC360000}"/>
    <cellStyle name="Normal 3 2 3 3 2" xfId="13851" xr:uid="{00000000-0005-0000-0000-0000DD360000}"/>
    <cellStyle name="Normal 3 2 3 3 2 2" xfId="13852" xr:uid="{00000000-0005-0000-0000-0000DE360000}"/>
    <cellStyle name="Normal 3 2 3 3 2 2 2" xfId="13853" xr:uid="{00000000-0005-0000-0000-0000DF360000}"/>
    <cellStyle name="Normal 3 2 3 3 2 2 2 2" xfId="13854" xr:uid="{00000000-0005-0000-0000-0000E0360000}"/>
    <cellStyle name="Normal 3 2 3 3 2 2 2 2 2" xfId="13855" xr:uid="{00000000-0005-0000-0000-0000E1360000}"/>
    <cellStyle name="Normal 3 2 3 3 2 2 2 2 3" xfId="13856" xr:uid="{00000000-0005-0000-0000-0000E2360000}"/>
    <cellStyle name="Normal 3 2 3 3 2 2 2 2 4" xfId="13857" xr:uid="{00000000-0005-0000-0000-0000E3360000}"/>
    <cellStyle name="Normal 3 2 3 3 2 2 2 3" xfId="13858" xr:uid="{00000000-0005-0000-0000-0000E4360000}"/>
    <cellStyle name="Normal 3 2 3 3 2 2 2 4" xfId="13859" xr:uid="{00000000-0005-0000-0000-0000E5360000}"/>
    <cellStyle name="Normal 3 2 3 3 2 2 2 5" xfId="13860" xr:uid="{00000000-0005-0000-0000-0000E6360000}"/>
    <cellStyle name="Normal 3 2 3 3 2 2 3" xfId="13861" xr:uid="{00000000-0005-0000-0000-0000E7360000}"/>
    <cellStyle name="Normal 3 2 3 3 2 2 3 2" xfId="13862" xr:uid="{00000000-0005-0000-0000-0000E8360000}"/>
    <cellStyle name="Normal 3 2 3 3 2 2 3 3" xfId="13863" xr:uid="{00000000-0005-0000-0000-0000E9360000}"/>
    <cellStyle name="Normal 3 2 3 3 2 2 3 4" xfId="13864" xr:uid="{00000000-0005-0000-0000-0000EA360000}"/>
    <cellStyle name="Normal 3 2 3 3 2 2 4" xfId="13865" xr:uid="{00000000-0005-0000-0000-0000EB360000}"/>
    <cellStyle name="Normal 3 2 3 3 2 2 5" xfId="13866" xr:uid="{00000000-0005-0000-0000-0000EC360000}"/>
    <cellStyle name="Normal 3 2 3 3 2 2 6" xfId="13867" xr:uid="{00000000-0005-0000-0000-0000ED360000}"/>
    <cellStyle name="Normal 3 2 3 3 2 3" xfId="13868" xr:uid="{00000000-0005-0000-0000-0000EE360000}"/>
    <cellStyle name="Normal 3 2 3 3 2 3 2" xfId="13869" xr:uid="{00000000-0005-0000-0000-0000EF360000}"/>
    <cellStyle name="Normal 3 2 3 3 2 3 2 2" xfId="13870" xr:uid="{00000000-0005-0000-0000-0000F0360000}"/>
    <cellStyle name="Normal 3 2 3 3 2 3 2 2 2" xfId="13871" xr:uid="{00000000-0005-0000-0000-0000F1360000}"/>
    <cellStyle name="Normal 3 2 3 3 2 3 2 2 3" xfId="13872" xr:uid="{00000000-0005-0000-0000-0000F2360000}"/>
    <cellStyle name="Normal 3 2 3 3 2 3 2 2 4" xfId="13873" xr:uid="{00000000-0005-0000-0000-0000F3360000}"/>
    <cellStyle name="Normal 3 2 3 3 2 3 2 3" xfId="13874" xr:uid="{00000000-0005-0000-0000-0000F4360000}"/>
    <cellStyle name="Normal 3 2 3 3 2 3 2 4" xfId="13875" xr:uid="{00000000-0005-0000-0000-0000F5360000}"/>
    <cellStyle name="Normal 3 2 3 3 2 3 2 5" xfId="13876" xr:uid="{00000000-0005-0000-0000-0000F6360000}"/>
    <cellStyle name="Normal 3 2 3 3 2 3 3" xfId="13877" xr:uid="{00000000-0005-0000-0000-0000F7360000}"/>
    <cellStyle name="Normal 3 2 3 3 2 3 3 2" xfId="13878" xr:uid="{00000000-0005-0000-0000-0000F8360000}"/>
    <cellStyle name="Normal 3 2 3 3 2 3 3 3" xfId="13879" xr:uid="{00000000-0005-0000-0000-0000F9360000}"/>
    <cellStyle name="Normal 3 2 3 3 2 3 3 4" xfId="13880" xr:uid="{00000000-0005-0000-0000-0000FA360000}"/>
    <cellStyle name="Normal 3 2 3 3 2 3 4" xfId="13881" xr:uid="{00000000-0005-0000-0000-0000FB360000}"/>
    <cellStyle name="Normal 3 2 3 3 2 3 5" xfId="13882" xr:uid="{00000000-0005-0000-0000-0000FC360000}"/>
    <cellStyle name="Normal 3 2 3 3 2 3 6" xfId="13883" xr:uid="{00000000-0005-0000-0000-0000FD360000}"/>
    <cellStyle name="Normal 3 2 3 3 2 4" xfId="13884" xr:uid="{00000000-0005-0000-0000-0000FE360000}"/>
    <cellStyle name="Normal 3 2 3 3 2 4 2" xfId="13885" xr:uid="{00000000-0005-0000-0000-0000FF360000}"/>
    <cellStyle name="Normal 3 2 3 3 2 4 2 2" xfId="13886" xr:uid="{00000000-0005-0000-0000-000000370000}"/>
    <cellStyle name="Normal 3 2 3 3 2 4 2 3" xfId="13887" xr:uid="{00000000-0005-0000-0000-000001370000}"/>
    <cellStyle name="Normal 3 2 3 3 2 4 2 4" xfId="13888" xr:uid="{00000000-0005-0000-0000-000002370000}"/>
    <cellStyle name="Normal 3 2 3 3 2 4 3" xfId="13889" xr:uid="{00000000-0005-0000-0000-000003370000}"/>
    <cellStyle name="Normal 3 2 3 3 2 4 4" xfId="13890" xr:uid="{00000000-0005-0000-0000-000004370000}"/>
    <cellStyle name="Normal 3 2 3 3 2 4 5" xfId="13891" xr:uid="{00000000-0005-0000-0000-000005370000}"/>
    <cellStyle name="Normal 3 2 3 3 2 5" xfId="13892" xr:uid="{00000000-0005-0000-0000-000006370000}"/>
    <cellStyle name="Normal 3 2 3 3 2 5 2" xfId="13893" xr:uid="{00000000-0005-0000-0000-000007370000}"/>
    <cellStyle name="Normal 3 2 3 3 2 5 3" xfId="13894" xr:uid="{00000000-0005-0000-0000-000008370000}"/>
    <cellStyle name="Normal 3 2 3 3 2 5 4" xfId="13895" xr:uid="{00000000-0005-0000-0000-000009370000}"/>
    <cellStyle name="Normal 3 2 3 3 2 6" xfId="13896" xr:uid="{00000000-0005-0000-0000-00000A370000}"/>
    <cellStyle name="Normal 3 2 3 3 2 7" xfId="13897" xr:uid="{00000000-0005-0000-0000-00000B370000}"/>
    <cellStyle name="Normal 3 2 3 3 2 8" xfId="13898" xr:uid="{00000000-0005-0000-0000-00000C370000}"/>
    <cellStyle name="Normal 3 2 3 3 3" xfId="13899" xr:uid="{00000000-0005-0000-0000-00000D370000}"/>
    <cellStyle name="Normal 3 2 3 3 3 2" xfId="13900" xr:uid="{00000000-0005-0000-0000-00000E370000}"/>
    <cellStyle name="Normal 3 2 3 3 3 2 2" xfId="13901" xr:uid="{00000000-0005-0000-0000-00000F370000}"/>
    <cellStyle name="Normal 3 2 3 3 3 2 2 2" xfId="13902" xr:uid="{00000000-0005-0000-0000-000010370000}"/>
    <cellStyle name="Normal 3 2 3 3 3 2 2 3" xfId="13903" xr:uid="{00000000-0005-0000-0000-000011370000}"/>
    <cellStyle name="Normal 3 2 3 3 3 2 2 4" xfId="13904" xr:uid="{00000000-0005-0000-0000-000012370000}"/>
    <cellStyle name="Normal 3 2 3 3 3 2 3" xfId="13905" xr:uid="{00000000-0005-0000-0000-000013370000}"/>
    <cellStyle name="Normal 3 2 3 3 3 2 4" xfId="13906" xr:uid="{00000000-0005-0000-0000-000014370000}"/>
    <cellStyle name="Normal 3 2 3 3 3 2 5" xfId="13907" xr:uid="{00000000-0005-0000-0000-000015370000}"/>
    <cellStyle name="Normal 3 2 3 3 3 3" xfId="13908" xr:uid="{00000000-0005-0000-0000-000016370000}"/>
    <cellStyle name="Normal 3 2 3 3 3 3 2" xfId="13909" xr:uid="{00000000-0005-0000-0000-000017370000}"/>
    <cellStyle name="Normal 3 2 3 3 3 3 3" xfId="13910" xr:uid="{00000000-0005-0000-0000-000018370000}"/>
    <cellStyle name="Normal 3 2 3 3 3 3 4" xfId="13911" xr:uid="{00000000-0005-0000-0000-000019370000}"/>
    <cellStyle name="Normal 3 2 3 3 3 4" xfId="13912" xr:uid="{00000000-0005-0000-0000-00001A370000}"/>
    <cellStyle name="Normal 3 2 3 3 3 5" xfId="13913" xr:uid="{00000000-0005-0000-0000-00001B370000}"/>
    <cellStyle name="Normal 3 2 3 3 3 6" xfId="13914" xr:uid="{00000000-0005-0000-0000-00001C370000}"/>
    <cellStyle name="Normal 3 2 3 3 4" xfId="13915" xr:uid="{00000000-0005-0000-0000-00001D370000}"/>
    <cellStyle name="Normal 3 2 3 3 4 2" xfId="13916" xr:uid="{00000000-0005-0000-0000-00001E370000}"/>
    <cellStyle name="Normal 3 2 3 3 4 2 2" xfId="13917" xr:uid="{00000000-0005-0000-0000-00001F370000}"/>
    <cellStyle name="Normal 3 2 3 3 4 2 2 2" xfId="13918" xr:uid="{00000000-0005-0000-0000-000020370000}"/>
    <cellStyle name="Normal 3 2 3 3 4 2 2 3" xfId="13919" xr:uid="{00000000-0005-0000-0000-000021370000}"/>
    <cellStyle name="Normal 3 2 3 3 4 2 2 4" xfId="13920" xr:uid="{00000000-0005-0000-0000-000022370000}"/>
    <cellStyle name="Normal 3 2 3 3 4 2 3" xfId="13921" xr:uid="{00000000-0005-0000-0000-000023370000}"/>
    <cellStyle name="Normal 3 2 3 3 4 2 4" xfId="13922" xr:uid="{00000000-0005-0000-0000-000024370000}"/>
    <cellStyle name="Normal 3 2 3 3 4 2 5" xfId="13923" xr:uid="{00000000-0005-0000-0000-000025370000}"/>
    <cellStyle name="Normal 3 2 3 3 4 3" xfId="13924" xr:uid="{00000000-0005-0000-0000-000026370000}"/>
    <cellStyle name="Normal 3 2 3 3 4 3 2" xfId="13925" xr:uid="{00000000-0005-0000-0000-000027370000}"/>
    <cellStyle name="Normal 3 2 3 3 4 3 3" xfId="13926" xr:uid="{00000000-0005-0000-0000-000028370000}"/>
    <cellStyle name="Normal 3 2 3 3 4 3 4" xfId="13927" xr:uid="{00000000-0005-0000-0000-000029370000}"/>
    <cellStyle name="Normal 3 2 3 3 4 4" xfId="13928" xr:uid="{00000000-0005-0000-0000-00002A370000}"/>
    <cellStyle name="Normal 3 2 3 3 4 5" xfId="13929" xr:uid="{00000000-0005-0000-0000-00002B370000}"/>
    <cellStyle name="Normal 3 2 3 3 4 6" xfId="13930" xr:uid="{00000000-0005-0000-0000-00002C370000}"/>
    <cellStyle name="Normal 3 2 3 3 5" xfId="13931" xr:uid="{00000000-0005-0000-0000-00002D370000}"/>
    <cellStyle name="Normal 3 2 3 3 6" xfId="13932" xr:uid="{00000000-0005-0000-0000-00002E370000}"/>
    <cellStyle name="Normal 3 2 3 3 6 2" xfId="13933" xr:uid="{00000000-0005-0000-0000-00002F370000}"/>
    <cellStyle name="Normal 3 2 3 3 6 2 2" xfId="13934" xr:uid="{00000000-0005-0000-0000-000030370000}"/>
    <cellStyle name="Normal 3 2 3 3 6 2 3" xfId="13935" xr:uid="{00000000-0005-0000-0000-000031370000}"/>
    <cellStyle name="Normal 3 2 3 3 6 2 4" xfId="13936" xr:uid="{00000000-0005-0000-0000-000032370000}"/>
    <cellStyle name="Normal 3 2 3 3 6 3" xfId="13937" xr:uid="{00000000-0005-0000-0000-000033370000}"/>
    <cellStyle name="Normal 3 2 3 3 6 4" xfId="13938" xr:uid="{00000000-0005-0000-0000-000034370000}"/>
    <cellStyle name="Normal 3 2 3 3 6 5" xfId="13939" xr:uid="{00000000-0005-0000-0000-000035370000}"/>
    <cellStyle name="Normal 3 2 3 3 7" xfId="13940" xr:uid="{00000000-0005-0000-0000-000036370000}"/>
    <cellStyle name="Normal 3 2 3 3 7 2" xfId="13941" xr:uid="{00000000-0005-0000-0000-000037370000}"/>
    <cellStyle name="Normal 3 2 3 3 7 3" xfId="13942" xr:uid="{00000000-0005-0000-0000-000038370000}"/>
    <cellStyle name="Normal 3 2 3 3 7 4" xfId="13943" xr:uid="{00000000-0005-0000-0000-000039370000}"/>
    <cellStyle name="Normal 3 2 3 3 8" xfId="13944" xr:uid="{00000000-0005-0000-0000-00003A370000}"/>
    <cellStyle name="Normal 3 2 3 3 9" xfId="13945" xr:uid="{00000000-0005-0000-0000-00003B370000}"/>
    <cellStyle name="Normal 3 2 3 4" xfId="13946" xr:uid="{00000000-0005-0000-0000-00003C370000}"/>
    <cellStyle name="Normal 3 2 3 4 10" xfId="13947" xr:uid="{00000000-0005-0000-0000-00003D370000}"/>
    <cellStyle name="Normal 3 2 3 4 2" xfId="13948" xr:uid="{00000000-0005-0000-0000-00003E370000}"/>
    <cellStyle name="Normal 3 2 3 4 2 2" xfId="13949" xr:uid="{00000000-0005-0000-0000-00003F370000}"/>
    <cellStyle name="Normal 3 2 3 4 2 2 2" xfId="13950" xr:uid="{00000000-0005-0000-0000-000040370000}"/>
    <cellStyle name="Normal 3 2 3 4 2 2 2 2" xfId="13951" xr:uid="{00000000-0005-0000-0000-000041370000}"/>
    <cellStyle name="Normal 3 2 3 4 2 2 2 2 2" xfId="13952" xr:uid="{00000000-0005-0000-0000-000042370000}"/>
    <cellStyle name="Normal 3 2 3 4 2 2 2 2 3" xfId="13953" xr:uid="{00000000-0005-0000-0000-000043370000}"/>
    <cellStyle name="Normal 3 2 3 4 2 2 2 2 4" xfId="13954" xr:uid="{00000000-0005-0000-0000-000044370000}"/>
    <cellStyle name="Normal 3 2 3 4 2 2 2 3" xfId="13955" xr:uid="{00000000-0005-0000-0000-000045370000}"/>
    <cellStyle name="Normal 3 2 3 4 2 2 2 4" xfId="13956" xr:uid="{00000000-0005-0000-0000-000046370000}"/>
    <cellStyle name="Normal 3 2 3 4 2 2 2 5" xfId="13957" xr:uid="{00000000-0005-0000-0000-000047370000}"/>
    <cellStyle name="Normal 3 2 3 4 2 2 3" xfId="13958" xr:uid="{00000000-0005-0000-0000-000048370000}"/>
    <cellStyle name="Normal 3 2 3 4 2 2 3 2" xfId="13959" xr:uid="{00000000-0005-0000-0000-000049370000}"/>
    <cellStyle name="Normal 3 2 3 4 2 2 3 3" xfId="13960" xr:uid="{00000000-0005-0000-0000-00004A370000}"/>
    <cellStyle name="Normal 3 2 3 4 2 2 3 4" xfId="13961" xr:uid="{00000000-0005-0000-0000-00004B370000}"/>
    <cellStyle name="Normal 3 2 3 4 2 2 4" xfId="13962" xr:uid="{00000000-0005-0000-0000-00004C370000}"/>
    <cellStyle name="Normal 3 2 3 4 2 2 5" xfId="13963" xr:uid="{00000000-0005-0000-0000-00004D370000}"/>
    <cellStyle name="Normal 3 2 3 4 2 2 6" xfId="13964" xr:uid="{00000000-0005-0000-0000-00004E370000}"/>
    <cellStyle name="Normal 3 2 3 4 2 3" xfId="13965" xr:uid="{00000000-0005-0000-0000-00004F370000}"/>
    <cellStyle name="Normal 3 2 3 4 2 3 2" xfId="13966" xr:uid="{00000000-0005-0000-0000-000050370000}"/>
    <cellStyle name="Normal 3 2 3 4 2 3 2 2" xfId="13967" xr:uid="{00000000-0005-0000-0000-000051370000}"/>
    <cellStyle name="Normal 3 2 3 4 2 3 2 2 2" xfId="13968" xr:uid="{00000000-0005-0000-0000-000052370000}"/>
    <cellStyle name="Normal 3 2 3 4 2 3 2 2 3" xfId="13969" xr:uid="{00000000-0005-0000-0000-000053370000}"/>
    <cellStyle name="Normal 3 2 3 4 2 3 2 2 4" xfId="13970" xr:uid="{00000000-0005-0000-0000-000054370000}"/>
    <cellStyle name="Normal 3 2 3 4 2 3 2 3" xfId="13971" xr:uid="{00000000-0005-0000-0000-000055370000}"/>
    <cellStyle name="Normal 3 2 3 4 2 3 2 4" xfId="13972" xr:uid="{00000000-0005-0000-0000-000056370000}"/>
    <cellStyle name="Normal 3 2 3 4 2 3 2 5" xfId="13973" xr:uid="{00000000-0005-0000-0000-000057370000}"/>
    <cellStyle name="Normal 3 2 3 4 2 3 3" xfId="13974" xr:uid="{00000000-0005-0000-0000-000058370000}"/>
    <cellStyle name="Normal 3 2 3 4 2 3 3 2" xfId="13975" xr:uid="{00000000-0005-0000-0000-000059370000}"/>
    <cellStyle name="Normal 3 2 3 4 2 3 3 3" xfId="13976" xr:uid="{00000000-0005-0000-0000-00005A370000}"/>
    <cellStyle name="Normal 3 2 3 4 2 3 3 4" xfId="13977" xr:uid="{00000000-0005-0000-0000-00005B370000}"/>
    <cellStyle name="Normal 3 2 3 4 2 3 4" xfId="13978" xr:uid="{00000000-0005-0000-0000-00005C370000}"/>
    <cellStyle name="Normal 3 2 3 4 2 3 5" xfId="13979" xr:uid="{00000000-0005-0000-0000-00005D370000}"/>
    <cellStyle name="Normal 3 2 3 4 2 3 6" xfId="13980" xr:uid="{00000000-0005-0000-0000-00005E370000}"/>
    <cellStyle name="Normal 3 2 3 4 2 4" xfId="13981" xr:uid="{00000000-0005-0000-0000-00005F370000}"/>
    <cellStyle name="Normal 3 2 3 4 2 4 2" xfId="13982" xr:uid="{00000000-0005-0000-0000-000060370000}"/>
    <cellStyle name="Normal 3 2 3 4 2 4 2 2" xfId="13983" xr:uid="{00000000-0005-0000-0000-000061370000}"/>
    <cellStyle name="Normal 3 2 3 4 2 4 2 3" xfId="13984" xr:uid="{00000000-0005-0000-0000-000062370000}"/>
    <cellStyle name="Normal 3 2 3 4 2 4 2 4" xfId="13985" xr:uid="{00000000-0005-0000-0000-000063370000}"/>
    <cellStyle name="Normal 3 2 3 4 2 4 3" xfId="13986" xr:uid="{00000000-0005-0000-0000-000064370000}"/>
    <cellStyle name="Normal 3 2 3 4 2 4 4" xfId="13987" xr:uid="{00000000-0005-0000-0000-000065370000}"/>
    <cellStyle name="Normal 3 2 3 4 2 4 5" xfId="13988" xr:uid="{00000000-0005-0000-0000-000066370000}"/>
    <cellStyle name="Normal 3 2 3 4 2 5" xfId="13989" xr:uid="{00000000-0005-0000-0000-000067370000}"/>
    <cellStyle name="Normal 3 2 3 4 2 5 2" xfId="13990" xr:uid="{00000000-0005-0000-0000-000068370000}"/>
    <cellStyle name="Normal 3 2 3 4 2 5 3" xfId="13991" xr:uid="{00000000-0005-0000-0000-000069370000}"/>
    <cellStyle name="Normal 3 2 3 4 2 5 4" xfId="13992" xr:uid="{00000000-0005-0000-0000-00006A370000}"/>
    <cellStyle name="Normal 3 2 3 4 2 6" xfId="13993" xr:uid="{00000000-0005-0000-0000-00006B370000}"/>
    <cellStyle name="Normal 3 2 3 4 2 7" xfId="13994" xr:uid="{00000000-0005-0000-0000-00006C370000}"/>
    <cellStyle name="Normal 3 2 3 4 2 8" xfId="13995" xr:uid="{00000000-0005-0000-0000-00006D370000}"/>
    <cellStyle name="Normal 3 2 3 4 3" xfId="13996" xr:uid="{00000000-0005-0000-0000-00006E370000}"/>
    <cellStyle name="Normal 3 2 3 4 3 2" xfId="13997" xr:uid="{00000000-0005-0000-0000-00006F370000}"/>
    <cellStyle name="Normal 3 2 3 4 3 2 2" xfId="13998" xr:uid="{00000000-0005-0000-0000-000070370000}"/>
    <cellStyle name="Normal 3 2 3 4 3 2 2 2" xfId="13999" xr:uid="{00000000-0005-0000-0000-000071370000}"/>
    <cellStyle name="Normal 3 2 3 4 3 2 2 3" xfId="14000" xr:uid="{00000000-0005-0000-0000-000072370000}"/>
    <cellStyle name="Normal 3 2 3 4 3 2 2 4" xfId="14001" xr:uid="{00000000-0005-0000-0000-000073370000}"/>
    <cellStyle name="Normal 3 2 3 4 3 2 3" xfId="14002" xr:uid="{00000000-0005-0000-0000-000074370000}"/>
    <cellStyle name="Normal 3 2 3 4 3 2 4" xfId="14003" xr:uid="{00000000-0005-0000-0000-000075370000}"/>
    <cellStyle name="Normal 3 2 3 4 3 2 5" xfId="14004" xr:uid="{00000000-0005-0000-0000-000076370000}"/>
    <cellStyle name="Normal 3 2 3 4 3 3" xfId="14005" xr:uid="{00000000-0005-0000-0000-000077370000}"/>
    <cellStyle name="Normal 3 2 3 4 3 3 2" xfId="14006" xr:uid="{00000000-0005-0000-0000-000078370000}"/>
    <cellStyle name="Normal 3 2 3 4 3 3 3" xfId="14007" xr:uid="{00000000-0005-0000-0000-000079370000}"/>
    <cellStyle name="Normal 3 2 3 4 3 3 4" xfId="14008" xr:uid="{00000000-0005-0000-0000-00007A370000}"/>
    <cellStyle name="Normal 3 2 3 4 3 4" xfId="14009" xr:uid="{00000000-0005-0000-0000-00007B370000}"/>
    <cellStyle name="Normal 3 2 3 4 3 5" xfId="14010" xr:uid="{00000000-0005-0000-0000-00007C370000}"/>
    <cellStyle name="Normal 3 2 3 4 3 6" xfId="14011" xr:uid="{00000000-0005-0000-0000-00007D370000}"/>
    <cellStyle name="Normal 3 2 3 4 4" xfId="14012" xr:uid="{00000000-0005-0000-0000-00007E370000}"/>
    <cellStyle name="Normal 3 2 3 4 4 2" xfId="14013" xr:uid="{00000000-0005-0000-0000-00007F370000}"/>
    <cellStyle name="Normal 3 2 3 4 4 2 2" xfId="14014" xr:uid="{00000000-0005-0000-0000-000080370000}"/>
    <cellStyle name="Normal 3 2 3 4 4 2 2 2" xfId="14015" xr:uid="{00000000-0005-0000-0000-000081370000}"/>
    <cellStyle name="Normal 3 2 3 4 4 2 2 3" xfId="14016" xr:uid="{00000000-0005-0000-0000-000082370000}"/>
    <cellStyle name="Normal 3 2 3 4 4 2 2 4" xfId="14017" xr:uid="{00000000-0005-0000-0000-000083370000}"/>
    <cellStyle name="Normal 3 2 3 4 4 2 3" xfId="14018" xr:uid="{00000000-0005-0000-0000-000084370000}"/>
    <cellStyle name="Normal 3 2 3 4 4 2 4" xfId="14019" xr:uid="{00000000-0005-0000-0000-000085370000}"/>
    <cellStyle name="Normal 3 2 3 4 4 2 5" xfId="14020" xr:uid="{00000000-0005-0000-0000-000086370000}"/>
    <cellStyle name="Normal 3 2 3 4 4 3" xfId="14021" xr:uid="{00000000-0005-0000-0000-000087370000}"/>
    <cellStyle name="Normal 3 2 3 4 4 3 2" xfId="14022" xr:uid="{00000000-0005-0000-0000-000088370000}"/>
    <cellStyle name="Normal 3 2 3 4 4 3 3" xfId="14023" xr:uid="{00000000-0005-0000-0000-000089370000}"/>
    <cellStyle name="Normal 3 2 3 4 4 3 4" xfId="14024" xr:uid="{00000000-0005-0000-0000-00008A370000}"/>
    <cellStyle name="Normal 3 2 3 4 4 4" xfId="14025" xr:uid="{00000000-0005-0000-0000-00008B370000}"/>
    <cellStyle name="Normal 3 2 3 4 4 5" xfId="14026" xr:uid="{00000000-0005-0000-0000-00008C370000}"/>
    <cellStyle name="Normal 3 2 3 4 4 6" xfId="14027" xr:uid="{00000000-0005-0000-0000-00008D370000}"/>
    <cellStyle name="Normal 3 2 3 4 5" xfId="14028" xr:uid="{00000000-0005-0000-0000-00008E370000}"/>
    <cellStyle name="Normal 3 2 3 4 6" xfId="14029" xr:uid="{00000000-0005-0000-0000-00008F370000}"/>
    <cellStyle name="Normal 3 2 3 4 6 2" xfId="14030" xr:uid="{00000000-0005-0000-0000-000090370000}"/>
    <cellStyle name="Normal 3 2 3 4 6 2 2" xfId="14031" xr:uid="{00000000-0005-0000-0000-000091370000}"/>
    <cellStyle name="Normal 3 2 3 4 6 2 3" xfId="14032" xr:uid="{00000000-0005-0000-0000-000092370000}"/>
    <cellStyle name="Normal 3 2 3 4 6 2 4" xfId="14033" xr:uid="{00000000-0005-0000-0000-000093370000}"/>
    <cellStyle name="Normal 3 2 3 4 6 3" xfId="14034" xr:uid="{00000000-0005-0000-0000-000094370000}"/>
    <cellStyle name="Normal 3 2 3 4 6 4" xfId="14035" xr:uid="{00000000-0005-0000-0000-000095370000}"/>
    <cellStyle name="Normal 3 2 3 4 6 5" xfId="14036" xr:uid="{00000000-0005-0000-0000-000096370000}"/>
    <cellStyle name="Normal 3 2 3 4 7" xfId="14037" xr:uid="{00000000-0005-0000-0000-000097370000}"/>
    <cellStyle name="Normal 3 2 3 4 7 2" xfId="14038" xr:uid="{00000000-0005-0000-0000-000098370000}"/>
    <cellStyle name="Normal 3 2 3 4 7 3" xfId="14039" xr:uid="{00000000-0005-0000-0000-000099370000}"/>
    <cellStyle name="Normal 3 2 3 4 7 4" xfId="14040" xr:uid="{00000000-0005-0000-0000-00009A370000}"/>
    <cellStyle name="Normal 3 2 3 4 8" xfId="14041" xr:uid="{00000000-0005-0000-0000-00009B370000}"/>
    <cellStyle name="Normal 3 2 3 4 9" xfId="14042" xr:uid="{00000000-0005-0000-0000-00009C370000}"/>
    <cellStyle name="Normal 3 2 3 5" xfId="14043" xr:uid="{00000000-0005-0000-0000-00009D370000}"/>
    <cellStyle name="Normal 3 2 3 5 2" xfId="14044" xr:uid="{00000000-0005-0000-0000-00009E370000}"/>
    <cellStyle name="Normal 3 2 3 5 2 2" xfId="14045" xr:uid="{00000000-0005-0000-0000-00009F370000}"/>
    <cellStyle name="Normal 3 2 3 5 2 2 2" xfId="14046" xr:uid="{00000000-0005-0000-0000-0000A0370000}"/>
    <cellStyle name="Normal 3 2 3 5 2 2 2 2" xfId="14047" xr:uid="{00000000-0005-0000-0000-0000A1370000}"/>
    <cellStyle name="Normal 3 2 3 5 2 2 2 3" xfId="14048" xr:uid="{00000000-0005-0000-0000-0000A2370000}"/>
    <cellStyle name="Normal 3 2 3 5 2 2 2 4" xfId="14049" xr:uid="{00000000-0005-0000-0000-0000A3370000}"/>
    <cellStyle name="Normal 3 2 3 5 2 2 3" xfId="14050" xr:uid="{00000000-0005-0000-0000-0000A4370000}"/>
    <cellStyle name="Normal 3 2 3 5 2 2 4" xfId="14051" xr:uid="{00000000-0005-0000-0000-0000A5370000}"/>
    <cellStyle name="Normal 3 2 3 5 2 2 5" xfId="14052" xr:uid="{00000000-0005-0000-0000-0000A6370000}"/>
    <cellStyle name="Normal 3 2 3 5 2 3" xfId="14053" xr:uid="{00000000-0005-0000-0000-0000A7370000}"/>
    <cellStyle name="Normal 3 2 3 5 2 3 2" xfId="14054" xr:uid="{00000000-0005-0000-0000-0000A8370000}"/>
    <cellStyle name="Normal 3 2 3 5 2 3 3" xfId="14055" xr:uid="{00000000-0005-0000-0000-0000A9370000}"/>
    <cellStyle name="Normal 3 2 3 5 2 3 4" xfId="14056" xr:uid="{00000000-0005-0000-0000-0000AA370000}"/>
    <cellStyle name="Normal 3 2 3 5 2 4" xfId="14057" xr:uid="{00000000-0005-0000-0000-0000AB370000}"/>
    <cellStyle name="Normal 3 2 3 5 2 5" xfId="14058" xr:uid="{00000000-0005-0000-0000-0000AC370000}"/>
    <cellStyle name="Normal 3 2 3 5 2 6" xfId="14059" xr:uid="{00000000-0005-0000-0000-0000AD370000}"/>
    <cellStyle name="Normal 3 2 3 5 3" xfId="14060" xr:uid="{00000000-0005-0000-0000-0000AE370000}"/>
    <cellStyle name="Normal 3 2 3 5 3 2" xfId="14061" xr:uid="{00000000-0005-0000-0000-0000AF370000}"/>
    <cellStyle name="Normal 3 2 3 5 3 2 2" xfId="14062" xr:uid="{00000000-0005-0000-0000-0000B0370000}"/>
    <cellStyle name="Normal 3 2 3 5 3 2 2 2" xfId="14063" xr:uid="{00000000-0005-0000-0000-0000B1370000}"/>
    <cellStyle name="Normal 3 2 3 5 3 2 2 3" xfId="14064" xr:uid="{00000000-0005-0000-0000-0000B2370000}"/>
    <cellStyle name="Normal 3 2 3 5 3 2 2 4" xfId="14065" xr:uid="{00000000-0005-0000-0000-0000B3370000}"/>
    <cellStyle name="Normal 3 2 3 5 3 2 3" xfId="14066" xr:uid="{00000000-0005-0000-0000-0000B4370000}"/>
    <cellStyle name="Normal 3 2 3 5 3 2 4" xfId="14067" xr:uid="{00000000-0005-0000-0000-0000B5370000}"/>
    <cellStyle name="Normal 3 2 3 5 3 2 5" xfId="14068" xr:uid="{00000000-0005-0000-0000-0000B6370000}"/>
    <cellStyle name="Normal 3 2 3 5 3 3" xfId="14069" xr:uid="{00000000-0005-0000-0000-0000B7370000}"/>
    <cellStyle name="Normal 3 2 3 5 3 3 2" xfId="14070" xr:uid="{00000000-0005-0000-0000-0000B8370000}"/>
    <cellStyle name="Normal 3 2 3 5 3 3 3" xfId="14071" xr:uid="{00000000-0005-0000-0000-0000B9370000}"/>
    <cellStyle name="Normal 3 2 3 5 3 3 4" xfId="14072" xr:uid="{00000000-0005-0000-0000-0000BA370000}"/>
    <cellStyle name="Normal 3 2 3 5 3 4" xfId="14073" xr:uid="{00000000-0005-0000-0000-0000BB370000}"/>
    <cellStyle name="Normal 3 2 3 5 3 5" xfId="14074" xr:uid="{00000000-0005-0000-0000-0000BC370000}"/>
    <cellStyle name="Normal 3 2 3 5 3 6" xfId="14075" xr:uid="{00000000-0005-0000-0000-0000BD370000}"/>
    <cellStyle name="Normal 3 2 3 5 4" xfId="14076" xr:uid="{00000000-0005-0000-0000-0000BE370000}"/>
    <cellStyle name="Normal 3 2 3 5 5" xfId="14077" xr:uid="{00000000-0005-0000-0000-0000BF370000}"/>
    <cellStyle name="Normal 3 2 3 5 5 2" xfId="14078" xr:uid="{00000000-0005-0000-0000-0000C0370000}"/>
    <cellStyle name="Normal 3 2 3 5 5 2 2" xfId="14079" xr:uid="{00000000-0005-0000-0000-0000C1370000}"/>
    <cellStyle name="Normal 3 2 3 5 5 2 3" xfId="14080" xr:uid="{00000000-0005-0000-0000-0000C2370000}"/>
    <cellStyle name="Normal 3 2 3 5 5 2 4" xfId="14081" xr:uid="{00000000-0005-0000-0000-0000C3370000}"/>
    <cellStyle name="Normal 3 2 3 5 5 3" xfId="14082" xr:uid="{00000000-0005-0000-0000-0000C4370000}"/>
    <cellStyle name="Normal 3 2 3 5 5 4" xfId="14083" xr:uid="{00000000-0005-0000-0000-0000C5370000}"/>
    <cellStyle name="Normal 3 2 3 5 5 5" xfId="14084" xr:uid="{00000000-0005-0000-0000-0000C6370000}"/>
    <cellStyle name="Normal 3 2 3 5 6" xfId="14085" xr:uid="{00000000-0005-0000-0000-0000C7370000}"/>
    <cellStyle name="Normal 3 2 3 5 6 2" xfId="14086" xr:uid="{00000000-0005-0000-0000-0000C8370000}"/>
    <cellStyle name="Normal 3 2 3 5 6 3" xfId="14087" xr:uid="{00000000-0005-0000-0000-0000C9370000}"/>
    <cellStyle name="Normal 3 2 3 5 6 4" xfId="14088" xr:uid="{00000000-0005-0000-0000-0000CA370000}"/>
    <cellStyle name="Normal 3 2 3 5 7" xfId="14089" xr:uid="{00000000-0005-0000-0000-0000CB370000}"/>
    <cellStyle name="Normal 3 2 3 5 8" xfId="14090" xr:uid="{00000000-0005-0000-0000-0000CC370000}"/>
    <cellStyle name="Normal 3 2 3 5 9" xfId="14091" xr:uid="{00000000-0005-0000-0000-0000CD370000}"/>
    <cellStyle name="Normal 3 2 3 6" xfId="14092" xr:uid="{00000000-0005-0000-0000-0000CE370000}"/>
    <cellStyle name="Normal 3 2 3 6 2" xfId="14093" xr:uid="{00000000-0005-0000-0000-0000CF370000}"/>
    <cellStyle name="Normal 3 2 3 6 2 2" xfId="14094" xr:uid="{00000000-0005-0000-0000-0000D0370000}"/>
    <cellStyle name="Normal 3 2 3 6 2 2 2" xfId="14095" xr:uid="{00000000-0005-0000-0000-0000D1370000}"/>
    <cellStyle name="Normal 3 2 3 6 2 2 2 2" xfId="14096" xr:uid="{00000000-0005-0000-0000-0000D2370000}"/>
    <cellStyle name="Normal 3 2 3 6 2 2 2 3" xfId="14097" xr:uid="{00000000-0005-0000-0000-0000D3370000}"/>
    <cellStyle name="Normal 3 2 3 6 2 2 2 4" xfId="14098" xr:uid="{00000000-0005-0000-0000-0000D4370000}"/>
    <cellStyle name="Normal 3 2 3 6 2 2 3" xfId="14099" xr:uid="{00000000-0005-0000-0000-0000D5370000}"/>
    <cellStyle name="Normal 3 2 3 6 2 2 4" xfId="14100" xr:uid="{00000000-0005-0000-0000-0000D6370000}"/>
    <cellStyle name="Normal 3 2 3 6 2 2 5" xfId="14101" xr:uid="{00000000-0005-0000-0000-0000D7370000}"/>
    <cellStyle name="Normal 3 2 3 6 2 3" xfId="14102" xr:uid="{00000000-0005-0000-0000-0000D8370000}"/>
    <cellStyle name="Normal 3 2 3 6 2 3 2" xfId="14103" xr:uid="{00000000-0005-0000-0000-0000D9370000}"/>
    <cellStyle name="Normal 3 2 3 6 2 3 3" xfId="14104" xr:uid="{00000000-0005-0000-0000-0000DA370000}"/>
    <cellStyle name="Normal 3 2 3 6 2 3 4" xfId="14105" xr:uid="{00000000-0005-0000-0000-0000DB370000}"/>
    <cellStyle name="Normal 3 2 3 6 2 4" xfId="14106" xr:uid="{00000000-0005-0000-0000-0000DC370000}"/>
    <cellStyle name="Normal 3 2 3 6 2 5" xfId="14107" xr:uid="{00000000-0005-0000-0000-0000DD370000}"/>
    <cellStyle name="Normal 3 2 3 6 2 6" xfId="14108" xr:uid="{00000000-0005-0000-0000-0000DE370000}"/>
    <cellStyle name="Normal 3 2 3 6 3" xfId="14109" xr:uid="{00000000-0005-0000-0000-0000DF370000}"/>
    <cellStyle name="Normal 3 2 3 6 3 2" xfId="14110" xr:uid="{00000000-0005-0000-0000-0000E0370000}"/>
    <cellStyle name="Normal 3 2 3 6 3 2 2" xfId="14111" xr:uid="{00000000-0005-0000-0000-0000E1370000}"/>
    <cellStyle name="Normal 3 2 3 6 3 2 2 2" xfId="14112" xr:uid="{00000000-0005-0000-0000-0000E2370000}"/>
    <cellStyle name="Normal 3 2 3 6 3 2 2 3" xfId="14113" xr:uid="{00000000-0005-0000-0000-0000E3370000}"/>
    <cellStyle name="Normal 3 2 3 6 3 2 2 4" xfId="14114" xr:uid="{00000000-0005-0000-0000-0000E4370000}"/>
    <cellStyle name="Normal 3 2 3 6 3 2 3" xfId="14115" xr:uid="{00000000-0005-0000-0000-0000E5370000}"/>
    <cellStyle name="Normal 3 2 3 6 3 2 4" xfId="14116" xr:uid="{00000000-0005-0000-0000-0000E6370000}"/>
    <cellStyle name="Normal 3 2 3 6 3 2 5" xfId="14117" xr:uid="{00000000-0005-0000-0000-0000E7370000}"/>
    <cellStyle name="Normal 3 2 3 6 3 3" xfId="14118" xr:uid="{00000000-0005-0000-0000-0000E8370000}"/>
    <cellStyle name="Normal 3 2 3 6 3 3 2" xfId="14119" xr:uid="{00000000-0005-0000-0000-0000E9370000}"/>
    <cellStyle name="Normal 3 2 3 6 3 3 3" xfId="14120" xr:uid="{00000000-0005-0000-0000-0000EA370000}"/>
    <cellStyle name="Normal 3 2 3 6 3 3 4" xfId="14121" xr:uid="{00000000-0005-0000-0000-0000EB370000}"/>
    <cellStyle name="Normal 3 2 3 6 3 4" xfId="14122" xr:uid="{00000000-0005-0000-0000-0000EC370000}"/>
    <cellStyle name="Normal 3 2 3 6 3 5" xfId="14123" xr:uid="{00000000-0005-0000-0000-0000ED370000}"/>
    <cellStyle name="Normal 3 2 3 6 3 6" xfId="14124" xr:uid="{00000000-0005-0000-0000-0000EE370000}"/>
    <cellStyle name="Normal 3 2 3 6 4" xfId="14125" xr:uid="{00000000-0005-0000-0000-0000EF370000}"/>
    <cellStyle name="Normal 3 2 3 6 4 2" xfId="14126" xr:uid="{00000000-0005-0000-0000-0000F0370000}"/>
    <cellStyle name="Normal 3 2 3 6 4 2 2" xfId="14127" xr:uid="{00000000-0005-0000-0000-0000F1370000}"/>
    <cellStyle name="Normal 3 2 3 6 4 2 3" xfId="14128" xr:uid="{00000000-0005-0000-0000-0000F2370000}"/>
    <cellStyle name="Normal 3 2 3 6 4 2 4" xfId="14129" xr:uid="{00000000-0005-0000-0000-0000F3370000}"/>
    <cellStyle name="Normal 3 2 3 6 4 3" xfId="14130" xr:uid="{00000000-0005-0000-0000-0000F4370000}"/>
    <cellStyle name="Normal 3 2 3 6 4 4" xfId="14131" xr:uid="{00000000-0005-0000-0000-0000F5370000}"/>
    <cellStyle name="Normal 3 2 3 6 4 5" xfId="14132" xr:uid="{00000000-0005-0000-0000-0000F6370000}"/>
    <cellStyle name="Normal 3 2 3 6 5" xfId="14133" xr:uid="{00000000-0005-0000-0000-0000F7370000}"/>
    <cellStyle name="Normal 3 2 3 6 5 2" xfId="14134" xr:uid="{00000000-0005-0000-0000-0000F8370000}"/>
    <cellStyle name="Normal 3 2 3 6 5 3" xfId="14135" xr:uid="{00000000-0005-0000-0000-0000F9370000}"/>
    <cellStyle name="Normal 3 2 3 6 5 4" xfId="14136" xr:uid="{00000000-0005-0000-0000-0000FA370000}"/>
    <cellStyle name="Normal 3 2 3 6 6" xfId="14137" xr:uid="{00000000-0005-0000-0000-0000FB370000}"/>
    <cellStyle name="Normal 3 2 3 6 7" xfId="14138" xr:uid="{00000000-0005-0000-0000-0000FC370000}"/>
    <cellStyle name="Normal 3 2 3 6 8" xfId="14139" xr:uid="{00000000-0005-0000-0000-0000FD370000}"/>
    <cellStyle name="Normal 3 2 3 7" xfId="14140" xr:uid="{00000000-0005-0000-0000-0000FE370000}"/>
    <cellStyle name="Normal 3 2 3 7 2" xfId="14141" xr:uid="{00000000-0005-0000-0000-0000FF370000}"/>
    <cellStyle name="Normal 3 2 3 7 2 2" xfId="14142" xr:uid="{00000000-0005-0000-0000-000000380000}"/>
    <cellStyle name="Normal 3 2 3 7 2 2 2" xfId="14143" xr:uid="{00000000-0005-0000-0000-000001380000}"/>
    <cellStyle name="Normal 3 2 3 7 2 2 3" xfId="14144" xr:uid="{00000000-0005-0000-0000-000002380000}"/>
    <cellStyle name="Normal 3 2 3 7 2 2 4" xfId="14145" xr:uid="{00000000-0005-0000-0000-000003380000}"/>
    <cellStyle name="Normal 3 2 3 7 2 3" xfId="14146" xr:uid="{00000000-0005-0000-0000-000004380000}"/>
    <cellStyle name="Normal 3 2 3 7 2 4" xfId="14147" xr:uid="{00000000-0005-0000-0000-000005380000}"/>
    <cellStyle name="Normal 3 2 3 7 2 5" xfId="14148" xr:uid="{00000000-0005-0000-0000-000006380000}"/>
    <cellStyle name="Normal 3 2 3 7 3" xfId="14149" xr:uid="{00000000-0005-0000-0000-000007380000}"/>
    <cellStyle name="Normal 3 2 3 7 3 2" xfId="14150" xr:uid="{00000000-0005-0000-0000-000008380000}"/>
    <cellStyle name="Normal 3 2 3 7 3 3" xfId="14151" xr:uid="{00000000-0005-0000-0000-000009380000}"/>
    <cellStyle name="Normal 3 2 3 7 3 4" xfId="14152" xr:uid="{00000000-0005-0000-0000-00000A380000}"/>
    <cellStyle name="Normal 3 2 3 7 4" xfId="14153" xr:uid="{00000000-0005-0000-0000-00000B380000}"/>
    <cellStyle name="Normal 3 2 3 7 5" xfId="14154" xr:uid="{00000000-0005-0000-0000-00000C380000}"/>
    <cellStyle name="Normal 3 2 3 7 6" xfId="14155" xr:uid="{00000000-0005-0000-0000-00000D380000}"/>
    <cellStyle name="Normal 3 2 3 8" xfId="14156" xr:uid="{00000000-0005-0000-0000-00000E380000}"/>
    <cellStyle name="Normal 3 2 3 8 2" xfId="14157" xr:uid="{00000000-0005-0000-0000-00000F380000}"/>
    <cellStyle name="Normal 3 2 3 8 2 2" xfId="14158" xr:uid="{00000000-0005-0000-0000-000010380000}"/>
    <cellStyle name="Normal 3 2 3 8 2 2 2" xfId="14159" xr:uid="{00000000-0005-0000-0000-000011380000}"/>
    <cellStyle name="Normal 3 2 3 8 2 2 3" xfId="14160" xr:uid="{00000000-0005-0000-0000-000012380000}"/>
    <cellStyle name="Normal 3 2 3 8 2 2 4" xfId="14161" xr:uid="{00000000-0005-0000-0000-000013380000}"/>
    <cellStyle name="Normal 3 2 3 8 2 3" xfId="14162" xr:uid="{00000000-0005-0000-0000-000014380000}"/>
    <cellStyle name="Normal 3 2 3 8 2 4" xfId="14163" xr:uid="{00000000-0005-0000-0000-000015380000}"/>
    <cellStyle name="Normal 3 2 3 8 2 5" xfId="14164" xr:uid="{00000000-0005-0000-0000-000016380000}"/>
    <cellStyle name="Normal 3 2 3 8 3" xfId="14165" xr:uid="{00000000-0005-0000-0000-000017380000}"/>
    <cellStyle name="Normal 3 2 3 8 3 2" xfId="14166" xr:uid="{00000000-0005-0000-0000-000018380000}"/>
    <cellStyle name="Normal 3 2 3 8 3 3" xfId="14167" xr:uid="{00000000-0005-0000-0000-000019380000}"/>
    <cellStyle name="Normal 3 2 3 8 3 4" xfId="14168" xr:uid="{00000000-0005-0000-0000-00001A380000}"/>
    <cellStyle name="Normal 3 2 3 8 4" xfId="14169" xr:uid="{00000000-0005-0000-0000-00001B380000}"/>
    <cellStyle name="Normal 3 2 3 8 5" xfId="14170" xr:uid="{00000000-0005-0000-0000-00001C380000}"/>
    <cellStyle name="Normal 3 2 3 8 6" xfId="14171" xr:uid="{00000000-0005-0000-0000-00001D380000}"/>
    <cellStyle name="Normal 3 2 3 9" xfId="14172" xr:uid="{00000000-0005-0000-0000-00001E380000}"/>
    <cellStyle name="Normal 3 2 4" xfId="14173" xr:uid="{00000000-0005-0000-0000-00001F380000}"/>
    <cellStyle name="Normal 3 2 4 10" xfId="14174" xr:uid="{00000000-0005-0000-0000-000020380000}"/>
    <cellStyle name="Normal 3 2 4 2" xfId="14175" xr:uid="{00000000-0005-0000-0000-000021380000}"/>
    <cellStyle name="Normal 3 2 4 2 2" xfId="14176" xr:uid="{00000000-0005-0000-0000-000022380000}"/>
    <cellStyle name="Normal 3 2 4 2 2 2" xfId="14177" xr:uid="{00000000-0005-0000-0000-000023380000}"/>
    <cellStyle name="Normal 3 2 4 2 2 2 2" xfId="14178" xr:uid="{00000000-0005-0000-0000-000024380000}"/>
    <cellStyle name="Normal 3 2 4 2 2 2 2 2" xfId="14179" xr:uid="{00000000-0005-0000-0000-000025380000}"/>
    <cellStyle name="Normal 3 2 4 2 2 2 2 3" xfId="14180" xr:uid="{00000000-0005-0000-0000-000026380000}"/>
    <cellStyle name="Normal 3 2 4 2 2 2 2 4" xfId="14181" xr:uid="{00000000-0005-0000-0000-000027380000}"/>
    <cellStyle name="Normal 3 2 4 2 2 2 3" xfId="14182" xr:uid="{00000000-0005-0000-0000-000028380000}"/>
    <cellStyle name="Normal 3 2 4 2 2 2 4" xfId="14183" xr:uid="{00000000-0005-0000-0000-000029380000}"/>
    <cellStyle name="Normal 3 2 4 2 2 2 5" xfId="14184" xr:uid="{00000000-0005-0000-0000-00002A380000}"/>
    <cellStyle name="Normal 3 2 4 2 2 3" xfId="14185" xr:uid="{00000000-0005-0000-0000-00002B380000}"/>
    <cellStyle name="Normal 3 2 4 2 2 3 2" xfId="14186" xr:uid="{00000000-0005-0000-0000-00002C380000}"/>
    <cellStyle name="Normal 3 2 4 2 2 3 3" xfId="14187" xr:uid="{00000000-0005-0000-0000-00002D380000}"/>
    <cellStyle name="Normal 3 2 4 2 2 3 4" xfId="14188" xr:uid="{00000000-0005-0000-0000-00002E380000}"/>
    <cellStyle name="Normal 3 2 4 2 2 4" xfId="14189" xr:uid="{00000000-0005-0000-0000-00002F380000}"/>
    <cellStyle name="Normal 3 2 4 2 2 5" xfId="14190" xr:uid="{00000000-0005-0000-0000-000030380000}"/>
    <cellStyle name="Normal 3 2 4 2 2 6" xfId="14191" xr:uid="{00000000-0005-0000-0000-000031380000}"/>
    <cellStyle name="Normal 3 2 4 2 3" xfId="14192" xr:uid="{00000000-0005-0000-0000-000032380000}"/>
    <cellStyle name="Normal 3 2 4 2 3 2" xfId="14193" xr:uid="{00000000-0005-0000-0000-000033380000}"/>
    <cellStyle name="Normal 3 2 4 2 3 2 2" xfId="14194" xr:uid="{00000000-0005-0000-0000-000034380000}"/>
    <cellStyle name="Normal 3 2 4 2 3 2 2 2" xfId="14195" xr:uid="{00000000-0005-0000-0000-000035380000}"/>
    <cellStyle name="Normal 3 2 4 2 3 2 2 3" xfId="14196" xr:uid="{00000000-0005-0000-0000-000036380000}"/>
    <cellStyle name="Normal 3 2 4 2 3 2 2 4" xfId="14197" xr:uid="{00000000-0005-0000-0000-000037380000}"/>
    <cellStyle name="Normal 3 2 4 2 3 2 3" xfId="14198" xr:uid="{00000000-0005-0000-0000-000038380000}"/>
    <cellStyle name="Normal 3 2 4 2 3 2 4" xfId="14199" xr:uid="{00000000-0005-0000-0000-000039380000}"/>
    <cellStyle name="Normal 3 2 4 2 3 2 5" xfId="14200" xr:uid="{00000000-0005-0000-0000-00003A380000}"/>
    <cellStyle name="Normal 3 2 4 2 3 3" xfId="14201" xr:uid="{00000000-0005-0000-0000-00003B380000}"/>
    <cellStyle name="Normal 3 2 4 2 3 3 2" xfId="14202" xr:uid="{00000000-0005-0000-0000-00003C380000}"/>
    <cellStyle name="Normal 3 2 4 2 3 3 3" xfId="14203" xr:uid="{00000000-0005-0000-0000-00003D380000}"/>
    <cellStyle name="Normal 3 2 4 2 3 3 4" xfId="14204" xr:uid="{00000000-0005-0000-0000-00003E380000}"/>
    <cellStyle name="Normal 3 2 4 2 3 4" xfId="14205" xr:uid="{00000000-0005-0000-0000-00003F380000}"/>
    <cellStyle name="Normal 3 2 4 2 3 5" xfId="14206" xr:uid="{00000000-0005-0000-0000-000040380000}"/>
    <cellStyle name="Normal 3 2 4 2 3 6" xfId="14207" xr:uid="{00000000-0005-0000-0000-000041380000}"/>
    <cellStyle name="Normal 3 2 4 2 4" xfId="14208" xr:uid="{00000000-0005-0000-0000-000042380000}"/>
    <cellStyle name="Normal 3 2 4 2 5" xfId="14209" xr:uid="{00000000-0005-0000-0000-000043380000}"/>
    <cellStyle name="Normal 3 2 4 2 5 2" xfId="14210" xr:uid="{00000000-0005-0000-0000-000044380000}"/>
    <cellStyle name="Normal 3 2 4 2 5 2 2" xfId="14211" xr:uid="{00000000-0005-0000-0000-000045380000}"/>
    <cellStyle name="Normal 3 2 4 2 5 2 3" xfId="14212" xr:uid="{00000000-0005-0000-0000-000046380000}"/>
    <cellStyle name="Normal 3 2 4 2 5 2 4" xfId="14213" xr:uid="{00000000-0005-0000-0000-000047380000}"/>
    <cellStyle name="Normal 3 2 4 2 5 3" xfId="14214" xr:uid="{00000000-0005-0000-0000-000048380000}"/>
    <cellStyle name="Normal 3 2 4 2 5 4" xfId="14215" xr:uid="{00000000-0005-0000-0000-000049380000}"/>
    <cellStyle name="Normal 3 2 4 2 5 5" xfId="14216" xr:uid="{00000000-0005-0000-0000-00004A380000}"/>
    <cellStyle name="Normal 3 2 4 2 6" xfId="14217" xr:uid="{00000000-0005-0000-0000-00004B380000}"/>
    <cellStyle name="Normal 3 2 4 2 6 2" xfId="14218" xr:uid="{00000000-0005-0000-0000-00004C380000}"/>
    <cellStyle name="Normal 3 2 4 2 6 3" xfId="14219" xr:uid="{00000000-0005-0000-0000-00004D380000}"/>
    <cellStyle name="Normal 3 2 4 2 6 4" xfId="14220" xr:uid="{00000000-0005-0000-0000-00004E380000}"/>
    <cellStyle name="Normal 3 2 4 2 7" xfId="14221" xr:uid="{00000000-0005-0000-0000-00004F380000}"/>
    <cellStyle name="Normal 3 2 4 2 8" xfId="14222" xr:uid="{00000000-0005-0000-0000-000050380000}"/>
    <cellStyle name="Normal 3 2 4 2 9" xfId="14223" xr:uid="{00000000-0005-0000-0000-000051380000}"/>
    <cellStyle name="Normal 3 2 4 3" xfId="14224" xr:uid="{00000000-0005-0000-0000-000052380000}"/>
    <cellStyle name="Normal 3 2 4 3 2" xfId="14225" xr:uid="{00000000-0005-0000-0000-000053380000}"/>
    <cellStyle name="Normal 3 2 4 3 2 2" xfId="14226" xr:uid="{00000000-0005-0000-0000-000054380000}"/>
    <cellStyle name="Normal 3 2 4 3 2 2 2" xfId="14227" xr:uid="{00000000-0005-0000-0000-000055380000}"/>
    <cellStyle name="Normal 3 2 4 3 2 2 3" xfId="14228" xr:uid="{00000000-0005-0000-0000-000056380000}"/>
    <cellStyle name="Normal 3 2 4 3 2 2 4" xfId="14229" xr:uid="{00000000-0005-0000-0000-000057380000}"/>
    <cellStyle name="Normal 3 2 4 3 2 3" xfId="14230" xr:uid="{00000000-0005-0000-0000-000058380000}"/>
    <cellStyle name="Normal 3 2 4 3 2 4" xfId="14231" xr:uid="{00000000-0005-0000-0000-000059380000}"/>
    <cellStyle name="Normal 3 2 4 3 2 5" xfId="14232" xr:uid="{00000000-0005-0000-0000-00005A380000}"/>
    <cellStyle name="Normal 3 2 4 3 3" xfId="14233" xr:uid="{00000000-0005-0000-0000-00005B380000}"/>
    <cellStyle name="Normal 3 2 4 3 3 2" xfId="14234" xr:uid="{00000000-0005-0000-0000-00005C380000}"/>
    <cellStyle name="Normal 3 2 4 3 3 3" xfId="14235" xr:uid="{00000000-0005-0000-0000-00005D380000}"/>
    <cellStyle name="Normal 3 2 4 3 3 4" xfId="14236" xr:uid="{00000000-0005-0000-0000-00005E380000}"/>
    <cellStyle name="Normal 3 2 4 3 4" xfId="14237" xr:uid="{00000000-0005-0000-0000-00005F380000}"/>
    <cellStyle name="Normal 3 2 4 3 5" xfId="14238" xr:uid="{00000000-0005-0000-0000-000060380000}"/>
    <cellStyle name="Normal 3 2 4 3 6" xfId="14239" xr:uid="{00000000-0005-0000-0000-000061380000}"/>
    <cellStyle name="Normal 3 2 4 4" xfId="14240" xr:uid="{00000000-0005-0000-0000-000062380000}"/>
    <cellStyle name="Normal 3 2 4 4 2" xfId="14241" xr:uid="{00000000-0005-0000-0000-000063380000}"/>
    <cellStyle name="Normal 3 2 4 4 2 2" xfId="14242" xr:uid="{00000000-0005-0000-0000-000064380000}"/>
    <cellStyle name="Normal 3 2 4 4 2 2 2" xfId="14243" xr:uid="{00000000-0005-0000-0000-000065380000}"/>
    <cellStyle name="Normal 3 2 4 4 2 2 3" xfId="14244" xr:uid="{00000000-0005-0000-0000-000066380000}"/>
    <cellStyle name="Normal 3 2 4 4 2 2 4" xfId="14245" xr:uid="{00000000-0005-0000-0000-000067380000}"/>
    <cellStyle name="Normal 3 2 4 4 2 3" xfId="14246" xr:uid="{00000000-0005-0000-0000-000068380000}"/>
    <cellStyle name="Normal 3 2 4 4 2 4" xfId="14247" xr:uid="{00000000-0005-0000-0000-000069380000}"/>
    <cellStyle name="Normal 3 2 4 4 2 5" xfId="14248" xr:uid="{00000000-0005-0000-0000-00006A380000}"/>
    <cellStyle name="Normal 3 2 4 4 3" xfId="14249" xr:uid="{00000000-0005-0000-0000-00006B380000}"/>
    <cellStyle name="Normal 3 2 4 4 3 2" xfId="14250" xr:uid="{00000000-0005-0000-0000-00006C380000}"/>
    <cellStyle name="Normal 3 2 4 4 3 3" xfId="14251" xr:uid="{00000000-0005-0000-0000-00006D380000}"/>
    <cellStyle name="Normal 3 2 4 4 3 4" xfId="14252" xr:uid="{00000000-0005-0000-0000-00006E380000}"/>
    <cellStyle name="Normal 3 2 4 4 4" xfId="14253" xr:uid="{00000000-0005-0000-0000-00006F380000}"/>
    <cellStyle name="Normal 3 2 4 4 5" xfId="14254" xr:uid="{00000000-0005-0000-0000-000070380000}"/>
    <cellStyle name="Normal 3 2 4 4 6" xfId="14255" xr:uid="{00000000-0005-0000-0000-000071380000}"/>
    <cellStyle name="Normal 3 2 4 5" xfId="14256" xr:uid="{00000000-0005-0000-0000-000072380000}"/>
    <cellStyle name="Normal 3 2 4 6" xfId="14257" xr:uid="{00000000-0005-0000-0000-000073380000}"/>
    <cellStyle name="Normal 3 2 4 6 2" xfId="14258" xr:uid="{00000000-0005-0000-0000-000074380000}"/>
    <cellStyle name="Normal 3 2 4 6 2 2" xfId="14259" xr:uid="{00000000-0005-0000-0000-000075380000}"/>
    <cellStyle name="Normal 3 2 4 6 2 3" xfId="14260" xr:uid="{00000000-0005-0000-0000-000076380000}"/>
    <cellStyle name="Normal 3 2 4 6 2 4" xfId="14261" xr:uid="{00000000-0005-0000-0000-000077380000}"/>
    <cellStyle name="Normal 3 2 4 6 3" xfId="14262" xr:uid="{00000000-0005-0000-0000-000078380000}"/>
    <cellStyle name="Normal 3 2 4 6 4" xfId="14263" xr:uid="{00000000-0005-0000-0000-000079380000}"/>
    <cellStyle name="Normal 3 2 4 6 5" xfId="14264" xr:uid="{00000000-0005-0000-0000-00007A380000}"/>
    <cellStyle name="Normal 3 2 4 7" xfId="14265" xr:uid="{00000000-0005-0000-0000-00007B380000}"/>
    <cellStyle name="Normal 3 2 4 7 2" xfId="14266" xr:uid="{00000000-0005-0000-0000-00007C380000}"/>
    <cellStyle name="Normal 3 2 4 7 3" xfId="14267" xr:uid="{00000000-0005-0000-0000-00007D380000}"/>
    <cellStyle name="Normal 3 2 4 7 4" xfId="14268" xr:uid="{00000000-0005-0000-0000-00007E380000}"/>
    <cellStyle name="Normal 3 2 4 8" xfId="14269" xr:uid="{00000000-0005-0000-0000-00007F380000}"/>
    <cellStyle name="Normal 3 2 4 9" xfId="14270" xr:uid="{00000000-0005-0000-0000-000080380000}"/>
    <cellStyle name="Normal 3 2 5" xfId="14271" xr:uid="{00000000-0005-0000-0000-000081380000}"/>
    <cellStyle name="Normal 3 2 5 10" xfId="14272" xr:uid="{00000000-0005-0000-0000-000082380000}"/>
    <cellStyle name="Normal 3 2 5 2" xfId="14273" xr:uid="{00000000-0005-0000-0000-000083380000}"/>
    <cellStyle name="Normal 3 2 5 2 2" xfId="14274" xr:uid="{00000000-0005-0000-0000-000084380000}"/>
    <cellStyle name="Normal 3 2 5 2 2 2" xfId="14275" xr:uid="{00000000-0005-0000-0000-000085380000}"/>
    <cellStyle name="Normal 3 2 5 2 2 2 2" xfId="14276" xr:uid="{00000000-0005-0000-0000-000086380000}"/>
    <cellStyle name="Normal 3 2 5 2 2 2 2 2" xfId="14277" xr:uid="{00000000-0005-0000-0000-000087380000}"/>
    <cellStyle name="Normal 3 2 5 2 2 2 2 3" xfId="14278" xr:uid="{00000000-0005-0000-0000-000088380000}"/>
    <cellStyle name="Normal 3 2 5 2 2 2 2 4" xfId="14279" xr:uid="{00000000-0005-0000-0000-000089380000}"/>
    <cellStyle name="Normal 3 2 5 2 2 2 3" xfId="14280" xr:uid="{00000000-0005-0000-0000-00008A380000}"/>
    <cellStyle name="Normal 3 2 5 2 2 2 4" xfId="14281" xr:uid="{00000000-0005-0000-0000-00008B380000}"/>
    <cellStyle name="Normal 3 2 5 2 2 2 5" xfId="14282" xr:uid="{00000000-0005-0000-0000-00008C380000}"/>
    <cellStyle name="Normal 3 2 5 2 2 3" xfId="14283" xr:uid="{00000000-0005-0000-0000-00008D380000}"/>
    <cellStyle name="Normal 3 2 5 2 2 3 2" xfId="14284" xr:uid="{00000000-0005-0000-0000-00008E380000}"/>
    <cellStyle name="Normal 3 2 5 2 2 3 3" xfId="14285" xr:uid="{00000000-0005-0000-0000-00008F380000}"/>
    <cellStyle name="Normal 3 2 5 2 2 3 4" xfId="14286" xr:uid="{00000000-0005-0000-0000-000090380000}"/>
    <cellStyle name="Normal 3 2 5 2 2 4" xfId="14287" xr:uid="{00000000-0005-0000-0000-000091380000}"/>
    <cellStyle name="Normal 3 2 5 2 2 5" xfId="14288" xr:uid="{00000000-0005-0000-0000-000092380000}"/>
    <cellStyle name="Normal 3 2 5 2 2 6" xfId="14289" xr:uid="{00000000-0005-0000-0000-000093380000}"/>
    <cellStyle name="Normal 3 2 5 2 3" xfId="14290" xr:uid="{00000000-0005-0000-0000-000094380000}"/>
    <cellStyle name="Normal 3 2 5 2 3 2" xfId="14291" xr:uid="{00000000-0005-0000-0000-000095380000}"/>
    <cellStyle name="Normal 3 2 5 2 3 2 2" xfId="14292" xr:uid="{00000000-0005-0000-0000-000096380000}"/>
    <cellStyle name="Normal 3 2 5 2 3 2 2 2" xfId="14293" xr:uid="{00000000-0005-0000-0000-000097380000}"/>
    <cellStyle name="Normal 3 2 5 2 3 2 2 3" xfId="14294" xr:uid="{00000000-0005-0000-0000-000098380000}"/>
    <cellStyle name="Normal 3 2 5 2 3 2 2 4" xfId="14295" xr:uid="{00000000-0005-0000-0000-000099380000}"/>
    <cellStyle name="Normal 3 2 5 2 3 2 3" xfId="14296" xr:uid="{00000000-0005-0000-0000-00009A380000}"/>
    <cellStyle name="Normal 3 2 5 2 3 2 4" xfId="14297" xr:uid="{00000000-0005-0000-0000-00009B380000}"/>
    <cellStyle name="Normal 3 2 5 2 3 2 5" xfId="14298" xr:uid="{00000000-0005-0000-0000-00009C380000}"/>
    <cellStyle name="Normal 3 2 5 2 3 3" xfId="14299" xr:uid="{00000000-0005-0000-0000-00009D380000}"/>
    <cellStyle name="Normal 3 2 5 2 3 3 2" xfId="14300" xr:uid="{00000000-0005-0000-0000-00009E380000}"/>
    <cellStyle name="Normal 3 2 5 2 3 3 3" xfId="14301" xr:uid="{00000000-0005-0000-0000-00009F380000}"/>
    <cellStyle name="Normal 3 2 5 2 3 3 4" xfId="14302" xr:uid="{00000000-0005-0000-0000-0000A0380000}"/>
    <cellStyle name="Normal 3 2 5 2 3 4" xfId="14303" xr:uid="{00000000-0005-0000-0000-0000A1380000}"/>
    <cellStyle name="Normal 3 2 5 2 3 5" xfId="14304" xr:uid="{00000000-0005-0000-0000-0000A2380000}"/>
    <cellStyle name="Normal 3 2 5 2 3 6" xfId="14305" xr:uid="{00000000-0005-0000-0000-0000A3380000}"/>
    <cellStyle name="Normal 3 2 5 2 4" xfId="14306" xr:uid="{00000000-0005-0000-0000-0000A4380000}"/>
    <cellStyle name="Normal 3 2 5 2 5" xfId="14307" xr:uid="{00000000-0005-0000-0000-0000A5380000}"/>
    <cellStyle name="Normal 3 2 5 2 5 2" xfId="14308" xr:uid="{00000000-0005-0000-0000-0000A6380000}"/>
    <cellStyle name="Normal 3 2 5 2 5 2 2" xfId="14309" xr:uid="{00000000-0005-0000-0000-0000A7380000}"/>
    <cellStyle name="Normal 3 2 5 2 5 2 3" xfId="14310" xr:uid="{00000000-0005-0000-0000-0000A8380000}"/>
    <cellStyle name="Normal 3 2 5 2 5 2 4" xfId="14311" xr:uid="{00000000-0005-0000-0000-0000A9380000}"/>
    <cellStyle name="Normal 3 2 5 2 5 3" xfId="14312" xr:uid="{00000000-0005-0000-0000-0000AA380000}"/>
    <cellStyle name="Normal 3 2 5 2 5 4" xfId="14313" xr:uid="{00000000-0005-0000-0000-0000AB380000}"/>
    <cellStyle name="Normal 3 2 5 2 5 5" xfId="14314" xr:uid="{00000000-0005-0000-0000-0000AC380000}"/>
    <cellStyle name="Normal 3 2 5 2 6" xfId="14315" xr:uid="{00000000-0005-0000-0000-0000AD380000}"/>
    <cellStyle name="Normal 3 2 5 2 6 2" xfId="14316" xr:uid="{00000000-0005-0000-0000-0000AE380000}"/>
    <cellStyle name="Normal 3 2 5 2 6 3" xfId="14317" xr:uid="{00000000-0005-0000-0000-0000AF380000}"/>
    <cellStyle name="Normal 3 2 5 2 6 4" xfId="14318" xr:uid="{00000000-0005-0000-0000-0000B0380000}"/>
    <cellStyle name="Normal 3 2 5 2 7" xfId="14319" xr:uid="{00000000-0005-0000-0000-0000B1380000}"/>
    <cellStyle name="Normal 3 2 5 2 8" xfId="14320" xr:uid="{00000000-0005-0000-0000-0000B2380000}"/>
    <cellStyle name="Normal 3 2 5 2 9" xfId="14321" xr:uid="{00000000-0005-0000-0000-0000B3380000}"/>
    <cellStyle name="Normal 3 2 5 3" xfId="14322" xr:uid="{00000000-0005-0000-0000-0000B4380000}"/>
    <cellStyle name="Normal 3 2 5 3 2" xfId="14323" xr:uid="{00000000-0005-0000-0000-0000B5380000}"/>
    <cellStyle name="Normal 3 2 5 3 2 2" xfId="14324" xr:uid="{00000000-0005-0000-0000-0000B6380000}"/>
    <cellStyle name="Normal 3 2 5 3 2 2 2" xfId="14325" xr:uid="{00000000-0005-0000-0000-0000B7380000}"/>
    <cellStyle name="Normal 3 2 5 3 2 2 3" xfId="14326" xr:uid="{00000000-0005-0000-0000-0000B8380000}"/>
    <cellStyle name="Normal 3 2 5 3 2 2 4" xfId="14327" xr:uid="{00000000-0005-0000-0000-0000B9380000}"/>
    <cellStyle name="Normal 3 2 5 3 2 3" xfId="14328" xr:uid="{00000000-0005-0000-0000-0000BA380000}"/>
    <cellStyle name="Normal 3 2 5 3 2 4" xfId="14329" xr:uid="{00000000-0005-0000-0000-0000BB380000}"/>
    <cellStyle name="Normal 3 2 5 3 2 5" xfId="14330" xr:uid="{00000000-0005-0000-0000-0000BC380000}"/>
    <cellStyle name="Normal 3 2 5 3 3" xfId="14331" xr:uid="{00000000-0005-0000-0000-0000BD380000}"/>
    <cellStyle name="Normal 3 2 5 3 3 2" xfId="14332" xr:uid="{00000000-0005-0000-0000-0000BE380000}"/>
    <cellStyle name="Normal 3 2 5 3 3 3" xfId="14333" xr:uid="{00000000-0005-0000-0000-0000BF380000}"/>
    <cellStyle name="Normal 3 2 5 3 3 4" xfId="14334" xr:uid="{00000000-0005-0000-0000-0000C0380000}"/>
    <cellStyle name="Normal 3 2 5 3 4" xfId="14335" xr:uid="{00000000-0005-0000-0000-0000C1380000}"/>
    <cellStyle name="Normal 3 2 5 3 5" xfId="14336" xr:uid="{00000000-0005-0000-0000-0000C2380000}"/>
    <cellStyle name="Normal 3 2 5 3 6" xfId="14337" xr:uid="{00000000-0005-0000-0000-0000C3380000}"/>
    <cellStyle name="Normal 3 2 5 4" xfId="14338" xr:uid="{00000000-0005-0000-0000-0000C4380000}"/>
    <cellStyle name="Normal 3 2 5 4 2" xfId="14339" xr:uid="{00000000-0005-0000-0000-0000C5380000}"/>
    <cellStyle name="Normal 3 2 5 4 2 2" xfId="14340" xr:uid="{00000000-0005-0000-0000-0000C6380000}"/>
    <cellStyle name="Normal 3 2 5 4 2 2 2" xfId="14341" xr:uid="{00000000-0005-0000-0000-0000C7380000}"/>
    <cellStyle name="Normal 3 2 5 4 2 2 3" xfId="14342" xr:uid="{00000000-0005-0000-0000-0000C8380000}"/>
    <cellStyle name="Normal 3 2 5 4 2 2 4" xfId="14343" xr:uid="{00000000-0005-0000-0000-0000C9380000}"/>
    <cellStyle name="Normal 3 2 5 4 2 3" xfId="14344" xr:uid="{00000000-0005-0000-0000-0000CA380000}"/>
    <cellStyle name="Normal 3 2 5 4 2 4" xfId="14345" xr:uid="{00000000-0005-0000-0000-0000CB380000}"/>
    <cellStyle name="Normal 3 2 5 4 2 5" xfId="14346" xr:uid="{00000000-0005-0000-0000-0000CC380000}"/>
    <cellStyle name="Normal 3 2 5 4 3" xfId="14347" xr:uid="{00000000-0005-0000-0000-0000CD380000}"/>
    <cellStyle name="Normal 3 2 5 4 3 2" xfId="14348" xr:uid="{00000000-0005-0000-0000-0000CE380000}"/>
    <cellStyle name="Normal 3 2 5 4 3 3" xfId="14349" xr:uid="{00000000-0005-0000-0000-0000CF380000}"/>
    <cellStyle name="Normal 3 2 5 4 3 4" xfId="14350" xr:uid="{00000000-0005-0000-0000-0000D0380000}"/>
    <cellStyle name="Normal 3 2 5 4 4" xfId="14351" xr:uid="{00000000-0005-0000-0000-0000D1380000}"/>
    <cellStyle name="Normal 3 2 5 4 5" xfId="14352" xr:uid="{00000000-0005-0000-0000-0000D2380000}"/>
    <cellStyle name="Normal 3 2 5 4 6" xfId="14353" xr:uid="{00000000-0005-0000-0000-0000D3380000}"/>
    <cellStyle name="Normal 3 2 5 5" xfId="14354" xr:uid="{00000000-0005-0000-0000-0000D4380000}"/>
    <cellStyle name="Normal 3 2 5 6" xfId="14355" xr:uid="{00000000-0005-0000-0000-0000D5380000}"/>
    <cellStyle name="Normal 3 2 5 6 2" xfId="14356" xr:uid="{00000000-0005-0000-0000-0000D6380000}"/>
    <cellStyle name="Normal 3 2 5 6 2 2" xfId="14357" xr:uid="{00000000-0005-0000-0000-0000D7380000}"/>
    <cellStyle name="Normal 3 2 5 6 2 3" xfId="14358" xr:uid="{00000000-0005-0000-0000-0000D8380000}"/>
    <cellStyle name="Normal 3 2 5 6 2 4" xfId="14359" xr:uid="{00000000-0005-0000-0000-0000D9380000}"/>
    <cellStyle name="Normal 3 2 5 6 3" xfId="14360" xr:uid="{00000000-0005-0000-0000-0000DA380000}"/>
    <cellStyle name="Normal 3 2 5 6 4" xfId="14361" xr:uid="{00000000-0005-0000-0000-0000DB380000}"/>
    <cellStyle name="Normal 3 2 5 6 5" xfId="14362" xr:uid="{00000000-0005-0000-0000-0000DC380000}"/>
    <cellStyle name="Normal 3 2 5 7" xfId="14363" xr:uid="{00000000-0005-0000-0000-0000DD380000}"/>
    <cellStyle name="Normal 3 2 5 7 2" xfId="14364" xr:uid="{00000000-0005-0000-0000-0000DE380000}"/>
    <cellStyle name="Normal 3 2 5 7 3" xfId="14365" xr:uid="{00000000-0005-0000-0000-0000DF380000}"/>
    <cellStyle name="Normal 3 2 5 7 4" xfId="14366" xr:uid="{00000000-0005-0000-0000-0000E0380000}"/>
    <cellStyle name="Normal 3 2 5 8" xfId="14367" xr:uid="{00000000-0005-0000-0000-0000E1380000}"/>
    <cellStyle name="Normal 3 2 5 9" xfId="14368" xr:uid="{00000000-0005-0000-0000-0000E2380000}"/>
    <cellStyle name="Normal 3 2 6" xfId="14369" xr:uid="{00000000-0005-0000-0000-0000E3380000}"/>
    <cellStyle name="Normal 3 2 6 2" xfId="14370" xr:uid="{00000000-0005-0000-0000-0000E4380000}"/>
    <cellStyle name="Normal 3 2 6 2 2" xfId="14371" xr:uid="{00000000-0005-0000-0000-0000E5380000}"/>
    <cellStyle name="Normal 3 2 6 2 2 2" xfId="14372" xr:uid="{00000000-0005-0000-0000-0000E6380000}"/>
    <cellStyle name="Normal 3 2 6 2 3" xfId="14373" xr:uid="{00000000-0005-0000-0000-0000E7380000}"/>
    <cellStyle name="Normal 3 2 6 2 4" xfId="14374" xr:uid="{00000000-0005-0000-0000-0000E8380000}"/>
    <cellStyle name="Normal 3 2 6 2 5" xfId="14375" xr:uid="{00000000-0005-0000-0000-0000E9380000}"/>
    <cellStyle name="Normal 3 2 6 2 6" xfId="14376" xr:uid="{00000000-0005-0000-0000-0000EA380000}"/>
    <cellStyle name="Normal 3 2 6 2 7" xfId="14377" xr:uid="{00000000-0005-0000-0000-0000EB380000}"/>
    <cellStyle name="Normal 3 2 6 2 8" xfId="14378" xr:uid="{00000000-0005-0000-0000-0000EC380000}"/>
    <cellStyle name="Normal 3 2 6 3" xfId="14379" xr:uid="{00000000-0005-0000-0000-0000ED380000}"/>
    <cellStyle name="Normal 3 2 6 3 2" xfId="14380" xr:uid="{00000000-0005-0000-0000-0000EE380000}"/>
    <cellStyle name="Normal 3 2 6 4" xfId="14381" xr:uid="{00000000-0005-0000-0000-0000EF380000}"/>
    <cellStyle name="Normal 3 2 6 5" xfId="14382" xr:uid="{00000000-0005-0000-0000-0000F0380000}"/>
    <cellStyle name="Normal 3 2 6 6" xfId="14383" xr:uid="{00000000-0005-0000-0000-0000F1380000}"/>
    <cellStyle name="Normal 3 2 6 7" xfId="14384" xr:uid="{00000000-0005-0000-0000-0000F2380000}"/>
    <cellStyle name="Normal 3 2 6 8" xfId="14385" xr:uid="{00000000-0005-0000-0000-0000F3380000}"/>
    <cellStyle name="Normal 3 2 6 9" xfId="14386" xr:uid="{00000000-0005-0000-0000-0000F4380000}"/>
    <cellStyle name="Normal 3 2 7" xfId="14387" xr:uid="{00000000-0005-0000-0000-0000F5380000}"/>
    <cellStyle name="Normal 3 2 7 10" xfId="14388" xr:uid="{00000000-0005-0000-0000-0000F6380000}"/>
    <cellStyle name="Normal 3 2 7 2" xfId="14389" xr:uid="{00000000-0005-0000-0000-0000F7380000}"/>
    <cellStyle name="Normal 3 2 7 2 2" xfId="14390" xr:uid="{00000000-0005-0000-0000-0000F8380000}"/>
    <cellStyle name="Normal 3 2 7 2 2 2" xfId="14391" xr:uid="{00000000-0005-0000-0000-0000F9380000}"/>
    <cellStyle name="Normal 3 2 7 2 2 2 2" xfId="14392" xr:uid="{00000000-0005-0000-0000-0000FA380000}"/>
    <cellStyle name="Normal 3 2 7 2 2 2 2 2" xfId="14393" xr:uid="{00000000-0005-0000-0000-0000FB380000}"/>
    <cellStyle name="Normal 3 2 7 2 2 2 2 3" xfId="14394" xr:uid="{00000000-0005-0000-0000-0000FC380000}"/>
    <cellStyle name="Normal 3 2 7 2 2 2 2 4" xfId="14395" xr:uid="{00000000-0005-0000-0000-0000FD380000}"/>
    <cellStyle name="Normal 3 2 7 2 2 2 3" xfId="14396" xr:uid="{00000000-0005-0000-0000-0000FE380000}"/>
    <cellStyle name="Normal 3 2 7 2 2 2 4" xfId="14397" xr:uid="{00000000-0005-0000-0000-0000FF380000}"/>
    <cellStyle name="Normal 3 2 7 2 2 2 5" xfId="14398" xr:uid="{00000000-0005-0000-0000-000000390000}"/>
    <cellStyle name="Normal 3 2 7 2 2 3" xfId="14399" xr:uid="{00000000-0005-0000-0000-000001390000}"/>
    <cellStyle name="Normal 3 2 7 2 2 3 2" xfId="14400" xr:uid="{00000000-0005-0000-0000-000002390000}"/>
    <cellStyle name="Normal 3 2 7 2 2 3 3" xfId="14401" xr:uid="{00000000-0005-0000-0000-000003390000}"/>
    <cellStyle name="Normal 3 2 7 2 2 3 4" xfId="14402" xr:uid="{00000000-0005-0000-0000-000004390000}"/>
    <cellStyle name="Normal 3 2 7 2 2 4" xfId="14403" xr:uid="{00000000-0005-0000-0000-000005390000}"/>
    <cellStyle name="Normal 3 2 7 2 2 5" xfId="14404" xr:uid="{00000000-0005-0000-0000-000006390000}"/>
    <cellStyle name="Normal 3 2 7 2 2 6" xfId="14405" xr:uid="{00000000-0005-0000-0000-000007390000}"/>
    <cellStyle name="Normal 3 2 7 2 3" xfId="14406" xr:uid="{00000000-0005-0000-0000-000008390000}"/>
    <cellStyle name="Normal 3 2 7 2 3 2" xfId="14407" xr:uid="{00000000-0005-0000-0000-000009390000}"/>
    <cellStyle name="Normal 3 2 7 2 3 2 2" xfId="14408" xr:uid="{00000000-0005-0000-0000-00000A390000}"/>
    <cellStyle name="Normal 3 2 7 2 3 2 2 2" xfId="14409" xr:uid="{00000000-0005-0000-0000-00000B390000}"/>
    <cellStyle name="Normal 3 2 7 2 3 2 2 3" xfId="14410" xr:uid="{00000000-0005-0000-0000-00000C390000}"/>
    <cellStyle name="Normal 3 2 7 2 3 2 2 4" xfId="14411" xr:uid="{00000000-0005-0000-0000-00000D390000}"/>
    <cellStyle name="Normal 3 2 7 2 3 2 3" xfId="14412" xr:uid="{00000000-0005-0000-0000-00000E390000}"/>
    <cellStyle name="Normal 3 2 7 2 3 2 4" xfId="14413" xr:uid="{00000000-0005-0000-0000-00000F390000}"/>
    <cellStyle name="Normal 3 2 7 2 3 2 5" xfId="14414" xr:uid="{00000000-0005-0000-0000-000010390000}"/>
    <cellStyle name="Normal 3 2 7 2 3 3" xfId="14415" xr:uid="{00000000-0005-0000-0000-000011390000}"/>
    <cellStyle name="Normal 3 2 7 2 3 3 2" xfId="14416" xr:uid="{00000000-0005-0000-0000-000012390000}"/>
    <cellStyle name="Normal 3 2 7 2 3 3 3" xfId="14417" xr:uid="{00000000-0005-0000-0000-000013390000}"/>
    <cellStyle name="Normal 3 2 7 2 3 3 4" xfId="14418" xr:uid="{00000000-0005-0000-0000-000014390000}"/>
    <cellStyle name="Normal 3 2 7 2 3 4" xfId="14419" xr:uid="{00000000-0005-0000-0000-000015390000}"/>
    <cellStyle name="Normal 3 2 7 2 3 5" xfId="14420" xr:uid="{00000000-0005-0000-0000-000016390000}"/>
    <cellStyle name="Normal 3 2 7 2 3 6" xfId="14421" xr:uid="{00000000-0005-0000-0000-000017390000}"/>
    <cellStyle name="Normal 3 2 7 2 4" xfId="14422" xr:uid="{00000000-0005-0000-0000-000018390000}"/>
    <cellStyle name="Normal 3 2 7 2 4 2" xfId="14423" xr:uid="{00000000-0005-0000-0000-000019390000}"/>
    <cellStyle name="Normal 3 2 7 2 4 2 2" xfId="14424" xr:uid="{00000000-0005-0000-0000-00001A390000}"/>
    <cellStyle name="Normal 3 2 7 2 4 2 3" xfId="14425" xr:uid="{00000000-0005-0000-0000-00001B390000}"/>
    <cellStyle name="Normal 3 2 7 2 4 2 4" xfId="14426" xr:uid="{00000000-0005-0000-0000-00001C390000}"/>
    <cellStyle name="Normal 3 2 7 2 4 3" xfId="14427" xr:uid="{00000000-0005-0000-0000-00001D390000}"/>
    <cellStyle name="Normal 3 2 7 2 4 4" xfId="14428" xr:uid="{00000000-0005-0000-0000-00001E390000}"/>
    <cellStyle name="Normal 3 2 7 2 4 5" xfId="14429" xr:uid="{00000000-0005-0000-0000-00001F390000}"/>
    <cellStyle name="Normal 3 2 7 2 5" xfId="14430" xr:uid="{00000000-0005-0000-0000-000020390000}"/>
    <cellStyle name="Normal 3 2 7 2 5 2" xfId="14431" xr:uid="{00000000-0005-0000-0000-000021390000}"/>
    <cellStyle name="Normal 3 2 7 2 5 3" xfId="14432" xr:uid="{00000000-0005-0000-0000-000022390000}"/>
    <cellStyle name="Normal 3 2 7 2 5 4" xfId="14433" xr:uid="{00000000-0005-0000-0000-000023390000}"/>
    <cellStyle name="Normal 3 2 7 2 6" xfId="14434" xr:uid="{00000000-0005-0000-0000-000024390000}"/>
    <cellStyle name="Normal 3 2 7 2 7" xfId="14435" xr:uid="{00000000-0005-0000-0000-000025390000}"/>
    <cellStyle name="Normal 3 2 7 2 8" xfId="14436" xr:uid="{00000000-0005-0000-0000-000026390000}"/>
    <cellStyle name="Normal 3 2 7 3" xfId="14437" xr:uid="{00000000-0005-0000-0000-000027390000}"/>
    <cellStyle name="Normal 3 2 7 3 2" xfId="14438" xr:uid="{00000000-0005-0000-0000-000028390000}"/>
    <cellStyle name="Normal 3 2 7 3 2 2" xfId="14439" xr:uid="{00000000-0005-0000-0000-000029390000}"/>
    <cellStyle name="Normal 3 2 7 3 2 2 2" xfId="14440" xr:uid="{00000000-0005-0000-0000-00002A390000}"/>
    <cellStyle name="Normal 3 2 7 3 2 2 3" xfId="14441" xr:uid="{00000000-0005-0000-0000-00002B390000}"/>
    <cellStyle name="Normal 3 2 7 3 2 2 4" xfId="14442" xr:uid="{00000000-0005-0000-0000-00002C390000}"/>
    <cellStyle name="Normal 3 2 7 3 2 3" xfId="14443" xr:uid="{00000000-0005-0000-0000-00002D390000}"/>
    <cellStyle name="Normal 3 2 7 3 2 4" xfId="14444" xr:uid="{00000000-0005-0000-0000-00002E390000}"/>
    <cellStyle name="Normal 3 2 7 3 2 5" xfId="14445" xr:uid="{00000000-0005-0000-0000-00002F390000}"/>
    <cellStyle name="Normal 3 2 7 3 3" xfId="14446" xr:uid="{00000000-0005-0000-0000-000030390000}"/>
    <cellStyle name="Normal 3 2 7 3 3 2" xfId="14447" xr:uid="{00000000-0005-0000-0000-000031390000}"/>
    <cellStyle name="Normal 3 2 7 3 3 3" xfId="14448" xr:uid="{00000000-0005-0000-0000-000032390000}"/>
    <cellStyle name="Normal 3 2 7 3 3 4" xfId="14449" xr:uid="{00000000-0005-0000-0000-000033390000}"/>
    <cellStyle name="Normal 3 2 7 3 4" xfId="14450" xr:uid="{00000000-0005-0000-0000-000034390000}"/>
    <cellStyle name="Normal 3 2 7 3 5" xfId="14451" xr:uid="{00000000-0005-0000-0000-000035390000}"/>
    <cellStyle name="Normal 3 2 7 3 6" xfId="14452" xr:uid="{00000000-0005-0000-0000-000036390000}"/>
    <cellStyle name="Normal 3 2 7 4" xfId="14453" xr:uid="{00000000-0005-0000-0000-000037390000}"/>
    <cellStyle name="Normal 3 2 7 4 2" xfId="14454" xr:uid="{00000000-0005-0000-0000-000038390000}"/>
    <cellStyle name="Normal 3 2 7 4 2 2" xfId="14455" xr:uid="{00000000-0005-0000-0000-000039390000}"/>
    <cellStyle name="Normal 3 2 7 4 2 2 2" xfId="14456" xr:uid="{00000000-0005-0000-0000-00003A390000}"/>
    <cellStyle name="Normal 3 2 7 4 2 2 3" xfId="14457" xr:uid="{00000000-0005-0000-0000-00003B390000}"/>
    <cellStyle name="Normal 3 2 7 4 2 2 4" xfId="14458" xr:uid="{00000000-0005-0000-0000-00003C390000}"/>
    <cellStyle name="Normal 3 2 7 4 2 3" xfId="14459" xr:uid="{00000000-0005-0000-0000-00003D390000}"/>
    <cellStyle name="Normal 3 2 7 4 2 4" xfId="14460" xr:uid="{00000000-0005-0000-0000-00003E390000}"/>
    <cellStyle name="Normal 3 2 7 4 2 5" xfId="14461" xr:uid="{00000000-0005-0000-0000-00003F390000}"/>
    <cellStyle name="Normal 3 2 7 4 3" xfId="14462" xr:uid="{00000000-0005-0000-0000-000040390000}"/>
    <cellStyle name="Normal 3 2 7 4 3 2" xfId="14463" xr:uid="{00000000-0005-0000-0000-000041390000}"/>
    <cellStyle name="Normal 3 2 7 4 3 3" xfId="14464" xr:uid="{00000000-0005-0000-0000-000042390000}"/>
    <cellStyle name="Normal 3 2 7 4 3 4" xfId="14465" xr:uid="{00000000-0005-0000-0000-000043390000}"/>
    <cellStyle name="Normal 3 2 7 4 4" xfId="14466" xr:uid="{00000000-0005-0000-0000-000044390000}"/>
    <cellStyle name="Normal 3 2 7 4 5" xfId="14467" xr:uid="{00000000-0005-0000-0000-000045390000}"/>
    <cellStyle name="Normal 3 2 7 4 6" xfId="14468" xr:uid="{00000000-0005-0000-0000-000046390000}"/>
    <cellStyle name="Normal 3 2 7 5" xfId="14469" xr:uid="{00000000-0005-0000-0000-000047390000}"/>
    <cellStyle name="Normal 3 2 7 6" xfId="14470" xr:uid="{00000000-0005-0000-0000-000048390000}"/>
    <cellStyle name="Normal 3 2 7 6 2" xfId="14471" xr:uid="{00000000-0005-0000-0000-000049390000}"/>
    <cellStyle name="Normal 3 2 7 6 2 2" xfId="14472" xr:uid="{00000000-0005-0000-0000-00004A390000}"/>
    <cellStyle name="Normal 3 2 7 6 2 3" xfId="14473" xr:uid="{00000000-0005-0000-0000-00004B390000}"/>
    <cellStyle name="Normal 3 2 7 6 2 4" xfId="14474" xr:uid="{00000000-0005-0000-0000-00004C390000}"/>
    <cellStyle name="Normal 3 2 7 6 3" xfId="14475" xr:uid="{00000000-0005-0000-0000-00004D390000}"/>
    <cellStyle name="Normal 3 2 7 6 4" xfId="14476" xr:uid="{00000000-0005-0000-0000-00004E390000}"/>
    <cellStyle name="Normal 3 2 7 6 5" xfId="14477" xr:uid="{00000000-0005-0000-0000-00004F390000}"/>
    <cellStyle name="Normal 3 2 7 7" xfId="14478" xr:uid="{00000000-0005-0000-0000-000050390000}"/>
    <cellStyle name="Normal 3 2 7 7 2" xfId="14479" xr:uid="{00000000-0005-0000-0000-000051390000}"/>
    <cellStyle name="Normal 3 2 7 7 3" xfId="14480" xr:uid="{00000000-0005-0000-0000-000052390000}"/>
    <cellStyle name="Normal 3 2 7 7 4" xfId="14481" xr:uid="{00000000-0005-0000-0000-000053390000}"/>
    <cellStyle name="Normal 3 2 7 8" xfId="14482" xr:uid="{00000000-0005-0000-0000-000054390000}"/>
    <cellStyle name="Normal 3 2 7 9" xfId="14483" xr:uid="{00000000-0005-0000-0000-000055390000}"/>
    <cellStyle name="Normal 3 2 8" xfId="14484" xr:uid="{00000000-0005-0000-0000-000056390000}"/>
    <cellStyle name="Normal 3 2 8 2" xfId="14485" xr:uid="{00000000-0005-0000-0000-000057390000}"/>
    <cellStyle name="Normal 3 2 8 2 2" xfId="14486" xr:uid="{00000000-0005-0000-0000-000058390000}"/>
    <cellStyle name="Normal 3 2 8 2 2 2" xfId="14487" xr:uid="{00000000-0005-0000-0000-000059390000}"/>
    <cellStyle name="Normal 3 2 8 2 2 2 2" xfId="14488" xr:uid="{00000000-0005-0000-0000-00005A390000}"/>
    <cellStyle name="Normal 3 2 8 2 2 2 3" xfId="14489" xr:uid="{00000000-0005-0000-0000-00005B390000}"/>
    <cellStyle name="Normal 3 2 8 2 2 2 4" xfId="14490" xr:uid="{00000000-0005-0000-0000-00005C390000}"/>
    <cellStyle name="Normal 3 2 8 2 2 3" xfId="14491" xr:uid="{00000000-0005-0000-0000-00005D390000}"/>
    <cellStyle name="Normal 3 2 8 2 2 4" xfId="14492" xr:uid="{00000000-0005-0000-0000-00005E390000}"/>
    <cellStyle name="Normal 3 2 8 2 2 5" xfId="14493" xr:uid="{00000000-0005-0000-0000-00005F390000}"/>
    <cellStyle name="Normal 3 2 8 2 3" xfId="14494" xr:uid="{00000000-0005-0000-0000-000060390000}"/>
    <cellStyle name="Normal 3 2 8 2 3 2" xfId="14495" xr:uid="{00000000-0005-0000-0000-000061390000}"/>
    <cellStyle name="Normal 3 2 8 2 3 3" xfId="14496" xr:uid="{00000000-0005-0000-0000-000062390000}"/>
    <cellStyle name="Normal 3 2 8 2 3 4" xfId="14497" xr:uid="{00000000-0005-0000-0000-000063390000}"/>
    <cellStyle name="Normal 3 2 8 2 4" xfId="14498" xr:uid="{00000000-0005-0000-0000-000064390000}"/>
    <cellStyle name="Normal 3 2 8 2 5" xfId="14499" xr:uid="{00000000-0005-0000-0000-000065390000}"/>
    <cellStyle name="Normal 3 2 8 2 6" xfId="14500" xr:uid="{00000000-0005-0000-0000-000066390000}"/>
    <cellStyle name="Normal 3 2 8 3" xfId="14501" xr:uid="{00000000-0005-0000-0000-000067390000}"/>
    <cellStyle name="Normal 3 2 8 3 2" xfId="14502" xr:uid="{00000000-0005-0000-0000-000068390000}"/>
    <cellStyle name="Normal 3 2 8 3 2 2" xfId="14503" xr:uid="{00000000-0005-0000-0000-000069390000}"/>
    <cellStyle name="Normal 3 2 8 3 2 2 2" xfId="14504" xr:uid="{00000000-0005-0000-0000-00006A390000}"/>
    <cellStyle name="Normal 3 2 8 3 2 2 3" xfId="14505" xr:uid="{00000000-0005-0000-0000-00006B390000}"/>
    <cellStyle name="Normal 3 2 8 3 2 2 4" xfId="14506" xr:uid="{00000000-0005-0000-0000-00006C390000}"/>
    <cellStyle name="Normal 3 2 8 3 2 3" xfId="14507" xr:uid="{00000000-0005-0000-0000-00006D390000}"/>
    <cellStyle name="Normal 3 2 8 3 2 4" xfId="14508" xr:uid="{00000000-0005-0000-0000-00006E390000}"/>
    <cellStyle name="Normal 3 2 8 3 2 5" xfId="14509" xr:uid="{00000000-0005-0000-0000-00006F390000}"/>
    <cellStyle name="Normal 3 2 8 3 3" xfId="14510" xr:uid="{00000000-0005-0000-0000-000070390000}"/>
    <cellStyle name="Normal 3 2 8 3 3 2" xfId="14511" xr:uid="{00000000-0005-0000-0000-000071390000}"/>
    <cellStyle name="Normal 3 2 8 3 3 3" xfId="14512" xr:uid="{00000000-0005-0000-0000-000072390000}"/>
    <cellStyle name="Normal 3 2 8 3 3 4" xfId="14513" xr:uid="{00000000-0005-0000-0000-000073390000}"/>
    <cellStyle name="Normal 3 2 8 3 4" xfId="14514" xr:uid="{00000000-0005-0000-0000-000074390000}"/>
    <cellStyle name="Normal 3 2 8 3 5" xfId="14515" xr:uid="{00000000-0005-0000-0000-000075390000}"/>
    <cellStyle name="Normal 3 2 8 3 6" xfId="14516" xr:uid="{00000000-0005-0000-0000-000076390000}"/>
    <cellStyle name="Normal 3 2 8 4" xfId="14517" xr:uid="{00000000-0005-0000-0000-000077390000}"/>
    <cellStyle name="Normal 3 2 8 5" xfId="14518" xr:uid="{00000000-0005-0000-0000-000078390000}"/>
    <cellStyle name="Normal 3 2 8 5 2" xfId="14519" xr:uid="{00000000-0005-0000-0000-000079390000}"/>
    <cellStyle name="Normal 3 2 8 5 2 2" xfId="14520" xr:uid="{00000000-0005-0000-0000-00007A390000}"/>
    <cellStyle name="Normal 3 2 8 5 2 3" xfId="14521" xr:uid="{00000000-0005-0000-0000-00007B390000}"/>
    <cellStyle name="Normal 3 2 8 5 2 4" xfId="14522" xr:uid="{00000000-0005-0000-0000-00007C390000}"/>
    <cellStyle name="Normal 3 2 8 5 3" xfId="14523" xr:uid="{00000000-0005-0000-0000-00007D390000}"/>
    <cellStyle name="Normal 3 2 8 5 4" xfId="14524" xr:uid="{00000000-0005-0000-0000-00007E390000}"/>
    <cellStyle name="Normal 3 2 8 5 5" xfId="14525" xr:uid="{00000000-0005-0000-0000-00007F390000}"/>
    <cellStyle name="Normal 3 2 8 6" xfId="14526" xr:uid="{00000000-0005-0000-0000-000080390000}"/>
    <cellStyle name="Normal 3 2 8 6 2" xfId="14527" xr:uid="{00000000-0005-0000-0000-000081390000}"/>
    <cellStyle name="Normal 3 2 8 6 3" xfId="14528" xr:uid="{00000000-0005-0000-0000-000082390000}"/>
    <cellStyle name="Normal 3 2 8 6 4" xfId="14529" xr:uid="{00000000-0005-0000-0000-000083390000}"/>
    <cellStyle name="Normal 3 2 8 7" xfId="14530" xr:uid="{00000000-0005-0000-0000-000084390000}"/>
    <cellStyle name="Normal 3 2 8 8" xfId="14531" xr:uid="{00000000-0005-0000-0000-000085390000}"/>
    <cellStyle name="Normal 3 2 8 9" xfId="14532" xr:uid="{00000000-0005-0000-0000-000086390000}"/>
    <cellStyle name="Normal 3 2 9" xfId="14533" xr:uid="{00000000-0005-0000-0000-000087390000}"/>
    <cellStyle name="Normal 3 2 9 2" xfId="14534" xr:uid="{00000000-0005-0000-0000-000088390000}"/>
    <cellStyle name="Normal 3 2 9 2 2" xfId="14535" xr:uid="{00000000-0005-0000-0000-000089390000}"/>
    <cellStyle name="Normal 3 2 9 2 2 2" xfId="14536" xr:uid="{00000000-0005-0000-0000-00008A390000}"/>
    <cellStyle name="Normal 3 2 9 2 2 2 2" xfId="14537" xr:uid="{00000000-0005-0000-0000-00008B390000}"/>
    <cellStyle name="Normal 3 2 9 2 2 2 3" xfId="14538" xr:uid="{00000000-0005-0000-0000-00008C390000}"/>
    <cellStyle name="Normal 3 2 9 2 2 2 4" xfId="14539" xr:uid="{00000000-0005-0000-0000-00008D390000}"/>
    <cellStyle name="Normal 3 2 9 2 2 3" xfId="14540" xr:uid="{00000000-0005-0000-0000-00008E390000}"/>
    <cellStyle name="Normal 3 2 9 2 2 4" xfId="14541" xr:uid="{00000000-0005-0000-0000-00008F390000}"/>
    <cellStyle name="Normal 3 2 9 2 2 5" xfId="14542" xr:uid="{00000000-0005-0000-0000-000090390000}"/>
    <cellStyle name="Normal 3 2 9 2 3" xfId="14543" xr:uid="{00000000-0005-0000-0000-000091390000}"/>
    <cellStyle name="Normal 3 2 9 2 3 2" xfId="14544" xr:uid="{00000000-0005-0000-0000-000092390000}"/>
    <cellStyle name="Normal 3 2 9 2 3 3" xfId="14545" xr:uid="{00000000-0005-0000-0000-000093390000}"/>
    <cellStyle name="Normal 3 2 9 2 3 4" xfId="14546" xr:uid="{00000000-0005-0000-0000-000094390000}"/>
    <cellStyle name="Normal 3 2 9 2 4" xfId="14547" xr:uid="{00000000-0005-0000-0000-000095390000}"/>
    <cellStyle name="Normal 3 2 9 2 5" xfId="14548" xr:uid="{00000000-0005-0000-0000-000096390000}"/>
    <cellStyle name="Normal 3 2 9 2 6" xfId="14549" xr:uid="{00000000-0005-0000-0000-000097390000}"/>
    <cellStyle name="Normal 3 2 9 3" xfId="14550" xr:uid="{00000000-0005-0000-0000-000098390000}"/>
    <cellStyle name="Normal 3 2 9 3 2" xfId="14551" xr:uid="{00000000-0005-0000-0000-000099390000}"/>
    <cellStyle name="Normal 3 2 9 3 2 2" xfId="14552" xr:uid="{00000000-0005-0000-0000-00009A390000}"/>
    <cellStyle name="Normal 3 2 9 3 2 2 2" xfId="14553" xr:uid="{00000000-0005-0000-0000-00009B390000}"/>
    <cellStyle name="Normal 3 2 9 3 2 2 3" xfId="14554" xr:uid="{00000000-0005-0000-0000-00009C390000}"/>
    <cellStyle name="Normal 3 2 9 3 2 2 4" xfId="14555" xr:uid="{00000000-0005-0000-0000-00009D390000}"/>
    <cellStyle name="Normal 3 2 9 3 2 3" xfId="14556" xr:uid="{00000000-0005-0000-0000-00009E390000}"/>
    <cellStyle name="Normal 3 2 9 3 2 4" xfId="14557" xr:uid="{00000000-0005-0000-0000-00009F390000}"/>
    <cellStyle name="Normal 3 2 9 3 2 5" xfId="14558" xr:uid="{00000000-0005-0000-0000-0000A0390000}"/>
    <cellStyle name="Normal 3 2 9 3 3" xfId="14559" xr:uid="{00000000-0005-0000-0000-0000A1390000}"/>
    <cellStyle name="Normal 3 2 9 3 3 2" xfId="14560" xr:uid="{00000000-0005-0000-0000-0000A2390000}"/>
    <cellStyle name="Normal 3 2 9 3 3 3" xfId="14561" xr:uid="{00000000-0005-0000-0000-0000A3390000}"/>
    <cellStyle name="Normal 3 2 9 3 3 4" xfId="14562" xr:uid="{00000000-0005-0000-0000-0000A4390000}"/>
    <cellStyle name="Normal 3 2 9 3 4" xfId="14563" xr:uid="{00000000-0005-0000-0000-0000A5390000}"/>
    <cellStyle name="Normal 3 2 9 3 5" xfId="14564" xr:uid="{00000000-0005-0000-0000-0000A6390000}"/>
    <cellStyle name="Normal 3 2 9 3 6" xfId="14565" xr:uid="{00000000-0005-0000-0000-0000A7390000}"/>
    <cellStyle name="Normal 3 2 9 4" xfId="14566" xr:uid="{00000000-0005-0000-0000-0000A8390000}"/>
    <cellStyle name="Normal 3 2 9 5" xfId="14567" xr:uid="{00000000-0005-0000-0000-0000A9390000}"/>
    <cellStyle name="Normal 3 2 9 5 2" xfId="14568" xr:uid="{00000000-0005-0000-0000-0000AA390000}"/>
    <cellStyle name="Normal 3 2 9 5 2 2" xfId="14569" xr:uid="{00000000-0005-0000-0000-0000AB390000}"/>
    <cellStyle name="Normal 3 2 9 5 2 3" xfId="14570" xr:uid="{00000000-0005-0000-0000-0000AC390000}"/>
    <cellStyle name="Normal 3 2 9 5 2 4" xfId="14571" xr:uid="{00000000-0005-0000-0000-0000AD390000}"/>
    <cellStyle name="Normal 3 2 9 5 3" xfId="14572" xr:uid="{00000000-0005-0000-0000-0000AE390000}"/>
    <cellStyle name="Normal 3 2 9 5 4" xfId="14573" xr:uid="{00000000-0005-0000-0000-0000AF390000}"/>
    <cellStyle name="Normal 3 2 9 5 5" xfId="14574" xr:uid="{00000000-0005-0000-0000-0000B0390000}"/>
    <cellStyle name="Normal 3 2 9 6" xfId="14575" xr:uid="{00000000-0005-0000-0000-0000B1390000}"/>
    <cellStyle name="Normal 3 2 9 6 2" xfId="14576" xr:uid="{00000000-0005-0000-0000-0000B2390000}"/>
    <cellStyle name="Normal 3 2 9 6 3" xfId="14577" xr:uid="{00000000-0005-0000-0000-0000B3390000}"/>
    <cellStyle name="Normal 3 2 9 6 4" xfId="14578" xr:uid="{00000000-0005-0000-0000-0000B4390000}"/>
    <cellStyle name="Normal 3 2 9 7" xfId="14579" xr:uid="{00000000-0005-0000-0000-0000B5390000}"/>
    <cellStyle name="Normal 3 2 9 8" xfId="14580" xr:uid="{00000000-0005-0000-0000-0000B6390000}"/>
    <cellStyle name="Normal 3 2 9 9" xfId="14581" xr:uid="{00000000-0005-0000-0000-0000B7390000}"/>
    <cellStyle name="Normal 3 2_Annexe 6 IAS" xfId="33448" xr:uid="{7B6E664E-E86F-447B-AA0D-8E020E5C864A}"/>
    <cellStyle name="Normal 3 20" xfId="14582" xr:uid="{00000000-0005-0000-0000-0000B9390000}"/>
    <cellStyle name="Normal 3 20 2" xfId="14583" xr:uid="{00000000-0005-0000-0000-0000BA390000}"/>
    <cellStyle name="Normal 3 20 2 2" xfId="14584" xr:uid="{00000000-0005-0000-0000-0000BB390000}"/>
    <cellStyle name="Normal 3 20 2 2 2" xfId="14585" xr:uid="{00000000-0005-0000-0000-0000BC390000}"/>
    <cellStyle name="Normal 3 20 2 2 3" xfId="14586" xr:uid="{00000000-0005-0000-0000-0000BD390000}"/>
    <cellStyle name="Normal 3 20 2 2 4" xfId="14587" xr:uid="{00000000-0005-0000-0000-0000BE390000}"/>
    <cellStyle name="Normal 3 20 2 3" xfId="14588" xr:uid="{00000000-0005-0000-0000-0000BF390000}"/>
    <cellStyle name="Normal 3 20 2 4" xfId="14589" xr:uid="{00000000-0005-0000-0000-0000C0390000}"/>
    <cellStyle name="Normal 3 20 2 5" xfId="14590" xr:uid="{00000000-0005-0000-0000-0000C1390000}"/>
    <cellStyle name="Normal 3 20 3" xfId="14591" xr:uid="{00000000-0005-0000-0000-0000C2390000}"/>
    <cellStyle name="Normal 3 20 4" xfId="14592" xr:uid="{00000000-0005-0000-0000-0000C3390000}"/>
    <cellStyle name="Normal 3 20 4 2" xfId="14593" xr:uid="{00000000-0005-0000-0000-0000C4390000}"/>
    <cellStyle name="Normal 3 20 4 3" xfId="14594" xr:uid="{00000000-0005-0000-0000-0000C5390000}"/>
    <cellStyle name="Normal 3 20 4 4" xfId="14595" xr:uid="{00000000-0005-0000-0000-0000C6390000}"/>
    <cellStyle name="Normal 3 20 5" xfId="14596" xr:uid="{00000000-0005-0000-0000-0000C7390000}"/>
    <cellStyle name="Normal 3 20 6" xfId="14597" xr:uid="{00000000-0005-0000-0000-0000C8390000}"/>
    <cellStyle name="Normal 3 20 7" xfId="14598" xr:uid="{00000000-0005-0000-0000-0000C9390000}"/>
    <cellStyle name="Normal 3 21" xfId="14599" xr:uid="{00000000-0005-0000-0000-0000CA390000}"/>
    <cellStyle name="Normal 3 21 2" xfId="14600" xr:uid="{00000000-0005-0000-0000-0000CB390000}"/>
    <cellStyle name="Normal 3 21 2 2" xfId="14601" xr:uid="{00000000-0005-0000-0000-0000CC390000}"/>
    <cellStyle name="Normal 3 21 2 2 2" xfId="14602" xr:uid="{00000000-0005-0000-0000-0000CD390000}"/>
    <cellStyle name="Normal 3 21 2 2 3" xfId="14603" xr:uid="{00000000-0005-0000-0000-0000CE390000}"/>
    <cellStyle name="Normal 3 21 2 2 4" xfId="14604" xr:uid="{00000000-0005-0000-0000-0000CF390000}"/>
    <cellStyle name="Normal 3 21 2 3" xfId="14605" xr:uid="{00000000-0005-0000-0000-0000D0390000}"/>
    <cellStyle name="Normal 3 21 2 4" xfId="14606" xr:uid="{00000000-0005-0000-0000-0000D1390000}"/>
    <cellStyle name="Normal 3 21 2 5" xfId="14607" xr:uid="{00000000-0005-0000-0000-0000D2390000}"/>
    <cellStyle name="Normal 3 21 3" xfId="14608" xr:uid="{00000000-0005-0000-0000-0000D3390000}"/>
    <cellStyle name="Normal 3 21 4" xfId="14609" xr:uid="{00000000-0005-0000-0000-0000D4390000}"/>
    <cellStyle name="Normal 3 21 4 2" xfId="14610" xr:uid="{00000000-0005-0000-0000-0000D5390000}"/>
    <cellStyle name="Normal 3 21 4 3" xfId="14611" xr:uid="{00000000-0005-0000-0000-0000D6390000}"/>
    <cellStyle name="Normal 3 21 4 4" xfId="14612" xr:uid="{00000000-0005-0000-0000-0000D7390000}"/>
    <cellStyle name="Normal 3 21 5" xfId="14613" xr:uid="{00000000-0005-0000-0000-0000D8390000}"/>
    <cellStyle name="Normal 3 21 6" xfId="14614" xr:uid="{00000000-0005-0000-0000-0000D9390000}"/>
    <cellStyle name="Normal 3 21 7" xfId="14615" xr:uid="{00000000-0005-0000-0000-0000DA390000}"/>
    <cellStyle name="Normal 3 22" xfId="14616" xr:uid="{00000000-0005-0000-0000-0000DB390000}"/>
    <cellStyle name="Normal 3 22 2" xfId="14617" xr:uid="{00000000-0005-0000-0000-0000DC390000}"/>
    <cellStyle name="Normal 3 22 2 2" xfId="14618" xr:uid="{00000000-0005-0000-0000-0000DD390000}"/>
    <cellStyle name="Normal 3 22 2 2 2" xfId="14619" xr:uid="{00000000-0005-0000-0000-0000DE390000}"/>
    <cellStyle name="Normal 3 22 2 2 3" xfId="14620" xr:uid="{00000000-0005-0000-0000-0000DF390000}"/>
    <cellStyle name="Normal 3 22 2 2 4" xfId="14621" xr:uid="{00000000-0005-0000-0000-0000E0390000}"/>
    <cellStyle name="Normal 3 22 2 3" xfId="14622" xr:uid="{00000000-0005-0000-0000-0000E1390000}"/>
    <cellStyle name="Normal 3 22 2 4" xfId="14623" xr:uid="{00000000-0005-0000-0000-0000E2390000}"/>
    <cellStyle name="Normal 3 22 2 5" xfId="14624" xr:uid="{00000000-0005-0000-0000-0000E3390000}"/>
    <cellStyle name="Normal 3 22 3" xfId="14625" xr:uid="{00000000-0005-0000-0000-0000E4390000}"/>
    <cellStyle name="Normal 3 22 4" xfId="14626" xr:uid="{00000000-0005-0000-0000-0000E5390000}"/>
    <cellStyle name="Normal 3 22 4 2" xfId="14627" xr:uid="{00000000-0005-0000-0000-0000E6390000}"/>
    <cellStyle name="Normal 3 22 4 3" xfId="14628" xr:uid="{00000000-0005-0000-0000-0000E7390000}"/>
    <cellStyle name="Normal 3 22 4 4" xfId="14629" xr:uid="{00000000-0005-0000-0000-0000E8390000}"/>
    <cellStyle name="Normal 3 22 5" xfId="14630" xr:uid="{00000000-0005-0000-0000-0000E9390000}"/>
    <cellStyle name="Normal 3 22 6" xfId="14631" xr:uid="{00000000-0005-0000-0000-0000EA390000}"/>
    <cellStyle name="Normal 3 22 7" xfId="14632" xr:uid="{00000000-0005-0000-0000-0000EB390000}"/>
    <cellStyle name="Normal 3 23" xfId="14633" xr:uid="{00000000-0005-0000-0000-0000EC390000}"/>
    <cellStyle name="Normal 3 23 2" xfId="14634" xr:uid="{00000000-0005-0000-0000-0000ED390000}"/>
    <cellStyle name="Normal 3 23 2 2" xfId="14635" xr:uid="{00000000-0005-0000-0000-0000EE390000}"/>
    <cellStyle name="Normal 3 23 2 2 2" xfId="14636" xr:uid="{00000000-0005-0000-0000-0000EF390000}"/>
    <cellStyle name="Normal 3 23 2 2 3" xfId="14637" xr:uid="{00000000-0005-0000-0000-0000F0390000}"/>
    <cellStyle name="Normal 3 23 2 2 4" xfId="14638" xr:uid="{00000000-0005-0000-0000-0000F1390000}"/>
    <cellStyle name="Normal 3 23 2 3" xfId="14639" xr:uid="{00000000-0005-0000-0000-0000F2390000}"/>
    <cellStyle name="Normal 3 23 2 4" xfId="14640" xr:uid="{00000000-0005-0000-0000-0000F3390000}"/>
    <cellStyle name="Normal 3 23 2 5" xfId="14641" xr:uid="{00000000-0005-0000-0000-0000F4390000}"/>
    <cellStyle name="Normal 3 23 3" xfId="14642" xr:uid="{00000000-0005-0000-0000-0000F5390000}"/>
    <cellStyle name="Normal 3 23 3 2" xfId="14643" xr:uid="{00000000-0005-0000-0000-0000F6390000}"/>
    <cellStyle name="Normal 3 23 3 3" xfId="14644" xr:uid="{00000000-0005-0000-0000-0000F7390000}"/>
    <cellStyle name="Normal 3 23 3 4" xfId="14645" xr:uid="{00000000-0005-0000-0000-0000F8390000}"/>
    <cellStyle name="Normal 3 23 4" xfId="14646" xr:uid="{00000000-0005-0000-0000-0000F9390000}"/>
    <cellStyle name="Normal 3 23 5" xfId="14647" xr:uid="{00000000-0005-0000-0000-0000FA390000}"/>
    <cellStyle name="Normal 3 23 6" xfId="14648" xr:uid="{00000000-0005-0000-0000-0000FB390000}"/>
    <cellStyle name="Normal 3 24" xfId="14649" xr:uid="{00000000-0005-0000-0000-0000FC390000}"/>
    <cellStyle name="Normal 3 24 2" xfId="14650" xr:uid="{00000000-0005-0000-0000-0000FD390000}"/>
    <cellStyle name="Normal 3 24 2 2" xfId="14651" xr:uid="{00000000-0005-0000-0000-0000FE390000}"/>
    <cellStyle name="Normal 3 24 2 2 2" xfId="14652" xr:uid="{00000000-0005-0000-0000-0000FF390000}"/>
    <cellStyle name="Normal 3 24 2 2 3" xfId="14653" xr:uid="{00000000-0005-0000-0000-0000003A0000}"/>
    <cellStyle name="Normal 3 24 2 2 4" xfId="14654" xr:uid="{00000000-0005-0000-0000-0000013A0000}"/>
    <cellStyle name="Normal 3 24 2 3" xfId="14655" xr:uid="{00000000-0005-0000-0000-0000023A0000}"/>
    <cellStyle name="Normal 3 24 2 4" xfId="14656" xr:uid="{00000000-0005-0000-0000-0000033A0000}"/>
    <cellStyle name="Normal 3 24 2 5" xfId="14657" xr:uid="{00000000-0005-0000-0000-0000043A0000}"/>
    <cellStyle name="Normal 3 24 3" xfId="14658" xr:uid="{00000000-0005-0000-0000-0000053A0000}"/>
    <cellStyle name="Normal 3 24 3 2" xfId="14659" xr:uid="{00000000-0005-0000-0000-0000063A0000}"/>
    <cellStyle name="Normal 3 24 3 3" xfId="14660" xr:uid="{00000000-0005-0000-0000-0000073A0000}"/>
    <cellStyle name="Normal 3 24 3 4" xfId="14661" xr:uid="{00000000-0005-0000-0000-0000083A0000}"/>
    <cellStyle name="Normal 3 24 4" xfId="14662" xr:uid="{00000000-0005-0000-0000-0000093A0000}"/>
    <cellStyle name="Normal 3 24 5" xfId="14663" xr:uid="{00000000-0005-0000-0000-00000A3A0000}"/>
    <cellStyle name="Normal 3 24 6" xfId="14664" xr:uid="{00000000-0005-0000-0000-00000B3A0000}"/>
    <cellStyle name="Normal 3 25" xfId="14665" xr:uid="{00000000-0005-0000-0000-00000C3A0000}"/>
    <cellStyle name="Normal 3 25 2" xfId="14666" xr:uid="{00000000-0005-0000-0000-00000D3A0000}"/>
    <cellStyle name="Normal 3 25 2 2" xfId="14667" xr:uid="{00000000-0005-0000-0000-00000E3A0000}"/>
    <cellStyle name="Normal 3 25 2 2 2" xfId="14668" xr:uid="{00000000-0005-0000-0000-00000F3A0000}"/>
    <cellStyle name="Normal 3 25 2 2 3" xfId="14669" xr:uid="{00000000-0005-0000-0000-0000103A0000}"/>
    <cellStyle name="Normal 3 25 2 2 4" xfId="14670" xr:uid="{00000000-0005-0000-0000-0000113A0000}"/>
    <cellStyle name="Normal 3 25 2 3" xfId="14671" xr:uid="{00000000-0005-0000-0000-0000123A0000}"/>
    <cellStyle name="Normal 3 25 2 4" xfId="14672" xr:uid="{00000000-0005-0000-0000-0000133A0000}"/>
    <cellStyle name="Normal 3 25 2 5" xfId="14673" xr:uid="{00000000-0005-0000-0000-0000143A0000}"/>
    <cellStyle name="Normal 3 25 3" xfId="14674" xr:uid="{00000000-0005-0000-0000-0000153A0000}"/>
    <cellStyle name="Normal 3 25 3 2" xfId="14675" xr:uid="{00000000-0005-0000-0000-0000163A0000}"/>
    <cellStyle name="Normal 3 25 3 3" xfId="14676" xr:uid="{00000000-0005-0000-0000-0000173A0000}"/>
    <cellStyle name="Normal 3 25 3 4" xfId="14677" xr:uid="{00000000-0005-0000-0000-0000183A0000}"/>
    <cellStyle name="Normal 3 25 4" xfId="14678" xr:uid="{00000000-0005-0000-0000-0000193A0000}"/>
    <cellStyle name="Normal 3 25 5" xfId="14679" xr:uid="{00000000-0005-0000-0000-00001A3A0000}"/>
    <cellStyle name="Normal 3 25 6" xfId="14680" xr:uid="{00000000-0005-0000-0000-00001B3A0000}"/>
    <cellStyle name="Normal 3 26" xfId="14681" xr:uid="{00000000-0005-0000-0000-00001C3A0000}"/>
    <cellStyle name="Normal 3 26 2" xfId="14682" xr:uid="{00000000-0005-0000-0000-00001D3A0000}"/>
    <cellStyle name="Normal 3 26 2 2" xfId="14683" xr:uid="{00000000-0005-0000-0000-00001E3A0000}"/>
    <cellStyle name="Normal 3 26 2 2 2" xfId="14684" xr:uid="{00000000-0005-0000-0000-00001F3A0000}"/>
    <cellStyle name="Normal 3 26 2 2 3" xfId="14685" xr:uid="{00000000-0005-0000-0000-0000203A0000}"/>
    <cellStyle name="Normal 3 26 2 2 4" xfId="14686" xr:uid="{00000000-0005-0000-0000-0000213A0000}"/>
    <cellStyle name="Normal 3 26 2 3" xfId="14687" xr:uid="{00000000-0005-0000-0000-0000223A0000}"/>
    <cellStyle name="Normal 3 26 2 4" xfId="14688" xr:uid="{00000000-0005-0000-0000-0000233A0000}"/>
    <cellStyle name="Normal 3 26 2 5" xfId="14689" xr:uid="{00000000-0005-0000-0000-0000243A0000}"/>
    <cellStyle name="Normal 3 26 3" xfId="14690" xr:uid="{00000000-0005-0000-0000-0000253A0000}"/>
    <cellStyle name="Normal 3 26 3 2" xfId="14691" xr:uid="{00000000-0005-0000-0000-0000263A0000}"/>
    <cellStyle name="Normal 3 26 3 3" xfId="14692" xr:uid="{00000000-0005-0000-0000-0000273A0000}"/>
    <cellStyle name="Normal 3 26 3 4" xfId="14693" xr:uid="{00000000-0005-0000-0000-0000283A0000}"/>
    <cellStyle name="Normal 3 26 4" xfId="14694" xr:uid="{00000000-0005-0000-0000-0000293A0000}"/>
    <cellStyle name="Normal 3 26 5" xfId="14695" xr:uid="{00000000-0005-0000-0000-00002A3A0000}"/>
    <cellStyle name="Normal 3 26 6" xfId="14696" xr:uid="{00000000-0005-0000-0000-00002B3A0000}"/>
    <cellStyle name="Normal 3 27" xfId="14697" xr:uid="{00000000-0005-0000-0000-00002C3A0000}"/>
    <cellStyle name="Normal 3 27 2" xfId="14698" xr:uid="{00000000-0005-0000-0000-00002D3A0000}"/>
    <cellStyle name="Normal 3 27 2 2" xfId="14699" xr:uid="{00000000-0005-0000-0000-00002E3A0000}"/>
    <cellStyle name="Normal 3 27 2 2 2" xfId="14700" xr:uid="{00000000-0005-0000-0000-00002F3A0000}"/>
    <cellStyle name="Normal 3 27 2 2 3" xfId="14701" xr:uid="{00000000-0005-0000-0000-0000303A0000}"/>
    <cellStyle name="Normal 3 27 2 2 4" xfId="14702" xr:uid="{00000000-0005-0000-0000-0000313A0000}"/>
    <cellStyle name="Normal 3 27 2 3" xfId="14703" xr:uid="{00000000-0005-0000-0000-0000323A0000}"/>
    <cellStyle name="Normal 3 27 2 4" xfId="14704" xr:uid="{00000000-0005-0000-0000-0000333A0000}"/>
    <cellStyle name="Normal 3 27 2 5" xfId="14705" xr:uid="{00000000-0005-0000-0000-0000343A0000}"/>
    <cellStyle name="Normal 3 27 3" xfId="14706" xr:uid="{00000000-0005-0000-0000-0000353A0000}"/>
    <cellStyle name="Normal 3 27 3 2" xfId="14707" xr:uid="{00000000-0005-0000-0000-0000363A0000}"/>
    <cellStyle name="Normal 3 27 3 3" xfId="14708" xr:uid="{00000000-0005-0000-0000-0000373A0000}"/>
    <cellStyle name="Normal 3 27 3 4" xfId="14709" xr:uid="{00000000-0005-0000-0000-0000383A0000}"/>
    <cellStyle name="Normal 3 27 4" xfId="14710" xr:uid="{00000000-0005-0000-0000-0000393A0000}"/>
    <cellStyle name="Normal 3 27 5" xfId="14711" xr:uid="{00000000-0005-0000-0000-00003A3A0000}"/>
    <cellStyle name="Normal 3 27 6" xfId="14712" xr:uid="{00000000-0005-0000-0000-00003B3A0000}"/>
    <cellStyle name="Normal 3 28" xfId="14713" xr:uid="{00000000-0005-0000-0000-00003C3A0000}"/>
    <cellStyle name="Normal 3 28 2" xfId="14714" xr:uid="{00000000-0005-0000-0000-00003D3A0000}"/>
    <cellStyle name="Normal 3 28 2 2" xfId="14715" xr:uid="{00000000-0005-0000-0000-00003E3A0000}"/>
    <cellStyle name="Normal 3 28 2 2 2" xfId="14716" xr:uid="{00000000-0005-0000-0000-00003F3A0000}"/>
    <cellStyle name="Normal 3 28 2 2 3" xfId="14717" xr:uid="{00000000-0005-0000-0000-0000403A0000}"/>
    <cellStyle name="Normal 3 28 2 2 4" xfId="14718" xr:uid="{00000000-0005-0000-0000-0000413A0000}"/>
    <cellStyle name="Normal 3 28 2 3" xfId="14719" xr:uid="{00000000-0005-0000-0000-0000423A0000}"/>
    <cellStyle name="Normal 3 28 2 4" xfId="14720" xr:uid="{00000000-0005-0000-0000-0000433A0000}"/>
    <cellStyle name="Normal 3 28 2 5" xfId="14721" xr:uid="{00000000-0005-0000-0000-0000443A0000}"/>
    <cellStyle name="Normal 3 28 3" xfId="14722" xr:uid="{00000000-0005-0000-0000-0000453A0000}"/>
    <cellStyle name="Normal 3 28 3 2" xfId="14723" xr:uid="{00000000-0005-0000-0000-0000463A0000}"/>
    <cellStyle name="Normal 3 28 3 3" xfId="14724" xr:uid="{00000000-0005-0000-0000-0000473A0000}"/>
    <cellStyle name="Normal 3 28 3 4" xfId="14725" xr:uid="{00000000-0005-0000-0000-0000483A0000}"/>
    <cellStyle name="Normal 3 28 4" xfId="14726" xr:uid="{00000000-0005-0000-0000-0000493A0000}"/>
    <cellStyle name="Normal 3 28 5" xfId="14727" xr:uid="{00000000-0005-0000-0000-00004A3A0000}"/>
    <cellStyle name="Normal 3 28 6" xfId="14728" xr:uid="{00000000-0005-0000-0000-00004B3A0000}"/>
    <cellStyle name="Normal 3 29" xfId="14729" xr:uid="{00000000-0005-0000-0000-00004C3A0000}"/>
    <cellStyle name="Normal 3 29 2" xfId="14730" xr:uid="{00000000-0005-0000-0000-00004D3A0000}"/>
    <cellStyle name="Normal 3 29 2 2" xfId="14731" xr:uid="{00000000-0005-0000-0000-00004E3A0000}"/>
    <cellStyle name="Normal 3 29 2 2 2" xfId="14732" xr:uid="{00000000-0005-0000-0000-00004F3A0000}"/>
    <cellStyle name="Normal 3 29 2 2 3" xfId="14733" xr:uid="{00000000-0005-0000-0000-0000503A0000}"/>
    <cellStyle name="Normal 3 29 2 2 4" xfId="14734" xr:uid="{00000000-0005-0000-0000-0000513A0000}"/>
    <cellStyle name="Normal 3 29 2 3" xfId="14735" xr:uid="{00000000-0005-0000-0000-0000523A0000}"/>
    <cellStyle name="Normal 3 29 2 4" xfId="14736" xr:uid="{00000000-0005-0000-0000-0000533A0000}"/>
    <cellStyle name="Normal 3 29 2 5" xfId="14737" xr:uid="{00000000-0005-0000-0000-0000543A0000}"/>
    <cellStyle name="Normal 3 29 3" xfId="14738" xr:uid="{00000000-0005-0000-0000-0000553A0000}"/>
    <cellStyle name="Normal 3 29 3 2" xfId="14739" xr:uid="{00000000-0005-0000-0000-0000563A0000}"/>
    <cellStyle name="Normal 3 29 3 3" xfId="14740" xr:uid="{00000000-0005-0000-0000-0000573A0000}"/>
    <cellStyle name="Normal 3 29 3 4" xfId="14741" xr:uid="{00000000-0005-0000-0000-0000583A0000}"/>
    <cellStyle name="Normal 3 29 4" xfId="14742" xr:uid="{00000000-0005-0000-0000-0000593A0000}"/>
    <cellStyle name="Normal 3 29 5" xfId="14743" xr:uid="{00000000-0005-0000-0000-00005A3A0000}"/>
    <cellStyle name="Normal 3 29 6" xfId="14744" xr:uid="{00000000-0005-0000-0000-00005B3A0000}"/>
    <cellStyle name="Normal 3 3" xfId="14745" xr:uid="{00000000-0005-0000-0000-00005C3A0000}"/>
    <cellStyle name="Normal 3 3 10" xfId="14746" xr:uid="{00000000-0005-0000-0000-00005D3A0000}"/>
    <cellStyle name="Normal 3 3 10 2" xfId="14747" xr:uid="{00000000-0005-0000-0000-00005E3A0000}"/>
    <cellStyle name="Normal 3 3 10 3" xfId="14748" xr:uid="{00000000-0005-0000-0000-00005F3A0000}"/>
    <cellStyle name="Normal 3 3 10 3 2" xfId="14749" xr:uid="{00000000-0005-0000-0000-0000603A0000}"/>
    <cellStyle name="Normal 3 3 10 3 2 2" xfId="14750" xr:uid="{00000000-0005-0000-0000-0000613A0000}"/>
    <cellStyle name="Normal 3 3 10 3 2 3" xfId="14751" xr:uid="{00000000-0005-0000-0000-0000623A0000}"/>
    <cellStyle name="Normal 3 3 10 3 2 4" xfId="14752" xr:uid="{00000000-0005-0000-0000-0000633A0000}"/>
    <cellStyle name="Normal 3 3 10 3 3" xfId="14753" xr:uid="{00000000-0005-0000-0000-0000643A0000}"/>
    <cellStyle name="Normal 3 3 10 3 4" xfId="14754" xr:uid="{00000000-0005-0000-0000-0000653A0000}"/>
    <cellStyle name="Normal 3 3 10 3 5" xfId="14755" xr:uid="{00000000-0005-0000-0000-0000663A0000}"/>
    <cellStyle name="Normal 3 3 10 4" xfId="14756" xr:uid="{00000000-0005-0000-0000-0000673A0000}"/>
    <cellStyle name="Normal 3 3 10 5" xfId="14757" xr:uid="{00000000-0005-0000-0000-0000683A0000}"/>
    <cellStyle name="Normal 3 3 10 5 2" xfId="14758" xr:uid="{00000000-0005-0000-0000-0000693A0000}"/>
    <cellStyle name="Normal 3 3 10 5 3" xfId="14759" xr:uid="{00000000-0005-0000-0000-00006A3A0000}"/>
    <cellStyle name="Normal 3 3 10 5 4" xfId="14760" xr:uid="{00000000-0005-0000-0000-00006B3A0000}"/>
    <cellStyle name="Normal 3 3 10 6" xfId="14761" xr:uid="{00000000-0005-0000-0000-00006C3A0000}"/>
    <cellStyle name="Normal 3 3 10 7" xfId="14762" xr:uid="{00000000-0005-0000-0000-00006D3A0000}"/>
    <cellStyle name="Normal 3 3 10 8" xfId="14763" xr:uid="{00000000-0005-0000-0000-00006E3A0000}"/>
    <cellStyle name="Normal 3 3 11" xfId="14764" xr:uid="{00000000-0005-0000-0000-00006F3A0000}"/>
    <cellStyle name="Normal 3 3 12" xfId="14765" xr:uid="{00000000-0005-0000-0000-0000703A0000}"/>
    <cellStyle name="Normal 3 3 12 2" xfId="14766" xr:uid="{00000000-0005-0000-0000-0000713A0000}"/>
    <cellStyle name="Normal 3 3 12 2 2" xfId="14767" xr:uid="{00000000-0005-0000-0000-0000723A0000}"/>
    <cellStyle name="Normal 3 3 12 2 2 2" xfId="14768" xr:uid="{00000000-0005-0000-0000-0000733A0000}"/>
    <cellStyle name="Normal 3 3 12 2 2 3" xfId="14769" xr:uid="{00000000-0005-0000-0000-0000743A0000}"/>
    <cellStyle name="Normal 3 3 12 2 2 4" xfId="14770" xr:uid="{00000000-0005-0000-0000-0000753A0000}"/>
    <cellStyle name="Normal 3 3 12 2 3" xfId="14771" xr:uid="{00000000-0005-0000-0000-0000763A0000}"/>
    <cellStyle name="Normal 3 3 12 2 4" xfId="14772" xr:uid="{00000000-0005-0000-0000-0000773A0000}"/>
    <cellStyle name="Normal 3 3 12 2 5" xfId="14773" xr:uid="{00000000-0005-0000-0000-0000783A0000}"/>
    <cellStyle name="Normal 3 3 12 3" xfId="14774" xr:uid="{00000000-0005-0000-0000-0000793A0000}"/>
    <cellStyle name="Normal 3 3 12 4" xfId="14775" xr:uid="{00000000-0005-0000-0000-00007A3A0000}"/>
    <cellStyle name="Normal 3 3 12 4 2" xfId="14776" xr:uid="{00000000-0005-0000-0000-00007B3A0000}"/>
    <cellStyle name="Normal 3 3 12 4 3" xfId="14777" xr:uid="{00000000-0005-0000-0000-00007C3A0000}"/>
    <cellStyle name="Normal 3 3 12 4 4" xfId="14778" xr:uid="{00000000-0005-0000-0000-00007D3A0000}"/>
    <cellStyle name="Normal 3 3 12 5" xfId="14779" xr:uid="{00000000-0005-0000-0000-00007E3A0000}"/>
    <cellStyle name="Normal 3 3 12 6" xfId="14780" xr:uid="{00000000-0005-0000-0000-00007F3A0000}"/>
    <cellStyle name="Normal 3 3 12 7" xfId="14781" xr:uid="{00000000-0005-0000-0000-0000803A0000}"/>
    <cellStyle name="Normal 3 3 13" xfId="14782" xr:uid="{00000000-0005-0000-0000-0000813A0000}"/>
    <cellStyle name="Normal 3 3 13 2" xfId="14783" xr:uid="{00000000-0005-0000-0000-0000823A0000}"/>
    <cellStyle name="Normal 3 3 13 2 2" xfId="14784" xr:uid="{00000000-0005-0000-0000-0000833A0000}"/>
    <cellStyle name="Normal 3 3 13 2 2 2" xfId="14785" xr:uid="{00000000-0005-0000-0000-0000843A0000}"/>
    <cellStyle name="Normal 3 3 13 2 2 3" xfId="14786" xr:uid="{00000000-0005-0000-0000-0000853A0000}"/>
    <cellStyle name="Normal 3 3 13 2 2 4" xfId="14787" xr:uid="{00000000-0005-0000-0000-0000863A0000}"/>
    <cellStyle name="Normal 3 3 13 2 3" xfId="14788" xr:uid="{00000000-0005-0000-0000-0000873A0000}"/>
    <cellStyle name="Normal 3 3 13 2 4" xfId="14789" xr:uid="{00000000-0005-0000-0000-0000883A0000}"/>
    <cellStyle name="Normal 3 3 13 2 5" xfId="14790" xr:uid="{00000000-0005-0000-0000-0000893A0000}"/>
    <cellStyle name="Normal 3 3 13 3" xfId="14791" xr:uid="{00000000-0005-0000-0000-00008A3A0000}"/>
    <cellStyle name="Normal 3 3 13 4" xfId="14792" xr:uid="{00000000-0005-0000-0000-00008B3A0000}"/>
    <cellStyle name="Normal 3 3 13 4 2" xfId="14793" xr:uid="{00000000-0005-0000-0000-00008C3A0000}"/>
    <cellStyle name="Normal 3 3 13 4 3" xfId="14794" xr:uid="{00000000-0005-0000-0000-00008D3A0000}"/>
    <cellStyle name="Normal 3 3 13 4 4" xfId="14795" xr:uid="{00000000-0005-0000-0000-00008E3A0000}"/>
    <cellStyle name="Normal 3 3 13 5" xfId="14796" xr:uid="{00000000-0005-0000-0000-00008F3A0000}"/>
    <cellStyle name="Normal 3 3 13 6" xfId="14797" xr:uid="{00000000-0005-0000-0000-0000903A0000}"/>
    <cellStyle name="Normal 3 3 13 7" xfId="14798" xr:uid="{00000000-0005-0000-0000-0000913A0000}"/>
    <cellStyle name="Normal 3 3 14" xfId="14799" xr:uid="{00000000-0005-0000-0000-0000923A0000}"/>
    <cellStyle name="Normal 3 3 14 2" xfId="14800" xr:uid="{00000000-0005-0000-0000-0000933A0000}"/>
    <cellStyle name="Normal 3 3 14 2 2" xfId="14801" xr:uid="{00000000-0005-0000-0000-0000943A0000}"/>
    <cellStyle name="Normal 3 3 14 2 3" xfId="14802" xr:uid="{00000000-0005-0000-0000-0000953A0000}"/>
    <cellStyle name="Normal 3 3 14 2 4" xfId="14803" xr:uid="{00000000-0005-0000-0000-0000963A0000}"/>
    <cellStyle name="Normal 3 3 14 3" xfId="14804" xr:uid="{00000000-0005-0000-0000-0000973A0000}"/>
    <cellStyle name="Normal 3 3 14 4" xfId="14805" xr:uid="{00000000-0005-0000-0000-0000983A0000}"/>
    <cellStyle name="Normal 3 3 14 5" xfId="14806" xr:uid="{00000000-0005-0000-0000-0000993A0000}"/>
    <cellStyle name="Normal 3 3 15" xfId="14807" xr:uid="{00000000-0005-0000-0000-00009A3A0000}"/>
    <cellStyle name="Normal 3 3 15 2" xfId="14808" xr:uid="{00000000-0005-0000-0000-00009B3A0000}"/>
    <cellStyle name="Normal 3 3 15 3" xfId="14809" xr:uid="{00000000-0005-0000-0000-00009C3A0000}"/>
    <cellStyle name="Normal 3 3 15 4" xfId="14810" xr:uid="{00000000-0005-0000-0000-00009D3A0000}"/>
    <cellStyle name="Normal 3 3 16" xfId="14811" xr:uid="{00000000-0005-0000-0000-00009E3A0000}"/>
    <cellStyle name="Normal 3 3 17" xfId="14812" xr:uid="{00000000-0005-0000-0000-00009F3A0000}"/>
    <cellStyle name="Normal 3 3 18" xfId="14813" xr:uid="{00000000-0005-0000-0000-0000A03A0000}"/>
    <cellStyle name="Normal 3 3 19" xfId="33449" xr:uid="{46DFC3AE-21B9-44D6-A17F-555CA483B777}"/>
    <cellStyle name="Normal 3 3 2" xfId="14814" xr:uid="{00000000-0005-0000-0000-0000A13A0000}"/>
    <cellStyle name="Normal 3 3 2 10" xfId="14815" xr:uid="{00000000-0005-0000-0000-0000A23A0000}"/>
    <cellStyle name="Normal 3 3 2 10 2" xfId="14816" xr:uid="{00000000-0005-0000-0000-0000A33A0000}"/>
    <cellStyle name="Normal 3 3 2 10 2 2" xfId="14817" xr:uid="{00000000-0005-0000-0000-0000A43A0000}"/>
    <cellStyle name="Normal 3 3 2 10 2 3" xfId="14818" xr:uid="{00000000-0005-0000-0000-0000A53A0000}"/>
    <cellStyle name="Normal 3 3 2 10 2 4" xfId="14819" xr:uid="{00000000-0005-0000-0000-0000A63A0000}"/>
    <cellStyle name="Normal 3 3 2 10 3" xfId="14820" xr:uid="{00000000-0005-0000-0000-0000A73A0000}"/>
    <cellStyle name="Normal 3 3 2 10 4" xfId="14821" xr:uid="{00000000-0005-0000-0000-0000A83A0000}"/>
    <cellStyle name="Normal 3 3 2 10 5" xfId="14822" xr:uid="{00000000-0005-0000-0000-0000A93A0000}"/>
    <cellStyle name="Normal 3 3 2 11" xfId="14823" xr:uid="{00000000-0005-0000-0000-0000AA3A0000}"/>
    <cellStyle name="Normal 3 3 2 11 2" xfId="14824" xr:uid="{00000000-0005-0000-0000-0000AB3A0000}"/>
    <cellStyle name="Normal 3 3 2 11 3" xfId="14825" xr:uid="{00000000-0005-0000-0000-0000AC3A0000}"/>
    <cellStyle name="Normal 3 3 2 11 4" xfId="14826" xr:uid="{00000000-0005-0000-0000-0000AD3A0000}"/>
    <cellStyle name="Normal 3 3 2 12" xfId="14827" xr:uid="{00000000-0005-0000-0000-0000AE3A0000}"/>
    <cellStyle name="Normal 3 3 2 13" xfId="14828" xr:uid="{00000000-0005-0000-0000-0000AF3A0000}"/>
    <cellStyle name="Normal 3 3 2 14" xfId="14829" xr:uid="{00000000-0005-0000-0000-0000B03A0000}"/>
    <cellStyle name="Normal 3 3 2 15" xfId="33450" xr:uid="{469CBFEC-47B7-4E25-AFA6-28BAAD1199A8}"/>
    <cellStyle name="Normal 3 3 2 2" xfId="14830" xr:uid="{00000000-0005-0000-0000-0000B13A0000}"/>
    <cellStyle name="Normal 3 3 2 2 10" xfId="14831" xr:uid="{00000000-0005-0000-0000-0000B23A0000}"/>
    <cellStyle name="Normal 3 3 2 2 11" xfId="33451" xr:uid="{60289E6E-7F59-487A-962D-F29CB8D0D3FE}"/>
    <cellStyle name="Normal 3 3 2 2 2" xfId="14832" xr:uid="{00000000-0005-0000-0000-0000B33A0000}"/>
    <cellStyle name="Normal 3 3 2 2 2 2" xfId="14833" xr:uid="{00000000-0005-0000-0000-0000B43A0000}"/>
    <cellStyle name="Normal 3 3 2 2 2 2 2" xfId="14834" xr:uid="{00000000-0005-0000-0000-0000B53A0000}"/>
    <cellStyle name="Normal 3 3 2 2 2 2 2 2" xfId="14835" xr:uid="{00000000-0005-0000-0000-0000B63A0000}"/>
    <cellStyle name="Normal 3 3 2 2 2 2 2 2 2" xfId="14836" xr:uid="{00000000-0005-0000-0000-0000B73A0000}"/>
    <cellStyle name="Normal 3 3 2 2 2 2 2 2 3" xfId="14837" xr:uid="{00000000-0005-0000-0000-0000B83A0000}"/>
    <cellStyle name="Normal 3 3 2 2 2 2 2 2 4" xfId="14838" xr:uid="{00000000-0005-0000-0000-0000B93A0000}"/>
    <cellStyle name="Normal 3 3 2 2 2 2 2 3" xfId="14839" xr:uid="{00000000-0005-0000-0000-0000BA3A0000}"/>
    <cellStyle name="Normal 3 3 2 2 2 2 2 4" xfId="14840" xr:uid="{00000000-0005-0000-0000-0000BB3A0000}"/>
    <cellStyle name="Normal 3 3 2 2 2 2 2 5" xfId="14841" xr:uid="{00000000-0005-0000-0000-0000BC3A0000}"/>
    <cellStyle name="Normal 3 3 2 2 2 2 3" xfId="14842" xr:uid="{00000000-0005-0000-0000-0000BD3A0000}"/>
    <cellStyle name="Normal 3 3 2 2 2 2 3 2" xfId="14843" xr:uid="{00000000-0005-0000-0000-0000BE3A0000}"/>
    <cellStyle name="Normal 3 3 2 2 2 2 3 3" xfId="14844" xr:uid="{00000000-0005-0000-0000-0000BF3A0000}"/>
    <cellStyle name="Normal 3 3 2 2 2 2 3 4" xfId="14845" xr:uid="{00000000-0005-0000-0000-0000C03A0000}"/>
    <cellStyle name="Normal 3 3 2 2 2 2 4" xfId="14846" xr:uid="{00000000-0005-0000-0000-0000C13A0000}"/>
    <cellStyle name="Normal 3 3 2 2 2 2 5" xfId="14847" xr:uid="{00000000-0005-0000-0000-0000C23A0000}"/>
    <cellStyle name="Normal 3 3 2 2 2 2 6" xfId="14848" xr:uid="{00000000-0005-0000-0000-0000C33A0000}"/>
    <cellStyle name="Normal 3 3 2 2 2 3" xfId="14849" xr:uid="{00000000-0005-0000-0000-0000C43A0000}"/>
    <cellStyle name="Normal 3 3 2 2 2 3 2" xfId="14850" xr:uid="{00000000-0005-0000-0000-0000C53A0000}"/>
    <cellStyle name="Normal 3 3 2 2 2 3 2 2" xfId="14851" xr:uid="{00000000-0005-0000-0000-0000C63A0000}"/>
    <cellStyle name="Normal 3 3 2 2 2 3 2 2 2" xfId="14852" xr:uid="{00000000-0005-0000-0000-0000C73A0000}"/>
    <cellStyle name="Normal 3 3 2 2 2 3 2 2 3" xfId="14853" xr:uid="{00000000-0005-0000-0000-0000C83A0000}"/>
    <cellStyle name="Normal 3 3 2 2 2 3 2 2 4" xfId="14854" xr:uid="{00000000-0005-0000-0000-0000C93A0000}"/>
    <cellStyle name="Normal 3 3 2 2 2 3 2 3" xfId="14855" xr:uid="{00000000-0005-0000-0000-0000CA3A0000}"/>
    <cellStyle name="Normal 3 3 2 2 2 3 2 4" xfId="14856" xr:uid="{00000000-0005-0000-0000-0000CB3A0000}"/>
    <cellStyle name="Normal 3 3 2 2 2 3 2 5" xfId="14857" xr:uid="{00000000-0005-0000-0000-0000CC3A0000}"/>
    <cellStyle name="Normal 3 3 2 2 2 3 3" xfId="14858" xr:uid="{00000000-0005-0000-0000-0000CD3A0000}"/>
    <cellStyle name="Normal 3 3 2 2 2 3 3 2" xfId="14859" xr:uid="{00000000-0005-0000-0000-0000CE3A0000}"/>
    <cellStyle name="Normal 3 3 2 2 2 3 3 3" xfId="14860" xr:uid="{00000000-0005-0000-0000-0000CF3A0000}"/>
    <cellStyle name="Normal 3 3 2 2 2 3 3 4" xfId="14861" xr:uid="{00000000-0005-0000-0000-0000D03A0000}"/>
    <cellStyle name="Normal 3 3 2 2 2 3 4" xfId="14862" xr:uid="{00000000-0005-0000-0000-0000D13A0000}"/>
    <cellStyle name="Normal 3 3 2 2 2 3 5" xfId="14863" xr:uid="{00000000-0005-0000-0000-0000D23A0000}"/>
    <cellStyle name="Normal 3 3 2 2 2 3 6" xfId="14864" xr:uid="{00000000-0005-0000-0000-0000D33A0000}"/>
    <cellStyle name="Normal 3 3 2 2 2 4" xfId="14865" xr:uid="{00000000-0005-0000-0000-0000D43A0000}"/>
    <cellStyle name="Normal 3 3 2 2 2 4 2" xfId="14866" xr:uid="{00000000-0005-0000-0000-0000D53A0000}"/>
    <cellStyle name="Normal 3 3 2 2 2 4 2 2" xfId="14867" xr:uid="{00000000-0005-0000-0000-0000D63A0000}"/>
    <cellStyle name="Normal 3 3 2 2 2 4 2 3" xfId="14868" xr:uid="{00000000-0005-0000-0000-0000D73A0000}"/>
    <cellStyle name="Normal 3 3 2 2 2 4 2 4" xfId="14869" xr:uid="{00000000-0005-0000-0000-0000D83A0000}"/>
    <cellStyle name="Normal 3 3 2 2 2 4 3" xfId="14870" xr:uid="{00000000-0005-0000-0000-0000D93A0000}"/>
    <cellStyle name="Normal 3 3 2 2 2 4 4" xfId="14871" xr:uid="{00000000-0005-0000-0000-0000DA3A0000}"/>
    <cellStyle name="Normal 3 3 2 2 2 4 5" xfId="14872" xr:uid="{00000000-0005-0000-0000-0000DB3A0000}"/>
    <cellStyle name="Normal 3 3 2 2 2 5" xfId="14873" xr:uid="{00000000-0005-0000-0000-0000DC3A0000}"/>
    <cellStyle name="Normal 3 3 2 2 2 5 2" xfId="14874" xr:uid="{00000000-0005-0000-0000-0000DD3A0000}"/>
    <cellStyle name="Normal 3 3 2 2 2 5 3" xfId="14875" xr:uid="{00000000-0005-0000-0000-0000DE3A0000}"/>
    <cellStyle name="Normal 3 3 2 2 2 5 4" xfId="14876" xr:uid="{00000000-0005-0000-0000-0000DF3A0000}"/>
    <cellStyle name="Normal 3 3 2 2 2 6" xfId="14877" xr:uid="{00000000-0005-0000-0000-0000E03A0000}"/>
    <cellStyle name="Normal 3 3 2 2 2 7" xfId="14878" xr:uid="{00000000-0005-0000-0000-0000E13A0000}"/>
    <cellStyle name="Normal 3 3 2 2 2 8" xfId="14879" xr:uid="{00000000-0005-0000-0000-0000E23A0000}"/>
    <cellStyle name="Normal 3 3 2 2 3" xfId="14880" xr:uid="{00000000-0005-0000-0000-0000E33A0000}"/>
    <cellStyle name="Normal 3 3 2 2 3 2" xfId="14881" xr:uid="{00000000-0005-0000-0000-0000E43A0000}"/>
    <cellStyle name="Normal 3 3 2 2 3 2 2" xfId="14882" xr:uid="{00000000-0005-0000-0000-0000E53A0000}"/>
    <cellStyle name="Normal 3 3 2 2 3 2 2 2" xfId="14883" xr:uid="{00000000-0005-0000-0000-0000E63A0000}"/>
    <cellStyle name="Normal 3 3 2 2 3 2 2 3" xfId="14884" xr:uid="{00000000-0005-0000-0000-0000E73A0000}"/>
    <cellStyle name="Normal 3 3 2 2 3 2 2 4" xfId="14885" xr:uid="{00000000-0005-0000-0000-0000E83A0000}"/>
    <cellStyle name="Normal 3 3 2 2 3 2 3" xfId="14886" xr:uid="{00000000-0005-0000-0000-0000E93A0000}"/>
    <cellStyle name="Normal 3 3 2 2 3 2 4" xfId="14887" xr:uid="{00000000-0005-0000-0000-0000EA3A0000}"/>
    <cellStyle name="Normal 3 3 2 2 3 2 5" xfId="14888" xr:uid="{00000000-0005-0000-0000-0000EB3A0000}"/>
    <cellStyle name="Normal 3 3 2 2 3 3" xfId="14889" xr:uid="{00000000-0005-0000-0000-0000EC3A0000}"/>
    <cellStyle name="Normal 3 3 2 2 3 3 2" xfId="14890" xr:uid="{00000000-0005-0000-0000-0000ED3A0000}"/>
    <cellStyle name="Normal 3 3 2 2 3 3 3" xfId="14891" xr:uid="{00000000-0005-0000-0000-0000EE3A0000}"/>
    <cellStyle name="Normal 3 3 2 2 3 3 4" xfId="14892" xr:uid="{00000000-0005-0000-0000-0000EF3A0000}"/>
    <cellStyle name="Normal 3 3 2 2 3 4" xfId="14893" xr:uid="{00000000-0005-0000-0000-0000F03A0000}"/>
    <cellStyle name="Normal 3 3 2 2 3 5" xfId="14894" xr:uid="{00000000-0005-0000-0000-0000F13A0000}"/>
    <cellStyle name="Normal 3 3 2 2 3 6" xfId="14895" xr:uid="{00000000-0005-0000-0000-0000F23A0000}"/>
    <cellStyle name="Normal 3 3 2 2 4" xfId="14896" xr:uid="{00000000-0005-0000-0000-0000F33A0000}"/>
    <cellStyle name="Normal 3 3 2 2 4 2" xfId="14897" xr:uid="{00000000-0005-0000-0000-0000F43A0000}"/>
    <cellStyle name="Normal 3 3 2 2 4 2 2" xfId="14898" xr:uid="{00000000-0005-0000-0000-0000F53A0000}"/>
    <cellStyle name="Normal 3 3 2 2 4 2 2 2" xfId="14899" xr:uid="{00000000-0005-0000-0000-0000F63A0000}"/>
    <cellStyle name="Normal 3 3 2 2 4 2 2 3" xfId="14900" xr:uid="{00000000-0005-0000-0000-0000F73A0000}"/>
    <cellStyle name="Normal 3 3 2 2 4 2 2 4" xfId="14901" xr:uid="{00000000-0005-0000-0000-0000F83A0000}"/>
    <cellStyle name="Normal 3 3 2 2 4 2 3" xfId="14902" xr:uid="{00000000-0005-0000-0000-0000F93A0000}"/>
    <cellStyle name="Normal 3 3 2 2 4 2 4" xfId="14903" xr:uid="{00000000-0005-0000-0000-0000FA3A0000}"/>
    <cellStyle name="Normal 3 3 2 2 4 2 5" xfId="14904" xr:uid="{00000000-0005-0000-0000-0000FB3A0000}"/>
    <cellStyle name="Normal 3 3 2 2 4 3" xfId="14905" xr:uid="{00000000-0005-0000-0000-0000FC3A0000}"/>
    <cellStyle name="Normal 3 3 2 2 4 3 2" xfId="14906" xr:uid="{00000000-0005-0000-0000-0000FD3A0000}"/>
    <cellStyle name="Normal 3 3 2 2 4 3 3" xfId="14907" xr:uid="{00000000-0005-0000-0000-0000FE3A0000}"/>
    <cellStyle name="Normal 3 3 2 2 4 3 4" xfId="14908" xr:uid="{00000000-0005-0000-0000-0000FF3A0000}"/>
    <cellStyle name="Normal 3 3 2 2 4 4" xfId="14909" xr:uid="{00000000-0005-0000-0000-0000003B0000}"/>
    <cellStyle name="Normal 3 3 2 2 4 5" xfId="14910" xr:uid="{00000000-0005-0000-0000-0000013B0000}"/>
    <cellStyle name="Normal 3 3 2 2 4 6" xfId="14911" xr:uid="{00000000-0005-0000-0000-0000023B0000}"/>
    <cellStyle name="Normal 3 3 2 2 5" xfId="14912" xr:uid="{00000000-0005-0000-0000-0000033B0000}"/>
    <cellStyle name="Normal 3 3 2 2 5 2" xfId="14913" xr:uid="{00000000-0005-0000-0000-0000043B0000}"/>
    <cellStyle name="Normal 3 3 2 2 5 2 2" xfId="14914" xr:uid="{00000000-0005-0000-0000-0000053B0000}"/>
    <cellStyle name="Normal 3 3 2 2 5 2 3" xfId="14915" xr:uid="{00000000-0005-0000-0000-0000063B0000}"/>
    <cellStyle name="Normal 3 3 2 2 5 2 4" xfId="14916" xr:uid="{00000000-0005-0000-0000-0000073B0000}"/>
    <cellStyle name="Normal 3 3 2 2 5 3" xfId="14917" xr:uid="{00000000-0005-0000-0000-0000083B0000}"/>
    <cellStyle name="Normal 3 3 2 2 5 4" xfId="14918" xr:uid="{00000000-0005-0000-0000-0000093B0000}"/>
    <cellStyle name="Normal 3 3 2 2 5 5" xfId="14919" xr:uid="{00000000-0005-0000-0000-00000A3B0000}"/>
    <cellStyle name="Normal 3 3 2 2 6" xfId="14920" xr:uid="{00000000-0005-0000-0000-00000B3B0000}"/>
    <cellStyle name="Normal 3 3 2 2 7" xfId="14921" xr:uid="{00000000-0005-0000-0000-00000C3B0000}"/>
    <cellStyle name="Normal 3 3 2 2 7 2" xfId="14922" xr:uid="{00000000-0005-0000-0000-00000D3B0000}"/>
    <cellStyle name="Normal 3 3 2 2 7 3" xfId="14923" xr:uid="{00000000-0005-0000-0000-00000E3B0000}"/>
    <cellStyle name="Normal 3 3 2 2 7 4" xfId="14924" xr:uid="{00000000-0005-0000-0000-00000F3B0000}"/>
    <cellStyle name="Normal 3 3 2 2 8" xfId="14925" xr:uid="{00000000-0005-0000-0000-0000103B0000}"/>
    <cellStyle name="Normal 3 3 2 2 9" xfId="14926" xr:uid="{00000000-0005-0000-0000-0000113B0000}"/>
    <cellStyle name="Normal 3 3 2 3" xfId="14927" xr:uid="{00000000-0005-0000-0000-0000123B0000}"/>
    <cellStyle name="Normal 3 3 2 3 10" xfId="33452" xr:uid="{706F4BAE-DE54-4700-B737-C5DC79C4B77E}"/>
    <cellStyle name="Normal 3 3 2 3 2" xfId="14928" xr:uid="{00000000-0005-0000-0000-0000133B0000}"/>
    <cellStyle name="Normal 3 3 2 3 2 2" xfId="14929" xr:uid="{00000000-0005-0000-0000-0000143B0000}"/>
    <cellStyle name="Normal 3 3 2 3 2 2 2" xfId="14930" xr:uid="{00000000-0005-0000-0000-0000153B0000}"/>
    <cellStyle name="Normal 3 3 2 3 2 2 2 2" xfId="14931" xr:uid="{00000000-0005-0000-0000-0000163B0000}"/>
    <cellStyle name="Normal 3 3 2 3 2 2 2 2 2" xfId="14932" xr:uid="{00000000-0005-0000-0000-0000173B0000}"/>
    <cellStyle name="Normal 3 3 2 3 2 2 2 2 3" xfId="14933" xr:uid="{00000000-0005-0000-0000-0000183B0000}"/>
    <cellStyle name="Normal 3 3 2 3 2 2 2 2 4" xfId="14934" xr:uid="{00000000-0005-0000-0000-0000193B0000}"/>
    <cellStyle name="Normal 3 3 2 3 2 2 2 3" xfId="14935" xr:uid="{00000000-0005-0000-0000-00001A3B0000}"/>
    <cellStyle name="Normal 3 3 2 3 2 2 2 4" xfId="14936" xr:uid="{00000000-0005-0000-0000-00001B3B0000}"/>
    <cellStyle name="Normal 3 3 2 3 2 2 2 5" xfId="14937" xr:uid="{00000000-0005-0000-0000-00001C3B0000}"/>
    <cellStyle name="Normal 3 3 2 3 2 2 3" xfId="14938" xr:uid="{00000000-0005-0000-0000-00001D3B0000}"/>
    <cellStyle name="Normal 3 3 2 3 2 2 3 2" xfId="14939" xr:uid="{00000000-0005-0000-0000-00001E3B0000}"/>
    <cellStyle name="Normal 3 3 2 3 2 2 3 3" xfId="14940" xr:uid="{00000000-0005-0000-0000-00001F3B0000}"/>
    <cellStyle name="Normal 3 3 2 3 2 2 3 4" xfId="14941" xr:uid="{00000000-0005-0000-0000-0000203B0000}"/>
    <cellStyle name="Normal 3 3 2 3 2 2 4" xfId="14942" xr:uid="{00000000-0005-0000-0000-0000213B0000}"/>
    <cellStyle name="Normal 3 3 2 3 2 2 5" xfId="14943" xr:uid="{00000000-0005-0000-0000-0000223B0000}"/>
    <cellStyle name="Normal 3 3 2 3 2 2 6" xfId="14944" xr:uid="{00000000-0005-0000-0000-0000233B0000}"/>
    <cellStyle name="Normal 3 3 2 3 2 3" xfId="14945" xr:uid="{00000000-0005-0000-0000-0000243B0000}"/>
    <cellStyle name="Normal 3 3 2 3 2 3 2" xfId="14946" xr:uid="{00000000-0005-0000-0000-0000253B0000}"/>
    <cellStyle name="Normal 3 3 2 3 2 3 2 2" xfId="14947" xr:uid="{00000000-0005-0000-0000-0000263B0000}"/>
    <cellStyle name="Normal 3 3 2 3 2 3 2 2 2" xfId="14948" xr:uid="{00000000-0005-0000-0000-0000273B0000}"/>
    <cellStyle name="Normal 3 3 2 3 2 3 2 2 3" xfId="14949" xr:uid="{00000000-0005-0000-0000-0000283B0000}"/>
    <cellStyle name="Normal 3 3 2 3 2 3 2 2 4" xfId="14950" xr:uid="{00000000-0005-0000-0000-0000293B0000}"/>
    <cellStyle name="Normal 3 3 2 3 2 3 2 3" xfId="14951" xr:uid="{00000000-0005-0000-0000-00002A3B0000}"/>
    <cellStyle name="Normal 3 3 2 3 2 3 2 4" xfId="14952" xr:uid="{00000000-0005-0000-0000-00002B3B0000}"/>
    <cellStyle name="Normal 3 3 2 3 2 3 2 5" xfId="14953" xr:uid="{00000000-0005-0000-0000-00002C3B0000}"/>
    <cellStyle name="Normal 3 3 2 3 2 3 3" xfId="14954" xr:uid="{00000000-0005-0000-0000-00002D3B0000}"/>
    <cellStyle name="Normal 3 3 2 3 2 3 3 2" xfId="14955" xr:uid="{00000000-0005-0000-0000-00002E3B0000}"/>
    <cellStyle name="Normal 3 3 2 3 2 3 3 3" xfId="14956" xr:uid="{00000000-0005-0000-0000-00002F3B0000}"/>
    <cellStyle name="Normal 3 3 2 3 2 3 3 4" xfId="14957" xr:uid="{00000000-0005-0000-0000-0000303B0000}"/>
    <cellStyle name="Normal 3 3 2 3 2 3 4" xfId="14958" xr:uid="{00000000-0005-0000-0000-0000313B0000}"/>
    <cellStyle name="Normal 3 3 2 3 2 3 5" xfId="14959" xr:uid="{00000000-0005-0000-0000-0000323B0000}"/>
    <cellStyle name="Normal 3 3 2 3 2 3 6" xfId="14960" xr:uid="{00000000-0005-0000-0000-0000333B0000}"/>
    <cellStyle name="Normal 3 3 2 3 2 4" xfId="14961" xr:uid="{00000000-0005-0000-0000-0000343B0000}"/>
    <cellStyle name="Normal 3 3 2 3 2 4 2" xfId="14962" xr:uid="{00000000-0005-0000-0000-0000353B0000}"/>
    <cellStyle name="Normal 3 3 2 3 2 4 2 2" xfId="14963" xr:uid="{00000000-0005-0000-0000-0000363B0000}"/>
    <cellStyle name="Normal 3 3 2 3 2 4 2 3" xfId="14964" xr:uid="{00000000-0005-0000-0000-0000373B0000}"/>
    <cellStyle name="Normal 3 3 2 3 2 4 2 4" xfId="14965" xr:uid="{00000000-0005-0000-0000-0000383B0000}"/>
    <cellStyle name="Normal 3 3 2 3 2 4 3" xfId="14966" xr:uid="{00000000-0005-0000-0000-0000393B0000}"/>
    <cellStyle name="Normal 3 3 2 3 2 4 4" xfId="14967" xr:uid="{00000000-0005-0000-0000-00003A3B0000}"/>
    <cellStyle name="Normal 3 3 2 3 2 4 5" xfId="14968" xr:uid="{00000000-0005-0000-0000-00003B3B0000}"/>
    <cellStyle name="Normal 3 3 2 3 2 5" xfId="14969" xr:uid="{00000000-0005-0000-0000-00003C3B0000}"/>
    <cellStyle name="Normal 3 3 2 3 2 5 2" xfId="14970" xr:uid="{00000000-0005-0000-0000-00003D3B0000}"/>
    <cellStyle name="Normal 3 3 2 3 2 5 3" xfId="14971" xr:uid="{00000000-0005-0000-0000-00003E3B0000}"/>
    <cellStyle name="Normal 3 3 2 3 2 5 4" xfId="14972" xr:uid="{00000000-0005-0000-0000-00003F3B0000}"/>
    <cellStyle name="Normal 3 3 2 3 2 6" xfId="14973" xr:uid="{00000000-0005-0000-0000-0000403B0000}"/>
    <cellStyle name="Normal 3 3 2 3 2 7" xfId="14974" xr:uid="{00000000-0005-0000-0000-0000413B0000}"/>
    <cellStyle name="Normal 3 3 2 3 2 8" xfId="14975" xr:uid="{00000000-0005-0000-0000-0000423B0000}"/>
    <cellStyle name="Normal 3 3 2 3 3" xfId="14976" xr:uid="{00000000-0005-0000-0000-0000433B0000}"/>
    <cellStyle name="Normal 3 3 2 3 3 2" xfId="14977" xr:uid="{00000000-0005-0000-0000-0000443B0000}"/>
    <cellStyle name="Normal 3 3 2 3 3 2 2" xfId="14978" xr:uid="{00000000-0005-0000-0000-0000453B0000}"/>
    <cellStyle name="Normal 3 3 2 3 3 2 2 2" xfId="14979" xr:uid="{00000000-0005-0000-0000-0000463B0000}"/>
    <cellStyle name="Normal 3 3 2 3 3 2 2 3" xfId="14980" xr:uid="{00000000-0005-0000-0000-0000473B0000}"/>
    <cellStyle name="Normal 3 3 2 3 3 2 2 4" xfId="14981" xr:uid="{00000000-0005-0000-0000-0000483B0000}"/>
    <cellStyle name="Normal 3 3 2 3 3 2 3" xfId="14982" xr:uid="{00000000-0005-0000-0000-0000493B0000}"/>
    <cellStyle name="Normal 3 3 2 3 3 2 4" xfId="14983" xr:uid="{00000000-0005-0000-0000-00004A3B0000}"/>
    <cellStyle name="Normal 3 3 2 3 3 2 5" xfId="14984" xr:uid="{00000000-0005-0000-0000-00004B3B0000}"/>
    <cellStyle name="Normal 3 3 2 3 3 3" xfId="14985" xr:uid="{00000000-0005-0000-0000-00004C3B0000}"/>
    <cellStyle name="Normal 3 3 2 3 3 3 2" xfId="14986" xr:uid="{00000000-0005-0000-0000-00004D3B0000}"/>
    <cellStyle name="Normal 3 3 2 3 3 3 3" xfId="14987" xr:uid="{00000000-0005-0000-0000-00004E3B0000}"/>
    <cellStyle name="Normal 3 3 2 3 3 3 4" xfId="14988" xr:uid="{00000000-0005-0000-0000-00004F3B0000}"/>
    <cellStyle name="Normal 3 3 2 3 3 4" xfId="14989" xr:uid="{00000000-0005-0000-0000-0000503B0000}"/>
    <cellStyle name="Normal 3 3 2 3 3 5" xfId="14990" xr:uid="{00000000-0005-0000-0000-0000513B0000}"/>
    <cellStyle name="Normal 3 3 2 3 3 6" xfId="14991" xr:uid="{00000000-0005-0000-0000-0000523B0000}"/>
    <cellStyle name="Normal 3 3 2 3 4" xfId="14992" xr:uid="{00000000-0005-0000-0000-0000533B0000}"/>
    <cellStyle name="Normal 3 3 2 3 4 2" xfId="14993" xr:uid="{00000000-0005-0000-0000-0000543B0000}"/>
    <cellStyle name="Normal 3 3 2 3 4 2 2" xfId="14994" xr:uid="{00000000-0005-0000-0000-0000553B0000}"/>
    <cellStyle name="Normal 3 3 2 3 4 2 2 2" xfId="14995" xr:uid="{00000000-0005-0000-0000-0000563B0000}"/>
    <cellStyle name="Normal 3 3 2 3 4 2 2 3" xfId="14996" xr:uid="{00000000-0005-0000-0000-0000573B0000}"/>
    <cellStyle name="Normal 3 3 2 3 4 2 2 4" xfId="14997" xr:uid="{00000000-0005-0000-0000-0000583B0000}"/>
    <cellStyle name="Normal 3 3 2 3 4 2 3" xfId="14998" xr:uid="{00000000-0005-0000-0000-0000593B0000}"/>
    <cellStyle name="Normal 3 3 2 3 4 2 4" xfId="14999" xr:uid="{00000000-0005-0000-0000-00005A3B0000}"/>
    <cellStyle name="Normal 3 3 2 3 4 2 5" xfId="15000" xr:uid="{00000000-0005-0000-0000-00005B3B0000}"/>
    <cellStyle name="Normal 3 3 2 3 4 3" xfId="15001" xr:uid="{00000000-0005-0000-0000-00005C3B0000}"/>
    <cellStyle name="Normal 3 3 2 3 4 3 2" xfId="15002" xr:uid="{00000000-0005-0000-0000-00005D3B0000}"/>
    <cellStyle name="Normal 3 3 2 3 4 3 3" xfId="15003" xr:uid="{00000000-0005-0000-0000-00005E3B0000}"/>
    <cellStyle name="Normal 3 3 2 3 4 3 4" xfId="15004" xr:uid="{00000000-0005-0000-0000-00005F3B0000}"/>
    <cellStyle name="Normal 3 3 2 3 4 4" xfId="15005" xr:uid="{00000000-0005-0000-0000-0000603B0000}"/>
    <cellStyle name="Normal 3 3 2 3 4 5" xfId="15006" xr:uid="{00000000-0005-0000-0000-0000613B0000}"/>
    <cellStyle name="Normal 3 3 2 3 4 6" xfId="15007" xr:uid="{00000000-0005-0000-0000-0000623B0000}"/>
    <cellStyle name="Normal 3 3 2 3 5" xfId="15008" xr:uid="{00000000-0005-0000-0000-0000633B0000}"/>
    <cellStyle name="Normal 3 3 2 3 5 2" xfId="15009" xr:uid="{00000000-0005-0000-0000-0000643B0000}"/>
    <cellStyle name="Normal 3 3 2 3 5 2 2" xfId="15010" xr:uid="{00000000-0005-0000-0000-0000653B0000}"/>
    <cellStyle name="Normal 3 3 2 3 5 2 3" xfId="15011" xr:uid="{00000000-0005-0000-0000-0000663B0000}"/>
    <cellStyle name="Normal 3 3 2 3 5 2 4" xfId="15012" xr:uid="{00000000-0005-0000-0000-0000673B0000}"/>
    <cellStyle name="Normal 3 3 2 3 5 3" xfId="15013" xr:uid="{00000000-0005-0000-0000-0000683B0000}"/>
    <cellStyle name="Normal 3 3 2 3 5 4" xfId="15014" xr:uid="{00000000-0005-0000-0000-0000693B0000}"/>
    <cellStyle name="Normal 3 3 2 3 5 5" xfId="15015" xr:uid="{00000000-0005-0000-0000-00006A3B0000}"/>
    <cellStyle name="Normal 3 3 2 3 6" xfId="15016" xr:uid="{00000000-0005-0000-0000-00006B3B0000}"/>
    <cellStyle name="Normal 3 3 2 3 6 2" xfId="15017" xr:uid="{00000000-0005-0000-0000-00006C3B0000}"/>
    <cellStyle name="Normal 3 3 2 3 6 3" xfId="15018" xr:uid="{00000000-0005-0000-0000-00006D3B0000}"/>
    <cellStyle name="Normal 3 3 2 3 6 4" xfId="15019" xr:uid="{00000000-0005-0000-0000-00006E3B0000}"/>
    <cellStyle name="Normal 3 3 2 3 7" xfId="15020" xr:uid="{00000000-0005-0000-0000-00006F3B0000}"/>
    <cellStyle name="Normal 3 3 2 3 8" xfId="15021" xr:uid="{00000000-0005-0000-0000-0000703B0000}"/>
    <cellStyle name="Normal 3 3 2 3 9" xfId="15022" xr:uid="{00000000-0005-0000-0000-0000713B0000}"/>
    <cellStyle name="Normal 3 3 2 4" xfId="15023" xr:uid="{00000000-0005-0000-0000-0000723B0000}"/>
    <cellStyle name="Normal 3 3 2 4 2" xfId="15024" xr:uid="{00000000-0005-0000-0000-0000733B0000}"/>
    <cellStyle name="Normal 3 3 2 4 2 2" xfId="15025" xr:uid="{00000000-0005-0000-0000-0000743B0000}"/>
    <cellStyle name="Normal 3 3 2 4 2 2 2" xfId="15026" xr:uid="{00000000-0005-0000-0000-0000753B0000}"/>
    <cellStyle name="Normal 3 3 2 4 2 2 2 2" xfId="15027" xr:uid="{00000000-0005-0000-0000-0000763B0000}"/>
    <cellStyle name="Normal 3 3 2 4 2 2 2 2 2" xfId="15028" xr:uid="{00000000-0005-0000-0000-0000773B0000}"/>
    <cellStyle name="Normal 3 3 2 4 2 2 2 2 3" xfId="15029" xr:uid="{00000000-0005-0000-0000-0000783B0000}"/>
    <cellStyle name="Normal 3 3 2 4 2 2 2 2 4" xfId="15030" xr:uid="{00000000-0005-0000-0000-0000793B0000}"/>
    <cellStyle name="Normal 3 3 2 4 2 2 2 3" xfId="15031" xr:uid="{00000000-0005-0000-0000-00007A3B0000}"/>
    <cellStyle name="Normal 3 3 2 4 2 2 2 4" xfId="15032" xr:uid="{00000000-0005-0000-0000-00007B3B0000}"/>
    <cellStyle name="Normal 3 3 2 4 2 2 2 5" xfId="15033" xr:uid="{00000000-0005-0000-0000-00007C3B0000}"/>
    <cellStyle name="Normal 3 3 2 4 2 2 3" xfId="15034" xr:uid="{00000000-0005-0000-0000-00007D3B0000}"/>
    <cellStyle name="Normal 3 3 2 4 2 2 3 2" xfId="15035" xr:uid="{00000000-0005-0000-0000-00007E3B0000}"/>
    <cellStyle name="Normal 3 3 2 4 2 2 3 3" xfId="15036" xr:uid="{00000000-0005-0000-0000-00007F3B0000}"/>
    <cellStyle name="Normal 3 3 2 4 2 2 3 4" xfId="15037" xr:uid="{00000000-0005-0000-0000-0000803B0000}"/>
    <cellStyle name="Normal 3 3 2 4 2 2 4" xfId="15038" xr:uid="{00000000-0005-0000-0000-0000813B0000}"/>
    <cellStyle name="Normal 3 3 2 4 2 2 5" xfId="15039" xr:uid="{00000000-0005-0000-0000-0000823B0000}"/>
    <cellStyle name="Normal 3 3 2 4 2 2 6" xfId="15040" xr:uid="{00000000-0005-0000-0000-0000833B0000}"/>
    <cellStyle name="Normal 3 3 2 4 2 3" xfId="15041" xr:uid="{00000000-0005-0000-0000-0000843B0000}"/>
    <cellStyle name="Normal 3 3 2 4 2 3 2" xfId="15042" xr:uid="{00000000-0005-0000-0000-0000853B0000}"/>
    <cellStyle name="Normal 3 3 2 4 2 3 2 2" xfId="15043" xr:uid="{00000000-0005-0000-0000-0000863B0000}"/>
    <cellStyle name="Normal 3 3 2 4 2 3 2 2 2" xfId="15044" xr:uid="{00000000-0005-0000-0000-0000873B0000}"/>
    <cellStyle name="Normal 3 3 2 4 2 3 2 2 3" xfId="15045" xr:uid="{00000000-0005-0000-0000-0000883B0000}"/>
    <cellStyle name="Normal 3 3 2 4 2 3 2 2 4" xfId="15046" xr:uid="{00000000-0005-0000-0000-0000893B0000}"/>
    <cellStyle name="Normal 3 3 2 4 2 3 2 3" xfId="15047" xr:uid="{00000000-0005-0000-0000-00008A3B0000}"/>
    <cellStyle name="Normal 3 3 2 4 2 3 2 4" xfId="15048" xr:uid="{00000000-0005-0000-0000-00008B3B0000}"/>
    <cellStyle name="Normal 3 3 2 4 2 3 2 5" xfId="15049" xr:uid="{00000000-0005-0000-0000-00008C3B0000}"/>
    <cellStyle name="Normal 3 3 2 4 2 3 3" xfId="15050" xr:uid="{00000000-0005-0000-0000-00008D3B0000}"/>
    <cellStyle name="Normal 3 3 2 4 2 3 3 2" xfId="15051" xr:uid="{00000000-0005-0000-0000-00008E3B0000}"/>
    <cellStyle name="Normal 3 3 2 4 2 3 3 3" xfId="15052" xr:uid="{00000000-0005-0000-0000-00008F3B0000}"/>
    <cellStyle name="Normal 3 3 2 4 2 3 3 4" xfId="15053" xr:uid="{00000000-0005-0000-0000-0000903B0000}"/>
    <cellStyle name="Normal 3 3 2 4 2 3 4" xfId="15054" xr:uid="{00000000-0005-0000-0000-0000913B0000}"/>
    <cellStyle name="Normal 3 3 2 4 2 3 5" xfId="15055" xr:uid="{00000000-0005-0000-0000-0000923B0000}"/>
    <cellStyle name="Normal 3 3 2 4 2 3 6" xfId="15056" xr:uid="{00000000-0005-0000-0000-0000933B0000}"/>
    <cellStyle name="Normal 3 3 2 4 2 4" xfId="15057" xr:uid="{00000000-0005-0000-0000-0000943B0000}"/>
    <cellStyle name="Normal 3 3 2 4 2 4 2" xfId="15058" xr:uid="{00000000-0005-0000-0000-0000953B0000}"/>
    <cellStyle name="Normal 3 3 2 4 2 4 2 2" xfId="15059" xr:uid="{00000000-0005-0000-0000-0000963B0000}"/>
    <cellStyle name="Normal 3 3 2 4 2 4 2 3" xfId="15060" xr:uid="{00000000-0005-0000-0000-0000973B0000}"/>
    <cellStyle name="Normal 3 3 2 4 2 4 2 4" xfId="15061" xr:uid="{00000000-0005-0000-0000-0000983B0000}"/>
    <cellStyle name="Normal 3 3 2 4 2 4 3" xfId="15062" xr:uid="{00000000-0005-0000-0000-0000993B0000}"/>
    <cellStyle name="Normal 3 3 2 4 2 4 4" xfId="15063" xr:uid="{00000000-0005-0000-0000-00009A3B0000}"/>
    <cellStyle name="Normal 3 3 2 4 2 4 5" xfId="15064" xr:uid="{00000000-0005-0000-0000-00009B3B0000}"/>
    <cellStyle name="Normal 3 3 2 4 2 5" xfId="15065" xr:uid="{00000000-0005-0000-0000-00009C3B0000}"/>
    <cellStyle name="Normal 3 3 2 4 2 5 2" xfId="15066" xr:uid="{00000000-0005-0000-0000-00009D3B0000}"/>
    <cellStyle name="Normal 3 3 2 4 2 5 3" xfId="15067" xr:uid="{00000000-0005-0000-0000-00009E3B0000}"/>
    <cellStyle name="Normal 3 3 2 4 2 5 4" xfId="15068" xr:uid="{00000000-0005-0000-0000-00009F3B0000}"/>
    <cellStyle name="Normal 3 3 2 4 2 6" xfId="15069" xr:uid="{00000000-0005-0000-0000-0000A03B0000}"/>
    <cellStyle name="Normal 3 3 2 4 2 7" xfId="15070" xr:uid="{00000000-0005-0000-0000-0000A13B0000}"/>
    <cellStyle name="Normal 3 3 2 4 2 8" xfId="15071" xr:uid="{00000000-0005-0000-0000-0000A23B0000}"/>
    <cellStyle name="Normal 3 3 2 4 3" xfId="15072" xr:uid="{00000000-0005-0000-0000-0000A33B0000}"/>
    <cellStyle name="Normal 3 3 2 4 3 2" xfId="15073" xr:uid="{00000000-0005-0000-0000-0000A43B0000}"/>
    <cellStyle name="Normal 3 3 2 4 3 2 2" xfId="15074" xr:uid="{00000000-0005-0000-0000-0000A53B0000}"/>
    <cellStyle name="Normal 3 3 2 4 3 2 2 2" xfId="15075" xr:uid="{00000000-0005-0000-0000-0000A63B0000}"/>
    <cellStyle name="Normal 3 3 2 4 3 2 2 3" xfId="15076" xr:uid="{00000000-0005-0000-0000-0000A73B0000}"/>
    <cellStyle name="Normal 3 3 2 4 3 2 2 4" xfId="15077" xr:uid="{00000000-0005-0000-0000-0000A83B0000}"/>
    <cellStyle name="Normal 3 3 2 4 3 2 3" xfId="15078" xr:uid="{00000000-0005-0000-0000-0000A93B0000}"/>
    <cellStyle name="Normal 3 3 2 4 3 2 4" xfId="15079" xr:uid="{00000000-0005-0000-0000-0000AA3B0000}"/>
    <cellStyle name="Normal 3 3 2 4 3 2 5" xfId="15080" xr:uid="{00000000-0005-0000-0000-0000AB3B0000}"/>
    <cellStyle name="Normal 3 3 2 4 3 3" xfId="15081" xr:uid="{00000000-0005-0000-0000-0000AC3B0000}"/>
    <cellStyle name="Normal 3 3 2 4 3 3 2" xfId="15082" xr:uid="{00000000-0005-0000-0000-0000AD3B0000}"/>
    <cellStyle name="Normal 3 3 2 4 3 3 3" xfId="15083" xr:uid="{00000000-0005-0000-0000-0000AE3B0000}"/>
    <cellStyle name="Normal 3 3 2 4 3 3 4" xfId="15084" xr:uid="{00000000-0005-0000-0000-0000AF3B0000}"/>
    <cellStyle name="Normal 3 3 2 4 3 4" xfId="15085" xr:uid="{00000000-0005-0000-0000-0000B03B0000}"/>
    <cellStyle name="Normal 3 3 2 4 3 5" xfId="15086" xr:uid="{00000000-0005-0000-0000-0000B13B0000}"/>
    <cellStyle name="Normal 3 3 2 4 3 6" xfId="15087" xr:uid="{00000000-0005-0000-0000-0000B23B0000}"/>
    <cellStyle name="Normal 3 3 2 4 4" xfId="15088" xr:uid="{00000000-0005-0000-0000-0000B33B0000}"/>
    <cellStyle name="Normal 3 3 2 4 4 2" xfId="15089" xr:uid="{00000000-0005-0000-0000-0000B43B0000}"/>
    <cellStyle name="Normal 3 3 2 4 4 2 2" xfId="15090" xr:uid="{00000000-0005-0000-0000-0000B53B0000}"/>
    <cellStyle name="Normal 3 3 2 4 4 2 2 2" xfId="15091" xr:uid="{00000000-0005-0000-0000-0000B63B0000}"/>
    <cellStyle name="Normal 3 3 2 4 4 2 2 3" xfId="15092" xr:uid="{00000000-0005-0000-0000-0000B73B0000}"/>
    <cellStyle name="Normal 3 3 2 4 4 2 2 4" xfId="15093" xr:uid="{00000000-0005-0000-0000-0000B83B0000}"/>
    <cellStyle name="Normal 3 3 2 4 4 2 3" xfId="15094" xr:uid="{00000000-0005-0000-0000-0000B93B0000}"/>
    <cellStyle name="Normal 3 3 2 4 4 2 4" xfId="15095" xr:uid="{00000000-0005-0000-0000-0000BA3B0000}"/>
    <cellStyle name="Normal 3 3 2 4 4 2 5" xfId="15096" xr:uid="{00000000-0005-0000-0000-0000BB3B0000}"/>
    <cellStyle name="Normal 3 3 2 4 4 3" xfId="15097" xr:uid="{00000000-0005-0000-0000-0000BC3B0000}"/>
    <cellStyle name="Normal 3 3 2 4 4 3 2" xfId="15098" xr:uid="{00000000-0005-0000-0000-0000BD3B0000}"/>
    <cellStyle name="Normal 3 3 2 4 4 3 3" xfId="15099" xr:uid="{00000000-0005-0000-0000-0000BE3B0000}"/>
    <cellStyle name="Normal 3 3 2 4 4 3 4" xfId="15100" xr:uid="{00000000-0005-0000-0000-0000BF3B0000}"/>
    <cellStyle name="Normal 3 3 2 4 4 4" xfId="15101" xr:uid="{00000000-0005-0000-0000-0000C03B0000}"/>
    <cellStyle name="Normal 3 3 2 4 4 5" xfId="15102" xr:uid="{00000000-0005-0000-0000-0000C13B0000}"/>
    <cellStyle name="Normal 3 3 2 4 4 6" xfId="15103" xr:uid="{00000000-0005-0000-0000-0000C23B0000}"/>
    <cellStyle name="Normal 3 3 2 4 5" xfId="15104" xr:uid="{00000000-0005-0000-0000-0000C33B0000}"/>
    <cellStyle name="Normal 3 3 2 4 5 2" xfId="15105" xr:uid="{00000000-0005-0000-0000-0000C43B0000}"/>
    <cellStyle name="Normal 3 3 2 4 5 2 2" xfId="15106" xr:uid="{00000000-0005-0000-0000-0000C53B0000}"/>
    <cellStyle name="Normal 3 3 2 4 5 2 3" xfId="15107" xr:uid="{00000000-0005-0000-0000-0000C63B0000}"/>
    <cellStyle name="Normal 3 3 2 4 5 2 4" xfId="15108" xr:uid="{00000000-0005-0000-0000-0000C73B0000}"/>
    <cellStyle name="Normal 3 3 2 4 5 3" xfId="15109" xr:uid="{00000000-0005-0000-0000-0000C83B0000}"/>
    <cellStyle name="Normal 3 3 2 4 5 4" xfId="15110" xr:uid="{00000000-0005-0000-0000-0000C93B0000}"/>
    <cellStyle name="Normal 3 3 2 4 5 5" xfId="15111" xr:uid="{00000000-0005-0000-0000-0000CA3B0000}"/>
    <cellStyle name="Normal 3 3 2 4 6" xfId="15112" xr:uid="{00000000-0005-0000-0000-0000CB3B0000}"/>
    <cellStyle name="Normal 3 3 2 4 6 2" xfId="15113" xr:uid="{00000000-0005-0000-0000-0000CC3B0000}"/>
    <cellStyle name="Normal 3 3 2 4 6 3" xfId="15114" xr:uid="{00000000-0005-0000-0000-0000CD3B0000}"/>
    <cellStyle name="Normal 3 3 2 4 6 4" xfId="15115" xr:uid="{00000000-0005-0000-0000-0000CE3B0000}"/>
    <cellStyle name="Normal 3 3 2 4 7" xfId="15116" xr:uid="{00000000-0005-0000-0000-0000CF3B0000}"/>
    <cellStyle name="Normal 3 3 2 4 8" xfId="15117" xr:uid="{00000000-0005-0000-0000-0000D03B0000}"/>
    <cellStyle name="Normal 3 3 2 4 9" xfId="15118" xr:uid="{00000000-0005-0000-0000-0000D13B0000}"/>
    <cellStyle name="Normal 3 3 2 5" xfId="15119" xr:uid="{00000000-0005-0000-0000-0000D23B0000}"/>
    <cellStyle name="Normal 3 3 2 5 2" xfId="15120" xr:uid="{00000000-0005-0000-0000-0000D33B0000}"/>
    <cellStyle name="Normal 3 3 2 5 2 2" xfId="15121" xr:uid="{00000000-0005-0000-0000-0000D43B0000}"/>
    <cellStyle name="Normal 3 3 2 5 2 2 2" xfId="15122" xr:uid="{00000000-0005-0000-0000-0000D53B0000}"/>
    <cellStyle name="Normal 3 3 2 5 2 2 2 2" xfId="15123" xr:uid="{00000000-0005-0000-0000-0000D63B0000}"/>
    <cellStyle name="Normal 3 3 2 5 2 2 2 3" xfId="15124" xr:uid="{00000000-0005-0000-0000-0000D73B0000}"/>
    <cellStyle name="Normal 3 3 2 5 2 2 2 4" xfId="15125" xr:uid="{00000000-0005-0000-0000-0000D83B0000}"/>
    <cellStyle name="Normal 3 3 2 5 2 2 3" xfId="15126" xr:uid="{00000000-0005-0000-0000-0000D93B0000}"/>
    <cellStyle name="Normal 3 3 2 5 2 2 4" xfId="15127" xr:uid="{00000000-0005-0000-0000-0000DA3B0000}"/>
    <cellStyle name="Normal 3 3 2 5 2 2 5" xfId="15128" xr:uid="{00000000-0005-0000-0000-0000DB3B0000}"/>
    <cellStyle name="Normal 3 3 2 5 2 3" xfId="15129" xr:uid="{00000000-0005-0000-0000-0000DC3B0000}"/>
    <cellStyle name="Normal 3 3 2 5 2 3 2" xfId="15130" xr:uid="{00000000-0005-0000-0000-0000DD3B0000}"/>
    <cellStyle name="Normal 3 3 2 5 2 3 3" xfId="15131" xr:uid="{00000000-0005-0000-0000-0000DE3B0000}"/>
    <cellStyle name="Normal 3 3 2 5 2 3 4" xfId="15132" xr:uid="{00000000-0005-0000-0000-0000DF3B0000}"/>
    <cellStyle name="Normal 3 3 2 5 2 4" xfId="15133" xr:uid="{00000000-0005-0000-0000-0000E03B0000}"/>
    <cellStyle name="Normal 3 3 2 5 2 5" xfId="15134" xr:uid="{00000000-0005-0000-0000-0000E13B0000}"/>
    <cellStyle name="Normal 3 3 2 5 2 6" xfId="15135" xr:uid="{00000000-0005-0000-0000-0000E23B0000}"/>
    <cellStyle name="Normal 3 3 2 5 3" xfId="15136" xr:uid="{00000000-0005-0000-0000-0000E33B0000}"/>
    <cellStyle name="Normal 3 3 2 5 3 2" xfId="15137" xr:uid="{00000000-0005-0000-0000-0000E43B0000}"/>
    <cellStyle name="Normal 3 3 2 5 3 2 2" xfId="15138" xr:uid="{00000000-0005-0000-0000-0000E53B0000}"/>
    <cellStyle name="Normal 3 3 2 5 3 2 2 2" xfId="15139" xr:uid="{00000000-0005-0000-0000-0000E63B0000}"/>
    <cellStyle name="Normal 3 3 2 5 3 2 2 3" xfId="15140" xr:uid="{00000000-0005-0000-0000-0000E73B0000}"/>
    <cellStyle name="Normal 3 3 2 5 3 2 2 4" xfId="15141" xr:uid="{00000000-0005-0000-0000-0000E83B0000}"/>
    <cellStyle name="Normal 3 3 2 5 3 2 3" xfId="15142" xr:uid="{00000000-0005-0000-0000-0000E93B0000}"/>
    <cellStyle name="Normal 3 3 2 5 3 2 4" xfId="15143" xr:uid="{00000000-0005-0000-0000-0000EA3B0000}"/>
    <cellStyle name="Normal 3 3 2 5 3 2 5" xfId="15144" xr:uid="{00000000-0005-0000-0000-0000EB3B0000}"/>
    <cellStyle name="Normal 3 3 2 5 3 3" xfId="15145" xr:uid="{00000000-0005-0000-0000-0000EC3B0000}"/>
    <cellStyle name="Normal 3 3 2 5 3 3 2" xfId="15146" xr:uid="{00000000-0005-0000-0000-0000ED3B0000}"/>
    <cellStyle name="Normal 3 3 2 5 3 3 3" xfId="15147" xr:uid="{00000000-0005-0000-0000-0000EE3B0000}"/>
    <cellStyle name="Normal 3 3 2 5 3 3 4" xfId="15148" xr:uid="{00000000-0005-0000-0000-0000EF3B0000}"/>
    <cellStyle name="Normal 3 3 2 5 3 4" xfId="15149" xr:uid="{00000000-0005-0000-0000-0000F03B0000}"/>
    <cellStyle name="Normal 3 3 2 5 3 5" xfId="15150" xr:uid="{00000000-0005-0000-0000-0000F13B0000}"/>
    <cellStyle name="Normal 3 3 2 5 3 6" xfId="15151" xr:uid="{00000000-0005-0000-0000-0000F23B0000}"/>
    <cellStyle name="Normal 3 3 2 5 4" xfId="15152" xr:uid="{00000000-0005-0000-0000-0000F33B0000}"/>
    <cellStyle name="Normal 3 3 2 5 4 2" xfId="15153" xr:uid="{00000000-0005-0000-0000-0000F43B0000}"/>
    <cellStyle name="Normal 3 3 2 5 4 2 2" xfId="15154" xr:uid="{00000000-0005-0000-0000-0000F53B0000}"/>
    <cellStyle name="Normal 3 3 2 5 4 2 3" xfId="15155" xr:uid="{00000000-0005-0000-0000-0000F63B0000}"/>
    <cellStyle name="Normal 3 3 2 5 4 2 4" xfId="15156" xr:uid="{00000000-0005-0000-0000-0000F73B0000}"/>
    <cellStyle name="Normal 3 3 2 5 4 3" xfId="15157" xr:uid="{00000000-0005-0000-0000-0000F83B0000}"/>
    <cellStyle name="Normal 3 3 2 5 4 4" xfId="15158" xr:uid="{00000000-0005-0000-0000-0000F93B0000}"/>
    <cellStyle name="Normal 3 3 2 5 4 5" xfId="15159" xr:uid="{00000000-0005-0000-0000-0000FA3B0000}"/>
    <cellStyle name="Normal 3 3 2 5 5" xfId="15160" xr:uid="{00000000-0005-0000-0000-0000FB3B0000}"/>
    <cellStyle name="Normal 3 3 2 5 5 2" xfId="15161" xr:uid="{00000000-0005-0000-0000-0000FC3B0000}"/>
    <cellStyle name="Normal 3 3 2 5 5 3" xfId="15162" xr:uid="{00000000-0005-0000-0000-0000FD3B0000}"/>
    <cellStyle name="Normal 3 3 2 5 5 4" xfId="15163" xr:uid="{00000000-0005-0000-0000-0000FE3B0000}"/>
    <cellStyle name="Normal 3 3 2 5 6" xfId="15164" xr:uid="{00000000-0005-0000-0000-0000FF3B0000}"/>
    <cellStyle name="Normal 3 3 2 5 7" xfId="15165" xr:uid="{00000000-0005-0000-0000-0000003C0000}"/>
    <cellStyle name="Normal 3 3 2 5 8" xfId="15166" xr:uid="{00000000-0005-0000-0000-0000013C0000}"/>
    <cellStyle name="Normal 3 3 2 6" xfId="15167" xr:uid="{00000000-0005-0000-0000-0000023C0000}"/>
    <cellStyle name="Normal 3 3 2 6 2" xfId="15168" xr:uid="{00000000-0005-0000-0000-0000033C0000}"/>
    <cellStyle name="Normal 3 3 2 6 2 2" xfId="15169" xr:uid="{00000000-0005-0000-0000-0000043C0000}"/>
    <cellStyle name="Normal 3 3 2 6 2 2 2" xfId="15170" xr:uid="{00000000-0005-0000-0000-0000053C0000}"/>
    <cellStyle name="Normal 3 3 2 6 2 2 2 2" xfId="15171" xr:uid="{00000000-0005-0000-0000-0000063C0000}"/>
    <cellStyle name="Normal 3 3 2 6 2 2 2 3" xfId="15172" xr:uid="{00000000-0005-0000-0000-0000073C0000}"/>
    <cellStyle name="Normal 3 3 2 6 2 2 2 4" xfId="15173" xr:uid="{00000000-0005-0000-0000-0000083C0000}"/>
    <cellStyle name="Normal 3 3 2 6 2 2 3" xfId="15174" xr:uid="{00000000-0005-0000-0000-0000093C0000}"/>
    <cellStyle name="Normal 3 3 2 6 2 2 4" xfId="15175" xr:uid="{00000000-0005-0000-0000-00000A3C0000}"/>
    <cellStyle name="Normal 3 3 2 6 2 2 5" xfId="15176" xr:uid="{00000000-0005-0000-0000-00000B3C0000}"/>
    <cellStyle name="Normal 3 3 2 6 2 3" xfId="15177" xr:uid="{00000000-0005-0000-0000-00000C3C0000}"/>
    <cellStyle name="Normal 3 3 2 6 2 3 2" xfId="15178" xr:uid="{00000000-0005-0000-0000-00000D3C0000}"/>
    <cellStyle name="Normal 3 3 2 6 2 3 3" xfId="15179" xr:uid="{00000000-0005-0000-0000-00000E3C0000}"/>
    <cellStyle name="Normal 3 3 2 6 2 3 4" xfId="15180" xr:uid="{00000000-0005-0000-0000-00000F3C0000}"/>
    <cellStyle name="Normal 3 3 2 6 2 4" xfId="15181" xr:uid="{00000000-0005-0000-0000-0000103C0000}"/>
    <cellStyle name="Normal 3 3 2 6 2 5" xfId="15182" xr:uid="{00000000-0005-0000-0000-0000113C0000}"/>
    <cellStyle name="Normal 3 3 2 6 2 6" xfId="15183" xr:uid="{00000000-0005-0000-0000-0000123C0000}"/>
    <cellStyle name="Normal 3 3 2 6 3" xfId="15184" xr:uid="{00000000-0005-0000-0000-0000133C0000}"/>
    <cellStyle name="Normal 3 3 2 6 3 2" xfId="15185" xr:uid="{00000000-0005-0000-0000-0000143C0000}"/>
    <cellStyle name="Normal 3 3 2 6 3 2 2" xfId="15186" xr:uid="{00000000-0005-0000-0000-0000153C0000}"/>
    <cellStyle name="Normal 3 3 2 6 3 2 2 2" xfId="15187" xr:uid="{00000000-0005-0000-0000-0000163C0000}"/>
    <cellStyle name="Normal 3 3 2 6 3 2 2 3" xfId="15188" xr:uid="{00000000-0005-0000-0000-0000173C0000}"/>
    <cellStyle name="Normal 3 3 2 6 3 2 2 4" xfId="15189" xr:uid="{00000000-0005-0000-0000-0000183C0000}"/>
    <cellStyle name="Normal 3 3 2 6 3 2 3" xfId="15190" xr:uid="{00000000-0005-0000-0000-0000193C0000}"/>
    <cellStyle name="Normal 3 3 2 6 3 2 4" xfId="15191" xr:uid="{00000000-0005-0000-0000-00001A3C0000}"/>
    <cellStyle name="Normal 3 3 2 6 3 2 5" xfId="15192" xr:uid="{00000000-0005-0000-0000-00001B3C0000}"/>
    <cellStyle name="Normal 3 3 2 6 3 3" xfId="15193" xr:uid="{00000000-0005-0000-0000-00001C3C0000}"/>
    <cellStyle name="Normal 3 3 2 6 3 3 2" xfId="15194" xr:uid="{00000000-0005-0000-0000-00001D3C0000}"/>
    <cellStyle name="Normal 3 3 2 6 3 3 3" xfId="15195" xr:uid="{00000000-0005-0000-0000-00001E3C0000}"/>
    <cellStyle name="Normal 3 3 2 6 3 3 4" xfId="15196" xr:uid="{00000000-0005-0000-0000-00001F3C0000}"/>
    <cellStyle name="Normal 3 3 2 6 3 4" xfId="15197" xr:uid="{00000000-0005-0000-0000-0000203C0000}"/>
    <cellStyle name="Normal 3 3 2 6 3 5" xfId="15198" xr:uid="{00000000-0005-0000-0000-0000213C0000}"/>
    <cellStyle name="Normal 3 3 2 6 3 6" xfId="15199" xr:uid="{00000000-0005-0000-0000-0000223C0000}"/>
    <cellStyle name="Normal 3 3 2 6 4" xfId="15200" xr:uid="{00000000-0005-0000-0000-0000233C0000}"/>
    <cellStyle name="Normal 3 3 2 6 4 2" xfId="15201" xr:uid="{00000000-0005-0000-0000-0000243C0000}"/>
    <cellStyle name="Normal 3 3 2 6 4 2 2" xfId="15202" xr:uid="{00000000-0005-0000-0000-0000253C0000}"/>
    <cellStyle name="Normal 3 3 2 6 4 2 3" xfId="15203" xr:uid="{00000000-0005-0000-0000-0000263C0000}"/>
    <cellStyle name="Normal 3 3 2 6 4 2 4" xfId="15204" xr:uid="{00000000-0005-0000-0000-0000273C0000}"/>
    <cellStyle name="Normal 3 3 2 6 4 3" xfId="15205" xr:uid="{00000000-0005-0000-0000-0000283C0000}"/>
    <cellStyle name="Normal 3 3 2 6 4 4" xfId="15206" xr:uid="{00000000-0005-0000-0000-0000293C0000}"/>
    <cellStyle name="Normal 3 3 2 6 4 5" xfId="15207" xr:uid="{00000000-0005-0000-0000-00002A3C0000}"/>
    <cellStyle name="Normal 3 3 2 6 5" xfId="15208" xr:uid="{00000000-0005-0000-0000-00002B3C0000}"/>
    <cellStyle name="Normal 3 3 2 6 5 2" xfId="15209" xr:uid="{00000000-0005-0000-0000-00002C3C0000}"/>
    <cellStyle name="Normal 3 3 2 6 5 3" xfId="15210" xr:uid="{00000000-0005-0000-0000-00002D3C0000}"/>
    <cellStyle name="Normal 3 3 2 6 5 4" xfId="15211" xr:uid="{00000000-0005-0000-0000-00002E3C0000}"/>
    <cellStyle name="Normal 3 3 2 6 6" xfId="15212" xr:uid="{00000000-0005-0000-0000-00002F3C0000}"/>
    <cellStyle name="Normal 3 3 2 6 7" xfId="15213" xr:uid="{00000000-0005-0000-0000-0000303C0000}"/>
    <cellStyle name="Normal 3 3 2 6 8" xfId="15214" xr:uid="{00000000-0005-0000-0000-0000313C0000}"/>
    <cellStyle name="Normal 3 3 2 7" xfId="15215" xr:uid="{00000000-0005-0000-0000-0000323C0000}"/>
    <cellStyle name="Normal 3 3 2 7 2" xfId="15216" xr:uid="{00000000-0005-0000-0000-0000333C0000}"/>
    <cellStyle name="Normal 3 3 2 7 2 2" xfId="15217" xr:uid="{00000000-0005-0000-0000-0000343C0000}"/>
    <cellStyle name="Normal 3 3 2 7 2 2 2" xfId="15218" xr:uid="{00000000-0005-0000-0000-0000353C0000}"/>
    <cellStyle name="Normal 3 3 2 7 2 2 3" xfId="15219" xr:uid="{00000000-0005-0000-0000-0000363C0000}"/>
    <cellStyle name="Normal 3 3 2 7 2 2 4" xfId="15220" xr:uid="{00000000-0005-0000-0000-0000373C0000}"/>
    <cellStyle name="Normal 3 3 2 7 2 3" xfId="15221" xr:uid="{00000000-0005-0000-0000-0000383C0000}"/>
    <cellStyle name="Normal 3 3 2 7 2 4" xfId="15222" xr:uid="{00000000-0005-0000-0000-0000393C0000}"/>
    <cellStyle name="Normal 3 3 2 7 2 5" xfId="15223" xr:uid="{00000000-0005-0000-0000-00003A3C0000}"/>
    <cellStyle name="Normal 3 3 2 7 3" xfId="15224" xr:uid="{00000000-0005-0000-0000-00003B3C0000}"/>
    <cellStyle name="Normal 3 3 2 7 3 2" xfId="15225" xr:uid="{00000000-0005-0000-0000-00003C3C0000}"/>
    <cellStyle name="Normal 3 3 2 7 3 3" xfId="15226" xr:uid="{00000000-0005-0000-0000-00003D3C0000}"/>
    <cellStyle name="Normal 3 3 2 7 3 4" xfId="15227" xr:uid="{00000000-0005-0000-0000-00003E3C0000}"/>
    <cellStyle name="Normal 3 3 2 7 4" xfId="15228" xr:uid="{00000000-0005-0000-0000-00003F3C0000}"/>
    <cellStyle name="Normal 3 3 2 7 5" xfId="15229" xr:uid="{00000000-0005-0000-0000-0000403C0000}"/>
    <cellStyle name="Normal 3 3 2 7 6" xfId="15230" xr:uid="{00000000-0005-0000-0000-0000413C0000}"/>
    <cellStyle name="Normal 3 3 2 8" xfId="15231" xr:uid="{00000000-0005-0000-0000-0000423C0000}"/>
    <cellStyle name="Normal 3 3 2 8 2" xfId="15232" xr:uid="{00000000-0005-0000-0000-0000433C0000}"/>
    <cellStyle name="Normal 3 3 2 8 2 2" xfId="15233" xr:uid="{00000000-0005-0000-0000-0000443C0000}"/>
    <cellStyle name="Normal 3 3 2 8 2 2 2" xfId="15234" xr:uid="{00000000-0005-0000-0000-0000453C0000}"/>
    <cellStyle name="Normal 3 3 2 8 2 2 3" xfId="15235" xr:uid="{00000000-0005-0000-0000-0000463C0000}"/>
    <cellStyle name="Normal 3 3 2 8 2 2 4" xfId="15236" xr:uid="{00000000-0005-0000-0000-0000473C0000}"/>
    <cellStyle name="Normal 3 3 2 8 2 3" xfId="15237" xr:uid="{00000000-0005-0000-0000-0000483C0000}"/>
    <cellStyle name="Normal 3 3 2 8 2 4" xfId="15238" xr:uid="{00000000-0005-0000-0000-0000493C0000}"/>
    <cellStyle name="Normal 3 3 2 8 2 5" xfId="15239" xr:uid="{00000000-0005-0000-0000-00004A3C0000}"/>
    <cellStyle name="Normal 3 3 2 8 3" xfId="15240" xr:uid="{00000000-0005-0000-0000-00004B3C0000}"/>
    <cellStyle name="Normal 3 3 2 8 3 2" xfId="15241" xr:uid="{00000000-0005-0000-0000-00004C3C0000}"/>
    <cellStyle name="Normal 3 3 2 8 3 3" xfId="15242" xr:uid="{00000000-0005-0000-0000-00004D3C0000}"/>
    <cellStyle name="Normal 3 3 2 8 3 4" xfId="15243" xr:uid="{00000000-0005-0000-0000-00004E3C0000}"/>
    <cellStyle name="Normal 3 3 2 8 4" xfId="15244" xr:uid="{00000000-0005-0000-0000-00004F3C0000}"/>
    <cellStyle name="Normal 3 3 2 8 5" xfId="15245" xr:uid="{00000000-0005-0000-0000-0000503C0000}"/>
    <cellStyle name="Normal 3 3 2 8 6" xfId="15246" xr:uid="{00000000-0005-0000-0000-0000513C0000}"/>
    <cellStyle name="Normal 3 3 2 9" xfId="15247" xr:uid="{00000000-0005-0000-0000-0000523C0000}"/>
    <cellStyle name="Normal 3 3 3" xfId="15248" xr:uid="{00000000-0005-0000-0000-0000533C0000}"/>
    <cellStyle name="Normal 3 3 3 10" xfId="15249" xr:uid="{00000000-0005-0000-0000-0000543C0000}"/>
    <cellStyle name="Normal 3 3 3 11" xfId="33453" xr:uid="{6F00CDC9-A598-4696-85D1-8A204A4834D8}"/>
    <cellStyle name="Normal 3 3 3 2" xfId="15250" xr:uid="{00000000-0005-0000-0000-0000553C0000}"/>
    <cellStyle name="Normal 3 3 3 2 2" xfId="15251" xr:uid="{00000000-0005-0000-0000-0000563C0000}"/>
    <cellStyle name="Normal 3 3 3 2 2 2" xfId="15252" xr:uid="{00000000-0005-0000-0000-0000573C0000}"/>
    <cellStyle name="Normal 3 3 3 2 2 2 2" xfId="15253" xr:uid="{00000000-0005-0000-0000-0000583C0000}"/>
    <cellStyle name="Normal 3 3 3 2 2 2 2 2" xfId="15254" xr:uid="{00000000-0005-0000-0000-0000593C0000}"/>
    <cellStyle name="Normal 3 3 3 2 2 2 2 3" xfId="15255" xr:uid="{00000000-0005-0000-0000-00005A3C0000}"/>
    <cellStyle name="Normal 3 3 3 2 2 2 2 4" xfId="15256" xr:uid="{00000000-0005-0000-0000-00005B3C0000}"/>
    <cellStyle name="Normal 3 3 3 2 2 2 3" xfId="15257" xr:uid="{00000000-0005-0000-0000-00005C3C0000}"/>
    <cellStyle name="Normal 3 3 3 2 2 2 4" xfId="15258" xr:uid="{00000000-0005-0000-0000-00005D3C0000}"/>
    <cellStyle name="Normal 3 3 3 2 2 2 5" xfId="15259" xr:uid="{00000000-0005-0000-0000-00005E3C0000}"/>
    <cellStyle name="Normal 3 3 3 2 2 3" xfId="15260" xr:uid="{00000000-0005-0000-0000-00005F3C0000}"/>
    <cellStyle name="Normal 3 3 3 2 2 3 2" xfId="15261" xr:uid="{00000000-0005-0000-0000-0000603C0000}"/>
    <cellStyle name="Normal 3 3 3 2 2 3 3" xfId="15262" xr:uid="{00000000-0005-0000-0000-0000613C0000}"/>
    <cellStyle name="Normal 3 3 3 2 2 3 4" xfId="15263" xr:uid="{00000000-0005-0000-0000-0000623C0000}"/>
    <cellStyle name="Normal 3 3 3 2 2 4" xfId="15264" xr:uid="{00000000-0005-0000-0000-0000633C0000}"/>
    <cellStyle name="Normal 3 3 3 2 2 5" xfId="15265" xr:uid="{00000000-0005-0000-0000-0000643C0000}"/>
    <cellStyle name="Normal 3 3 3 2 2 6" xfId="15266" xr:uid="{00000000-0005-0000-0000-0000653C0000}"/>
    <cellStyle name="Normal 3 3 3 2 3" xfId="15267" xr:uid="{00000000-0005-0000-0000-0000663C0000}"/>
    <cellStyle name="Normal 3 3 3 2 3 2" xfId="15268" xr:uid="{00000000-0005-0000-0000-0000673C0000}"/>
    <cellStyle name="Normal 3 3 3 2 3 2 2" xfId="15269" xr:uid="{00000000-0005-0000-0000-0000683C0000}"/>
    <cellStyle name="Normal 3 3 3 2 3 2 2 2" xfId="15270" xr:uid="{00000000-0005-0000-0000-0000693C0000}"/>
    <cellStyle name="Normal 3 3 3 2 3 2 2 3" xfId="15271" xr:uid="{00000000-0005-0000-0000-00006A3C0000}"/>
    <cellStyle name="Normal 3 3 3 2 3 2 2 4" xfId="15272" xr:uid="{00000000-0005-0000-0000-00006B3C0000}"/>
    <cellStyle name="Normal 3 3 3 2 3 2 3" xfId="15273" xr:uid="{00000000-0005-0000-0000-00006C3C0000}"/>
    <cellStyle name="Normal 3 3 3 2 3 2 4" xfId="15274" xr:uid="{00000000-0005-0000-0000-00006D3C0000}"/>
    <cellStyle name="Normal 3 3 3 2 3 2 5" xfId="15275" xr:uid="{00000000-0005-0000-0000-00006E3C0000}"/>
    <cellStyle name="Normal 3 3 3 2 3 3" xfId="15276" xr:uid="{00000000-0005-0000-0000-00006F3C0000}"/>
    <cellStyle name="Normal 3 3 3 2 3 3 2" xfId="15277" xr:uid="{00000000-0005-0000-0000-0000703C0000}"/>
    <cellStyle name="Normal 3 3 3 2 3 3 3" xfId="15278" xr:uid="{00000000-0005-0000-0000-0000713C0000}"/>
    <cellStyle name="Normal 3 3 3 2 3 3 4" xfId="15279" xr:uid="{00000000-0005-0000-0000-0000723C0000}"/>
    <cellStyle name="Normal 3 3 3 2 3 4" xfId="15280" xr:uid="{00000000-0005-0000-0000-0000733C0000}"/>
    <cellStyle name="Normal 3 3 3 2 3 5" xfId="15281" xr:uid="{00000000-0005-0000-0000-0000743C0000}"/>
    <cellStyle name="Normal 3 3 3 2 3 6" xfId="15282" xr:uid="{00000000-0005-0000-0000-0000753C0000}"/>
    <cellStyle name="Normal 3 3 3 2 4" xfId="15283" xr:uid="{00000000-0005-0000-0000-0000763C0000}"/>
    <cellStyle name="Normal 3 3 3 2 4 2" xfId="15284" xr:uid="{00000000-0005-0000-0000-0000773C0000}"/>
    <cellStyle name="Normal 3 3 3 2 4 2 2" xfId="15285" xr:uid="{00000000-0005-0000-0000-0000783C0000}"/>
    <cellStyle name="Normal 3 3 3 2 4 2 3" xfId="15286" xr:uid="{00000000-0005-0000-0000-0000793C0000}"/>
    <cellStyle name="Normal 3 3 3 2 4 2 4" xfId="15287" xr:uid="{00000000-0005-0000-0000-00007A3C0000}"/>
    <cellStyle name="Normal 3 3 3 2 4 3" xfId="15288" xr:uid="{00000000-0005-0000-0000-00007B3C0000}"/>
    <cellStyle name="Normal 3 3 3 2 4 4" xfId="15289" xr:uid="{00000000-0005-0000-0000-00007C3C0000}"/>
    <cellStyle name="Normal 3 3 3 2 4 5" xfId="15290" xr:uid="{00000000-0005-0000-0000-00007D3C0000}"/>
    <cellStyle name="Normal 3 3 3 2 5" xfId="15291" xr:uid="{00000000-0005-0000-0000-00007E3C0000}"/>
    <cellStyle name="Normal 3 3 3 2 5 2" xfId="15292" xr:uid="{00000000-0005-0000-0000-00007F3C0000}"/>
    <cellStyle name="Normal 3 3 3 2 5 3" xfId="15293" xr:uid="{00000000-0005-0000-0000-0000803C0000}"/>
    <cellStyle name="Normal 3 3 3 2 5 4" xfId="15294" xr:uid="{00000000-0005-0000-0000-0000813C0000}"/>
    <cellStyle name="Normal 3 3 3 2 6" xfId="15295" xr:uid="{00000000-0005-0000-0000-0000823C0000}"/>
    <cellStyle name="Normal 3 3 3 2 7" xfId="15296" xr:uid="{00000000-0005-0000-0000-0000833C0000}"/>
    <cellStyle name="Normal 3 3 3 2 8" xfId="15297" xr:uid="{00000000-0005-0000-0000-0000843C0000}"/>
    <cellStyle name="Normal 3 3 3 3" xfId="15298" xr:uid="{00000000-0005-0000-0000-0000853C0000}"/>
    <cellStyle name="Normal 3 3 3 3 2" xfId="15299" xr:uid="{00000000-0005-0000-0000-0000863C0000}"/>
    <cellStyle name="Normal 3 3 3 3 2 2" xfId="15300" xr:uid="{00000000-0005-0000-0000-0000873C0000}"/>
    <cellStyle name="Normal 3 3 3 3 2 2 2" xfId="15301" xr:uid="{00000000-0005-0000-0000-0000883C0000}"/>
    <cellStyle name="Normal 3 3 3 3 2 2 3" xfId="15302" xr:uid="{00000000-0005-0000-0000-0000893C0000}"/>
    <cellStyle name="Normal 3 3 3 3 2 2 4" xfId="15303" xr:uid="{00000000-0005-0000-0000-00008A3C0000}"/>
    <cellStyle name="Normal 3 3 3 3 2 3" xfId="15304" xr:uid="{00000000-0005-0000-0000-00008B3C0000}"/>
    <cellStyle name="Normal 3 3 3 3 2 4" xfId="15305" xr:uid="{00000000-0005-0000-0000-00008C3C0000}"/>
    <cellStyle name="Normal 3 3 3 3 2 5" xfId="15306" xr:uid="{00000000-0005-0000-0000-00008D3C0000}"/>
    <cellStyle name="Normal 3 3 3 3 3" xfId="15307" xr:uid="{00000000-0005-0000-0000-00008E3C0000}"/>
    <cellStyle name="Normal 3 3 3 3 3 2" xfId="15308" xr:uid="{00000000-0005-0000-0000-00008F3C0000}"/>
    <cellStyle name="Normal 3 3 3 3 3 3" xfId="15309" xr:uid="{00000000-0005-0000-0000-0000903C0000}"/>
    <cellStyle name="Normal 3 3 3 3 3 4" xfId="15310" xr:uid="{00000000-0005-0000-0000-0000913C0000}"/>
    <cellStyle name="Normal 3 3 3 3 4" xfId="15311" xr:uid="{00000000-0005-0000-0000-0000923C0000}"/>
    <cellStyle name="Normal 3 3 3 3 5" xfId="15312" xr:uid="{00000000-0005-0000-0000-0000933C0000}"/>
    <cellStyle name="Normal 3 3 3 3 6" xfId="15313" xr:uid="{00000000-0005-0000-0000-0000943C0000}"/>
    <cellStyle name="Normal 3 3 3 4" xfId="15314" xr:uid="{00000000-0005-0000-0000-0000953C0000}"/>
    <cellStyle name="Normal 3 3 3 4 2" xfId="15315" xr:uid="{00000000-0005-0000-0000-0000963C0000}"/>
    <cellStyle name="Normal 3 3 3 4 2 2" xfId="15316" xr:uid="{00000000-0005-0000-0000-0000973C0000}"/>
    <cellStyle name="Normal 3 3 3 4 2 2 2" xfId="15317" xr:uid="{00000000-0005-0000-0000-0000983C0000}"/>
    <cellStyle name="Normal 3 3 3 4 2 2 3" xfId="15318" xr:uid="{00000000-0005-0000-0000-0000993C0000}"/>
    <cellStyle name="Normal 3 3 3 4 2 2 4" xfId="15319" xr:uid="{00000000-0005-0000-0000-00009A3C0000}"/>
    <cellStyle name="Normal 3 3 3 4 2 3" xfId="15320" xr:uid="{00000000-0005-0000-0000-00009B3C0000}"/>
    <cellStyle name="Normal 3 3 3 4 2 4" xfId="15321" xr:uid="{00000000-0005-0000-0000-00009C3C0000}"/>
    <cellStyle name="Normal 3 3 3 4 2 5" xfId="15322" xr:uid="{00000000-0005-0000-0000-00009D3C0000}"/>
    <cellStyle name="Normal 3 3 3 4 3" xfId="15323" xr:uid="{00000000-0005-0000-0000-00009E3C0000}"/>
    <cellStyle name="Normal 3 3 3 4 3 2" xfId="15324" xr:uid="{00000000-0005-0000-0000-00009F3C0000}"/>
    <cellStyle name="Normal 3 3 3 4 3 3" xfId="15325" xr:uid="{00000000-0005-0000-0000-0000A03C0000}"/>
    <cellStyle name="Normal 3 3 3 4 3 4" xfId="15326" xr:uid="{00000000-0005-0000-0000-0000A13C0000}"/>
    <cellStyle name="Normal 3 3 3 4 4" xfId="15327" xr:uid="{00000000-0005-0000-0000-0000A23C0000}"/>
    <cellStyle name="Normal 3 3 3 4 5" xfId="15328" xr:uid="{00000000-0005-0000-0000-0000A33C0000}"/>
    <cellStyle name="Normal 3 3 3 4 6" xfId="15329" xr:uid="{00000000-0005-0000-0000-0000A43C0000}"/>
    <cellStyle name="Normal 3 3 3 5" xfId="15330" xr:uid="{00000000-0005-0000-0000-0000A53C0000}"/>
    <cellStyle name="Normal 3 3 3 6" xfId="15331" xr:uid="{00000000-0005-0000-0000-0000A63C0000}"/>
    <cellStyle name="Normal 3 3 3 6 2" xfId="15332" xr:uid="{00000000-0005-0000-0000-0000A73C0000}"/>
    <cellStyle name="Normal 3 3 3 6 2 2" xfId="15333" xr:uid="{00000000-0005-0000-0000-0000A83C0000}"/>
    <cellStyle name="Normal 3 3 3 6 2 3" xfId="15334" xr:uid="{00000000-0005-0000-0000-0000A93C0000}"/>
    <cellStyle name="Normal 3 3 3 6 2 4" xfId="15335" xr:uid="{00000000-0005-0000-0000-0000AA3C0000}"/>
    <cellStyle name="Normal 3 3 3 6 3" xfId="15336" xr:uid="{00000000-0005-0000-0000-0000AB3C0000}"/>
    <cellStyle name="Normal 3 3 3 6 4" xfId="15337" xr:uid="{00000000-0005-0000-0000-0000AC3C0000}"/>
    <cellStyle name="Normal 3 3 3 6 5" xfId="15338" xr:uid="{00000000-0005-0000-0000-0000AD3C0000}"/>
    <cellStyle name="Normal 3 3 3 7" xfId="15339" xr:uid="{00000000-0005-0000-0000-0000AE3C0000}"/>
    <cellStyle name="Normal 3 3 3 7 2" xfId="15340" xr:uid="{00000000-0005-0000-0000-0000AF3C0000}"/>
    <cellStyle name="Normal 3 3 3 7 3" xfId="15341" xr:uid="{00000000-0005-0000-0000-0000B03C0000}"/>
    <cellStyle name="Normal 3 3 3 7 4" xfId="15342" xr:uid="{00000000-0005-0000-0000-0000B13C0000}"/>
    <cellStyle name="Normal 3 3 3 8" xfId="15343" xr:uid="{00000000-0005-0000-0000-0000B23C0000}"/>
    <cellStyle name="Normal 3 3 3 9" xfId="15344" xr:uid="{00000000-0005-0000-0000-0000B33C0000}"/>
    <cellStyle name="Normal 3 3 4" xfId="15345" xr:uid="{00000000-0005-0000-0000-0000B43C0000}"/>
    <cellStyle name="Normal 3 3 4 10" xfId="15346" xr:uid="{00000000-0005-0000-0000-0000B53C0000}"/>
    <cellStyle name="Normal 3 3 4 11" xfId="33454" xr:uid="{847E8D2B-28ED-48E0-AE58-367553F05EDA}"/>
    <cellStyle name="Normal 3 3 4 2" xfId="15347" xr:uid="{00000000-0005-0000-0000-0000B63C0000}"/>
    <cellStyle name="Normal 3 3 4 2 2" xfId="15348" xr:uid="{00000000-0005-0000-0000-0000B73C0000}"/>
    <cellStyle name="Normal 3 3 4 2 2 2" xfId="15349" xr:uid="{00000000-0005-0000-0000-0000B83C0000}"/>
    <cellStyle name="Normal 3 3 4 2 2 2 2" xfId="15350" xr:uid="{00000000-0005-0000-0000-0000B93C0000}"/>
    <cellStyle name="Normal 3 3 4 2 2 2 2 2" xfId="15351" xr:uid="{00000000-0005-0000-0000-0000BA3C0000}"/>
    <cellStyle name="Normal 3 3 4 2 2 2 2 3" xfId="15352" xr:uid="{00000000-0005-0000-0000-0000BB3C0000}"/>
    <cellStyle name="Normal 3 3 4 2 2 2 2 4" xfId="15353" xr:uid="{00000000-0005-0000-0000-0000BC3C0000}"/>
    <cellStyle name="Normal 3 3 4 2 2 2 3" xfId="15354" xr:uid="{00000000-0005-0000-0000-0000BD3C0000}"/>
    <cellStyle name="Normal 3 3 4 2 2 2 4" xfId="15355" xr:uid="{00000000-0005-0000-0000-0000BE3C0000}"/>
    <cellStyle name="Normal 3 3 4 2 2 2 5" xfId="15356" xr:uid="{00000000-0005-0000-0000-0000BF3C0000}"/>
    <cellStyle name="Normal 3 3 4 2 2 3" xfId="15357" xr:uid="{00000000-0005-0000-0000-0000C03C0000}"/>
    <cellStyle name="Normal 3 3 4 2 2 3 2" xfId="15358" xr:uid="{00000000-0005-0000-0000-0000C13C0000}"/>
    <cellStyle name="Normal 3 3 4 2 2 3 3" xfId="15359" xr:uid="{00000000-0005-0000-0000-0000C23C0000}"/>
    <cellStyle name="Normal 3 3 4 2 2 3 4" xfId="15360" xr:uid="{00000000-0005-0000-0000-0000C33C0000}"/>
    <cellStyle name="Normal 3 3 4 2 2 4" xfId="15361" xr:uid="{00000000-0005-0000-0000-0000C43C0000}"/>
    <cellStyle name="Normal 3 3 4 2 2 5" xfId="15362" xr:uid="{00000000-0005-0000-0000-0000C53C0000}"/>
    <cellStyle name="Normal 3 3 4 2 2 6" xfId="15363" xr:uid="{00000000-0005-0000-0000-0000C63C0000}"/>
    <cellStyle name="Normal 3 3 4 2 3" xfId="15364" xr:uid="{00000000-0005-0000-0000-0000C73C0000}"/>
    <cellStyle name="Normal 3 3 4 2 3 2" xfId="15365" xr:uid="{00000000-0005-0000-0000-0000C83C0000}"/>
    <cellStyle name="Normal 3 3 4 2 3 2 2" xfId="15366" xr:uid="{00000000-0005-0000-0000-0000C93C0000}"/>
    <cellStyle name="Normal 3 3 4 2 3 2 2 2" xfId="15367" xr:uid="{00000000-0005-0000-0000-0000CA3C0000}"/>
    <cellStyle name="Normal 3 3 4 2 3 2 2 3" xfId="15368" xr:uid="{00000000-0005-0000-0000-0000CB3C0000}"/>
    <cellStyle name="Normal 3 3 4 2 3 2 2 4" xfId="15369" xr:uid="{00000000-0005-0000-0000-0000CC3C0000}"/>
    <cellStyle name="Normal 3 3 4 2 3 2 3" xfId="15370" xr:uid="{00000000-0005-0000-0000-0000CD3C0000}"/>
    <cellStyle name="Normal 3 3 4 2 3 2 4" xfId="15371" xr:uid="{00000000-0005-0000-0000-0000CE3C0000}"/>
    <cellStyle name="Normal 3 3 4 2 3 2 5" xfId="15372" xr:uid="{00000000-0005-0000-0000-0000CF3C0000}"/>
    <cellStyle name="Normal 3 3 4 2 3 3" xfId="15373" xr:uid="{00000000-0005-0000-0000-0000D03C0000}"/>
    <cellStyle name="Normal 3 3 4 2 3 3 2" xfId="15374" xr:uid="{00000000-0005-0000-0000-0000D13C0000}"/>
    <cellStyle name="Normal 3 3 4 2 3 3 3" xfId="15375" xr:uid="{00000000-0005-0000-0000-0000D23C0000}"/>
    <cellStyle name="Normal 3 3 4 2 3 3 4" xfId="15376" xr:uid="{00000000-0005-0000-0000-0000D33C0000}"/>
    <cellStyle name="Normal 3 3 4 2 3 4" xfId="15377" xr:uid="{00000000-0005-0000-0000-0000D43C0000}"/>
    <cellStyle name="Normal 3 3 4 2 3 5" xfId="15378" xr:uid="{00000000-0005-0000-0000-0000D53C0000}"/>
    <cellStyle name="Normal 3 3 4 2 3 6" xfId="15379" xr:uid="{00000000-0005-0000-0000-0000D63C0000}"/>
    <cellStyle name="Normal 3 3 4 2 4" xfId="15380" xr:uid="{00000000-0005-0000-0000-0000D73C0000}"/>
    <cellStyle name="Normal 3 3 4 2 4 2" xfId="15381" xr:uid="{00000000-0005-0000-0000-0000D83C0000}"/>
    <cellStyle name="Normal 3 3 4 2 4 2 2" xfId="15382" xr:uid="{00000000-0005-0000-0000-0000D93C0000}"/>
    <cellStyle name="Normal 3 3 4 2 4 2 3" xfId="15383" xr:uid="{00000000-0005-0000-0000-0000DA3C0000}"/>
    <cellStyle name="Normal 3 3 4 2 4 2 4" xfId="15384" xr:uid="{00000000-0005-0000-0000-0000DB3C0000}"/>
    <cellStyle name="Normal 3 3 4 2 4 3" xfId="15385" xr:uid="{00000000-0005-0000-0000-0000DC3C0000}"/>
    <cellStyle name="Normal 3 3 4 2 4 4" xfId="15386" xr:uid="{00000000-0005-0000-0000-0000DD3C0000}"/>
    <cellStyle name="Normal 3 3 4 2 4 5" xfId="15387" xr:uid="{00000000-0005-0000-0000-0000DE3C0000}"/>
    <cellStyle name="Normal 3 3 4 2 5" xfId="15388" xr:uid="{00000000-0005-0000-0000-0000DF3C0000}"/>
    <cellStyle name="Normal 3 3 4 2 5 2" xfId="15389" xr:uid="{00000000-0005-0000-0000-0000E03C0000}"/>
    <cellStyle name="Normal 3 3 4 2 5 3" xfId="15390" xr:uid="{00000000-0005-0000-0000-0000E13C0000}"/>
    <cellStyle name="Normal 3 3 4 2 5 4" xfId="15391" xr:uid="{00000000-0005-0000-0000-0000E23C0000}"/>
    <cellStyle name="Normal 3 3 4 2 6" xfId="15392" xr:uid="{00000000-0005-0000-0000-0000E33C0000}"/>
    <cellStyle name="Normal 3 3 4 2 7" xfId="15393" xr:uid="{00000000-0005-0000-0000-0000E43C0000}"/>
    <cellStyle name="Normal 3 3 4 2 8" xfId="15394" xr:uid="{00000000-0005-0000-0000-0000E53C0000}"/>
    <cellStyle name="Normal 3 3 4 3" xfId="15395" xr:uid="{00000000-0005-0000-0000-0000E63C0000}"/>
    <cellStyle name="Normal 3 3 4 3 2" xfId="15396" xr:uid="{00000000-0005-0000-0000-0000E73C0000}"/>
    <cellStyle name="Normal 3 3 4 3 2 2" xfId="15397" xr:uid="{00000000-0005-0000-0000-0000E83C0000}"/>
    <cellStyle name="Normal 3 3 4 3 2 2 2" xfId="15398" xr:uid="{00000000-0005-0000-0000-0000E93C0000}"/>
    <cellStyle name="Normal 3 3 4 3 2 2 3" xfId="15399" xr:uid="{00000000-0005-0000-0000-0000EA3C0000}"/>
    <cellStyle name="Normal 3 3 4 3 2 2 4" xfId="15400" xr:uid="{00000000-0005-0000-0000-0000EB3C0000}"/>
    <cellStyle name="Normal 3 3 4 3 2 3" xfId="15401" xr:uid="{00000000-0005-0000-0000-0000EC3C0000}"/>
    <cellStyle name="Normal 3 3 4 3 2 4" xfId="15402" xr:uid="{00000000-0005-0000-0000-0000ED3C0000}"/>
    <cellStyle name="Normal 3 3 4 3 2 5" xfId="15403" xr:uid="{00000000-0005-0000-0000-0000EE3C0000}"/>
    <cellStyle name="Normal 3 3 4 3 3" xfId="15404" xr:uid="{00000000-0005-0000-0000-0000EF3C0000}"/>
    <cellStyle name="Normal 3 3 4 3 3 2" xfId="15405" xr:uid="{00000000-0005-0000-0000-0000F03C0000}"/>
    <cellStyle name="Normal 3 3 4 3 3 3" xfId="15406" xr:uid="{00000000-0005-0000-0000-0000F13C0000}"/>
    <cellStyle name="Normal 3 3 4 3 3 4" xfId="15407" xr:uid="{00000000-0005-0000-0000-0000F23C0000}"/>
    <cellStyle name="Normal 3 3 4 3 4" xfId="15408" xr:uid="{00000000-0005-0000-0000-0000F33C0000}"/>
    <cellStyle name="Normal 3 3 4 3 5" xfId="15409" xr:uid="{00000000-0005-0000-0000-0000F43C0000}"/>
    <cellStyle name="Normal 3 3 4 3 6" xfId="15410" xr:uid="{00000000-0005-0000-0000-0000F53C0000}"/>
    <cellStyle name="Normal 3 3 4 4" xfId="15411" xr:uid="{00000000-0005-0000-0000-0000F63C0000}"/>
    <cellStyle name="Normal 3 3 4 4 2" xfId="15412" xr:uid="{00000000-0005-0000-0000-0000F73C0000}"/>
    <cellStyle name="Normal 3 3 4 4 2 2" xfId="15413" xr:uid="{00000000-0005-0000-0000-0000F83C0000}"/>
    <cellStyle name="Normal 3 3 4 4 2 2 2" xfId="15414" xr:uid="{00000000-0005-0000-0000-0000F93C0000}"/>
    <cellStyle name="Normal 3 3 4 4 2 2 3" xfId="15415" xr:uid="{00000000-0005-0000-0000-0000FA3C0000}"/>
    <cellStyle name="Normal 3 3 4 4 2 2 4" xfId="15416" xr:uid="{00000000-0005-0000-0000-0000FB3C0000}"/>
    <cellStyle name="Normal 3 3 4 4 2 3" xfId="15417" xr:uid="{00000000-0005-0000-0000-0000FC3C0000}"/>
    <cellStyle name="Normal 3 3 4 4 2 4" xfId="15418" xr:uid="{00000000-0005-0000-0000-0000FD3C0000}"/>
    <cellStyle name="Normal 3 3 4 4 2 5" xfId="15419" xr:uid="{00000000-0005-0000-0000-0000FE3C0000}"/>
    <cellStyle name="Normal 3 3 4 4 3" xfId="15420" xr:uid="{00000000-0005-0000-0000-0000FF3C0000}"/>
    <cellStyle name="Normal 3 3 4 4 3 2" xfId="15421" xr:uid="{00000000-0005-0000-0000-0000003D0000}"/>
    <cellStyle name="Normal 3 3 4 4 3 3" xfId="15422" xr:uid="{00000000-0005-0000-0000-0000013D0000}"/>
    <cellStyle name="Normal 3 3 4 4 3 4" xfId="15423" xr:uid="{00000000-0005-0000-0000-0000023D0000}"/>
    <cellStyle name="Normal 3 3 4 4 4" xfId="15424" xr:uid="{00000000-0005-0000-0000-0000033D0000}"/>
    <cellStyle name="Normal 3 3 4 4 5" xfId="15425" xr:uid="{00000000-0005-0000-0000-0000043D0000}"/>
    <cellStyle name="Normal 3 3 4 4 6" xfId="15426" xr:uid="{00000000-0005-0000-0000-0000053D0000}"/>
    <cellStyle name="Normal 3 3 4 5" xfId="15427" xr:uid="{00000000-0005-0000-0000-0000063D0000}"/>
    <cellStyle name="Normal 3 3 4 6" xfId="15428" xr:uid="{00000000-0005-0000-0000-0000073D0000}"/>
    <cellStyle name="Normal 3 3 4 6 2" xfId="15429" xr:uid="{00000000-0005-0000-0000-0000083D0000}"/>
    <cellStyle name="Normal 3 3 4 6 2 2" xfId="15430" xr:uid="{00000000-0005-0000-0000-0000093D0000}"/>
    <cellStyle name="Normal 3 3 4 6 2 3" xfId="15431" xr:uid="{00000000-0005-0000-0000-00000A3D0000}"/>
    <cellStyle name="Normal 3 3 4 6 2 4" xfId="15432" xr:uid="{00000000-0005-0000-0000-00000B3D0000}"/>
    <cellStyle name="Normal 3 3 4 6 3" xfId="15433" xr:uid="{00000000-0005-0000-0000-00000C3D0000}"/>
    <cellStyle name="Normal 3 3 4 6 4" xfId="15434" xr:uid="{00000000-0005-0000-0000-00000D3D0000}"/>
    <cellStyle name="Normal 3 3 4 6 5" xfId="15435" xr:uid="{00000000-0005-0000-0000-00000E3D0000}"/>
    <cellStyle name="Normal 3 3 4 7" xfId="15436" xr:uid="{00000000-0005-0000-0000-00000F3D0000}"/>
    <cellStyle name="Normal 3 3 4 7 2" xfId="15437" xr:uid="{00000000-0005-0000-0000-0000103D0000}"/>
    <cellStyle name="Normal 3 3 4 7 3" xfId="15438" xr:uid="{00000000-0005-0000-0000-0000113D0000}"/>
    <cellStyle name="Normal 3 3 4 7 4" xfId="15439" xr:uid="{00000000-0005-0000-0000-0000123D0000}"/>
    <cellStyle name="Normal 3 3 4 8" xfId="15440" xr:uid="{00000000-0005-0000-0000-0000133D0000}"/>
    <cellStyle name="Normal 3 3 4 9" xfId="15441" xr:uid="{00000000-0005-0000-0000-0000143D0000}"/>
    <cellStyle name="Normal 3 3 5" xfId="15442" xr:uid="{00000000-0005-0000-0000-0000153D0000}"/>
    <cellStyle name="Normal 3 3 5 2" xfId="15443" xr:uid="{00000000-0005-0000-0000-0000163D0000}"/>
    <cellStyle name="Normal 3 3 6" xfId="15444" xr:uid="{00000000-0005-0000-0000-0000173D0000}"/>
    <cellStyle name="Normal 3 3 6 10" xfId="15445" xr:uid="{00000000-0005-0000-0000-0000183D0000}"/>
    <cellStyle name="Normal 3 3 6 2" xfId="15446" xr:uid="{00000000-0005-0000-0000-0000193D0000}"/>
    <cellStyle name="Normal 3 3 6 2 2" xfId="15447" xr:uid="{00000000-0005-0000-0000-00001A3D0000}"/>
    <cellStyle name="Normal 3 3 6 2 2 2" xfId="15448" xr:uid="{00000000-0005-0000-0000-00001B3D0000}"/>
    <cellStyle name="Normal 3 3 6 2 2 2 2" xfId="15449" xr:uid="{00000000-0005-0000-0000-00001C3D0000}"/>
    <cellStyle name="Normal 3 3 6 2 2 2 2 2" xfId="15450" xr:uid="{00000000-0005-0000-0000-00001D3D0000}"/>
    <cellStyle name="Normal 3 3 6 2 2 2 2 3" xfId="15451" xr:uid="{00000000-0005-0000-0000-00001E3D0000}"/>
    <cellStyle name="Normal 3 3 6 2 2 2 2 4" xfId="15452" xr:uid="{00000000-0005-0000-0000-00001F3D0000}"/>
    <cellStyle name="Normal 3 3 6 2 2 2 3" xfId="15453" xr:uid="{00000000-0005-0000-0000-0000203D0000}"/>
    <cellStyle name="Normal 3 3 6 2 2 2 4" xfId="15454" xr:uid="{00000000-0005-0000-0000-0000213D0000}"/>
    <cellStyle name="Normal 3 3 6 2 2 2 5" xfId="15455" xr:uid="{00000000-0005-0000-0000-0000223D0000}"/>
    <cellStyle name="Normal 3 3 6 2 2 3" xfId="15456" xr:uid="{00000000-0005-0000-0000-0000233D0000}"/>
    <cellStyle name="Normal 3 3 6 2 2 3 2" xfId="15457" xr:uid="{00000000-0005-0000-0000-0000243D0000}"/>
    <cellStyle name="Normal 3 3 6 2 2 3 3" xfId="15458" xr:uid="{00000000-0005-0000-0000-0000253D0000}"/>
    <cellStyle name="Normal 3 3 6 2 2 3 4" xfId="15459" xr:uid="{00000000-0005-0000-0000-0000263D0000}"/>
    <cellStyle name="Normal 3 3 6 2 2 4" xfId="15460" xr:uid="{00000000-0005-0000-0000-0000273D0000}"/>
    <cellStyle name="Normal 3 3 6 2 2 5" xfId="15461" xr:uid="{00000000-0005-0000-0000-0000283D0000}"/>
    <cellStyle name="Normal 3 3 6 2 2 6" xfId="15462" xr:uid="{00000000-0005-0000-0000-0000293D0000}"/>
    <cellStyle name="Normal 3 3 6 2 3" xfId="15463" xr:uid="{00000000-0005-0000-0000-00002A3D0000}"/>
    <cellStyle name="Normal 3 3 6 2 3 2" xfId="15464" xr:uid="{00000000-0005-0000-0000-00002B3D0000}"/>
    <cellStyle name="Normal 3 3 6 2 3 2 2" xfId="15465" xr:uid="{00000000-0005-0000-0000-00002C3D0000}"/>
    <cellStyle name="Normal 3 3 6 2 3 2 2 2" xfId="15466" xr:uid="{00000000-0005-0000-0000-00002D3D0000}"/>
    <cellStyle name="Normal 3 3 6 2 3 2 2 3" xfId="15467" xr:uid="{00000000-0005-0000-0000-00002E3D0000}"/>
    <cellStyle name="Normal 3 3 6 2 3 2 2 4" xfId="15468" xr:uid="{00000000-0005-0000-0000-00002F3D0000}"/>
    <cellStyle name="Normal 3 3 6 2 3 2 3" xfId="15469" xr:uid="{00000000-0005-0000-0000-0000303D0000}"/>
    <cellStyle name="Normal 3 3 6 2 3 2 4" xfId="15470" xr:uid="{00000000-0005-0000-0000-0000313D0000}"/>
    <cellStyle name="Normal 3 3 6 2 3 2 5" xfId="15471" xr:uid="{00000000-0005-0000-0000-0000323D0000}"/>
    <cellStyle name="Normal 3 3 6 2 3 3" xfId="15472" xr:uid="{00000000-0005-0000-0000-0000333D0000}"/>
    <cellStyle name="Normal 3 3 6 2 3 3 2" xfId="15473" xr:uid="{00000000-0005-0000-0000-0000343D0000}"/>
    <cellStyle name="Normal 3 3 6 2 3 3 3" xfId="15474" xr:uid="{00000000-0005-0000-0000-0000353D0000}"/>
    <cellStyle name="Normal 3 3 6 2 3 3 4" xfId="15475" xr:uid="{00000000-0005-0000-0000-0000363D0000}"/>
    <cellStyle name="Normal 3 3 6 2 3 4" xfId="15476" xr:uid="{00000000-0005-0000-0000-0000373D0000}"/>
    <cellStyle name="Normal 3 3 6 2 3 5" xfId="15477" xr:uid="{00000000-0005-0000-0000-0000383D0000}"/>
    <cellStyle name="Normal 3 3 6 2 3 6" xfId="15478" xr:uid="{00000000-0005-0000-0000-0000393D0000}"/>
    <cellStyle name="Normal 3 3 6 2 4" xfId="15479" xr:uid="{00000000-0005-0000-0000-00003A3D0000}"/>
    <cellStyle name="Normal 3 3 6 2 4 2" xfId="15480" xr:uid="{00000000-0005-0000-0000-00003B3D0000}"/>
    <cellStyle name="Normal 3 3 6 2 4 2 2" xfId="15481" xr:uid="{00000000-0005-0000-0000-00003C3D0000}"/>
    <cellStyle name="Normal 3 3 6 2 4 2 3" xfId="15482" xr:uid="{00000000-0005-0000-0000-00003D3D0000}"/>
    <cellStyle name="Normal 3 3 6 2 4 2 4" xfId="15483" xr:uid="{00000000-0005-0000-0000-00003E3D0000}"/>
    <cellStyle name="Normal 3 3 6 2 4 3" xfId="15484" xr:uid="{00000000-0005-0000-0000-00003F3D0000}"/>
    <cellStyle name="Normal 3 3 6 2 4 4" xfId="15485" xr:uid="{00000000-0005-0000-0000-0000403D0000}"/>
    <cellStyle name="Normal 3 3 6 2 4 5" xfId="15486" xr:uid="{00000000-0005-0000-0000-0000413D0000}"/>
    <cellStyle name="Normal 3 3 6 2 5" xfId="15487" xr:uid="{00000000-0005-0000-0000-0000423D0000}"/>
    <cellStyle name="Normal 3 3 6 2 5 2" xfId="15488" xr:uid="{00000000-0005-0000-0000-0000433D0000}"/>
    <cellStyle name="Normal 3 3 6 2 5 3" xfId="15489" xr:uid="{00000000-0005-0000-0000-0000443D0000}"/>
    <cellStyle name="Normal 3 3 6 2 5 4" xfId="15490" xr:uid="{00000000-0005-0000-0000-0000453D0000}"/>
    <cellStyle name="Normal 3 3 6 2 6" xfId="15491" xr:uid="{00000000-0005-0000-0000-0000463D0000}"/>
    <cellStyle name="Normal 3 3 6 2 7" xfId="15492" xr:uid="{00000000-0005-0000-0000-0000473D0000}"/>
    <cellStyle name="Normal 3 3 6 2 8" xfId="15493" xr:uid="{00000000-0005-0000-0000-0000483D0000}"/>
    <cellStyle name="Normal 3 3 6 3" xfId="15494" xr:uid="{00000000-0005-0000-0000-0000493D0000}"/>
    <cellStyle name="Normal 3 3 6 3 2" xfId="15495" xr:uid="{00000000-0005-0000-0000-00004A3D0000}"/>
    <cellStyle name="Normal 3 3 6 3 2 2" xfId="15496" xr:uid="{00000000-0005-0000-0000-00004B3D0000}"/>
    <cellStyle name="Normal 3 3 6 3 2 2 2" xfId="15497" xr:uid="{00000000-0005-0000-0000-00004C3D0000}"/>
    <cellStyle name="Normal 3 3 6 3 2 2 3" xfId="15498" xr:uid="{00000000-0005-0000-0000-00004D3D0000}"/>
    <cellStyle name="Normal 3 3 6 3 2 2 4" xfId="15499" xr:uid="{00000000-0005-0000-0000-00004E3D0000}"/>
    <cellStyle name="Normal 3 3 6 3 2 3" xfId="15500" xr:uid="{00000000-0005-0000-0000-00004F3D0000}"/>
    <cellStyle name="Normal 3 3 6 3 2 4" xfId="15501" xr:uid="{00000000-0005-0000-0000-0000503D0000}"/>
    <cellStyle name="Normal 3 3 6 3 2 5" xfId="15502" xr:uid="{00000000-0005-0000-0000-0000513D0000}"/>
    <cellStyle name="Normal 3 3 6 3 3" xfId="15503" xr:uid="{00000000-0005-0000-0000-0000523D0000}"/>
    <cellStyle name="Normal 3 3 6 3 3 2" xfId="15504" xr:uid="{00000000-0005-0000-0000-0000533D0000}"/>
    <cellStyle name="Normal 3 3 6 3 3 3" xfId="15505" xr:uid="{00000000-0005-0000-0000-0000543D0000}"/>
    <cellStyle name="Normal 3 3 6 3 3 4" xfId="15506" xr:uid="{00000000-0005-0000-0000-0000553D0000}"/>
    <cellStyle name="Normal 3 3 6 3 4" xfId="15507" xr:uid="{00000000-0005-0000-0000-0000563D0000}"/>
    <cellStyle name="Normal 3 3 6 3 5" xfId="15508" xr:uid="{00000000-0005-0000-0000-0000573D0000}"/>
    <cellStyle name="Normal 3 3 6 3 6" xfId="15509" xr:uid="{00000000-0005-0000-0000-0000583D0000}"/>
    <cellStyle name="Normal 3 3 6 4" xfId="15510" xr:uid="{00000000-0005-0000-0000-0000593D0000}"/>
    <cellStyle name="Normal 3 3 6 4 2" xfId="15511" xr:uid="{00000000-0005-0000-0000-00005A3D0000}"/>
    <cellStyle name="Normal 3 3 6 4 2 2" xfId="15512" xr:uid="{00000000-0005-0000-0000-00005B3D0000}"/>
    <cellStyle name="Normal 3 3 6 4 2 2 2" xfId="15513" xr:uid="{00000000-0005-0000-0000-00005C3D0000}"/>
    <cellStyle name="Normal 3 3 6 4 2 2 3" xfId="15514" xr:uid="{00000000-0005-0000-0000-00005D3D0000}"/>
    <cellStyle name="Normal 3 3 6 4 2 2 4" xfId="15515" xr:uid="{00000000-0005-0000-0000-00005E3D0000}"/>
    <cellStyle name="Normal 3 3 6 4 2 3" xfId="15516" xr:uid="{00000000-0005-0000-0000-00005F3D0000}"/>
    <cellStyle name="Normal 3 3 6 4 2 4" xfId="15517" xr:uid="{00000000-0005-0000-0000-0000603D0000}"/>
    <cellStyle name="Normal 3 3 6 4 2 5" xfId="15518" xr:uid="{00000000-0005-0000-0000-0000613D0000}"/>
    <cellStyle name="Normal 3 3 6 4 3" xfId="15519" xr:uid="{00000000-0005-0000-0000-0000623D0000}"/>
    <cellStyle name="Normal 3 3 6 4 3 2" xfId="15520" xr:uid="{00000000-0005-0000-0000-0000633D0000}"/>
    <cellStyle name="Normal 3 3 6 4 3 3" xfId="15521" xr:uid="{00000000-0005-0000-0000-0000643D0000}"/>
    <cellStyle name="Normal 3 3 6 4 3 4" xfId="15522" xr:uid="{00000000-0005-0000-0000-0000653D0000}"/>
    <cellStyle name="Normal 3 3 6 4 4" xfId="15523" xr:uid="{00000000-0005-0000-0000-0000663D0000}"/>
    <cellStyle name="Normal 3 3 6 4 5" xfId="15524" xr:uid="{00000000-0005-0000-0000-0000673D0000}"/>
    <cellStyle name="Normal 3 3 6 4 6" xfId="15525" xr:uid="{00000000-0005-0000-0000-0000683D0000}"/>
    <cellStyle name="Normal 3 3 6 5" xfId="15526" xr:uid="{00000000-0005-0000-0000-0000693D0000}"/>
    <cellStyle name="Normal 3 3 6 6" xfId="15527" xr:uid="{00000000-0005-0000-0000-00006A3D0000}"/>
    <cellStyle name="Normal 3 3 6 6 2" xfId="15528" xr:uid="{00000000-0005-0000-0000-00006B3D0000}"/>
    <cellStyle name="Normal 3 3 6 6 2 2" xfId="15529" xr:uid="{00000000-0005-0000-0000-00006C3D0000}"/>
    <cellStyle name="Normal 3 3 6 6 2 3" xfId="15530" xr:uid="{00000000-0005-0000-0000-00006D3D0000}"/>
    <cellStyle name="Normal 3 3 6 6 2 4" xfId="15531" xr:uid="{00000000-0005-0000-0000-00006E3D0000}"/>
    <cellStyle name="Normal 3 3 6 6 3" xfId="15532" xr:uid="{00000000-0005-0000-0000-00006F3D0000}"/>
    <cellStyle name="Normal 3 3 6 6 4" xfId="15533" xr:uid="{00000000-0005-0000-0000-0000703D0000}"/>
    <cellStyle name="Normal 3 3 6 6 5" xfId="15534" xr:uid="{00000000-0005-0000-0000-0000713D0000}"/>
    <cellStyle name="Normal 3 3 6 7" xfId="15535" xr:uid="{00000000-0005-0000-0000-0000723D0000}"/>
    <cellStyle name="Normal 3 3 6 7 2" xfId="15536" xr:uid="{00000000-0005-0000-0000-0000733D0000}"/>
    <cellStyle name="Normal 3 3 6 7 3" xfId="15537" xr:uid="{00000000-0005-0000-0000-0000743D0000}"/>
    <cellStyle name="Normal 3 3 6 7 4" xfId="15538" xr:uid="{00000000-0005-0000-0000-0000753D0000}"/>
    <cellStyle name="Normal 3 3 6 8" xfId="15539" xr:uid="{00000000-0005-0000-0000-0000763D0000}"/>
    <cellStyle name="Normal 3 3 6 9" xfId="15540" xr:uid="{00000000-0005-0000-0000-0000773D0000}"/>
    <cellStyle name="Normal 3 3 7" xfId="15541" xr:uid="{00000000-0005-0000-0000-0000783D0000}"/>
    <cellStyle name="Normal 3 3 7 2" xfId="15542" xr:uid="{00000000-0005-0000-0000-0000793D0000}"/>
    <cellStyle name="Normal 3 3 7 2 2" xfId="15543" xr:uid="{00000000-0005-0000-0000-00007A3D0000}"/>
    <cellStyle name="Normal 3 3 7 2 2 2" xfId="15544" xr:uid="{00000000-0005-0000-0000-00007B3D0000}"/>
    <cellStyle name="Normal 3 3 7 2 2 2 2" xfId="15545" xr:uid="{00000000-0005-0000-0000-00007C3D0000}"/>
    <cellStyle name="Normal 3 3 7 2 2 2 3" xfId="15546" xr:uid="{00000000-0005-0000-0000-00007D3D0000}"/>
    <cellStyle name="Normal 3 3 7 2 2 2 4" xfId="15547" xr:uid="{00000000-0005-0000-0000-00007E3D0000}"/>
    <cellStyle name="Normal 3 3 7 2 2 3" xfId="15548" xr:uid="{00000000-0005-0000-0000-00007F3D0000}"/>
    <cellStyle name="Normal 3 3 7 2 2 4" xfId="15549" xr:uid="{00000000-0005-0000-0000-0000803D0000}"/>
    <cellStyle name="Normal 3 3 7 2 2 5" xfId="15550" xr:uid="{00000000-0005-0000-0000-0000813D0000}"/>
    <cellStyle name="Normal 3 3 7 2 3" xfId="15551" xr:uid="{00000000-0005-0000-0000-0000823D0000}"/>
    <cellStyle name="Normal 3 3 7 2 3 2" xfId="15552" xr:uid="{00000000-0005-0000-0000-0000833D0000}"/>
    <cellStyle name="Normal 3 3 7 2 3 3" xfId="15553" xr:uid="{00000000-0005-0000-0000-0000843D0000}"/>
    <cellStyle name="Normal 3 3 7 2 3 4" xfId="15554" xr:uid="{00000000-0005-0000-0000-0000853D0000}"/>
    <cellStyle name="Normal 3 3 7 2 4" xfId="15555" xr:uid="{00000000-0005-0000-0000-0000863D0000}"/>
    <cellStyle name="Normal 3 3 7 2 5" xfId="15556" xr:uid="{00000000-0005-0000-0000-0000873D0000}"/>
    <cellStyle name="Normal 3 3 7 2 6" xfId="15557" xr:uid="{00000000-0005-0000-0000-0000883D0000}"/>
    <cellStyle name="Normal 3 3 7 3" xfId="15558" xr:uid="{00000000-0005-0000-0000-0000893D0000}"/>
    <cellStyle name="Normal 3 3 7 3 2" xfId="15559" xr:uid="{00000000-0005-0000-0000-00008A3D0000}"/>
    <cellStyle name="Normal 3 3 7 3 2 2" xfId="15560" xr:uid="{00000000-0005-0000-0000-00008B3D0000}"/>
    <cellStyle name="Normal 3 3 7 3 2 2 2" xfId="15561" xr:uid="{00000000-0005-0000-0000-00008C3D0000}"/>
    <cellStyle name="Normal 3 3 7 3 2 2 3" xfId="15562" xr:uid="{00000000-0005-0000-0000-00008D3D0000}"/>
    <cellStyle name="Normal 3 3 7 3 2 2 4" xfId="15563" xr:uid="{00000000-0005-0000-0000-00008E3D0000}"/>
    <cellStyle name="Normal 3 3 7 3 2 3" xfId="15564" xr:uid="{00000000-0005-0000-0000-00008F3D0000}"/>
    <cellStyle name="Normal 3 3 7 3 2 4" xfId="15565" xr:uid="{00000000-0005-0000-0000-0000903D0000}"/>
    <cellStyle name="Normal 3 3 7 3 2 5" xfId="15566" xr:uid="{00000000-0005-0000-0000-0000913D0000}"/>
    <cellStyle name="Normal 3 3 7 3 3" xfId="15567" xr:uid="{00000000-0005-0000-0000-0000923D0000}"/>
    <cellStyle name="Normal 3 3 7 3 3 2" xfId="15568" xr:uid="{00000000-0005-0000-0000-0000933D0000}"/>
    <cellStyle name="Normal 3 3 7 3 3 3" xfId="15569" xr:uid="{00000000-0005-0000-0000-0000943D0000}"/>
    <cellStyle name="Normal 3 3 7 3 3 4" xfId="15570" xr:uid="{00000000-0005-0000-0000-0000953D0000}"/>
    <cellStyle name="Normal 3 3 7 3 4" xfId="15571" xr:uid="{00000000-0005-0000-0000-0000963D0000}"/>
    <cellStyle name="Normal 3 3 7 3 5" xfId="15572" xr:uid="{00000000-0005-0000-0000-0000973D0000}"/>
    <cellStyle name="Normal 3 3 7 3 6" xfId="15573" xr:uid="{00000000-0005-0000-0000-0000983D0000}"/>
    <cellStyle name="Normal 3 3 7 4" xfId="15574" xr:uid="{00000000-0005-0000-0000-0000993D0000}"/>
    <cellStyle name="Normal 3 3 7 5" xfId="15575" xr:uid="{00000000-0005-0000-0000-00009A3D0000}"/>
    <cellStyle name="Normal 3 3 7 5 2" xfId="15576" xr:uid="{00000000-0005-0000-0000-00009B3D0000}"/>
    <cellStyle name="Normal 3 3 7 5 2 2" xfId="15577" xr:uid="{00000000-0005-0000-0000-00009C3D0000}"/>
    <cellStyle name="Normal 3 3 7 5 2 3" xfId="15578" xr:uid="{00000000-0005-0000-0000-00009D3D0000}"/>
    <cellStyle name="Normal 3 3 7 5 2 4" xfId="15579" xr:uid="{00000000-0005-0000-0000-00009E3D0000}"/>
    <cellStyle name="Normal 3 3 7 5 3" xfId="15580" xr:uid="{00000000-0005-0000-0000-00009F3D0000}"/>
    <cellStyle name="Normal 3 3 7 5 4" xfId="15581" xr:uid="{00000000-0005-0000-0000-0000A03D0000}"/>
    <cellStyle name="Normal 3 3 7 5 5" xfId="15582" xr:uid="{00000000-0005-0000-0000-0000A13D0000}"/>
    <cellStyle name="Normal 3 3 7 6" xfId="15583" xr:uid="{00000000-0005-0000-0000-0000A23D0000}"/>
    <cellStyle name="Normal 3 3 7 6 2" xfId="15584" xr:uid="{00000000-0005-0000-0000-0000A33D0000}"/>
    <cellStyle name="Normal 3 3 7 6 3" xfId="15585" xr:uid="{00000000-0005-0000-0000-0000A43D0000}"/>
    <cellStyle name="Normal 3 3 7 6 4" xfId="15586" xr:uid="{00000000-0005-0000-0000-0000A53D0000}"/>
    <cellStyle name="Normal 3 3 7 7" xfId="15587" xr:uid="{00000000-0005-0000-0000-0000A63D0000}"/>
    <cellStyle name="Normal 3 3 7 8" xfId="15588" xr:uid="{00000000-0005-0000-0000-0000A73D0000}"/>
    <cellStyle name="Normal 3 3 7 9" xfId="15589" xr:uid="{00000000-0005-0000-0000-0000A83D0000}"/>
    <cellStyle name="Normal 3 3 8" xfId="15590" xr:uid="{00000000-0005-0000-0000-0000A93D0000}"/>
    <cellStyle name="Normal 3 3 8 2" xfId="15591" xr:uid="{00000000-0005-0000-0000-0000AA3D0000}"/>
    <cellStyle name="Normal 3 3 8 2 2" xfId="15592" xr:uid="{00000000-0005-0000-0000-0000AB3D0000}"/>
    <cellStyle name="Normal 3 3 8 2 2 2" xfId="15593" xr:uid="{00000000-0005-0000-0000-0000AC3D0000}"/>
    <cellStyle name="Normal 3 3 8 2 2 2 2" xfId="15594" xr:uid="{00000000-0005-0000-0000-0000AD3D0000}"/>
    <cellStyle name="Normal 3 3 8 2 2 2 3" xfId="15595" xr:uid="{00000000-0005-0000-0000-0000AE3D0000}"/>
    <cellStyle name="Normal 3 3 8 2 2 2 4" xfId="15596" xr:uid="{00000000-0005-0000-0000-0000AF3D0000}"/>
    <cellStyle name="Normal 3 3 8 2 2 3" xfId="15597" xr:uid="{00000000-0005-0000-0000-0000B03D0000}"/>
    <cellStyle name="Normal 3 3 8 2 2 4" xfId="15598" xr:uid="{00000000-0005-0000-0000-0000B13D0000}"/>
    <cellStyle name="Normal 3 3 8 2 2 5" xfId="15599" xr:uid="{00000000-0005-0000-0000-0000B23D0000}"/>
    <cellStyle name="Normal 3 3 8 2 3" xfId="15600" xr:uid="{00000000-0005-0000-0000-0000B33D0000}"/>
    <cellStyle name="Normal 3 3 8 2 3 2" xfId="15601" xr:uid="{00000000-0005-0000-0000-0000B43D0000}"/>
    <cellStyle name="Normal 3 3 8 2 3 3" xfId="15602" xr:uid="{00000000-0005-0000-0000-0000B53D0000}"/>
    <cellStyle name="Normal 3 3 8 2 3 4" xfId="15603" xr:uid="{00000000-0005-0000-0000-0000B63D0000}"/>
    <cellStyle name="Normal 3 3 8 2 4" xfId="15604" xr:uid="{00000000-0005-0000-0000-0000B73D0000}"/>
    <cellStyle name="Normal 3 3 8 2 5" xfId="15605" xr:uid="{00000000-0005-0000-0000-0000B83D0000}"/>
    <cellStyle name="Normal 3 3 8 2 6" xfId="15606" xr:uid="{00000000-0005-0000-0000-0000B93D0000}"/>
    <cellStyle name="Normal 3 3 8 3" xfId="15607" xr:uid="{00000000-0005-0000-0000-0000BA3D0000}"/>
    <cellStyle name="Normal 3 3 8 3 2" xfId="15608" xr:uid="{00000000-0005-0000-0000-0000BB3D0000}"/>
    <cellStyle name="Normal 3 3 8 3 2 2" xfId="15609" xr:uid="{00000000-0005-0000-0000-0000BC3D0000}"/>
    <cellStyle name="Normal 3 3 8 3 2 2 2" xfId="15610" xr:uid="{00000000-0005-0000-0000-0000BD3D0000}"/>
    <cellStyle name="Normal 3 3 8 3 2 2 3" xfId="15611" xr:uid="{00000000-0005-0000-0000-0000BE3D0000}"/>
    <cellStyle name="Normal 3 3 8 3 2 2 4" xfId="15612" xr:uid="{00000000-0005-0000-0000-0000BF3D0000}"/>
    <cellStyle name="Normal 3 3 8 3 2 3" xfId="15613" xr:uid="{00000000-0005-0000-0000-0000C03D0000}"/>
    <cellStyle name="Normal 3 3 8 3 2 4" xfId="15614" xr:uid="{00000000-0005-0000-0000-0000C13D0000}"/>
    <cellStyle name="Normal 3 3 8 3 2 5" xfId="15615" xr:uid="{00000000-0005-0000-0000-0000C23D0000}"/>
    <cellStyle name="Normal 3 3 8 3 3" xfId="15616" xr:uid="{00000000-0005-0000-0000-0000C33D0000}"/>
    <cellStyle name="Normal 3 3 8 3 3 2" xfId="15617" xr:uid="{00000000-0005-0000-0000-0000C43D0000}"/>
    <cellStyle name="Normal 3 3 8 3 3 3" xfId="15618" xr:uid="{00000000-0005-0000-0000-0000C53D0000}"/>
    <cellStyle name="Normal 3 3 8 3 3 4" xfId="15619" xr:uid="{00000000-0005-0000-0000-0000C63D0000}"/>
    <cellStyle name="Normal 3 3 8 3 4" xfId="15620" xr:uid="{00000000-0005-0000-0000-0000C73D0000}"/>
    <cellStyle name="Normal 3 3 8 3 5" xfId="15621" xr:uid="{00000000-0005-0000-0000-0000C83D0000}"/>
    <cellStyle name="Normal 3 3 8 3 6" xfId="15622" xr:uid="{00000000-0005-0000-0000-0000C93D0000}"/>
    <cellStyle name="Normal 3 3 8 4" xfId="15623" xr:uid="{00000000-0005-0000-0000-0000CA3D0000}"/>
    <cellStyle name="Normal 3 3 8 5" xfId="15624" xr:uid="{00000000-0005-0000-0000-0000CB3D0000}"/>
    <cellStyle name="Normal 3 3 8 5 2" xfId="15625" xr:uid="{00000000-0005-0000-0000-0000CC3D0000}"/>
    <cellStyle name="Normal 3 3 8 5 2 2" xfId="15626" xr:uid="{00000000-0005-0000-0000-0000CD3D0000}"/>
    <cellStyle name="Normal 3 3 8 5 2 3" xfId="15627" xr:uid="{00000000-0005-0000-0000-0000CE3D0000}"/>
    <cellStyle name="Normal 3 3 8 5 2 4" xfId="15628" xr:uid="{00000000-0005-0000-0000-0000CF3D0000}"/>
    <cellStyle name="Normal 3 3 8 5 3" xfId="15629" xr:uid="{00000000-0005-0000-0000-0000D03D0000}"/>
    <cellStyle name="Normal 3 3 8 5 4" xfId="15630" xr:uid="{00000000-0005-0000-0000-0000D13D0000}"/>
    <cellStyle name="Normal 3 3 8 5 5" xfId="15631" xr:uid="{00000000-0005-0000-0000-0000D23D0000}"/>
    <cellStyle name="Normal 3 3 8 6" xfId="15632" xr:uid="{00000000-0005-0000-0000-0000D33D0000}"/>
    <cellStyle name="Normal 3 3 8 6 2" xfId="15633" xr:uid="{00000000-0005-0000-0000-0000D43D0000}"/>
    <cellStyle name="Normal 3 3 8 6 3" xfId="15634" xr:uid="{00000000-0005-0000-0000-0000D53D0000}"/>
    <cellStyle name="Normal 3 3 8 6 4" xfId="15635" xr:uid="{00000000-0005-0000-0000-0000D63D0000}"/>
    <cellStyle name="Normal 3 3 8 7" xfId="15636" xr:uid="{00000000-0005-0000-0000-0000D73D0000}"/>
    <cellStyle name="Normal 3 3 8 8" xfId="15637" xr:uid="{00000000-0005-0000-0000-0000D83D0000}"/>
    <cellStyle name="Normal 3 3 8 9" xfId="15638" xr:uid="{00000000-0005-0000-0000-0000D93D0000}"/>
    <cellStyle name="Normal 3 3 9" xfId="15639" xr:uid="{00000000-0005-0000-0000-0000DA3D0000}"/>
    <cellStyle name="Normal 3 3 9 2" xfId="15640" xr:uid="{00000000-0005-0000-0000-0000DB3D0000}"/>
    <cellStyle name="Normal 3 3 9 3" xfId="15641" xr:uid="{00000000-0005-0000-0000-0000DC3D0000}"/>
    <cellStyle name="Normal 3 3 9 3 2" xfId="15642" xr:uid="{00000000-0005-0000-0000-0000DD3D0000}"/>
    <cellStyle name="Normal 3 3 9 3 2 2" xfId="15643" xr:uid="{00000000-0005-0000-0000-0000DE3D0000}"/>
    <cellStyle name="Normal 3 3 9 3 2 3" xfId="15644" xr:uid="{00000000-0005-0000-0000-0000DF3D0000}"/>
    <cellStyle name="Normal 3 3 9 3 2 4" xfId="15645" xr:uid="{00000000-0005-0000-0000-0000E03D0000}"/>
    <cellStyle name="Normal 3 3 9 3 3" xfId="15646" xr:uid="{00000000-0005-0000-0000-0000E13D0000}"/>
    <cellStyle name="Normal 3 3 9 3 4" xfId="15647" xr:uid="{00000000-0005-0000-0000-0000E23D0000}"/>
    <cellStyle name="Normal 3 3 9 3 5" xfId="15648" xr:uid="{00000000-0005-0000-0000-0000E33D0000}"/>
    <cellStyle name="Normal 3 3 9 4" xfId="15649" xr:uid="{00000000-0005-0000-0000-0000E43D0000}"/>
    <cellStyle name="Normal 3 3 9 5" xfId="15650" xr:uid="{00000000-0005-0000-0000-0000E53D0000}"/>
    <cellStyle name="Normal 3 3 9 5 2" xfId="15651" xr:uid="{00000000-0005-0000-0000-0000E63D0000}"/>
    <cellStyle name="Normal 3 3 9 5 3" xfId="15652" xr:uid="{00000000-0005-0000-0000-0000E73D0000}"/>
    <cellStyle name="Normal 3 3 9 5 4" xfId="15653" xr:uid="{00000000-0005-0000-0000-0000E83D0000}"/>
    <cellStyle name="Normal 3 3 9 6" xfId="15654" xr:uid="{00000000-0005-0000-0000-0000E93D0000}"/>
    <cellStyle name="Normal 3 3 9 7" xfId="15655" xr:uid="{00000000-0005-0000-0000-0000EA3D0000}"/>
    <cellStyle name="Normal 3 3 9 8" xfId="15656" xr:uid="{00000000-0005-0000-0000-0000EB3D0000}"/>
    <cellStyle name="Normal 3 3_Annexe 6 IAS" xfId="33455" xr:uid="{8EB219A2-6294-4B78-B5C7-922F1B85EFBF}"/>
    <cellStyle name="Normal 3 30" xfId="15657" xr:uid="{00000000-0005-0000-0000-0000EC3D0000}"/>
    <cellStyle name="Normal 3 30 2" xfId="15658" xr:uid="{00000000-0005-0000-0000-0000ED3D0000}"/>
    <cellStyle name="Normal 3 30 2 2" xfId="15659" xr:uid="{00000000-0005-0000-0000-0000EE3D0000}"/>
    <cellStyle name="Normal 3 30 2 2 2" xfId="15660" xr:uid="{00000000-0005-0000-0000-0000EF3D0000}"/>
    <cellStyle name="Normal 3 30 2 2 3" xfId="15661" xr:uid="{00000000-0005-0000-0000-0000F03D0000}"/>
    <cellStyle name="Normal 3 30 2 2 4" xfId="15662" xr:uid="{00000000-0005-0000-0000-0000F13D0000}"/>
    <cellStyle name="Normal 3 30 2 3" xfId="15663" xr:uid="{00000000-0005-0000-0000-0000F23D0000}"/>
    <cellStyle name="Normal 3 30 2 4" xfId="15664" xr:uid="{00000000-0005-0000-0000-0000F33D0000}"/>
    <cellStyle name="Normal 3 30 2 5" xfId="15665" xr:uid="{00000000-0005-0000-0000-0000F43D0000}"/>
    <cellStyle name="Normal 3 30 3" xfId="15666" xr:uid="{00000000-0005-0000-0000-0000F53D0000}"/>
    <cellStyle name="Normal 3 30 3 2" xfId="15667" xr:uid="{00000000-0005-0000-0000-0000F63D0000}"/>
    <cellStyle name="Normal 3 30 3 3" xfId="15668" xr:uid="{00000000-0005-0000-0000-0000F73D0000}"/>
    <cellStyle name="Normal 3 30 3 4" xfId="15669" xr:uid="{00000000-0005-0000-0000-0000F83D0000}"/>
    <cellStyle name="Normal 3 30 4" xfId="15670" xr:uid="{00000000-0005-0000-0000-0000F93D0000}"/>
    <cellStyle name="Normal 3 30 5" xfId="15671" xr:uid="{00000000-0005-0000-0000-0000FA3D0000}"/>
    <cellStyle name="Normal 3 30 6" xfId="15672" xr:uid="{00000000-0005-0000-0000-0000FB3D0000}"/>
    <cellStyle name="Normal 3 31" xfId="15673" xr:uid="{00000000-0005-0000-0000-0000FC3D0000}"/>
    <cellStyle name="Normal 3 31 2" xfId="15674" xr:uid="{00000000-0005-0000-0000-0000FD3D0000}"/>
    <cellStyle name="Normal 3 31 2 2" xfId="15675" xr:uid="{00000000-0005-0000-0000-0000FE3D0000}"/>
    <cellStyle name="Normal 3 31 2 2 2" xfId="15676" xr:uid="{00000000-0005-0000-0000-0000FF3D0000}"/>
    <cellStyle name="Normal 3 31 2 2 3" xfId="15677" xr:uid="{00000000-0005-0000-0000-0000003E0000}"/>
    <cellStyle name="Normal 3 31 2 2 4" xfId="15678" xr:uid="{00000000-0005-0000-0000-0000013E0000}"/>
    <cellStyle name="Normal 3 31 2 3" xfId="15679" xr:uid="{00000000-0005-0000-0000-0000023E0000}"/>
    <cellStyle name="Normal 3 31 2 4" xfId="15680" xr:uid="{00000000-0005-0000-0000-0000033E0000}"/>
    <cellStyle name="Normal 3 31 2 5" xfId="15681" xr:uid="{00000000-0005-0000-0000-0000043E0000}"/>
    <cellStyle name="Normal 3 31 3" xfId="15682" xr:uid="{00000000-0005-0000-0000-0000053E0000}"/>
    <cellStyle name="Normal 3 31 3 2" xfId="15683" xr:uid="{00000000-0005-0000-0000-0000063E0000}"/>
    <cellStyle name="Normal 3 31 3 3" xfId="15684" xr:uid="{00000000-0005-0000-0000-0000073E0000}"/>
    <cellStyle name="Normal 3 31 3 4" xfId="15685" xr:uid="{00000000-0005-0000-0000-0000083E0000}"/>
    <cellStyle name="Normal 3 31 4" xfId="15686" xr:uid="{00000000-0005-0000-0000-0000093E0000}"/>
    <cellStyle name="Normal 3 31 5" xfId="15687" xr:uid="{00000000-0005-0000-0000-00000A3E0000}"/>
    <cellStyle name="Normal 3 31 6" xfId="15688" xr:uid="{00000000-0005-0000-0000-00000B3E0000}"/>
    <cellStyle name="Normal 3 32" xfId="15689" xr:uid="{00000000-0005-0000-0000-00000C3E0000}"/>
    <cellStyle name="Normal 3 32 2" xfId="15690" xr:uid="{00000000-0005-0000-0000-00000D3E0000}"/>
    <cellStyle name="Normal 3 33" xfId="15691" xr:uid="{00000000-0005-0000-0000-00000E3E0000}"/>
    <cellStyle name="Normal 3 33 2" xfId="15692" xr:uid="{00000000-0005-0000-0000-00000F3E0000}"/>
    <cellStyle name="Normal 3 34" xfId="15693" xr:uid="{00000000-0005-0000-0000-0000103E0000}"/>
    <cellStyle name="Normal 3 34 2" xfId="15694" xr:uid="{00000000-0005-0000-0000-0000113E0000}"/>
    <cellStyle name="Normal 3 34 2 2" xfId="15695" xr:uid="{00000000-0005-0000-0000-0000123E0000}"/>
    <cellStyle name="Normal 3 34 2 3" xfId="15696" xr:uid="{00000000-0005-0000-0000-0000133E0000}"/>
    <cellStyle name="Normal 3 34 2 4" xfId="15697" xr:uid="{00000000-0005-0000-0000-0000143E0000}"/>
    <cellStyle name="Normal 3 34 3" xfId="15698" xr:uid="{00000000-0005-0000-0000-0000153E0000}"/>
    <cellStyle name="Normal 3 34 4" xfId="15699" xr:uid="{00000000-0005-0000-0000-0000163E0000}"/>
    <cellStyle name="Normal 3 34 5" xfId="15700" xr:uid="{00000000-0005-0000-0000-0000173E0000}"/>
    <cellStyle name="Normal 3 35" xfId="15701" xr:uid="{00000000-0005-0000-0000-0000183E0000}"/>
    <cellStyle name="Normal 3 35 2" xfId="15702" xr:uid="{00000000-0005-0000-0000-0000193E0000}"/>
    <cellStyle name="Normal 3 36" xfId="15703" xr:uid="{00000000-0005-0000-0000-00001A3E0000}"/>
    <cellStyle name="Normal 3 36 2" xfId="15704" xr:uid="{00000000-0005-0000-0000-00001B3E0000}"/>
    <cellStyle name="Normal 3 37" xfId="15705" xr:uid="{00000000-0005-0000-0000-00001C3E0000}"/>
    <cellStyle name="Normal 3 37 2" xfId="15706" xr:uid="{00000000-0005-0000-0000-00001D3E0000}"/>
    <cellStyle name="Normal 3 38" xfId="15707" xr:uid="{00000000-0005-0000-0000-00001E3E0000}"/>
    <cellStyle name="Normal 3 38 2" xfId="15708" xr:uid="{00000000-0005-0000-0000-00001F3E0000}"/>
    <cellStyle name="Normal 3 39" xfId="15709" xr:uid="{00000000-0005-0000-0000-0000203E0000}"/>
    <cellStyle name="Normal 3 39 2" xfId="15710" xr:uid="{00000000-0005-0000-0000-0000213E0000}"/>
    <cellStyle name="Normal 3 4" xfId="15711" xr:uid="{00000000-0005-0000-0000-0000223E0000}"/>
    <cellStyle name="Normal 3 4 10" xfId="15712" xr:uid="{00000000-0005-0000-0000-0000233E0000}"/>
    <cellStyle name="Normal 3 4 10 2" xfId="15713" xr:uid="{00000000-0005-0000-0000-0000243E0000}"/>
    <cellStyle name="Normal 3 4 11" xfId="15714" xr:uid="{00000000-0005-0000-0000-0000253E0000}"/>
    <cellStyle name="Normal 3 4 12" xfId="15715" xr:uid="{00000000-0005-0000-0000-0000263E0000}"/>
    <cellStyle name="Normal 3 4 12 2" xfId="15716" xr:uid="{00000000-0005-0000-0000-0000273E0000}"/>
    <cellStyle name="Normal 3 4 13" xfId="15717" xr:uid="{00000000-0005-0000-0000-0000283E0000}"/>
    <cellStyle name="Normal 3 4 13 2" xfId="15718" xr:uid="{00000000-0005-0000-0000-0000293E0000}"/>
    <cellStyle name="Normal 3 4 13 2 2" xfId="15719" xr:uid="{00000000-0005-0000-0000-00002A3E0000}"/>
    <cellStyle name="Normal 3 4 13 2 3" xfId="15720" xr:uid="{00000000-0005-0000-0000-00002B3E0000}"/>
    <cellStyle name="Normal 3 4 13 2 4" xfId="15721" xr:uid="{00000000-0005-0000-0000-00002C3E0000}"/>
    <cellStyle name="Normal 3 4 14" xfId="15722" xr:uid="{00000000-0005-0000-0000-00002D3E0000}"/>
    <cellStyle name="Normal 3 4 14 2" xfId="15723" xr:uid="{00000000-0005-0000-0000-00002E3E0000}"/>
    <cellStyle name="Normal 3 4 14 2 2" xfId="15724" xr:uid="{00000000-0005-0000-0000-00002F3E0000}"/>
    <cellStyle name="Normal 3 4 14 2 3" xfId="15725" xr:uid="{00000000-0005-0000-0000-0000303E0000}"/>
    <cellStyle name="Normal 3 4 14 2 4" xfId="15726" xr:uid="{00000000-0005-0000-0000-0000313E0000}"/>
    <cellStyle name="Normal 3 4 14 3" xfId="15727" xr:uid="{00000000-0005-0000-0000-0000323E0000}"/>
    <cellStyle name="Normal 3 4 14 4" xfId="15728" xr:uid="{00000000-0005-0000-0000-0000333E0000}"/>
    <cellStyle name="Normal 3 4 14 5" xfId="15729" xr:uid="{00000000-0005-0000-0000-0000343E0000}"/>
    <cellStyle name="Normal 3 4 15" xfId="15730" xr:uid="{00000000-0005-0000-0000-0000353E0000}"/>
    <cellStyle name="Normal 3 4 16" xfId="15731" xr:uid="{00000000-0005-0000-0000-0000363E0000}"/>
    <cellStyle name="Normal 3 4 17" xfId="15732" xr:uid="{00000000-0005-0000-0000-0000373E0000}"/>
    <cellStyle name="Normal 3 4 18" xfId="33456" xr:uid="{97CA19EA-A785-4404-A387-CAA298D6A810}"/>
    <cellStyle name="Normal 3 4 2" xfId="15733" xr:uid="{00000000-0005-0000-0000-0000383E0000}"/>
    <cellStyle name="Normal 3 4 2 10" xfId="15734" xr:uid="{00000000-0005-0000-0000-0000393E0000}"/>
    <cellStyle name="Normal 3 4 2 11" xfId="15735" xr:uid="{00000000-0005-0000-0000-00003A3E0000}"/>
    <cellStyle name="Normal 3 4 2 2" xfId="15736" xr:uid="{00000000-0005-0000-0000-00003B3E0000}"/>
    <cellStyle name="Normal 3 4 2 2 2" xfId="15737" xr:uid="{00000000-0005-0000-0000-00003C3E0000}"/>
    <cellStyle name="Normal 3 4 2 2 2 2" xfId="15738" xr:uid="{00000000-0005-0000-0000-00003D3E0000}"/>
    <cellStyle name="Normal 3 4 2 2 2 2 2" xfId="15739" xr:uid="{00000000-0005-0000-0000-00003E3E0000}"/>
    <cellStyle name="Normal 3 4 2 2 2 2 2 2" xfId="15740" xr:uid="{00000000-0005-0000-0000-00003F3E0000}"/>
    <cellStyle name="Normal 3 4 2 2 2 2 2 2 2" xfId="15741" xr:uid="{00000000-0005-0000-0000-0000403E0000}"/>
    <cellStyle name="Normal 3 4 2 2 2 2 2 2 3" xfId="15742" xr:uid="{00000000-0005-0000-0000-0000413E0000}"/>
    <cellStyle name="Normal 3 4 2 2 2 2 2 2 4" xfId="15743" xr:uid="{00000000-0005-0000-0000-0000423E0000}"/>
    <cellStyle name="Normal 3 4 2 2 2 2 2 3" xfId="15744" xr:uid="{00000000-0005-0000-0000-0000433E0000}"/>
    <cellStyle name="Normal 3 4 2 2 2 2 2 4" xfId="15745" xr:uid="{00000000-0005-0000-0000-0000443E0000}"/>
    <cellStyle name="Normal 3 4 2 2 2 2 2 5" xfId="15746" xr:uid="{00000000-0005-0000-0000-0000453E0000}"/>
    <cellStyle name="Normal 3 4 2 2 2 2 3" xfId="15747" xr:uid="{00000000-0005-0000-0000-0000463E0000}"/>
    <cellStyle name="Normal 3 4 2 2 2 2 3 2" xfId="15748" xr:uid="{00000000-0005-0000-0000-0000473E0000}"/>
    <cellStyle name="Normal 3 4 2 2 2 2 3 3" xfId="15749" xr:uid="{00000000-0005-0000-0000-0000483E0000}"/>
    <cellStyle name="Normal 3 4 2 2 2 2 3 4" xfId="15750" xr:uid="{00000000-0005-0000-0000-0000493E0000}"/>
    <cellStyle name="Normal 3 4 2 2 2 2 4" xfId="15751" xr:uid="{00000000-0005-0000-0000-00004A3E0000}"/>
    <cellStyle name="Normal 3 4 2 2 2 2 5" xfId="15752" xr:uid="{00000000-0005-0000-0000-00004B3E0000}"/>
    <cellStyle name="Normal 3 4 2 2 2 2 6" xfId="15753" xr:uid="{00000000-0005-0000-0000-00004C3E0000}"/>
    <cellStyle name="Normal 3 4 2 2 2 3" xfId="15754" xr:uid="{00000000-0005-0000-0000-00004D3E0000}"/>
    <cellStyle name="Normal 3 4 2 2 2 3 2" xfId="15755" xr:uid="{00000000-0005-0000-0000-00004E3E0000}"/>
    <cellStyle name="Normal 3 4 2 2 2 3 2 2" xfId="15756" xr:uid="{00000000-0005-0000-0000-00004F3E0000}"/>
    <cellStyle name="Normal 3 4 2 2 2 3 2 2 2" xfId="15757" xr:uid="{00000000-0005-0000-0000-0000503E0000}"/>
    <cellStyle name="Normal 3 4 2 2 2 3 2 2 3" xfId="15758" xr:uid="{00000000-0005-0000-0000-0000513E0000}"/>
    <cellStyle name="Normal 3 4 2 2 2 3 2 2 4" xfId="15759" xr:uid="{00000000-0005-0000-0000-0000523E0000}"/>
    <cellStyle name="Normal 3 4 2 2 2 3 2 3" xfId="15760" xr:uid="{00000000-0005-0000-0000-0000533E0000}"/>
    <cellStyle name="Normal 3 4 2 2 2 3 2 4" xfId="15761" xr:uid="{00000000-0005-0000-0000-0000543E0000}"/>
    <cellStyle name="Normal 3 4 2 2 2 3 2 5" xfId="15762" xr:uid="{00000000-0005-0000-0000-0000553E0000}"/>
    <cellStyle name="Normal 3 4 2 2 2 3 3" xfId="15763" xr:uid="{00000000-0005-0000-0000-0000563E0000}"/>
    <cellStyle name="Normal 3 4 2 2 2 3 3 2" xfId="15764" xr:uid="{00000000-0005-0000-0000-0000573E0000}"/>
    <cellStyle name="Normal 3 4 2 2 2 3 3 3" xfId="15765" xr:uid="{00000000-0005-0000-0000-0000583E0000}"/>
    <cellStyle name="Normal 3 4 2 2 2 3 3 4" xfId="15766" xr:uid="{00000000-0005-0000-0000-0000593E0000}"/>
    <cellStyle name="Normal 3 4 2 2 2 3 4" xfId="15767" xr:uid="{00000000-0005-0000-0000-00005A3E0000}"/>
    <cellStyle name="Normal 3 4 2 2 2 3 5" xfId="15768" xr:uid="{00000000-0005-0000-0000-00005B3E0000}"/>
    <cellStyle name="Normal 3 4 2 2 2 3 6" xfId="15769" xr:uid="{00000000-0005-0000-0000-00005C3E0000}"/>
    <cellStyle name="Normal 3 4 2 2 2 4" xfId="15770" xr:uid="{00000000-0005-0000-0000-00005D3E0000}"/>
    <cellStyle name="Normal 3 4 2 2 2 4 2" xfId="15771" xr:uid="{00000000-0005-0000-0000-00005E3E0000}"/>
    <cellStyle name="Normal 3 4 2 2 2 4 2 2" xfId="15772" xr:uid="{00000000-0005-0000-0000-00005F3E0000}"/>
    <cellStyle name="Normal 3 4 2 2 2 4 2 3" xfId="15773" xr:uid="{00000000-0005-0000-0000-0000603E0000}"/>
    <cellStyle name="Normal 3 4 2 2 2 4 2 4" xfId="15774" xr:uid="{00000000-0005-0000-0000-0000613E0000}"/>
    <cellStyle name="Normal 3 4 2 2 2 4 3" xfId="15775" xr:uid="{00000000-0005-0000-0000-0000623E0000}"/>
    <cellStyle name="Normal 3 4 2 2 2 4 4" xfId="15776" xr:uid="{00000000-0005-0000-0000-0000633E0000}"/>
    <cellStyle name="Normal 3 4 2 2 2 4 5" xfId="15777" xr:uid="{00000000-0005-0000-0000-0000643E0000}"/>
    <cellStyle name="Normal 3 4 2 2 2 5" xfId="15778" xr:uid="{00000000-0005-0000-0000-0000653E0000}"/>
    <cellStyle name="Normal 3 4 2 2 2 5 2" xfId="15779" xr:uid="{00000000-0005-0000-0000-0000663E0000}"/>
    <cellStyle name="Normal 3 4 2 2 2 5 3" xfId="15780" xr:uid="{00000000-0005-0000-0000-0000673E0000}"/>
    <cellStyle name="Normal 3 4 2 2 2 5 4" xfId="15781" xr:uid="{00000000-0005-0000-0000-0000683E0000}"/>
    <cellStyle name="Normal 3 4 2 2 2 6" xfId="15782" xr:uid="{00000000-0005-0000-0000-0000693E0000}"/>
    <cellStyle name="Normal 3 4 2 2 2 7" xfId="15783" xr:uid="{00000000-0005-0000-0000-00006A3E0000}"/>
    <cellStyle name="Normal 3 4 2 2 2 8" xfId="15784" xr:uid="{00000000-0005-0000-0000-00006B3E0000}"/>
    <cellStyle name="Normal 3 4 2 2 3" xfId="15785" xr:uid="{00000000-0005-0000-0000-00006C3E0000}"/>
    <cellStyle name="Normal 3 4 2 2 3 2" xfId="15786" xr:uid="{00000000-0005-0000-0000-00006D3E0000}"/>
    <cellStyle name="Normal 3 4 2 2 3 2 2" xfId="15787" xr:uid="{00000000-0005-0000-0000-00006E3E0000}"/>
    <cellStyle name="Normal 3 4 2 2 3 2 2 2" xfId="15788" xr:uid="{00000000-0005-0000-0000-00006F3E0000}"/>
    <cellStyle name="Normal 3 4 2 2 3 2 2 3" xfId="15789" xr:uid="{00000000-0005-0000-0000-0000703E0000}"/>
    <cellStyle name="Normal 3 4 2 2 3 2 2 4" xfId="15790" xr:uid="{00000000-0005-0000-0000-0000713E0000}"/>
    <cellStyle name="Normal 3 4 2 2 3 2 3" xfId="15791" xr:uid="{00000000-0005-0000-0000-0000723E0000}"/>
    <cellStyle name="Normal 3 4 2 2 3 2 3 2" xfId="15792" xr:uid="{00000000-0005-0000-0000-0000733E0000}"/>
    <cellStyle name="Normal 3 4 2 2 3 2 3 3" xfId="15793" xr:uid="{00000000-0005-0000-0000-0000743E0000}"/>
    <cellStyle name="Normal 3 4 2 2 3 2 3 4" xfId="15794" xr:uid="{00000000-0005-0000-0000-0000753E0000}"/>
    <cellStyle name="Normal 3 4 2 2 3 2 4" xfId="15795" xr:uid="{00000000-0005-0000-0000-0000763E0000}"/>
    <cellStyle name="Normal 3 4 2 2 3 2 5" xfId="15796" xr:uid="{00000000-0005-0000-0000-0000773E0000}"/>
    <cellStyle name="Normal 3 4 2 2 3 2 6" xfId="15797" xr:uid="{00000000-0005-0000-0000-0000783E0000}"/>
    <cellStyle name="Normal 3 4 2 2 3 3" xfId="15798" xr:uid="{00000000-0005-0000-0000-0000793E0000}"/>
    <cellStyle name="Normal 3 4 2 2 3 3 2" xfId="15799" xr:uid="{00000000-0005-0000-0000-00007A3E0000}"/>
    <cellStyle name="Normal 3 4 2 2 3 3 3" xfId="15800" xr:uid="{00000000-0005-0000-0000-00007B3E0000}"/>
    <cellStyle name="Normal 3 4 2 2 3 3 4" xfId="15801" xr:uid="{00000000-0005-0000-0000-00007C3E0000}"/>
    <cellStyle name="Normal 3 4 2 2 3 4" xfId="15802" xr:uid="{00000000-0005-0000-0000-00007D3E0000}"/>
    <cellStyle name="Normal 3 4 2 2 3 4 2" xfId="15803" xr:uid="{00000000-0005-0000-0000-00007E3E0000}"/>
    <cellStyle name="Normal 3 4 2 2 3 4 3" xfId="15804" xr:uid="{00000000-0005-0000-0000-00007F3E0000}"/>
    <cellStyle name="Normal 3 4 2 2 3 4 4" xfId="15805" xr:uid="{00000000-0005-0000-0000-0000803E0000}"/>
    <cellStyle name="Normal 3 4 2 2 3 5" xfId="15806" xr:uid="{00000000-0005-0000-0000-0000813E0000}"/>
    <cellStyle name="Normal 3 4 2 2 3 6" xfId="15807" xr:uid="{00000000-0005-0000-0000-0000823E0000}"/>
    <cellStyle name="Normal 3 4 2 2 3 7" xfId="15808" xr:uid="{00000000-0005-0000-0000-0000833E0000}"/>
    <cellStyle name="Normal 3 4 2 2 4" xfId="15809" xr:uid="{00000000-0005-0000-0000-0000843E0000}"/>
    <cellStyle name="Normal 3 4 2 2 4 2" xfId="15810" xr:uid="{00000000-0005-0000-0000-0000853E0000}"/>
    <cellStyle name="Normal 3 4 2 2 4 2 2" xfId="15811" xr:uid="{00000000-0005-0000-0000-0000863E0000}"/>
    <cellStyle name="Normal 3 4 2 2 4 2 2 2" xfId="15812" xr:uid="{00000000-0005-0000-0000-0000873E0000}"/>
    <cellStyle name="Normal 3 4 2 2 4 2 2 3" xfId="15813" xr:uid="{00000000-0005-0000-0000-0000883E0000}"/>
    <cellStyle name="Normal 3 4 2 2 4 2 2 4" xfId="15814" xr:uid="{00000000-0005-0000-0000-0000893E0000}"/>
    <cellStyle name="Normal 3 4 2 2 4 2 3" xfId="15815" xr:uid="{00000000-0005-0000-0000-00008A3E0000}"/>
    <cellStyle name="Normal 3 4 2 2 4 2 4" xfId="15816" xr:uid="{00000000-0005-0000-0000-00008B3E0000}"/>
    <cellStyle name="Normal 3 4 2 2 4 2 5" xfId="15817" xr:uid="{00000000-0005-0000-0000-00008C3E0000}"/>
    <cellStyle name="Normal 3 4 2 2 4 3" xfId="15818" xr:uid="{00000000-0005-0000-0000-00008D3E0000}"/>
    <cellStyle name="Normal 3 4 2 2 4 3 2" xfId="15819" xr:uid="{00000000-0005-0000-0000-00008E3E0000}"/>
    <cellStyle name="Normal 3 4 2 2 4 3 3" xfId="15820" xr:uid="{00000000-0005-0000-0000-00008F3E0000}"/>
    <cellStyle name="Normal 3 4 2 2 4 3 4" xfId="15821" xr:uid="{00000000-0005-0000-0000-0000903E0000}"/>
    <cellStyle name="Normal 3 4 2 2 4 4" xfId="15822" xr:uid="{00000000-0005-0000-0000-0000913E0000}"/>
    <cellStyle name="Normal 3 4 2 2 4 5" xfId="15823" xr:uid="{00000000-0005-0000-0000-0000923E0000}"/>
    <cellStyle name="Normal 3 4 2 2 4 6" xfId="15824" xr:uid="{00000000-0005-0000-0000-0000933E0000}"/>
    <cellStyle name="Normal 3 4 2 2 5" xfId="15825" xr:uid="{00000000-0005-0000-0000-0000943E0000}"/>
    <cellStyle name="Normal 3 4 2 2 5 2" xfId="15826" xr:uid="{00000000-0005-0000-0000-0000953E0000}"/>
    <cellStyle name="Normal 3 4 2 2 5 2 2" xfId="15827" xr:uid="{00000000-0005-0000-0000-0000963E0000}"/>
    <cellStyle name="Normal 3 4 2 2 5 2 3" xfId="15828" xr:uid="{00000000-0005-0000-0000-0000973E0000}"/>
    <cellStyle name="Normal 3 4 2 2 5 2 4" xfId="15829" xr:uid="{00000000-0005-0000-0000-0000983E0000}"/>
    <cellStyle name="Normal 3 4 2 2 5 3" xfId="15830" xr:uid="{00000000-0005-0000-0000-0000993E0000}"/>
    <cellStyle name="Normal 3 4 2 2 5 4" xfId="15831" xr:uid="{00000000-0005-0000-0000-00009A3E0000}"/>
    <cellStyle name="Normal 3 4 2 2 5 5" xfId="15832" xr:uid="{00000000-0005-0000-0000-00009B3E0000}"/>
    <cellStyle name="Normal 3 4 2 2 6" xfId="15833" xr:uid="{00000000-0005-0000-0000-00009C3E0000}"/>
    <cellStyle name="Normal 3 4 2 2 6 2" xfId="15834" xr:uid="{00000000-0005-0000-0000-00009D3E0000}"/>
    <cellStyle name="Normal 3 4 2 2 6 3" xfId="15835" xr:uid="{00000000-0005-0000-0000-00009E3E0000}"/>
    <cellStyle name="Normal 3 4 2 2 6 4" xfId="15836" xr:uid="{00000000-0005-0000-0000-00009F3E0000}"/>
    <cellStyle name="Normal 3 4 2 2 7" xfId="15837" xr:uid="{00000000-0005-0000-0000-0000A03E0000}"/>
    <cellStyle name="Normal 3 4 2 2 8" xfId="15838" xr:uid="{00000000-0005-0000-0000-0000A13E0000}"/>
    <cellStyle name="Normal 3 4 2 2 9" xfId="15839" xr:uid="{00000000-0005-0000-0000-0000A23E0000}"/>
    <cellStyle name="Normal 3 4 2 3" xfId="15840" xr:uid="{00000000-0005-0000-0000-0000A33E0000}"/>
    <cellStyle name="Normal 3 4 2 3 2" xfId="15841" xr:uid="{00000000-0005-0000-0000-0000A43E0000}"/>
    <cellStyle name="Normal 3 4 2 3 2 2" xfId="15842" xr:uid="{00000000-0005-0000-0000-0000A53E0000}"/>
    <cellStyle name="Normal 3 4 2 3 2 2 2" xfId="15843" xr:uid="{00000000-0005-0000-0000-0000A63E0000}"/>
    <cellStyle name="Normal 3 4 2 3 2 2 2 2" xfId="15844" xr:uid="{00000000-0005-0000-0000-0000A73E0000}"/>
    <cellStyle name="Normal 3 4 2 3 2 2 2 3" xfId="15845" xr:uid="{00000000-0005-0000-0000-0000A83E0000}"/>
    <cellStyle name="Normal 3 4 2 3 2 2 2 4" xfId="15846" xr:uid="{00000000-0005-0000-0000-0000A93E0000}"/>
    <cellStyle name="Normal 3 4 2 3 2 2 3" xfId="15847" xr:uid="{00000000-0005-0000-0000-0000AA3E0000}"/>
    <cellStyle name="Normal 3 4 2 3 2 2 3 2" xfId="15848" xr:uid="{00000000-0005-0000-0000-0000AB3E0000}"/>
    <cellStyle name="Normal 3 4 2 3 2 2 3 3" xfId="15849" xr:uid="{00000000-0005-0000-0000-0000AC3E0000}"/>
    <cellStyle name="Normal 3 4 2 3 2 2 3 4" xfId="15850" xr:uid="{00000000-0005-0000-0000-0000AD3E0000}"/>
    <cellStyle name="Normal 3 4 2 3 2 2 4" xfId="15851" xr:uid="{00000000-0005-0000-0000-0000AE3E0000}"/>
    <cellStyle name="Normal 3 4 2 3 2 2 5" xfId="15852" xr:uid="{00000000-0005-0000-0000-0000AF3E0000}"/>
    <cellStyle name="Normal 3 4 2 3 2 2 6" xfId="15853" xr:uid="{00000000-0005-0000-0000-0000B03E0000}"/>
    <cellStyle name="Normal 3 4 2 3 2 3" xfId="15854" xr:uid="{00000000-0005-0000-0000-0000B13E0000}"/>
    <cellStyle name="Normal 3 4 2 3 2 3 2" xfId="15855" xr:uid="{00000000-0005-0000-0000-0000B23E0000}"/>
    <cellStyle name="Normal 3 4 2 3 2 3 3" xfId="15856" xr:uid="{00000000-0005-0000-0000-0000B33E0000}"/>
    <cellStyle name="Normal 3 4 2 3 2 3 4" xfId="15857" xr:uid="{00000000-0005-0000-0000-0000B43E0000}"/>
    <cellStyle name="Normal 3 4 2 3 2 4" xfId="15858" xr:uid="{00000000-0005-0000-0000-0000B53E0000}"/>
    <cellStyle name="Normal 3 4 2 3 2 4 2" xfId="15859" xr:uid="{00000000-0005-0000-0000-0000B63E0000}"/>
    <cellStyle name="Normal 3 4 2 3 2 4 3" xfId="15860" xr:uid="{00000000-0005-0000-0000-0000B73E0000}"/>
    <cellStyle name="Normal 3 4 2 3 2 4 4" xfId="15861" xr:uid="{00000000-0005-0000-0000-0000B83E0000}"/>
    <cellStyle name="Normal 3 4 2 3 2 5" xfId="15862" xr:uid="{00000000-0005-0000-0000-0000B93E0000}"/>
    <cellStyle name="Normal 3 4 2 3 2 6" xfId="15863" xr:uid="{00000000-0005-0000-0000-0000BA3E0000}"/>
    <cellStyle name="Normal 3 4 2 3 2 7" xfId="15864" xr:uid="{00000000-0005-0000-0000-0000BB3E0000}"/>
    <cellStyle name="Normal 3 4 2 3 3" xfId="15865" xr:uid="{00000000-0005-0000-0000-0000BC3E0000}"/>
    <cellStyle name="Normal 3 4 2 3 3 2" xfId="15866" xr:uid="{00000000-0005-0000-0000-0000BD3E0000}"/>
    <cellStyle name="Normal 3 4 2 3 3 2 2" xfId="15867" xr:uid="{00000000-0005-0000-0000-0000BE3E0000}"/>
    <cellStyle name="Normal 3 4 2 3 3 2 2 2" xfId="15868" xr:uid="{00000000-0005-0000-0000-0000BF3E0000}"/>
    <cellStyle name="Normal 3 4 2 3 3 2 2 3" xfId="15869" xr:uid="{00000000-0005-0000-0000-0000C03E0000}"/>
    <cellStyle name="Normal 3 4 2 3 3 2 2 4" xfId="15870" xr:uid="{00000000-0005-0000-0000-0000C13E0000}"/>
    <cellStyle name="Normal 3 4 2 3 3 2 3" xfId="15871" xr:uid="{00000000-0005-0000-0000-0000C23E0000}"/>
    <cellStyle name="Normal 3 4 2 3 3 2 3 2" xfId="15872" xr:uid="{00000000-0005-0000-0000-0000C33E0000}"/>
    <cellStyle name="Normal 3 4 2 3 3 2 3 3" xfId="15873" xr:uid="{00000000-0005-0000-0000-0000C43E0000}"/>
    <cellStyle name="Normal 3 4 2 3 3 2 3 4" xfId="15874" xr:uid="{00000000-0005-0000-0000-0000C53E0000}"/>
    <cellStyle name="Normal 3 4 2 3 3 2 4" xfId="15875" xr:uid="{00000000-0005-0000-0000-0000C63E0000}"/>
    <cellStyle name="Normal 3 4 2 3 3 2 5" xfId="15876" xr:uid="{00000000-0005-0000-0000-0000C73E0000}"/>
    <cellStyle name="Normal 3 4 2 3 3 2 6" xfId="15877" xr:uid="{00000000-0005-0000-0000-0000C83E0000}"/>
    <cellStyle name="Normal 3 4 2 3 3 3" xfId="15878" xr:uid="{00000000-0005-0000-0000-0000C93E0000}"/>
    <cellStyle name="Normal 3 4 2 3 3 3 2" xfId="15879" xr:uid="{00000000-0005-0000-0000-0000CA3E0000}"/>
    <cellStyle name="Normal 3 4 2 3 3 3 3" xfId="15880" xr:uid="{00000000-0005-0000-0000-0000CB3E0000}"/>
    <cellStyle name="Normal 3 4 2 3 3 3 4" xfId="15881" xr:uid="{00000000-0005-0000-0000-0000CC3E0000}"/>
    <cellStyle name="Normal 3 4 2 3 3 4" xfId="15882" xr:uid="{00000000-0005-0000-0000-0000CD3E0000}"/>
    <cellStyle name="Normal 3 4 2 3 3 4 2" xfId="15883" xr:uid="{00000000-0005-0000-0000-0000CE3E0000}"/>
    <cellStyle name="Normal 3 4 2 3 3 4 3" xfId="15884" xr:uid="{00000000-0005-0000-0000-0000CF3E0000}"/>
    <cellStyle name="Normal 3 4 2 3 3 4 4" xfId="15885" xr:uid="{00000000-0005-0000-0000-0000D03E0000}"/>
    <cellStyle name="Normal 3 4 2 3 3 5" xfId="15886" xr:uid="{00000000-0005-0000-0000-0000D13E0000}"/>
    <cellStyle name="Normal 3 4 2 3 3 6" xfId="15887" xr:uid="{00000000-0005-0000-0000-0000D23E0000}"/>
    <cellStyle name="Normal 3 4 2 3 3 7" xfId="15888" xr:uid="{00000000-0005-0000-0000-0000D33E0000}"/>
    <cellStyle name="Normal 3 4 2 3 4" xfId="15889" xr:uid="{00000000-0005-0000-0000-0000D43E0000}"/>
    <cellStyle name="Normal 3 4 2 3 4 2" xfId="15890" xr:uid="{00000000-0005-0000-0000-0000D53E0000}"/>
    <cellStyle name="Normal 3 4 2 3 4 2 2" xfId="15891" xr:uid="{00000000-0005-0000-0000-0000D63E0000}"/>
    <cellStyle name="Normal 3 4 2 3 4 2 3" xfId="15892" xr:uid="{00000000-0005-0000-0000-0000D73E0000}"/>
    <cellStyle name="Normal 3 4 2 3 4 2 4" xfId="15893" xr:uid="{00000000-0005-0000-0000-0000D83E0000}"/>
    <cellStyle name="Normal 3 4 2 3 4 3" xfId="15894" xr:uid="{00000000-0005-0000-0000-0000D93E0000}"/>
    <cellStyle name="Normal 3 4 2 3 4 3 2" xfId="15895" xr:uid="{00000000-0005-0000-0000-0000DA3E0000}"/>
    <cellStyle name="Normal 3 4 2 3 4 3 3" xfId="15896" xr:uid="{00000000-0005-0000-0000-0000DB3E0000}"/>
    <cellStyle name="Normal 3 4 2 3 4 3 4" xfId="15897" xr:uid="{00000000-0005-0000-0000-0000DC3E0000}"/>
    <cellStyle name="Normal 3 4 2 3 4 4" xfId="15898" xr:uid="{00000000-0005-0000-0000-0000DD3E0000}"/>
    <cellStyle name="Normal 3 4 2 3 4 5" xfId="15899" xr:uid="{00000000-0005-0000-0000-0000DE3E0000}"/>
    <cellStyle name="Normal 3 4 2 3 4 6" xfId="15900" xr:uid="{00000000-0005-0000-0000-0000DF3E0000}"/>
    <cellStyle name="Normal 3 4 2 3 5" xfId="15901" xr:uid="{00000000-0005-0000-0000-0000E03E0000}"/>
    <cellStyle name="Normal 3 4 2 3 5 2" xfId="15902" xr:uid="{00000000-0005-0000-0000-0000E13E0000}"/>
    <cellStyle name="Normal 3 4 2 3 5 3" xfId="15903" xr:uid="{00000000-0005-0000-0000-0000E23E0000}"/>
    <cellStyle name="Normal 3 4 2 3 5 4" xfId="15904" xr:uid="{00000000-0005-0000-0000-0000E33E0000}"/>
    <cellStyle name="Normal 3 4 2 3 6" xfId="15905" xr:uid="{00000000-0005-0000-0000-0000E43E0000}"/>
    <cellStyle name="Normal 3 4 2 3 6 2" xfId="15906" xr:uid="{00000000-0005-0000-0000-0000E53E0000}"/>
    <cellStyle name="Normal 3 4 2 3 6 3" xfId="15907" xr:uid="{00000000-0005-0000-0000-0000E63E0000}"/>
    <cellStyle name="Normal 3 4 2 3 6 4" xfId="15908" xr:uid="{00000000-0005-0000-0000-0000E73E0000}"/>
    <cellStyle name="Normal 3 4 2 3 7" xfId="15909" xr:uid="{00000000-0005-0000-0000-0000E83E0000}"/>
    <cellStyle name="Normal 3 4 2 3 8" xfId="15910" xr:uid="{00000000-0005-0000-0000-0000E93E0000}"/>
    <cellStyle name="Normal 3 4 2 3 9" xfId="15911" xr:uid="{00000000-0005-0000-0000-0000EA3E0000}"/>
    <cellStyle name="Normal 3 4 2 4" xfId="15912" xr:uid="{00000000-0005-0000-0000-0000EB3E0000}"/>
    <cellStyle name="Normal 3 4 2 4 2" xfId="15913" xr:uid="{00000000-0005-0000-0000-0000EC3E0000}"/>
    <cellStyle name="Normal 3 4 2 4 2 2" xfId="15914" xr:uid="{00000000-0005-0000-0000-0000ED3E0000}"/>
    <cellStyle name="Normal 3 4 2 4 2 2 2" xfId="15915" xr:uid="{00000000-0005-0000-0000-0000EE3E0000}"/>
    <cellStyle name="Normal 3 4 2 4 2 2 3" xfId="15916" xr:uid="{00000000-0005-0000-0000-0000EF3E0000}"/>
    <cellStyle name="Normal 3 4 2 4 2 2 4" xfId="15917" xr:uid="{00000000-0005-0000-0000-0000F03E0000}"/>
    <cellStyle name="Normal 3 4 2 4 2 3" xfId="15918" xr:uid="{00000000-0005-0000-0000-0000F13E0000}"/>
    <cellStyle name="Normal 3 4 2 4 2 3 2" xfId="15919" xr:uid="{00000000-0005-0000-0000-0000F23E0000}"/>
    <cellStyle name="Normal 3 4 2 4 2 3 3" xfId="15920" xr:uid="{00000000-0005-0000-0000-0000F33E0000}"/>
    <cellStyle name="Normal 3 4 2 4 2 3 4" xfId="15921" xr:uid="{00000000-0005-0000-0000-0000F43E0000}"/>
    <cellStyle name="Normal 3 4 2 4 2 4" xfId="15922" xr:uid="{00000000-0005-0000-0000-0000F53E0000}"/>
    <cellStyle name="Normal 3 4 2 4 2 5" xfId="15923" xr:uid="{00000000-0005-0000-0000-0000F63E0000}"/>
    <cellStyle name="Normal 3 4 2 4 2 6" xfId="15924" xr:uid="{00000000-0005-0000-0000-0000F73E0000}"/>
    <cellStyle name="Normal 3 4 2 4 3" xfId="15925" xr:uid="{00000000-0005-0000-0000-0000F83E0000}"/>
    <cellStyle name="Normal 3 4 2 4 3 2" xfId="15926" xr:uid="{00000000-0005-0000-0000-0000F93E0000}"/>
    <cellStyle name="Normal 3 4 2 4 3 3" xfId="15927" xr:uid="{00000000-0005-0000-0000-0000FA3E0000}"/>
    <cellStyle name="Normal 3 4 2 4 3 4" xfId="15928" xr:uid="{00000000-0005-0000-0000-0000FB3E0000}"/>
    <cellStyle name="Normal 3 4 2 4 4" xfId="15929" xr:uid="{00000000-0005-0000-0000-0000FC3E0000}"/>
    <cellStyle name="Normal 3 4 2 4 4 2" xfId="15930" xr:uid="{00000000-0005-0000-0000-0000FD3E0000}"/>
    <cellStyle name="Normal 3 4 2 4 4 3" xfId="15931" xr:uid="{00000000-0005-0000-0000-0000FE3E0000}"/>
    <cellStyle name="Normal 3 4 2 4 4 4" xfId="15932" xr:uid="{00000000-0005-0000-0000-0000FF3E0000}"/>
    <cellStyle name="Normal 3 4 2 4 5" xfId="15933" xr:uid="{00000000-0005-0000-0000-0000003F0000}"/>
    <cellStyle name="Normal 3 4 2 4 6" xfId="15934" xr:uid="{00000000-0005-0000-0000-0000013F0000}"/>
    <cellStyle name="Normal 3 4 2 4 7" xfId="15935" xr:uid="{00000000-0005-0000-0000-0000023F0000}"/>
    <cellStyle name="Normal 3 4 2 5" xfId="15936" xr:uid="{00000000-0005-0000-0000-0000033F0000}"/>
    <cellStyle name="Normal 3 4 2 5 2" xfId="15937" xr:uid="{00000000-0005-0000-0000-0000043F0000}"/>
    <cellStyle name="Normal 3 4 2 5 2 2" xfId="15938" xr:uid="{00000000-0005-0000-0000-0000053F0000}"/>
    <cellStyle name="Normal 3 4 2 5 2 2 2" xfId="15939" xr:uid="{00000000-0005-0000-0000-0000063F0000}"/>
    <cellStyle name="Normal 3 4 2 5 2 2 3" xfId="15940" xr:uid="{00000000-0005-0000-0000-0000073F0000}"/>
    <cellStyle name="Normal 3 4 2 5 2 2 4" xfId="15941" xr:uid="{00000000-0005-0000-0000-0000083F0000}"/>
    <cellStyle name="Normal 3 4 2 5 2 3" xfId="15942" xr:uid="{00000000-0005-0000-0000-0000093F0000}"/>
    <cellStyle name="Normal 3 4 2 5 2 3 2" xfId="15943" xr:uid="{00000000-0005-0000-0000-00000A3F0000}"/>
    <cellStyle name="Normal 3 4 2 5 2 3 3" xfId="15944" xr:uid="{00000000-0005-0000-0000-00000B3F0000}"/>
    <cellStyle name="Normal 3 4 2 5 2 3 4" xfId="15945" xr:uid="{00000000-0005-0000-0000-00000C3F0000}"/>
    <cellStyle name="Normal 3 4 2 5 2 4" xfId="15946" xr:uid="{00000000-0005-0000-0000-00000D3F0000}"/>
    <cellStyle name="Normal 3 4 2 5 2 5" xfId="15947" xr:uid="{00000000-0005-0000-0000-00000E3F0000}"/>
    <cellStyle name="Normal 3 4 2 5 2 6" xfId="15948" xr:uid="{00000000-0005-0000-0000-00000F3F0000}"/>
    <cellStyle name="Normal 3 4 2 5 3" xfId="15949" xr:uid="{00000000-0005-0000-0000-0000103F0000}"/>
    <cellStyle name="Normal 3 4 2 5 3 2" xfId="15950" xr:uid="{00000000-0005-0000-0000-0000113F0000}"/>
    <cellStyle name="Normal 3 4 2 5 3 3" xfId="15951" xr:uid="{00000000-0005-0000-0000-0000123F0000}"/>
    <cellStyle name="Normal 3 4 2 5 3 4" xfId="15952" xr:uid="{00000000-0005-0000-0000-0000133F0000}"/>
    <cellStyle name="Normal 3 4 2 5 4" xfId="15953" xr:uid="{00000000-0005-0000-0000-0000143F0000}"/>
    <cellStyle name="Normal 3 4 2 5 4 2" xfId="15954" xr:uid="{00000000-0005-0000-0000-0000153F0000}"/>
    <cellStyle name="Normal 3 4 2 5 4 3" xfId="15955" xr:uid="{00000000-0005-0000-0000-0000163F0000}"/>
    <cellStyle name="Normal 3 4 2 5 4 4" xfId="15956" xr:uid="{00000000-0005-0000-0000-0000173F0000}"/>
    <cellStyle name="Normal 3 4 2 5 5" xfId="15957" xr:uid="{00000000-0005-0000-0000-0000183F0000}"/>
    <cellStyle name="Normal 3 4 2 5 6" xfId="15958" xr:uid="{00000000-0005-0000-0000-0000193F0000}"/>
    <cellStyle name="Normal 3 4 2 5 7" xfId="15959" xr:uid="{00000000-0005-0000-0000-00001A3F0000}"/>
    <cellStyle name="Normal 3 4 2 6" xfId="15960" xr:uid="{00000000-0005-0000-0000-00001B3F0000}"/>
    <cellStyle name="Normal 3 4 2 6 2" xfId="15961" xr:uid="{00000000-0005-0000-0000-00001C3F0000}"/>
    <cellStyle name="Normal 3 4 2 6 2 2" xfId="15962" xr:uid="{00000000-0005-0000-0000-00001D3F0000}"/>
    <cellStyle name="Normal 3 4 2 6 2 3" xfId="15963" xr:uid="{00000000-0005-0000-0000-00001E3F0000}"/>
    <cellStyle name="Normal 3 4 2 6 2 4" xfId="15964" xr:uid="{00000000-0005-0000-0000-00001F3F0000}"/>
    <cellStyle name="Normal 3 4 2 6 3" xfId="15965" xr:uid="{00000000-0005-0000-0000-0000203F0000}"/>
    <cellStyle name="Normal 3 4 2 6 3 2" xfId="15966" xr:uid="{00000000-0005-0000-0000-0000213F0000}"/>
    <cellStyle name="Normal 3 4 2 6 3 3" xfId="15967" xr:uid="{00000000-0005-0000-0000-0000223F0000}"/>
    <cellStyle name="Normal 3 4 2 6 3 4" xfId="15968" xr:uid="{00000000-0005-0000-0000-0000233F0000}"/>
    <cellStyle name="Normal 3 4 2 7" xfId="15969" xr:uid="{00000000-0005-0000-0000-0000243F0000}"/>
    <cellStyle name="Normal 3 4 2 7 2" xfId="15970" xr:uid="{00000000-0005-0000-0000-0000253F0000}"/>
    <cellStyle name="Normal 3 4 2 7 2 2" xfId="15971" xr:uid="{00000000-0005-0000-0000-0000263F0000}"/>
    <cellStyle name="Normal 3 4 2 7 2 3" xfId="15972" xr:uid="{00000000-0005-0000-0000-0000273F0000}"/>
    <cellStyle name="Normal 3 4 2 7 2 4" xfId="15973" xr:uid="{00000000-0005-0000-0000-0000283F0000}"/>
    <cellStyle name="Normal 3 4 2 7 3" xfId="15974" xr:uid="{00000000-0005-0000-0000-0000293F0000}"/>
    <cellStyle name="Normal 3 4 2 7 4" xfId="15975" xr:uid="{00000000-0005-0000-0000-00002A3F0000}"/>
    <cellStyle name="Normal 3 4 2 7 5" xfId="15976" xr:uid="{00000000-0005-0000-0000-00002B3F0000}"/>
    <cellStyle name="Normal 3 4 2 8" xfId="15977" xr:uid="{00000000-0005-0000-0000-00002C3F0000}"/>
    <cellStyle name="Normal 3 4 2 8 2" xfId="15978" xr:uid="{00000000-0005-0000-0000-00002D3F0000}"/>
    <cellStyle name="Normal 3 4 2 8 3" xfId="15979" xr:uid="{00000000-0005-0000-0000-00002E3F0000}"/>
    <cellStyle name="Normal 3 4 2 8 4" xfId="15980" xr:uid="{00000000-0005-0000-0000-00002F3F0000}"/>
    <cellStyle name="Normal 3 4 2 9" xfId="15981" xr:uid="{00000000-0005-0000-0000-0000303F0000}"/>
    <cellStyle name="Normal 3 4 3" xfId="15982" xr:uid="{00000000-0005-0000-0000-0000313F0000}"/>
    <cellStyle name="Normal 3 4 3 10" xfId="15983" xr:uid="{00000000-0005-0000-0000-0000323F0000}"/>
    <cellStyle name="Normal 3 4 3 11" xfId="15984" xr:uid="{00000000-0005-0000-0000-0000333F0000}"/>
    <cellStyle name="Normal 3 4 3 2" xfId="15985" xr:uid="{00000000-0005-0000-0000-0000343F0000}"/>
    <cellStyle name="Normal 3 4 3 2 2" xfId="15986" xr:uid="{00000000-0005-0000-0000-0000353F0000}"/>
    <cellStyle name="Normal 3 4 3 2 2 2" xfId="15987" xr:uid="{00000000-0005-0000-0000-0000363F0000}"/>
    <cellStyle name="Normal 3 4 3 2 2 2 2" xfId="15988" xr:uid="{00000000-0005-0000-0000-0000373F0000}"/>
    <cellStyle name="Normal 3 4 3 2 2 2 2 2" xfId="15989" xr:uid="{00000000-0005-0000-0000-0000383F0000}"/>
    <cellStyle name="Normal 3 4 3 2 2 2 2 3" xfId="15990" xr:uid="{00000000-0005-0000-0000-0000393F0000}"/>
    <cellStyle name="Normal 3 4 3 2 2 2 2 4" xfId="15991" xr:uid="{00000000-0005-0000-0000-00003A3F0000}"/>
    <cellStyle name="Normal 3 4 3 2 2 2 3" xfId="15992" xr:uid="{00000000-0005-0000-0000-00003B3F0000}"/>
    <cellStyle name="Normal 3 4 3 2 2 2 3 2" xfId="15993" xr:uid="{00000000-0005-0000-0000-00003C3F0000}"/>
    <cellStyle name="Normal 3 4 3 2 2 2 3 3" xfId="15994" xr:uid="{00000000-0005-0000-0000-00003D3F0000}"/>
    <cellStyle name="Normal 3 4 3 2 2 2 3 4" xfId="15995" xr:uid="{00000000-0005-0000-0000-00003E3F0000}"/>
    <cellStyle name="Normal 3 4 3 2 2 2 4" xfId="15996" xr:uid="{00000000-0005-0000-0000-00003F3F0000}"/>
    <cellStyle name="Normal 3 4 3 2 2 2 5" xfId="15997" xr:uid="{00000000-0005-0000-0000-0000403F0000}"/>
    <cellStyle name="Normal 3 4 3 2 2 2 6" xfId="15998" xr:uid="{00000000-0005-0000-0000-0000413F0000}"/>
    <cellStyle name="Normal 3 4 3 2 2 3" xfId="15999" xr:uid="{00000000-0005-0000-0000-0000423F0000}"/>
    <cellStyle name="Normal 3 4 3 2 2 3 2" xfId="16000" xr:uid="{00000000-0005-0000-0000-0000433F0000}"/>
    <cellStyle name="Normal 3 4 3 2 2 3 3" xfId="16001" xr:uid="{00000000-0005-0000-0000-0000443F0000}"/>
    <cellStyle name="Normal 3 4 3 2 2 3 4" xfId="16002" xr:uid="{00000000-0005-0000-0000-0000453F0000}"/>
    <cellStyle name="Normal 3 4 3 2 2 4" xfId="16003" xr:uid="{00000000-0005-0000-0000-0000463F0000}"/>
    <cellStyle name="Normal 3 4 3 2 2 4 2" xfId="16004" xr:uid="{00000000-0005-0000-0000-0000473F0000}"/>
    <cellStyle name="Normal 3 4 3 2 2 4 3" xfId="16005" xr:uid="{00000000-0005-0000-0000-0000483F0000}"/>
    <cellStyle name="Normal 3 4 3 2 2 4 4" xfId="16006" xr:uid="{00000000-0005-0000-0000-0000493F0000}"/>
    <cellStyle name="Normal 3 4 3 2 2 5" xfId="16007" xr:uid="{00000000-0005-0000-0000-00004A3F0000}"/>
    <cellStyle name="Normal 3 4 3 2 2 6" xfId="16008" xr:uid="{00000000-0005-0000-0000-00004B3F0000}"/>
    <cellStyle name="Normal 3 4 3 2 2 7" xfId="16009" xr:uid="{00000000-0005-0000-0000-00004C3F0000}"/>
    <cellStyle name="Normal 3 4 3 2 3" xfId="16010" xr:uid="{00000000-0005-0000-0000-00004D3F0000}"/>
    <cellStyle name="Normal 3 4 3 2 3 2" xfId="16011" xr:uid="{00000000-0005-0000-0000-00004E3F0000}"/>
    <cellStyle name="Normal 3 4 3 2 3 2 2" xfId="16012" xr:uid="{00000000-0005-0000-0000-00004F3F0000}"/>
    <cellStyle name="Normal 3 4 3 2 3 2 2 2" xfId="16013" xr:uid="{00000000-0005-0000-0000-0000503F0000}"/>
    <cellStyle name="Normal 3 4 3 2 3 2 2 3" xfId="16014" xr:uid="{00000000-0005-0000-0000-0000513F0000}"/>
    <cellStyle name="Normal 3 4 3 2 3 2 2 4" xfId="16015" xr:uid="{00000000-0005-0000-0000-0000523F0000}"/>
    <cellStyle name="Normal 3 4 3 2 3 2 3" xfId="16016" xr:uid="{00000000-0005-0000-0000-0000533F0000}"/>
    <cellStyle name="Normal 3 4 3 2 3 2 3 2" xfId="16017" xr:uid="{00000000-0005-0000-0000-0000543F0000}"/>
    <cellStyle name="Normal 3 4 3 2 3 2 3 3" xfId="16018" xr:uid="{00000000-0005-0000-0000-0000553F0000}"/>
    <cellStyle name="Normal 3 4 3 2 3 2 3 4" xfId="16019" xr:uid="{00000000-0005-0000-0000-0000563F0000}"/>
    <cellStyle name="Normal 3 4 3 2 3 2 4" xfId="16020" xr:uid="{00000000-0005-0000-0000-0000573F0000}"/>
    <cellStyle name="Normal 3 4 3 2 3 2 5" xfId="16021" xr:uid="{00000000-0005-0000-0000-0000583F0000}"/>
    <cellStyle name="Normal 3 4 3 2 3 2 6" xfId="16022" xr:uid="{00000000-0005-0000-0000-0000593F0000}"/>
    <cellStyle name="Normal 3 4 3 2 3 3" xfId="16023" xr:uid="{00000000-0005-0000-0000-00005A3F0000}"/>
    <cellStyle name="Normal 3 4 3 2 3 3 2" xfId="16024" xr:uid="{00000000-0005-0000-0000-00005B3F0000}"/>
    <cellStyle name="Normal 3 4 3 2 3 3 3" xfId="16025" xr:uid="{00000000-0005-0000-0000-00005C3F0000}"/>
    <cellStyle name="Normal 3 4 3 2 3 3 4" xfId="16026" xr:uid="{00000000-0005-0000-0000-00005D3F0000}"/>
    <cellStyle name="Normal 3 4 3 2 3 4" xfId="16027" xr:uid="{00000000-0005-0000-0000-00005E3F0000}"/>
    <cellStyle name="Normal 3 4 3 2 3 4 2" xfId="16028" xr:uid="{00000000-0005-0000-0000-00005F3F0000}"/>
    <cellStyle name="Normal 3 4 3 2 3 4 3" xfId="16029" xr:uid="{00000000-0005-0000-0000-0000603F0000}"/>
    <cellStyle name="Normal 3 4 3 2 3 4 4" xfId="16030" xr:uid="{00000000-0005-0000-0000-0000613F0000}"/>
    <cellStyle name="Normal 3 4 3 2 3 5" xfId="16031" xr:uid="{00000000-0005-0000-0000-0000623F0000}"/>
    <cellStyle name="Normal 3 4 3 2 3 6" xfId="16032" xr:uid="{00000000-0005-0000-0000-0000633F0000}"/>
    <cellStyle name="Normal 3 4 3 2 3 7" xfId="16033" xr:uid="{00000000-0005-0000-0000-0000643F0000}"/>
    <cellStyle name="Normal 3 4 3 2 4" xfId="16034" xr:uid="{00000000-0005-0000-0000-0000653F0000}"/>
    <cellStyle name="Normal 3 4 3 2 4 2" xfId="16035" xr:uid="{00000000-0005-0000-0000-0000663F0000}"/>
    <cellStyle name="Normal 3 4 3 2 4 2 2" xfId="16036" xr:uid="{00000000-0005-0000-0000-0000673F0000}"/>
    <cellStyle name="Normal 3 4 3 2 4 2 3" xfId="16037" xr:uid="{00000000-0005-0000-0000-0000683F0000}"/>
    <cellStyle name="Normal 3 4 3 2 4 2 4" xfId="16038" xr:uid="{00000000-0005-0000-0000-0000693F0000}"/>
    <cellStyle name="Normal 3 4 3 2 4 3" xfId="16039" xr:uid="{00000000-0005-0000-0000-00006A3F0000}"/>
    <cellStyle name="Normal 3 4 3 2 4 3 2" xfId="16040" xr:uid="{00000000-0005-0000-0000-00006B3F0000}"/>
    <cellStyle name="Normal 3 4 3 2 4 3 3" xfId="16041" xr:uid="{00000000-0005-0000-0000-00006C3F0000}"/>
    <cellStyle name="Normal 3 4 3 2 4 3 4" xfId="16042" xr:uid="{00000000-0005-0000-0000-00006D3F0000}"/>
    <cellStyle name="Normal 3 4 3 2 4 4" xfId="16043" xr:uid="{00000000-0005-0000-0000-00006E3F0000}"/>
    <cellStyle name="Normal 3 4 3 2 4 5" xfId="16044" xr:uid="{00000000-0005-0000-0000-00006F3F0000}"/>
    <cellStyle name="Normal 3 4 3 2 4 6" xfId="16045" xr:uid="{00000000-0005-0000-0000-0000703F0000}"/>
    <cellStyle name="Normal 3 4 3 2 5" xfId="16046" xr:uid="{00000000-0005-0000-0000-0000713F0000}"/>
    <cellStyle name="Normal 3 4 3 2 5 2" xfId="16047" xr:uid="{00000000-0005-0000-0000-0000723F0000}"/>
    <cellStyle name="Normal 3 4 3 2 5 3" xfId="16048" xr:uid="{00000000-0005-0000-0000-0000733F0000}"/>
    <cellStyle name="Normal 3 4 3 2 5 4" xfId="16049" xr:uid="{00000000-0005-0000-0000-0000743F0000}"/>
    <cellStyle name="Normal 3 4 3 2 6" xfId="16050" xr:uid="{00000000-0005-0000-0000-0000753F0000}"/>
    <cellStyle name="Normal 3 4 3 2 6 2" xfId="16051" xr:uid="{00000000-0005-0000-0000-0000763F0000}"/>
    <cellStyle name="Normal 3 4 3 2 6 3" xfId="16052" xr:uid="{00000000-0005-0000-0000-0000773F0000}"/>
    <cellStyle name="Normal 3 4 3 2 6 4" xfId="16053" xr:uid="{00000000-0005-0000-0000-0000783F0000}"/>
    <cellStyle name="Normal 3 4 3 2 7" xfId="16054" xr:uid="{00000000-0005-0000-0000-0000793F0000}"/>
    <cellStyle name="Normal 3 4 3 2 8" xfId="16055" xr:uid="{00000000-0005-0000-0000-00007A3F0000}"/>
    <cellStyle name="Normal 3 4 3 2 9" xfId="16056" xr:uid="{00000000-0005-0000-0000-00007B3F0000}"/>
    <cellStyle name="Normal 3 4 3 3" xfId="16057" xr:uid="{00000000-0005-0000-0000-00007C3F0000}"/>
    <cellStyle name="Normal 3 4 3 3 2" xfId="16058" xr:uid="{00000000-0005-0000-0000-00007D3F0000}"/>
    <cellStyle name="Normal 3 4 3 3 2 2" xfId="16059" xr:uid="{00000000-0005-0000-0000-00007E3F0000}"/>
    <cellStyle name="Normal 3 4 3 3 2 2 2" xfId="16060" xr:uid="{00000000-0005-0000-0000-00007F3F0000}"/>
    <cellStyle name="Normal 3 4 3 3 2 2 2 2" xfId="16061" xr:uid="{00000000-0005-0000-0000-0000803F0000}"/>
    <cellStyle name="Normal 3 4 3 3 2 2 2 3" xfId="16062" xr:uid="{00000000-0005-0000-0000-0000813F0000}"/>
    <cellStyle name="Normal 3 4 3 3 2 2 2 4" xfId="16063" xr:uid="{00000000-0005-0000-0000-0000823F0000}"/>
    <cellStyle name="Normal 3 4 3 3 2 2 3" xfId="16064" xr:uid="{00000000-0005-0000-0000-0000833F0000}"/>
    <cellStyle name="Normal 3 4 3 3 2 2 4" xfId="16065" xr:uid="{00000000-0005-0000-0000-0000843F0000}"/>
    <cellStyle name="Normal 3 4 3 3 2 2 5" xfId="16066" xr:uid="{00000000-0005-0000-0000-0000853F0000}"/>
    <cellStyle name="Normal 3 4 3 3 2 3" xfId="16067" xr:uid="{00000000-0005-0000-0000-0000863F0000}"/>
    <cellStyle name="Normal 3 4 3 3 2 3 2" xfId="16068" xr:uid="{00000000-0005-0000-0000-0000873F0000}"/>
    <cellStyle name="Normal 3 4 3 3 2 3 3" xfId="16069" xr:uid="{00000000-0005-0000-0000-0000883F0000}"/>
    <cellStyle name="Normal 3 4 3 3 2 3 4" xfId="16070" xr:uid="{00000000-0005-0000-0000-0000893F0000}"/>
    <cellStyle name="Normal 3 4 3 3 2 4" xfId="16071" xr:uid="{00000000-0005-0000-0000-00008A3F0000}"/>
    <cellStyle name="Normal 3 4 3 3 2 4 2" xfId="16072" xr:uid="{00000000-0005-0000-0000-00008B3F0000}"/>
    <cellStyle name="Normal 3 4 3 3 2 4 3" xfId="16073" xr:uid="{00000000-0005-0000-0000-00008C3F0000}"/>
    <cellStyle name="Normal 3 4 3 3 2 4 4" xfId="16074" xr:uid="{00000000-0005-0000-0000-00008D3F0000}"/>
    <cellStyle name="Normal 3 4 3 3 2 5" xfId="16075" xr:uid="{00000000-0005-0000-0000-00008E3F0000}"/>
    <cellStyle name="Normal 3 4 3 3 2 6" xfId="16076" xr:uid="{00000000-0005-0000-0000-00008F3F0000}"/>
    <cellStyle name="Normal 3 4 3 3 2 7" xfId="16077" xr:uid="{00000000-0005-0000-0000-0000903F0000}"/>
    <cellStyle name="Normal 3 4 3 3 3" xfId="16078" xr:uid="{00000000-0005-0000-0000-0000913F0000}"/>
    <cellStyle name="Normal 3 4 3 3 3 2" xfId="16079" xr:uid="{00000000-0005-0000-0000-0000923F0000}"/>
    <cellStyle name="Normal 3 4 3 3 3 2 2" xfId="16080" xr:uid="{00000000-0005-0000-0000-0000933F0000}"/>
    <cellStyle name="Normal 3 4 3 3 3 2 2 2" xfId="16081" xr:uid="{00000000-0005-0000-0000-0000943F0000}"/>
    <cellStyle name="Normal 3 4 3 3 3 2 2 3" xfId="16082" xr:uid="{00000000-0005-0000-0000-0000953F0000}"/>
    <cellStyle name="Normal 3 4 3 3 3 2 2 4" xfId="16083" xr:uid="{00000000-0005-0000-0000-0000963F0000}"/>
    <cellStyle name="Normal 3 4 3 3 3 2 3" xfId="16084" xr:uid="{00000000-0005-0000-0000-0000973F0000}"/>
    <cellStyle name="Normal 3 4 3 3 3 2 4" xfId="16085" xr:uid="{00000000-0005-0000-0000-0000983F0000}"/>
    <cellStyle name="Normal 3 4 3 3 3 2 5" xfId="16086" xr:uid="{00000000-0005-0000-0000-0000993F0000}"/>
    <cellStyle name="Normal 3 4 3 3 3 3" xfId="16087" xr:uid="{00000000-0005-0000-0000-00009A3F0000}"/>
    <cellStyle name="Normal 3 4 3 3 3 3 2" xfId="16088" xr:uid="{00000000-0005-0000-0000-00009B3F0000}"/>
    <cellStyle name="Normal 3 4 3 3 3 3 3" xfId="16089" xr:uid="{00000000-0005-0000-0000-00009C3F0000}"/>
    <cellStyle name="Normal 3 4 3 3 3 3 4" xfId="16090" xr:uid="{00000000-0005-0000-0000-00009D3F0000}"/>
    <cellStyle name="Normal 3 4 3 3 3 4" xfId="16091" xr:uid="{00000000-0005-0000-0000-00009E3F0000}"/>
    <cellStyle name="Normal 3 4 3 3 3 5" xfId="16092" xr:uid="{00000000-0005-0000-0000-00009F3F0000}"/>
    <cellStyle name="Normal 3 4 3 3 3 6" xfId="16093" xr:uid="{00000000-0005-0000-0000-0000A03F0000}"/>
    <cellStyle name="Normal 3 4 3 3 4" xfId="16094" xr:uid="{00000000-0005-0000-0000-0000A13F0000}"/>
    <cellStyle name="Normal 3 4 3 3 4 2" xfId="16095" xr:uid="{00000000-0005-0000-0000-0000A23F0000}"/>
    <cellStyle name="Normal 3 4 3 3 4 2 2" xfId="16096" xr:uid="{00000000-0005-0000-0000-0000A33F0000}"/>
    <cellStyle name="Normal 3 4 3 3 4 2 3" xfId="16097" xr:uid="{00000000-0005-0000-0000-0000A43F0000}"/>
    <cellStyle name="Normal 3 4 3 3 4 2 4" xfId="16098" xr:uid="{00000000-0005-0000-0000-0000A53F0000}"/>
    <cellStyle name="Normal 3 4 3 3 4 3" xfId="16099" xr:uid="{00000000-0005-0000-0000-0000A63F0000}"/>
    <cellStyle name="Normal 3 4 3 3 4 4" xfId="16100" xr:uid="{00000000-0005-0000-0000-0000A73F0000}"/>
    <cellStyle name="Normal 3 4 3 3 4 5" xfId="16101" xr:uid="{00000000-0005-0000-0000-0000A83F0000}"/>
    <cellStyle name="Normal 3 4 3 3 5" xfId="16102" xr:uid="{00000000-0005-0000-0000-0000A93F0000}"/>
    <cellStyle name="Normal 3 4 3 3 5 2" xfId="16103" xr:uid="{00000000-0005-0000-0000-0000AA3F0000}"/>
    <cellStyle name="Normal 3 4 3 3 5 3" xfId="16104" xr:uid="{00000000-0005-0000-0000-0000AB3F0000}"/>
    <cellStyle name="Normal 3 4 3 3 5 4" xfId="16105" xr:uid="{00000000-0005-0000-0000-0000AC3F0000}"/>
    <cellStyle name="Normal 3 4 3 3 6" xfId="16106" xr:uid="{00000000-0005-0000-0000-0000AD3F0000}"/>
    <cellStyle name="Normal 3 4 3 3 6 2" xfId="16107" xr:uid="{00000000-0005-0000-0000-0000AE3F0000}"/>
    <cellStyle name="Normal 3 4 3 3 6 3" xfId="16108" xr:uid="{00000000-0005-0000-0000-0000AF3F0000}"/>
    <cellStyle name="Normal 3 4 3 3 6 4" xfId="16109" xr:uid="{00000000-0005-0000-0000-0000B03F0000}"/>
    <cellStyle name="Normal 3 4 3 3 7" xfId="16110" xr:uid="{00000000-0005-0000-0000-0000B13F0000}"/>
    <cellStyle name="Normal 3 4 3 3 8" xfId="16111" xr:uid="{00000000-0005-0000-0000-0000B23F0000}"/>
    <cellStyle name="Normal 3 4 3 3 9" xfId="16112" xr:uid="{00000000-0005-0000-0000-0000B33F0000}"/>
    <cellStyle name="Normal 3 4 3 4" xfId="16113" xr:uid="{00000000-0005-0000-0000-0000B43F0000}"/>
    <cellStyle name="Normal 3 4 3 4 2" xfId="16114" xr:uid="{00000000-0005-0000-0000-0000B53F0000}"/>
    <cellStyle name="Normal 3 4 3 4 2 2" xfId="16115" xr:uid="{00000000-0005-0000-0000-0000B63F0000}"/>
    <cellStyle name="Normal 3 4 3 4 2 2 2" xfId="16116" xr:uid="{00000000-0005-0000-0000-0000B73F0000}"/>
    <cellStyle name="Normal 3 4 3 4 2 2 3" xfId="16117" xr:uid="{00000000-0005-0000-0000-0000B83F0000}"/>
    <cellStyle name="Normal 3 4 3 4 2 2 4" xfId="16118" xr:uid="{00000000-0005-0000-0000-0000B93F0000}"/>
    <cellStyle name="Normal 3 4 3 4 2 3" xfId="16119" xr:uid="{00000000-0005-0000-0000-0000BA3F0000}"/>
    <cellStyle name="Normal 3 4 3 4 2 3 2" xfId="16120" xr:uid="{00000000-0005-0000-0000-0000BB3F0000}"/>
    <cellStyle name="Normal 3 4 3 4 2 3 3" xfId="16121" xr:uid="{00000000-0005-0000-0000-0000BC3F0000}"/>
    <cellStyle name="Normal 3 4 3 4 2 3 4" xfId="16122" xr:uid="{00000000-0005-0000-0000-0000BD3F0000}"/>
    <cellStyle name="Normal 3 4 3 4 2 4" xfId="16123" xr:uid="{00000000-0005-0000-0000-0000BE3F0000}"/>
    <cellStyle name="Normal 3 4 3 4 2 5" xfId="16124" xr:uid="{00000000-0005-0000-0000-0000BF3F0000}"/>
    <cellStyle name="Normal 3 4 3 4 2 6" xfId="16125" xr:uid="{00000000-0005-0000-0000-0000C03F0000}"/>
    <cellStyle name="Normal 3 4 3 4 3" xfId="16126" xr:uid="{00000000-0005-0000-0000-0000C13F0000}"/>
    <cellStyle name="Normal 3 4 3 4 3 2" xfId="16127" xr:uid="{00000000-0005-0000-0000-0000C23F0000}"/>
    <cellStyle name="Normal 3 4 3 4 3 3" xfId="16128" xr:uid="{00000000-0005-0000-0000-0000C33F0000}"/>
    <cellStyle name="Normal 3 4 3 4 3 4" xfId="16129" xr:uid="{00000000-0005-0000-0000-0000C43F0000}"/>
    <cellStyle name="Normal 3 4 3 4 4" xfId="16130" xr:uid="{00000000-0005-0000-0000-0000C53F0000}"/>
    <cellStyle name="Normal 3 4 3 4 4 2" xfId="16131" xr:uid="{00000000-0005-0000-0000-0000C63F0000}"/>
    <cellStyle name="Normal 3 4 3 4 4 3" xfId="16132" xr:uid="{00000000-0005-0000-0000-0000C73F0000}"/>
    <cellStyle name="Normal 3 4 3 4 4 4" xfId="16133" xr:uid="{00000000-0005-0000-0000-0000C83F0000}"/>
    <cellStyle name="Normal 3 4 3 4 5" xfId="16134" xr:uid="{00000000-0005-0000-0000-0000C93F0000}"/>
    <cellStyle name="Normal 3 4 3 4 6" xfId="16135" xr:uid="{00000000-0005-0000-0000-0000CA3F0000}"/>
    <cellStyle name="Normal 3 4 3 4 7" xfId="16136" xr:uid="{00000000-0005-0000-0000-0000CB3F0000}"/>
    <cellStyle name="Normal 3 4 3 5" xfId="16137" xr:uid="{00000000-0005-0000-0000-0000CC3F0000}"/>
    <cellStyle name="Normal 3 4 3 5 2" xfId="16138" xr:uid="{00000000-0005-0000-0000-0000CD3F0000}"/>
    <cellStyle name="Normal 3 4 3 5 2 2" xfId="16139" xr:uid="{00000000-0005-0000-0000-0000CE3F0000}"/>
    <cellStyle name="Normal 3 4 3 5 2 2 2" xfId="16140" xr:uid="{00000000-0005-0000-0000-0000CF3F0000}"/>
    <cellStyle name="Normal 3 4 3 5 2 2 3" xfId="16141" xr:uid="{00000000-0005-0000-0000-0000D03F0000}"/>
    <cellStyle name="Normal 3 4 3 5 2 2 4" xfId="16142" xr:uid="{00000000-0005-0000-0000-0000D13F0000}"/>
    <cellStyle name="Normal 3 4 3 5 2 3" xfId="16143" xr:uid="{00000000-0005-0000-0000-0000D23F0000}"/>
    <cellStyle name="Normal 3 4 3 5 2 4" xfId="16144" xr:uid="{00000000-0005-0000-0000-0000D33F0000}"/>
    <cellStyle name="Normal 3 4 3 5 2 5" xfId="16145" xr:uid="{00000000-0005-0000-0000-0000D43F0000}"/>
    <cellStyle name="Normal 3 4 3 5 3" xfId="16146" xr:uid="{00000000-0005-0000-0000-0000D53F0000}"/>
    <cellStyle name="Normal 3 4 3 5 3 2" xfId="16147" xr:uid="{00000000-0005-0000-0000-0000D63F0000}"/>
    <cellStyle name="Normal 3 4 3 5 3 3" xfId="16148" xr:uid="{00000000-0005-0000-0000-0000D73F0000}"/>
    <cellStyle name="Normal 3 4 3 5 3 4" xfId="16149" xr:uid="{00000000-0005-0000-0000-0000D83F0000}"/>
    <cellStyle name="Normal 3 4 3 5 4" xfId="16150" xr:uid="{00000000-0005-0000-0000-0000D93F0000}"/>
    <cellStyle name="Normal 3 4 3 5 4 2" xfId="16151" xr:uid="{00000000-0005-0000-0000-0000DA3F0000}"/>
    <cellStyle name="Normal 3 4 3 5 4 3" xfId="16152" xr:uid="{00000000-0005-0000-0000-0000DB3F0000}"/>
    <cellStyle name="Normal 3 4 3 5 4 4" xfId="16153" xr:uid="{00000000-0005-0000-0000-0000DC3F0000}"/>
    <cellStyle name="Normal 3 4 3 6" xfId="16154" xr:uid="{00000000-0005-0000-0000-0000DD3F0000}"/>
    <cellStyle name="Normal 3 4 3 6 2" xfId="16155" xr:uid="{00000000-0005-0000-0000-0000DE3F0000}"/>
    <cellStyle name="Normal 3 4 3 6 2 2" xfId="16156" xr:uid="{00000000-0005-0000-0000-0000DF3F0000}"/>
    <cellStyle name="Normal 3 4 3 6 2 3" xfId="16157" xr:uid="{00000000-0005-0000-0000-0000E03F0000}"/>
    <cellStyle name="Normal 3 4 3 6 2 4" xfId="16158" xr:uid="{00000000-0005-0000-0000-0000E13F0000}"/>
    <cellStyle name="Normal 3 4 3 6 3" xfId="16159" xr:uid="{00000000-0005-0000-0000-0000E23F0000}"/>
    <cellStyle name="Normal 3 4 3 6 3 2" xfId="16160" xr:uid="{00000000-0005-0000-0000-0000E33F0000}"/>
    <cellStyle name="Normal 3 4 3 6 3 3" xfId="16161" xr:uid="{00000000-0005-0000-0000-0000E43F0000}"/>
    <cellStyle name="Normal 3 4 3 6 3 4" xfId="16162" xr:uid="{00000000-0005-0000-0000-0000E53F0000}"/>
    <cellStyle name="Normal 3 4 3 6 4" xfId="16163" xr:uid="{00000000-0005-0000-0000-0000E63F0000}"/>
    <cellStyle name="Normal 3 4 3 6 5" xfId="16164" xr:uid="{00000000-0005-0000-0000-0000E73F0000}"/>
    <cellStyle name="Normal 3 4 3 6 6" xfId="16165" xr:uid="{00000000-0005-0000-0000-0000E83F0000}"/>
    <cellStyle name="Normal 3 4 3 7" xfId="16166" xr:uid="{00000000-0005-0000-0000-0000E93F0000}"/>
    <cellStyle name="Normal 3 4 3 7 2" xfId="16167" xr:uid="{00000000-0005-0000-0000-0000EA3F0000}"/>
    <cellStyle name="Normal 3 4 3 7 3" xfId="16168" xr:uid="{00000000-0005-0000-0000-0000EB3F0000}"/>
    <cellStyle name="Normal 3 4 3 7 4" xfId="16169" xr:uid="{00000000-0005-0000-0000-0000EC3F0000}"/>
    <cellStyle name="Normal 3 4 3 8" xfId="16170" xr:uid="{00000000-0005-0000-0000-0000ED3F0000}"/>
    <cellStyle name="Normal 3 4 3 8 2" xfId="16171" xr:uid="{00000000-0005-0000-0000-0000EE3F0000}"/>
    <cellStyle name="Normal 3 4 3 8 3" xfId="16172" xr:uid="{00000000-0005-0000-0000-0000EF3F0000}"/>
    <cellStyle name="Normal 3 4 3 8 4" xfId="16173" xr:uid="{00000000-0005-0000-0000-0000F03F0000}"/>
    <cellStyle name="Normal 3 4 3 9" xfId="16174" xr:uid="{00000000-0005-0000-0000-0000F13F0000}"/>
    <cellStyle name="Normal 3 4 4" xfId="16175" xr:uid="{00000000-0005-0000-0000-0000F23F0000}"/>
    <cellStyle name="Normal 3 4 4 2" xfId="16176" xr:uid="{00000000-0005-0000-0000-0000F33F0000}"/>
    <cellStyle name="Normal 3 4 4 2 2" xfId="16177" xr:uid="{00000000-0005-0000-0000-0000F43F0000}"/>
    <cellStyle name="Normal 3 4 4 2 2 2" xfId="16178" xr:uid="{00000000-0005-0000-0000-0000F53F0000}"/>
    <cellStyle name="Normal 3 4 4 2 2 2 2" xfId="16179" xr:uid="{00000000-0005-0000-0000-0000F63F0000}"/>
    <cellStyle name="Normal 3 4 4 2 2 2 3" xfId="16180" xr:uid="{00000000-0005-0000-0000-0000F73F0000}"/>
    <cellStyle name="Normal 3 4 4 2 2 2 4" xfId="16181" xr:uid="{00000000-0005-0000-0000-0000F83F0000}"/>
    <cellStyle name="Normal 3 4 4 2 2 3" xfId="16182" xr:uid="{00000000-0005-0000-0000-0000F93F0000}"/>
    <cellStyle name="Normal 3 4 4 2 2 4" xfId="16183" xr:uid="{00000000-0005-0000-0000-0000FA3F0000}"/>
    <cellStyle name="Normal 3 4 4 2 2 5" xfId="16184" xr:uid="{00000000-0005-0000-0000-0000FB3F0000}"/>
    <cellStyle name="Normal 3 4 4 2 3" xfId="16185" xr:uid="{00000000-0005-0000-0000-0000FC3F0000}"/>
    <cellStyle name="Normal 3 4 4 2 3 2" xfId="16186" xr:uid="{00000000-0005-0000-0000-0000FD3F0000}"/>
    <cellStyle name="Normal 3 4 4 2 3 3" xfId="16187" xr:uid="{00000000-0005-0000-0000-0000FE3F0000}"/>
    <cellStyle name="Normal 3 4 4 2 3 4" xfId="16188" xr:uid="{00000000-0005-0000-0000-0000FF3F0000}"/>
    <cellStyle name="Normal 3 4 4 2 4" xfId="16189" xr:uid="{00000000-0005-0000-0000-000000400000}"/>
    <cellStyle name="Normal 3 4 4 2 4 2" xfId="16190" xr:uid="{00000000-0005-0000-0000-000001400000}"/>
    <cellStyle name="Normal 3 4 4 2 4 3" xfId="16191" xr:uid="{00000000-0005-0000-0000-000002400000}"/>
    <cellStyle name="Normal 3 4 4 2 4 4" xfId="16192" xr:uid="{00000000-0005-0000-0000-000003400000}"/>
    <cellStyle name="Normal 3 4 4 3" xfId="16193" xr:uid="{00000000-0005-0000-0000-000004400000}"/>
    <cellStyle name="Normal 3 4 4 3 2" xfId="16194" xr:uid="{00000000-0005-0000-0000-000005400000}"/>
    <cellStyle name="Normal 3 4 4 3 2 2" xfId="16195" xr:uid="{00000000-0005-0000-0000-000006400000}"/>
    <cellStyle name="Normal 3 4 4 3 2 2 2" xfId="16196" xr:uid="{00000000-0005-0000-0000-000007400000}"/>
    <cellStyle name="Normal 3 4 4 3 2 2 3" xfId="16197" xr:uid="{00000000-0005-0000-0000-000008400000}"/>
    <cellStyle name="Normal 3 4 4 3 2 2 4" xfId="16198" xr:uid="{00000000-0005-0000-0000-000009400000}"/>
    <cellStyle name="Normal 3 4 4 3 2 3" xfId="16199" xr:uid="{00000000-0005-0000-0000-00000A400000}"/>
    <cellStyle name="Normal 3 4 4 3 2 4" xfId="16200" xr:uid="{00000000-0005-0000-0000-00000B400000}"/>
    <cellStyle name="Normal 3 4 4 3 2 5" xfId="16201" xr:uid="{00000000-0005-0000-0000-00000C400000}"/>
    <cellStyle name="Normal 3 4 4 3 3" xfId="16202" xr:uid="{00000000-0005-0000-0000-00000D400000}"/>
    <cellStyle name="Normal 3 4 4 3 3 2" xfId="16203" xr:uid="{00000000-0005-0000-0000-00000E400000}"/>
    <cellStyle name="Normal 3 4 4 3 3 3" xfId="16204" xr:uid="{00000000-0005-0000-0000-00000F400000}"/>
    <cellStyle name="Normal 3 4 4 3 3 4" xfId="16205" xr:uid="{00000000-0005-0000-0000-000010400000}"/>
    <cellStyle name="Normal 3 4 4 3 4" xfId="16206" xr:uid="{00000000-0005-0000-0000-000011400000}"/>
    <cellStyle name="Normal 3 4 4 3 5" xfId="16207" xr:uid="{00000000-0005-0000-0000-000012400000}"/>
    <cellStyle name="Normal 3 4 4 3 6" xfId="16208" xr:uid="{00000000-0005-0000-0000-000013400000}"/>
    <cellStyle name="Normal 3 4 4 4" xfId="16209" xr:uid="{00000000-0005-0000-0000-000014400000}"/>
    <cellStyle name="Normal 3 4 4 4 2" xfId="16210" xr:uid="{00000000-0005-0000-0000-000015400000}"/>
    <cellStyle name="Normal 3 4 4 4 2 2" xfId="16211" xr:uid="{00000000-0005-0000-0000-000016400000}"/>
    <cellStyle name="Normal 3 4 4 4 2 3" xfId="16212" xr:uid="{00000000-0005-0000-0000-000017400000}"/>
    <cellStyle name="Normal 3 4 4 4 2 4" xfId="16213" xr:uid="{00000000-0005-0000-0000-000018400000}"/>
    <cellStyle name="Normal 3 4 4 4 3" xfId="16214" xr:uid="{00000000-0005-0000-0000-000019400000}"/>
    <cellStyle name="Normal 3 4 4 4 4" xfId="16215" xr:uid="{00000000-0005-0000-0000-00001A400000}"/>
    <cellStyle name="Normal 3 4 4 4 5" xfId="16216" xr:uid="{00000000-0005-0000-0000-00001B400000}"/>
    <cellStyle name="Normal 3 4 4 5" xfId="16217" xr:uid="{00000000-0005-0000-0000-00001C400000}"/>
    <cellStyle name="Normal 3 4 4 5 2" xfId="16218" xr:uid="{00000000-0005-0000-0000-00001D400000}"/>
    <cellStyle name="Normal 3 4 4 5 3" xfId="16219" xr:uid="{00000000-0005-0000-0000-00001E400000}"/>
    <cellStyle name="Normal 3 4 4 5 4" xfId="16220" xr:uid="{00000000-0005-0000-0000-00001F400000}"/>
    <cellStyle name="Normal 3 4 4 6" xfId="16221" xr:uid="{00000000-0005-0000-0000-000020400000}"/>
    <cellStyle name="Normal 3 4 4 6 2" xfId="16222" xr:uid="{00000000-0005-0000-0000-000021400000}"/>
    <cellStyle name="Normal 3 4 4 6 3" xfId="16223" xr:uid="{00000000-0005-0000-0000-000022400000}"/>
    <cellStyle name="Normal 3 4 4 6 4" xfId="16224" xr:uid="{00000000-0005-0000-0000-000023400000}"/>
    <cellStyle name="Normal 3 4 5" xfId="16225" xr:uid="{00000000-0005-0000-0000-000024400000}"/>
    <cellStyle name="Normal 3 4 5 2" xfId="16226" xr:uid="{00000000-0005-0000-0000-000025400000}"/>
    <cellStyle name="Normal 3 4 5 2 2" xfId="16227" xr:uid="{00000000-0005-0000-0000-000026400000}"/>
    <cellStyle name="Normal 3 4 5 2 2 2" xfId="16228" xr:uid="{00000000-0005-0000-0000-000027400000}"/>
    <cellStyle name="Normal 3 4 5 2 2 2 2" xfId="16229" xr:uid="{00000000-0005-0000-0000-000028400000}"/>
    <cellStyle name="Normal 3 4 5 2 2 2 2 2" xfId="16230" xr:uid="{00000000-0005-0000-0000-000029400000}"/>
    <cellStyle name="Normal 3 4 5 2 2 2 2 3" xfId="16231" xr:uid="{00000000-0005-0000-0000-00002A400000}"/>
    <cellStyle name="Normal 3 4 5 2 2 2 2 4" xfId="16232" xr:uid="{00000000-0005-0000-0000-00002B400000}"/>
    <cellStyle name="Normal 3 4 5 2 2 2 3" xfId="16233" xr:uid="{00000000-0005-0000-0000-00002C400000}"/>
    <cellStyle name="Normal 3 4 5 2 2 2 4" xfId="16234" xr:uid="{00000000-0005-0000-0000-00002D400000}"/>
    <cellStyle name="Normal 3 4 5 2 2 2 5" xfId="16235" xr:uid="{00000000-0005-0000-0000-00002E400000}"/>
    <cellStyle name="Normal 3 4 5 2 2 3" xfId="16236" xr:uid="{00000000-0005-0000-0000-00002F400000}"/>
    <cellStyle name="Normal 3 4 5 2 2 3 2" xfId="16237" xr:uid="{00000000-0005-0000-0000-000030400000}"/>
    <cellStyle name="Normal 3 4 5 2 2 3 3" xfId="16238" xr:uid="{00000000-0005-0000-0000-000031400000}"/>
    <cellStyle name="Normal 3 4 5 2 2 3 4" xfId="16239" xr:uid="{00000000-0005-0000-0000-000032400000}"/>
    <cellStyle name="Normal 3 4 5 2 2 4" xfId="16240" xr:uid="{00000000-0005-0000-0000-000033400000}"/>
    <cellStyle name="Normal 3 4 5 2 2 5" xfId="16241" xr:uid="{00000000-0005-0000-0000-000034400000}"/>
    <cellStyle name="Normal 3 4 5 2 2 6" xfId="16242" xr:uid="{00000000-0005-0000-0000-000035400000}"/>
    <cellStyle name="Normal 3 4 5 2 3" xfId="16243" xr:uid="{00000000-0005-0000-0000-000036400000}"/>
    <cellStyle name="Normal 3 4 5 2 3 2" xfId="16244" xr:uid="{00000000-0005-0000-0000-000037400000}"/>
    <cellStyle name="Normal 3 4 5 2 3 2 2" xfId="16245" xr:uid="{00000000-0005-0000-0000-000038400000}"/>
    <cellStyle name="Normal 3 4 5 2 3 2 2 2" xfId="16246" xr:uid="{00000000-0005-0000-0000-000039400000}"/>
    <cellStyle name="Normal 3 4 5 2 3 2 2 3" xfId="16247" xr:uid="{00000000-0005-0000-0000-00003A400000}"/>
    <cellStyle name="Normal 3 4 5 2 3 2 2 4" xfId="16248" xr:uid="{00000000-0005-0000-0000-00003B400000}"/>
    <cellStyle name="Normal 3 4 5 2 3 2 3" xfId="16249" xr:uid="{00000000-0005-0000-0000-00003C400000}"/>
    <cellStyle name="Normal 3 4 5 2 3 2 4" xfId="16250" xr:uid="{00000000-0005-0000-0000-00003D400000}"/>
    <cellStyle name="Normal 3 4 5 2 3 2 5" xfId="16251" xr:uid="{00000000-0005-0000-0000-00003E400000}"/>
    <cellStyle name="Normal 3 4 5 2 3 3" xfId="16252" xr:uid="{00000000-0005-0000-0000-00003F400000}"/>
    <cellStyle name="Normal 3 4 5 2 3 3 2" xfId="16253" xr:uid="{00000000-0005-0000-0000-000040400000}"/>
    <cellStyle name="Normal 3 4 5 2 3 3 3" xfId="16254" xr:uid="{00000000-0005-0000-0000-000041400000}"/>
    <cellStyle name="Normal 3 4 5 2 3 3 4" xfId="16255" xr:uid="{00000000-0005-0000-0000-000042400000}"/>
    <cellStyle name="Normal 3 4 5 2 3 4" xfId="16256" xr:uid="{00000000-0005-0000-0000-000043400000}"/>
    <cellStyle name="Normal 3 4 5 2 3 5" xfId="16257" xr:uid="{00000000-0005-0000-0000-000044400000}"/>
    <cellStyle name="Normal 3 4 5 2 3 6" xfId="16258" xr:uid="{00000000-0005-0000-0000-000045400000}"/>
    <cellStyle name="Normal 3 4 5 2 4" xfId="16259" xr:uid="{00000000-0005-0000-0000-000046400000}"/>
    <cellStyle name="Normal 3 4 5 2 4 2" xfId="16260" xr:uid="{00000000-0005-0000-0000-000047400000}"/>
    <cellStyle name="Normal 3 4 5 2 4 2 2" xfId="16261" xr:uid="{00000000-0005-0000-0000-000048400000}"/>
    <cellStyle name="Normal 3 4 5 2 4 2 3" xfId="16262" xr:uid="{00000000-0005-0000-0000-000049400000}"/>
    <cellStyle name="Normal 3 4 5 2 4 2 4" xfId="16263" xr:uid="{00000000-0005-0000-0000-00004A400000}"/>
    <cellStyle name="Normal 3 4 5 2 4 3" xfId="16264" xr:uid="{00000000-0005-0000-0000-00004B400000}"/>
    <cellStyle name="Normal 3 4 5 2 4 4" xfId="16265" xr:uid="{00000000-0005-0000-0000-00004C400000}"/>
    <cellStyle name="Normal 3 4 5 2 4 5" xfId="16266" xr:uid="{00000000-0005-0000-0000-00004D400000}"/>
    <cellStyle name="Normal 3 4 5 2 5" xfId="16267" xr:uid="{00000000-0005-0000-0000-00004E400000}"/>
    <cellStyle name="Normal 3 4 5 2 5 2" xfId="16268" xr:uid="{00000000-0005-0000-0000-00004F400000}"/>
    <cellStyle name="Normal 3 4 5 2 5 3" xfId="16269" xr:uid="{00000000-0005-0000-0000-000050400000}"/>
    <cellStyle name="Normal 3 4 5 2 5 4" xfId="16270" xr:uid="{00000000-0005-0000-0000-000051400000}"/>
    <cellStyle name="Normal 3 4 5 2 6" xfId="16271" xr:uid="{00000000-0005-0000-0000-000052400000}"/>
    <cellStyle name="Normal 3 4 5 2 7" xfId="16272" xr:uid="{00000000-0005-0000-0000-000053400000}"/>
    <cellStyle name="Normal 3 4 5 2 8" xfId="16273" xr:uid="{00000000-0005-0000-0000-000054400000}"/>
    <cellStyle name="Normal 3 4 5 3" xfId="16274" xr:uid="{00000000-0005-0000-0000-000055400000}"/>
    <cellStyle name="Normal 3 4 5 3 2" xfId="16275" xr:uid="{00000000-0005-0000-0000-000056400000}"/>
    <cellStyle name="Normal 3 4 5 3 2 2" xfId="16276" xr:uid="{00000000-0005-0000-0000-000057400000}"/>
    <cellStyle name="Normal 3 4 5 3 2 2 2" xfId="16277" xr:uid="{00000000-0005-0000-0000-000058400000}"/>
    <cellStyle name="Normal 3 4 5 3 2 2 3" xfId="16278" xr:uid="{00000000-0005-0000-0000-000059400000}"/>
    <cellStyle name="Normal 3 4 5 3 2 2 4" xfId="16279" xr:uid="{00000000-0005-0000-0000-00005A400000}"/>
    <cellStyle name="Normal 3 4 5 3 2 3" xfId="16280" xr:uid="{00000000-0005-0000-0000-00005B400000}"/>
    <cellStyle name="Normal 3 4 5 3 2 3 2" xfId="16281" xr:uid="{00000000-0005-0000-0000-00005C400000}"/>
    <cellStyle name="Normal 3 4 5 3 2 3 3" xfId="16282" xr:uid="{00000000-0005-0000-0000-00005D400000}"/>
    <cellStyle name="Normal 3 4 5 3 2 3 4" xfId="16283" xr:uid="{00000000-0005-0000-0000-00005E400000}"/>
    <cellStyle name="Normal 3 4 5 3 2 4" xfId="16284" xr:uid="{00000000-0005-0000-0000-00005F400000}"/>
    <cellStyle name="Normal 3 4 5 3 2 5" xfId="16285" xr:uid="{00000000-0005-0000-0000-000060400000}"/>
    <cellStyle name="Normal 3 4 5 3 2 6" xfId="16286" xr:uid="{00000000-0005-0000-0000-000061400000}"/>
    <cellStyle name="Normal 3 4 5 3 3" xfId="16287" xr:uid="{00000000-0005-0000-0000-000062400000}"/>
    <cellStyle name="Normal 3 4 5 3 3 2" xfId="16288" xr:uid="{00000000-0005-0000-0000-000063400000}"/>
    <cellStyle name="Normal 3 4 5 3 3 3" xfId="16289" xr:uid="{00000000-0005-0000-0000-000064400000}"/>
    <cellStyle name="Normal 3 4 5 3 3 4" xfId="16290" xr:uid="{00000000-0005-0000-0000-000065400000}"/>
    <cellStyle name="Normal 3 4 5 3 4" xfId="16291" xr:uid="{00000000-0005-0000-0000-000066400000}"/>
    <cellStyle name="Normal 3 4 5 3 4 2" xfId="16292" xr:uid="{00000000-0005-0000-0000-000067400000}"/>
    <cellStyle name="Normal 3 4 5 3 4 3" xfId="16293" xr:uid="{00000000-0005-0000-0000-000068400000}"/>
    <cellStyle name="Normal 3 4 5 3 4 4" xfId="16294" xr:uid="{00000000-0005-0000-0000-000069400000}"/>
    <cellStyle name="Normal 3 4 5 3 5" xfId="16295" xr:uid="{00000000-0005-0000-0000-00006A400000}"/>
    <cellStyle name="Normal 3 4 5 3 6" xfId="16296" xr:uid="{00000000-0005-0000-0000-00006B400000}"/>
    <cellStyle name="Normal 3 4 5 3 7" xfId="16297" xr:uid="{00000000-0005-0000-0000-00006C400000}"/>
    <cellStyle name="Normal 3 4 5 4" xfId="16298" xr:uid="{00000000-0005-0000-0000-00006D400000}"/>
    <cellStyle name="Normal 3 4 5 4 2" xfId="16299" xr:uid="{00000000-0005-0000-0000-00006E400000}"/>
    <cellStyle name="Normal 3 4 5 4 2 2" xfId="16300" xr:uid="{00000000-0005-0000-0000-00006F400000}"/>
    <cellStyle name="Normal 3 4 5 4 2 2 2" xfId="16301" xr:uid="{00000000-0005-0000-0000-000070400000}"/>
    <cellStyle name="Normal 3 4 5 4 2 2 3" xfId="16302" xr:uid="{00000000-0005-0000-0000-000071400000}"/>
    <cellStyle name="Normal 3 4 5 4 2 2 4" xfId="16303" xr:uid="{00000000-0005-0000-0000-000072400000}"/>
    <cellStyle name="Normal 3 4 5 4 2 3" xfId="16304" xr:uid="{00000000-0005-0000-0000-000073400000}"/>
    <cellStyle name="Normal 3 4 5 4 2 4" xfId="16305" xr:uid="{00000000-0005-0000-0000-000074400000}"/>
    <cellStyle name="Normal 3 4 5 4 2 5" xfId="16306" xr:uid="{00000000-0005-0000-0000-000075400000}"/>
    <cellStyle name="Normal 3 4 5 4 3" xfId="16307" xr:uid="{00000000-0005-0000-0000-000076400000}"/>
    <cellStyle name="Normal 3 4 5 4 3 2" xfId="16308" xr:uid="{00000000-0005-0000-0000-000077400000}"/>
    <cellStyle name="Normal 3 4 5 4 3 3" xfId="16309" xr:uid="{00000000-0005-0000-0000-000078400000}"/>
    <cellStyle name="Normal 3 4 5 4 3 4" xfId="16310" xr:uid="{00000000-0005-0000-0000-000079400000}"/>
    <cellStyle name="Normal 3 4 5 4 4" xfId="16311" xr:uid="{00000000-0005-0000-0000-00007A400000}"/>
    <cellStyle name="Normal 3 4 5 4 5" xfId="16312" xr:uid="{00000000-0005-0000-0000-00007B400000}"/>
    <cellStyle name="Normal 3 4 5 4 6" xfId="16313" xr:uid="{00000000-0005-0000-0000-00007C400000}"/>
    <cellStyle name="Normal 3 4 5 5" xfId="16314" xr:uid="{00000000-0005-0000-0000-00007D400000}"/>
    <cellStyle name="Normal 3 4 5 5 2" xfId="16315" xr:uid="{00000000-0005-0000-0000-00007E400000}"/>
    <cellStyle name="Normal 3 4 5 5 2 2" xfId="16316" xr:uid="{00000000-0005-0000-0000-00007F400000}"/>
    <cellStyle name="Normal 3 4 5 5 2 3" xfId="16317" xr:uid="{00000000-0005-0000-0000-000080400000}"/>
    <cellStyle name="Normal 3 4 5 5 2 4" xfId="16318" xr:uid="{00000000-0005-0000-0000-000081400000}"/>
    <cellStyle name="Normal 3 4 5 6" xfId="16319" xr:uid="{00000000-0005-0000-0000-000082400000}"/>
    <cellStyle name="Normal 3 4 5 6 2" xfId="16320" xr:uid="{00000000-0005-0000-0000-000083400000}"/>
    <cellStyle name="Normal 3 4 5 6 2 2" xfId="16321" xr:uid="{00000000-0005-0000-0000-000084400000}"/>
    <cellStyle name="Normal 3 4 5 6 2 3" xfId="16322" xr:uid="{00000000-0005-0000-0000-000085400000}"/>
    <cellStyle name="Normal 3 4 5 6 2 4" xfId="16323" xr:uid="{00000000-0005-0000-0000-000086400000}"/>
    <cellStyle name="Normal 3 4 5 6 3" xfId="16324" xr:uid="{00000000-0005-0000-0000-000087400000}"/>
    <cellStyle name="Normal 3 4 5 6 4" xfId="16325" xr:uid="{00000000-0005-0000-0000-000088400000}"/>
    <cellStyle name="Normal 3 4 5 6 5" xfId="16326" xr:uid="{00000000-0005-0000-0000-000089400000}"/>
    <cellStyle name="Normal 3 4 5 7" xfId="16327" xr:uid="{00000000-0005-0000-0000-00008A400000}"/>
    <cellStyle name="Normal 3 4 5 8" xfId="16328" xr:uid="{00000000-0005-0000-0000-00008B400000}"/>
    <cellStyle name="Normal 3 4 5 9" xfId="16329" xr:uid="{00000000-0005-0000-0000-00008C400000}"/>
    <cellStyle name="Normal 3 4 6" xfId="16330" xr:uid="{00000000-0005-0000-0000-00008D400000}"/>
    <cellStyle name="Normal 3 4 6 2" xfId="16331" xr:uid="{00000000-0005-0000-0000-00008E400000}"/>
    <cellStyle name="Normal 3 4 6 2 2" xfId="16332" xr:uid="{00000000-0005-0000-0000-00008F400000}"/>
    <cellStyle name="Normal 3 4 6 2 2 2" xfId="16333" xr:uid="{00000000-0005-0000-0000-000090400000}"/>
    <cellStyle name="Normal 3 4 6 2 2 2 2" xfId="16334" xr:uid="{00000000-0005-0000-0000-000091400000}"/>
    <cellStyle name="Normal 3 4 6 2 2 2 3" xfId="16335" xr:uid="{00000000-0005-0000-0000-000092400000}"/>
    <cellStyle name="Normal 3 4 6 2 2 2 4" xfId="16336" xr:uid="{00000000-0005-0000-0000-000093400000}"/>
    <cellStyle name="Normal 3 4 6 2 2 3" xfId="16337" xr:uid="{00000000-0005-0000-0000-000094400000}"/>
    <cellStyle name="Normal 3 4 6 2 2 4" xfId="16338" xr:uid="{00000000-0005-0000-0000-000095400000}"/>
    <cellStyle name="Normal 3 4 6 2 2 5" xfId="16339" xr:uid="{00000000-0005-0000-0000-000096400000}"/>
    <cellStyle name="Normal 3 4 6 2 3" xfId="16340" xr:uid="{00000000-0005-0000-0000-000097400000}"/>
    <cellStyle name="Normal 3 4 6 2 3 2" xfId="16341" xr:uid="{00000000-0005-0000-0000-000098400000}"/>
    <cellStyle name="Normal 3 4 6 2 3 3" xfId="16342" xr:uid="{00000000-0005-0000-0000-000099400000}"/>
    <cellStyle name="Normal 3 4 6 2 3 4" xfId="16343" xr:uid="{00000000-0005-0000-0000-00009A400000}"/>
    <cellStyle name="Normal 3 4 6 2 4" xfId="16344" xr:uid="{00000000-0005-0000-0000-00009B400000}"/>
    <cellStyle name="Normal 3 4 6 2 5" xfId="16345" xr:uid="{00000000-0005-0000-0000-00009C400000}"/>
    <cellStyle name="Normal 3 4 6 2 6" xfId="16346" xr:uid="{00000000-0005-0000-0000-00009D400000}"/>
    <cellStyle name="Normal 3 4 6 3" xfId="16347" xr:uid="{00000000-0005-0000-0000-00009E400000}"/>
    <cellStyle name="Normal 3 4 6 3 2" xfId="16348" xr:uid="{00000000-0005-0000-0000-00009F400000}"/>
    <cellStyle name="Normal 3 4 6 3 2 2" xfId="16349" xr:uid="{00000000-0005-0000-0000-0000A0400000}"/>
    <cellStyle name="Normal 3 4 6 3 2 2 2" xfId="16350" xr:uid="{00000000-0005-0000-0000-0000A1400000}"/>
    <cellStyle name="Normal 3 4 6 3 2 2 3" xfId="16351" xr:uid="{00000000-0005-0000-0000-0000A2400000}"/>
    <cellStyle name="Normal 3 4 6 3 2 2 4" xfId="16352" xr:uid="{00000000-0005-0000-0000-0000A3400000}"/>
    <cellStyle name="Normal 3 4 6 3 2 3" xfId="16353" xr:uid="{00000000-0005-0000-0000-0000A4400000}"/>
    <cellStyle name="Normal 3 4 6 3 2 4" xfId="16354" xr:uid="{00000000-0005-0000-0000-0000A5400000}"/>
    <cellStyle name="Normal 3 4 6 3 2 5" xfId="16355" xr:uid="{00000000-0005-0000-0000-0000A6400000}"/>
    <cellStyle name="Normal 3 4 6 3 3" xfId="16356" xr:uid="{00000000-0005-0000-0000-0000A7400000}"/>
    <cellStyle name="Normal 3 4 6 3 3 2" xfId="16357" xr:uid="{00000000-0005-0000-0000-0000A8400000}"/>
    <cellStyle name="Normal 3 4 6 3 3 3" xfId="16358" xr:uid="{00000000-0005-0000-0000-0000A9400000}"/>
    <cellStyle name="Normal 3 4 6 3 3 4" xfId="16359" xr:uid="{00000000-0005-0000-0000-0000AA400000}"/>
    <cellStyle name="Normal 3 4 6 3 4" xfId="16360" xr:uid="{00000000-0005-0000-0000-0000AB400000}"/>
    <cellStyle name="Normal 3 4 6 3 5" xfId="16361" xr:uid="{00000000-0005-0000-0000-0000AC400000}"/>
    <cellStyle name="Normal 3 4 6 3 6" xfId="16362" xr:uid="{00000000-0005-0000-0000-0000AD400000}"/>
    <cellStyle name="Normal 3 4 6 4" xfId="16363" xr:uid="{00000000-0005-0000-0000-0000AE400000}"/>
    <cellStyle name="Normal 3 4 6 4 2" xfId="16364" xr:uid="{00000000-0005-0000-0000-0000AF400000}"/>
    <cellStyle name="Normal 3 4 6 4 2 2" xfId="16365" xr:uid="{00000000-0005-0000-0000-0000B0400000}"/>
    <cellStyle name="Normal 3 4 6 4 2 3" xfId="16366" xr:uid="{00000000-0005-0000-0000-0000B1400000}"/>
    <cellStyle name="Normal 3 4 6 4 2 4" xfId="16367" xr:uid="{00000000-0005-0000-0000-0000B2400000}"/>
    <cellStyle name="Normal 3 4 6 5" xfId="16368" xr:uid="{00000000-0005-0000-0000-0000B3400000}"/>
    <cellStyle name="Normal 3 4 6 5 2" xfId="16369" xr:uid="{00000000-0005-0000-0000-0000B4400000}"/>
    <cellStyle name="Normal 3 4 6 5 2 2" xfId="16370" xr:uid="{00000000-0005-0000-0000-0000B5400000}"/>
    <cellStyle name="Normal 3 4 6 5 2 3" xfId="16371" xr:uid="{00000000-0005-0000-0000-0000B6400000}"/>
    <cellStyle name="Normal 3 4 6 5 2 4" xfId="16372" xr:uid="{00000000-0005-0000-0000-0000B7400000}"/>
    <cellStyle name="Normal 3 4 6 5 3" xfId="16373" xr:uid="{00000000-0005-0000-0000-0000B8400000}"/>
    <cellStyle name="Normal 3 4 6 5 4" xfId="16374" xr:uid="{00000000-0005-0000-0000-0000B9400000}"/>
    <cellStyle name="Normal 3 4 6 5 5" xfId="16375" xr:uid="{00000000-0005-0000-0000-0000BA400000}"/>
    <cellStyle name="Normal 3 4 6 6" xfId="16376" xr:uid="{00000000-0005-0000-0000-0000BB400000}"/>
    <cellStyle name="Normal 3 4 6 7" xfId="16377" xr:uid="{00000000-0005-0000-0000-0000BC400000}"/>
    <cellStyle name="Normal 3 4 6 8" xfId="16378" xr:uid="{00000000-0005-0000-0000-0000BD400000}"/>
    <cellStyle name="Normal 3 4 7" xfId="16379" xr:uid="{00000000-0005-0000-0000-0000BE400000}"/>
    <cellStyle name="Normal 3 4 7 2" xfId="16380" xr:uid="{00000000-0005-0000-0000-0000BF400000}"/>
    <cellStyle name="Normal 3 4 7 2 2" xfId="16381" xr:uid="{00000000-0005-0000-0000-0000C0400000}"/>
    <cellStyle name="Normal 3 4 7 2 2 2" xfId="16382" xr:uid="{00000000-0005-0000-0000-0000C1400000}"/>
    <cellStyle name="Normal 3 4 7 2 2 2 2" xfId="16383" xr:uid="{00000000-0005-0000-0000-0000C2400000}"/>
    <cellStyle name="Normal 3 4 7 2 2 2 3" xfId="16384" xr:uid="{00000000-0005-0000-0000-0000C3400000}"/>
    <cellStyle name="Normal 3 4 7 2 2 2 4" xfId="16385" xr:uid="{00000000-0005-0000-0000-0000C4400000}"/>
    <cellStyle name="Normal 3 4 7 2 2 3" xfId="16386" xr:uid="{00000000-0005-0000-0000-0000C5400000}"/>
    <cellStyle name="Normal 3 4 7 2 2 4" xfId="16387" xr:uid="{00000000-0005-0000-0000-0000C6400000}"/>
    <cellStyle name="Normal 3 4 7 2 2 5" xfId="16388" xr:uid="{00000000-0005-0000-0000-0000C7400000}"/>
    <cellStyle name="Normal 3 4 7 2 3" xfId="16389" xr:uid="{00000000-0005-0000-0000-0000C8400000}"/>
    <cellStyle name="Normal 3 4 7 2 3 2" xfId="16390" xr:uid="{00000000-0005-0000-0000-0000C9400000}"/>
    <cellStyle name="Normal 3 4 7 2 3 3" xfId="16391" xr:uid="{00000000-0005-0000-0000-0000CA400000}"/>
    <cellStyle name="Normal 3 4 7 2 3 4" xfId="16392" xr:uid="{00000000-0005-0000-0000-0000CB400000}"/>
    <cellStyle name="Normal 3 4 7 2 4" xfId="16393" xr:uid="{00000000-0005-0000-0000-0000CC400000}"/>
    <cellStyle name="Normal 3 4 7 2 5" xfId="16394" xr:uid="{00000000-0005-0000-0000-0000CD400000}"/>
    <cellStyle name="Normal 3 4 7 2 6" xfId="16395" xr:uid="{00000000-0005-0000-0000-0000CE400000}"/>
    <cellStyle name="Normal 3 4 7 3" xfId="16396" xr:uid="{00000000-0005-0000-0000-0000CF400000}"/>
    <cellStyle name="Normal 3 4 7 3 2" xfId="16397" xr:uid="{00000000-0005-0000-0000-0000D0400000}"/>
    <cellStyle name="Normal 3 4 7 3 2 2" xfId="16398" xr:uid="{00000000-0005-0000-0000-0000D1400000}"/>
    <cellStyle name="Normal 3 4 7 3 2 2 2" xfId="16399" xr:uid="{00000000-0005-0000-0000-0000D2400000}"/>
    <cellStyle name="Normal 3 4 7 3 2 2 3" xfId="16400" xr:uid="{00000000-0005-0000-0000-0000D3400000}"/>
    <cellStyle name="Normal 3 4 7 3 2 2 4" xfId="16401" xr:uid="{00000000-0005-0000-0000-0000D4400000}"/>
    <cellStyle name="Normal 3 4 7 3 2 3" xfId="16402" xr:uid="{00000000-0005-0000-0000-0000D5400000}"/>
    <cellStyle name="Normal 3 4 7 3 2 4" xfId="16403" xr:uid="{00000000-0005-0000-0000-0000D6400000}"/>
    <cellStyle name="Normal 3 4 7 3 2 5" xfId="16404" xr:uid="{00000000-0005-0000-0000-0000D7400000}"/>
    <cellStyle name="Normal 3 4 7 3 3" xfId="16405" xr:uid="{00000000-0005-0000-0000-0000D8400000}"/>
    <cellStyle name="Normal 3 4 7 3 3 2" xfId="16406" xr:uid="{00000000-0005-0000-0000-0000D9400000}"/>
    <cellStyle name="Normal 3 4 7 3 3 3" xfId="16407" xr:uid="{00000000-0005-0000-0000-0000DA400000}"/>
    <cellStyle name="Normal 3 4 7 3 3 4" xfId="16408" xr:uid="{00000000-0005-0000-0000-0000DB400000}"/>
    <cellStyle name="Normal 3 4 7 3 4" xfId="16409" xr:uid="{00000000-0005-0000-0000-0000DC400000}"/>
    <cellStyle name="Normal 3 4 7 3 5" xfId="16410" xr:uid="{00000000-0005-0000-0000-0000DD400000}"/>
    <cellStyle name="Normal 3 4 7 3 6" xfId="16411" xr:uid="{00000000-0005-0000-0000-0000DE400000}"/>
    <cellStyle name="Normal 3 4 7 4" xfId="16412" xr:uid="{00000000-0005-0000-0000-0000DF400000}"/>
    <cellStyle name="Normal 3 4 7 4 2" xfId="16413" xr:uid="{00000000-0005-0000-0000-0000E0400000}"/>
    <cellStyle name="Normal 3 4 7 4 2 2" xfId="16414" xr:uid="{00000000-0005-0000-0000-0000E1400000}"/>
    <cellStyle name="Normal 3 4 7 4 2 3" xfId="16415" xr:uid="{00000000-0005-0000-0000-0000E2400000}"/>
    <cellStyle name="Normal 3 4 7 4 2 4" xfId="16416" xr:uid="{00000000-0005-0000-0000-0000E3400000}"/>
    <cellStyle name="Normal 3 4 7 5" xfId="16417" xr:uid="{00000000-0005-0000-0000-0000E4400000}"/>
    <cellStyle name="Normal 3 4 7 5 2" xfId="16418" xr:uid="{00000000-0005-0000-0000-0000E5400000}"/>
    <cellStyle name="Normal 3 4 7 5 2 2" xfId="16419" xr:uid="{00000000-0005-0000-0000-0000E6400000}"/>
    <cellStyle name="Normal 3 4 7 5 2 3" xfId="16420" xr:uid="{00000000-0005-0000-0000-0000E7400000}"/>
    <cellStyle name="Normal 3 4 7 5 2 4" xfId="16421" xr:uid="{00000000-0005-0000-0000-0000E8400000}"/>
    <cellStyle name="Normal 3 4 7 5 3" xfId="16422" xr:uid="{00000000-0005-0000-0000-0000E9400000}"/>
    <cellStyle name="Normal 3 4 7 5 4" xfId="16423" xr:uid="{00000000-0005-0000-0000-0000EA400000}"/>
    <cellStyle name="Normal 3 4 7 5 5" xfId="16424" xr:uid="{00000000-0005-0000-0000-0000EB400000}"/>
    <cellStyle name="Normal 3 4 7 6" xfId="16425" xr:uid="{00000000-0005-0000-0000-0000EC400000}"/>
    <cellStyle name="Normal 3 4 7 7" xfId="16426" xr:uid="{00000000-0005-0000-0000-0000ED400000}"/>
    <cellStyle name="Normal 3 4 7 8" xfId="16427" xr:uid="{00000000-0005-0000-0000-0000EE400000}"/>
    <cellStyle name="Normal 3 4 8" xfId="16428" xr:uid="{00000000-0005-0000-0000-0000EF400000}"/>
    <cellStyle name="Normal 3 4 8 2" xfId="16429" xr:uid="{00000000-0005-0000-0000-0000F0400000}"/>
    <cellStyle name="Normal 3 4 8 2 2" xfId="16430" xr:uid="{00000000-0005-0000-0000-0000F1400000}"/>
    <cellStyle name="Normal 3 4 8 2 2 2" xfId="16431" xr:uid="{00000000-0005-0000-0000-0000F2400000}"/>
    <cellStyle name="Normal 3 4 8 2 2 3" xfId="16432" xr:uid="{00000000-0005-0000-0000-0000F3400000}"/>
    <cellStyle name="Normal 3 4 8 2 2 4" xfId="16433" xr:uid="{00000000-0005-0000-0000-0000F4400000}"/>
    <cellStyle name="Normal 3 4 8 3" xfId="16434" xr:uid="{00000000-0005-0000-0000-0000F5400000}"/>
    <cellStyle name="Normal 3 4 8 3 2" xfId="16435" xr:uid="{00000000-0005-0000-0000-0000F6400000}"/>
    <cellStyle name="Normal 3 4 8 3 2 2" xfId="16436" xr:uid="{00000000-0005-0000-0000-0000F7400000}"/>
    <cellStyle name="Normal 3 4 8 3 2 3" xfId="16437" xr:uid="{00000000-0005-0000-0000-0000F8400000}"/>
    <cellStyle name="Normal 3 4 8 3 2 4" xfId="16438" xr:uid="{00000000-0005-0000-0000-0000F9400000}"/>
    <cellStyle name="Normal 3 4 8 3 3" xfId="16439" xr:uid="{00000000-0005-0000-0000-0000FA400000}"/>
    <cellStyle name="Normal 3 4 8 3 4" xfId="16440" xr:uid="{00000000-0005-0000-0000-0000FB400000}"/>
    <cellStyle name="Normal 3 4 8 3 5" xfId="16441" xr:uid="{00000000-0005-0000-0000-0000FC400000}"/>
    <cellStyle name="Normal 3 4 8 4" xfId="16442" xr:uid="{00000000-0005-0000-0000-0000FD400000}"/>
    <cellStyle name="Normal 3 4 8 5" xfId="16443" xr:uid="{00000000-0005-0000-0000-0000FE400000}"/>
    <cellStyle name="Normal 3 4 8 6" xfId="16444" xr:uid="{00000000-0005-0000-0000-0000FF400000}"/>
    <cellStyle name="Normal 3 4 9" xfId="16445" xr:uid="{00000000-0005-0000-0000-000000410000}"/>
    <cellStyle name="Normal 3 4 9 2" xfId="16446" xr:uid="{00000000-0005-0000-0000-000001410000}"/>
    <cellStyle name="Normal 3 4 9 2 2" xfId="16447" xr:uid="{00000000-0005-0000-0000-000002410000}"/>
    <cellStyle name="Normal 3 4 9 2 2 2" xfId="16448" xr:uid="{00000000-0005-0000-0000-000003410000}"/>
    <cellStyle name="Normal 3 4 9 2 2 3" xfId="16449" xr:uid="{00000000-0005-0000-0000-000004410000}"/>
    <cellStyle name="Normal 3 4 9 2 2 4" xfId="16450" xr:uid="{00000000-0005-0000-0000-000005410000}"/>
    <cellStyle name="Normal 3 4 9 3" xfId="16451" xr:uid="{00000000-0005-0000-0000-000006410000}"/>
    <cellStyle name="Normal 3 4 9 3 2" xfId="16452" xr:uid="{00000000-0005-0000-0000-000007410000}"/>
    <cellStyle name="Normal 3 4 9 3 2 2" xfId="16453" xr:uid="{00000000-0005-0000-0000-000008410000}"/>
    <cellStyle name="Normal 3 4 9 3 2 3" xfId="16454" xr:uid="{00000000-0005-0000-0000-000009410000}"/>
    <cellStyle name="Normal 3 4 9 3 2 4" xfId="16455" xr:uid="{00000000-0005-0000-0000-00000A410000}"/>
    <cellStyle name="Normal 3 4 9 3 3" xfId="16456" xr:uid="{00000000-0005-0000-0000-00000B410000}"/>
    <cellStyle name="Normal 3 4 9 3 4" xfId="16457" xr:uid="{00000000-0005-0000-0000-00000C410000}"/>
    <cellStyle name="Normal 3 4 9 3 5" xfId="16458" xr:uid="{00000000-0005-0000-0000-00000D410000}"/>
    <cellStyle name="Normal 3 4 9 4" xfId="16459" xr:uid="{00000000-0005-0000-0000-00000E410000}"/>
    <cellStyle name="Normal 3 4 9 5" xfId="16460" xr:uid="{00000000-0005-0000-0000-00000F410000}"/>
    <cellStyle name="Normal 3 4 9 6" xfId="16461" xr:uid="{00000000-0005-0000-0000-000010410000}"/>
    <cellStyle name="Normal 3 4 9 7" xfId="16462" xr:uid="{00000000-0005-0000-0000-000011410000}"/>
    <cellStyle name="Normal 3 40" xfId="16463" xr:uid="{00000000-0005-0000-0000-000012410000}"/>
    <cellStyle name="Normal 3 40 2" xfId="16464" xr:uid="{00000000-0005-0000-0000-000013410000}"/>
    <cellStyle name="Normal 3 41" xfId="16465" xr:uid="{00000000-0005-0000-0000-000014410000}"/>
    <cellStyle name="Normal 3 41 2" xfId="16466" xr:uid="{00000000-0005-0000-0000-000015410000}"/>
    <cellStyle name="Normal 3 42" xfId="16467" xr:uid="{00000000-0005-0000-0000-000016410000}"/>
    <cellStyle name="Normal 3 42 2" xfId="16468" xr:uid="{00000000-0005-0000-0000-000017410000}"/>
    <cellStyle name="Normal 3 43" xfId="16469" xr:uid="{00000000-0005-0000-0000-000018410000}"/>
    <cellStyle name="Normal 3 43 2" xfId="16470" xr:uid="{00000000-0005-0000-0000-000019410000}"/>
    <cellStyle name="Normal 3 44" xfId="16471" xr:uid="{00000000-0005-0000-0000-00001A410000}"/>
    <cellStyle name="Normal 3 44 2" xfId="16472" xr:uid="{00000000-0005-0000-0000-00001B410000}"/>
    <cellStyle name="Normal 3 45" xfId="16473" xr:uid="{00000000-0005-0000-0000-00001C410000}"/>
    <cellStyle name="Normal 3 45 2" xfId="16474" xr:uid="{00000000-0005-0000-0000-00001D410000}"/>
    <cellStyle name="Normal 3 46" xfId="16475" xr:uid="{00000000-0005-0000-0000-00001E410000}"/>
    <cellStyle name="Normal 3 46 2" xfId="16476" xr:uid="{00000000-0005-0000-0000-00001F410000}"/>
    <cellStyle name="Normal 3 47" xfId="16477" xr:uid="{00000000-0005-0000-0000-000020410000}"/>
    <cellStyle name="Normal 3 47 2" xfId="16478" xr:uid="{00000000-0005-0000-0000-000021410000}"/>
    <cellStyle name="Normal 3 5" xfId="16479" xr:uid="{00000000-0005-0000-0000-000022410000}"/>
    <cellStyle name="Normal 3 5 10" xfId="16480" xr:uid="{00000000-0005-0000-0000-000023410000}"/>
    <cellStyle name="Normal 3 5 10 2" xfId="16481" xr:uid="{00000000-0005-0000-0000-000024410000}"/>
    <cellStyle name="Normal 3 5 11" xfId="16482" xr:uid="{00000000-0005-0000-0000-000025410000}"/>
    <cellStyle name="Normal 3 5 11 2" xfId="16483" xr:uid="{00000000-0005-0000-0000-000026410000}"/>
    <cellStyle name="Normal 3 5 12" xfId="16484" xr:uid="{00000000-0005-0000-0000-000027410000}"/>
    <cellStyle name="Normal 3 5 12 2" xfId="16485" xr:uid="{00000000-0005-0000-0000-000028410000}"/>
    <cellStyle name="Normal 3 5 13" xfId="16486" xr:uid="{00000000-0005-0000-0000-000029410000}"/>
    <cellStyle name="Normal 3 5 13 2" xfId="16487" xr:uid="{00000000-0005-0000-0000-00002A410000}"/>
    <cellStyle name="Normal 3 5 14" xfId="16488" xr:uid="{00000000-0005-0000-0000-00002B410000}"/>
    <cellStyle name="Normal 3 5 14 2" xfId="16489" xr:uid="{00000000-0005-0000-0000-00002C410000}"/>
    <cellStyle name="Normal 3 5 14 3" xfId="16490" xr:uid="{00000000-0005-0000-0000-00002D410000}"/>
    <cellStyle name="Normal 3 5 14 3 2" xfId="16491" xr:uid="{00000000-0005-0000-0000-00002E410000}"/>
    <cellStyle name="Normal 3 5 14 3 3" xfId="16492" xr:uid="{00000000-0005-0000-0000-00002F410000}"/>
    <cellStyle name="Normal 3 5 14 3 4" xfId="16493" xr:uid="{00000000-0005-0000-0000-000030410000}"/>
    <cellStyle name="Normal 3 5 14 4" xfId="16494" xr:uid="{00000000-0005-0000-0000-000031410000}"/>
    <cellStyle name="Normal 3 5 14 5" xfId="16495" xr:uid="{00000000-0005-0000-0000-000032410000}"/>
    <cellStyle name="Normal 3 5 14 6" xfId="16496" xr:uid="{00000000-0005-0000-0000-000033410000}"/>
    <cellStyle name="Normal 3 5 15" xfId="16497" xr:uid="{00000000-0005-0000-0000-000034410000}"/>
    <cellStyle name="Normal 3 5 16" xfId="16498" xr:uid="{00000000-0005-0000-0000-000035410000}"/>
    <cellStyle name="Normal 3 5 17" xfId="16499" xr:uid="{00000000-0005-0000-0000-000036410000}"/>
    <cellStyle name="Normal 3 5 18" xfId="16500" xr:uid="{00000000-0005-0000-0000-000037410000}"/>
    <cellStyle name="Normal 3 5 19" xfId="16501" xr:uid="{00000000-0005-0000-0000-000038410000}"/>
    <cellStyle name="Normal 3 5 2" xfId="16502" xr:uid="{00000000-0005-0000-0000-000039410000}"/>
    <cellStyle name="Normal 3 5 2 2" xfId="16503" xr:uid="{00000000-0005-0000-0000-00003A410000}"/>
    <cellStyle name="Normal 3 5 2 2 2" xfId="16504" xr:uid="{00000000-0005-0000-0000-00003B410000}"/>
    <cellStyle name="Normal 3 5 2 2 2 2" xfId="16505" xr:uid="{00000000-0005-0000-0000-00003C410000}"/>
    <cellStyle name="Normal 3 5 2 2 2 2 2" xfId="16506" xr:uid="{00000000-0005-0000-0000-00003D410000}"/>
    <cellStyle name="Normal 3 5 2 2 2 2 3" xfId="16507" xr:uid="{00000000-0005-0000-0000-00003E410000}"/>
    <cellStyle name="Normal 3 5 2 2 2 2 4" xfId="16508" xr:uid="{00000000-0005-0000-0000-00003F410000}"/>
    <cellStyle name="Normal 3 5 2 2 2 3" xfId="16509" xr:uid="{00000000-0005-0000-0000-000040410000}"/>
    <cellStyle name="Normal 3 5 2 2 2 4" xfId="16510" xr:uid="{00000000-0005-0000-0000-000041410000}"/>
    <cellStyle name="Normal 3 5 2 2 2 5" xfId="16511" xr:uid="{00000000-0005-0000-0000-000042410000}"/>
    <cellStyle name="Normal 3 5 2 2 3" xfId="16512" xr:uid="{00000000-0005-0000-0000-000043410000}"/>
    <cellStyle name="Normal 3 5 2 2 4" xfId="16513" xr:uid="{00000000-0005-0000-0000-000044410000}"/>
    <cellStyle name="Normal 3 5 2 2 4 2" xfId="16514" xr:uid="{00000000-0005-0000-0000-000045410000}"/>
    <cellStyle name="Normal 3 5 2 2 4 3" xfId="16515" xr:uid="{00000000-0005-0000-0000-000046410000}"/>
    <cellStyle name="Normal 3 5 2 2 4 4" xfId="16516" xr:uid="{00000000-0005-0000-0000-000047410000}"/>
    <cellStyle name="Normal 3 5 2 2 5" xfId="16517" xr:uid="{00000000-0005-0000-0000-000048410000}"/>
    <cellStyle name="Normal 3 5 2 2 6" xfId="16518" xr:uid="{00000000-0005-0000-0000-000049410000}"/>
    <cellStyle name="Normal 3 5 2 2 7" xfId="16519" xr:uid="{00000000-0005-0000-0000-00004A410000}"/>
    <cellStyle name="Normal 3 5 2 3" xfId="16520" xr:uid="{00000000-0005-0000-0000-00004B410000}"/>
    <cellStyle name="Normal 3 5 2 3 2" xfId="16521" xr:uid="{00000000-0005-0000-0000-00004C410000}"/>
    <cellStyle name="Normal 3 5 2 3 2 2" xfId="16522" xr:uid="{00000000-0005-0000-0000-00004D410000}"/>
    <cellStyle name="Normal 3 5 2 3 2 2 2" xfId="16523" xr:uid="{00000000-0005-0000-0000-00004E410000}"/>
    <cellStyle name="Normal 3 5 2 3 2 2 3" xfId="16524" xr:uid="{00000000-0005-0000-0000-00004F410000}"/>
    <cellStyle name="Normal 3 5 2 3 2 2 4" xfId="16525" xr:uid="{00000000-0005-0000-0000-000050410000}"/>
    <cellStyle name="Normal 3 5 2 3 2 3" xfId="16526" xr:uid="{00000000-0005-0000-0000-000051410000}"/>
    <cellStyle name="Normal 3 5 2 3 2 4" xfId="16527" xr:uid="{00000000-0005-0000-0000-000052410000}"/>
    <cellStyle name="Normal 3 5 2 3 2 5" xfId="16528" xr:uid="{00000000-0005-0000-0000-000053410000}"/>
    <cellStyle name="Normal 3 5 2 3 3" xfId="16529" xr:uid="{00000000-0005-0000-0000-000054410000}"/>
    <cellStyle name="Normal 3 5 2 3 3 2" xfId="16530" xr:uid="{00000000-0005-0000-0000-000055410000}"/>
    <cellStyle name="Normal 3 5 2 3 3 3" xfId="16531" xr:uid="{00000000-0005-0000-0000-000056410000}"/>
    <cellStyle name="Normal 3 5 2 3 3 4" xfId="16532" xr:uid="{00000000-0005-0000-0000-000057410000}"/>
    <cellStyle name="Normal 3 5 2 3 4" xfId="16533" xr:uid="{00000000-0005-0000-0000-000058410000}"/>
    <cellStyle name="Normal 3 5 2 3 5" xfId="16534" xr:uid="{00000000-0005-0000-0000-000059410000}"/>
    <cellStyle name="Normal 3 5 2 3 6" xfId="16535" xr:uid="{00000000-0005-0000-0000-00005A410000}"/>
    <cellStyle name="Normal 3 5 2 4" xfId="16536" xr:uid="{00000000-0005-0000-0000-00005B410000}"/>
    <cellStyle name="Normal 3 5 2 5" xfId="16537" xr:uid="{00000000-0005-0000-0000-00005C410000}"/>
    <cellStyle name="Normal 3 5 2 5 2" xfId="16538" xr:uid="{00000000-0005-0000-0000-00005D410000}"/>
    <cellStyle name="Normal 3 5 2 5 2 2" xfId="16539" xr:uid="{00000000-0005-0000-0000-00005E410000}"/>
    <cellStyle name="Normal 3 5 2 5 2 3" xfId="16540" xr:uid="{00000000-0005-0000-0000-00005F410000}"/>
    <cellStyle name="Normal 3 5 2 5 2 4" xfId="16541" xr:uid="{00000000-0005-0000-0000-000060410000}"/>
    <cellStyle name="Normal 3 5 2 5 3" xfId="16542" xr:uid="{00000000-0005-0000-0000-000061410000}"/>
    <cellStyle name="Normal 3 5 2 5 4" xfId="16543" xr:uid="{00000000-0005-0000-0000-000062410000}"/>
    <cellStyle name="Normal 3 5 2 5 5" xfId="16544" xr:uid="{00000000-0005-0000-0000-000063410000}"/>
    <cellStyle name="Normal 3 5 2 6" xfId="16545" xr:uid="{00000000-0005-0000-0000-000064410000}"/>
    <cellStyle name="Normal 3 5 2 6 2" xfId="16546" xr:uid="{00000000-0005-0000-0000-000065410000}"/>
    <cellStyle name="Normal 3 5 2 6 3" xfId="16547" xr:uid="{00000000-0005-0000-0000-000066410000}"/>
    <cellStyle name="Normal 3 5 2 6 4" xfId="16548" xr:uid="{00000000-0005-0000-0000-000067410000}"/>
    <cellStyle name="Normal 3 5 2 7" xfId="16549" xr:uid="{00000000-0005-0000-0000-000068410000}"/>
    <cellStyle name="Normal 3 5 2 8" xfId="16550" xr:uid="{00000000-0005-0000-0000-000069410000}"/>
    <cellStyle name="Normal 3 5 2 9" xfId="16551" xr:uid="{00000000-0005-0000-0000-00006A410000}"/>
    <cellStyle name="Normal 3 5 20" xfId="16552" xr:uid="{00000000-0005-0000-0000-00006B410000}"/>
    <cellStyle name="Normal 3 5 21" xfId="16553" xr:uid="{00000000-0005-0000-0000-00006C410000}"/>
    <cellStyle name="Normal 3 5 22" xfId="16554" xr:uid="{00000000-0005-0000-0000-00006D410000}"/>
    <cellStyle name="Normal 3 5 23" xfId="16555" xr:uid="{00000000-0005-0000-0000-00006E410000}"/>
    <cellStyle name="Normal 3 5 24" xfId="16556" xr:uid="{00000000-0005-0000-0000-00006F410000}"/>
    <cellStyle name="Normal 3 5 25" xfId="16557" xr:uid="{00000000-0005-0000-0000-000070410000}"/>
    <cellStyle name="Normal 3 5 26" xfId="16558" xr:uid="{00000000-0005-0000-0000-000071410000}"/>
    <cellStyle name="Normal 3 5 27" xfId="16559" xr:uid="{00000000-0005-0000-0000-000072410000}"/>
    <cellStyle name="Normal 3 5 28" xfId="16560" xr:uid="{00000000-0005-0000-0000-000073410000}"/>
    <cellStyle name="Normal 3 5 29" xfId="16561" xr:uid="{00000000-0005-0000-0000-000074410000}"/>
    <cellStyle name="Normal 3 5 3" xfId="16562" xr:uid="{00000000-0005-0000-0000-000075410000}"/>
    <cellStyle name="Normal 3 5 3 2" xfId="16563" xr:uid="{00000000-0005-0000-0000-000076410000}"/>
    <cellStyle name="Normal 3 5 3 2 2" xfId="16564" xr:uid="{00000000-0005-0000-0000-000077410000}"/>
    <cellStyle name="Normal 3 5 3 3" xfId="16565" xr:uid="{00000000-0005-0000-0000-000078410000}"/>
    <cellStyle name="Normal 3 5 3 3 2" xfId="16566" xr:uid="{00000000-0005-0000-0000-000079410000}"/>
    <cellStyle name="Normal 3 5 3 3 2 2" xfId="16567" xr:uid="{00000000-0005-0000-0000-00007A410000}"/>
    <cellStyle name="Normal 3 5 3 3 2 3" xfId="16568" xr:uid="{00000000-0005-0000-0000-00007B410000}"/>
    <cellStyle name="Normal 3 5 3 3 2 4" xfId="16569" xr:uid="{00000000-0005-0000-0000-00007C410000}"/>
    <cellStyle name="Normal 3 5 3 3 3" xfId="16570" xr:uid="{00000000-0005-0000-0000-00007D410000}"/>
    <cellStyle name="Normal 3 5 3 3 4" xfId="16571" xr:uid="{00000000-0005-0000-0000-00007E410000}"/>
    <cellStyle name="Normal 3 5 3 3 5" xfId="16572" xr:uid="{00000000-0005-0000-0000-00007F410000}"/>
    <cellStyle name="Normal 3 5 3 4" xfId="16573" xr:uid="{00000000-0005-0000-0000-000080410000}"/>
    <cellStyle name="Normal 3 5 3 5" xfId="16574" xr:uid="{00000000-0005-0000-0000-000081410000}"/>
    <cellStyle name="Normal 3 5 3 5 2" xfId="16575" xr:uid="{00000000-0005-0000-0000-000082410000}"/>
    <cellStyle name="Normal 3 5 3 5 3" xfId="16576" xr:uid="{00000000-0005-0000-0000-000083410000}"/>
    <cellStyle name="Normal 3 5 3 5 4" xfId="16577" xr:uid="{00000000-0005-0000-0000-000084410000}"/>
    <cellStyle name="Normal 3 5 3 6" xfId="16578" xr:uid="{00000000-0005-0000-0000-000085410000}"/>
    <cellStyle name="Normal 3 5 3 7" xfId="16579" xr:uid="{00000000-0005-0000-0000-000086410000}"/>
    <cellStyle name="Normal 3 5 3 8" xfId="16580" xr:uid="{00000000-0005-0000-0000-000087410000}"/>
    <cellStyle name="Normal 3 5 30" xfId="16581" xr:uid="{00000000-0005-0000-0000-000088410000}"/>
    <cellStyle name="Normal 3 5 31" xfId="16582" xr:uid="{00000000-0005-0000-0000-000089410000}"/>
    <cellStyle name="Normal 3 5 32" xfId="16583" xr:uid="{00000000-0005-0000-0000-00008A410000}"/>
    <cellStyle name="Normal 3 5 33" xfId="16584" xr:uid="{00000000-0005-0000-0000-00008B410000}"/>
    <cellStyle name="Normal 3 5 34" xfId="16585" xr:uid="{00000000-0005-0000-0000-00008C410000}"/>
    <cellStyle name="Normal 3 5 35" xfId="16586" xr:uid="{00000000-0005-0000-0000-00008D410000}"/>
    <cellStyle name="Normal 3 5 36" xfId="16587" xr:uid="{00000000-0005-0000-0000-00008E410000}"/>
    <cellStyle name="Normal 3 5 37" xfId="16588" xr:uid="{00000000-0005-0000-0000-00008F410000}"/>
    <cellStyle name="Normal 3 5 38" xfId="16589" xr:uid="{00000000-0005-0000-0000-000090410000}"/>
    <cellStyle name="Normal 3 5 39" xfId="16590" xr:uid="{00000000-0005-0000-0000-000091410000}"/>
    <cellStyle name="Normal 3 5 4" xfId="16591" xr:uid="{00000000-0005-0000-0000-000092410000}"/>
    <cellStyle name="Normal 3 5 4 2" xfId="16592" xr:uid="{00000000-0005-0000-0000-000093410000}"/>
    <cellStyle name="Normal 3 5 4 2 2" xfId="16593" xr:uid="{00000000-0005-0000-0000-000094410000}"/>
    <cellStyle name="Normal 3 5 4 3" xfId="16594" xr:uid="{00000000-0005-0000-0000-000095410000}"/>
    <cellStyle name="Normal 3 5 4 3 2" xfId="16595" xr:uid="{00000000-0005-0000-0000-000096410000}"/>
    <cellStyle name="Normal 3 5 4 3 2 2" xfId="16596" xr:uid="{00000000-0005-0000-0000-000097410000}"/>
    <cellStyle name="Normal 3 5 4 3 2 3" xfId="16597" xr:uid="{00000000-0005-0000-0000-000098410000}"/>
    <cellStyle name="Normal 3 5 4 3 2 4" xfId="16598" xr:uid="{00000000-0005-0000-0000-000099410000}"/>
    <cellStyle name="Normal 3 5 4 3 3" xfId="16599" xr:uid="{00000000-0005-0000-0000-00009A410000}"/>
    <cellStyle name="Normal 3 5 4 3 4" xfId="16600" xr:uid="{00000000-0005-0000-0000-00009B410000}"/>
    <cellStyle name="Normal 3 5 4 3 5" xfId="16601" xr:uid="{00000000-0005-0000-0000-00009C410000}"/>
    <cellStyle name="Normal 3 5 4 4" xfId="16602" xr:uid="{00000000-0005-0000-0000-00009D410000}"/>
    <cellStyle name="Normal 3 5 4 5" xfId="16603" xr:uid="{00000000-0005-0000-0000-00009E410000}"/>
    <cellStyle name="Normal 3 5 4 5 2" xfId="16604" xr:uid="{00000000-0005-0000-0000-00009F410000}"/>
    <cellStyle name="Normal 3 5 4 5 3" xfId="16605" xr:uid="{00000000-0005-0000-0000-0000A0410000}"/>
    <cellStyle name="Normal 3 5 4 5 4" xfId="16606" xr:uid="{00000000-0005-0000-0000-0000A1410000}"/>
    <cellStyle name="Normal 3 5 4 6" xfId="16607" xr:uid="{00000000-0005-0000-0000-0000A2410000}"/>
    <cellStyle name="Normal 3 5 4 7" xfId="16608" xr:uid="{00000000-0005-0000-0000-0000A3410000}"/>
    <cellStyle name="Normal 3 5 4 8" xfId="16609" xr:uid="{00000000-0005-0000-0000-0000A4410000}"/>
    <cellStyle name="Normal 3 5 40" xfId="16610" xr:uid="{00000000-0005-0000-0000-0000A5410000}"/>
    <cellStyle name="Normal 3 5 41" xfId="16611" xr:uid="{00000000-0005-0000-0000-0000A6410000}"/>
    <cellStyle name="Normal 3 5 42" xfId="16612" xr:uid="{00000000-0005-0000-0000-0000A7410000}"/>
    <cellStyle name="Normal 3 5 43" xfId="16613" xr:uid="{00000000-0005-0000-0000-0000A8410000}"/>
    <cellStyle name="Normal 3 5 44" xfId="16614" xr:uid="{00000000-0005-0000-0000-0000A9410000}"/>
    <cellStyle name="Normal 3 5 45" xfId="16615" xr:uid="{00000000-0005-0000-0000-0000AA410000}"/>
    <cellStyle name="Normal 3 5 46" xfId="16616" xr:uid="{00000000-0005-0000-0000-0000AB410000}"/>
    <cellStyle name="Normal 3 5 47" xfId="16617" xr:uid="{00000000-0005-0000-0000-0000AC410000}"/>
    <cellStyle name="Normal 3 5 48" xfId="16618" xr:uid="{00000000-0005-0000-0000-0000AD410000}"/>
    <cellStyle name="Normal 3 5 49" xfId="16619" xr:uid="{00000000-0005-0000-0000-0000AE410000}"/>
    <cellStyle name="Normal 3 5 5" xfId="16620" xr:uid="{00000000-0005-0000-0000-0000AF410000}"/>
    <cellStyle name="Normal 3 5 5 2" xfId="16621" xr:uid="{00000000-0005-0000-0000-0000B0410000}"/>
    <cellStyle name="Normal 3 5 5 3" xfId="16622" xr:uid="{00000000-0005-0000-0000-0000B1410000}"/>
    <cellStyle name="Normal 3 5 50" xfId="16623" xr:uid="{00000000-0005-0000-0000-0000B2410000}"/>
    <cellStyle name="Normal 3 5 51" xfId="16624" xr:uid="{00000000-0005-0000-0000-0000B3410000}"/>
    <cellStyle name="Normal 3 5 52" xfId="16625" xr:uid="{00000000-0005-0000-0000-0000B4410000}"/>
    <cellStyle name="Normal 3 5 53" xfId="16626" xr:uid="{00000000-0005-0000-0000-0000B5410000}"/>
    <cellStyle name="Normal 3 5 54" xfId="16627" xr:uid="{00000000-0005-0000-0000-0000B6410000}"/>
    <cellStyle name="Normal 3 5 55" xfId="16628" xr:uid="{00000000-0005-0000-0000-0000B7410000}"/>
    <cellStyle name="Normal 3 5 56" xfId="16629" xr:uid="{00000000-0005-0000-0000-0000B8410000}"/>
    <cellStyle name="Normal 3 5 57" xfId="16630" xr:uid="{00000000-0005-0000-0000-0000B9410000}"/>
    <cellStyle name="Normal 3 5 58" xfId="16631" xr:uid="{00000000-0005-0000-0000-0000BA410000}"/>
    <cellStyle name="Normal 3 5 59" xfId="16632" xr:uid="{00000000-0005-0000-0000-0000BB410000}"/>
    <cellStyle name="Normal 3 5 6" xfId="16633" xr:uid="{00000000-0005-0000-0000-0000BC410000}"/>
    <cellStyle name="Normal 3 5 6 2" xfId="16634" xr:uid="{00000000-0005-0000-0000-0000BD410000}"/>
    <cellStyle name="Normal 3 5 60" xfId="16635" xr:uid="{00000000-0005-0000-0000-0000BE410000}"/>
    <cellStyle name="Normal 3 5 61" xfId="16636" xr:uid="{00000000-0005-0000-0000-0000BF410000}"/>
    <cellStyle name="Normal 3 5 62" xfId="16637" xr:uid="{00000000-0005-0000-0000-0000C0410000}"/>
    <cellStyle name="Normal 3 5 63" xfId="16638" xr:uid="{00000000-0005-0000-0000-0000C1410000}"/>
    <cellStyle name="Normal 3 5 64" xfId="16639" xr:uid="{00000000-0005-0000-0000-0000C2410000}"/>
    <cellStyle name="Normal 3 5 65" xfId="16640" xr:uid="{00000000-0005-0000-0000-0000C3410000}"/>
    <cellStyle name="Normal 3 5 66" xfId="16641" xr:uid="{00000000-0005-0000-0000-0000C4410000}"/>
    <cellStyle name="Normal 3 5 67" xfId="16642" xr:uid="{00000000-0005-0000-0000-0000C5410000}"/>
    <cellStyle name="Normal 3 5 68" xfId="16643" xr:uid="{00000000-0005-0000-0000-0000C6410000}"/>
    <cellStyle name="Normal 3 5 69" xfId="16644" xr:uid="{00000000-0005-0000-0000-0000C7410000}"/>
    <cellStyle name="Normal 3 5 7" xfId="16645" xr:uid="{00000000-0005-0000-0000-0000C8410000}"/>
    <cellStyle name="Normal 3 5 7 2" xfId="16646" xr:uid="{00000000-0005-0000-0000-0000C9410000}"/>
    <cellStyle name="Normal 3 5 70" xfId="16647" xr:uid="{00000000-0005-0000-0000-0000CA410000}"/>
    <cellStyle name="Normal 3 5 71" xfId="16648" xr:uid="{00000000-0005-0000-0000-0000CB410000}"/>
    <cellStyle name="Normal 3 5 72" xfId="16649" xr:uid="{00000000-0005-0000-0000-0000CC410000}"/>
    <cellStyle name="Normal 3 5 73" xfId="16650" xr:uid="{00000000-0005-0000-0000-0000CD410000}"/>
    <cellStyle name="Normal 3 5 74" xfId="16651" xr:uid="{00000000-0005-0000-0000-0000CE410000}"/>
    <cellStyle name="Normal 3 5 75" xfId="16652" xr:uid="{00000000-0005-0000-0000-0000CF410000}"/>
    <cellStyle name="Normal 3 5 76" xfId="16653" xr:uid="{00000000-0005-0000-0000-0000D0410000}"/>
    <cellStyle name="Normal 3 5 77" xfId="16654" xr:uid="{00000000-0005-0000-0000-0000D1410000}"/>
    <cellStyle name="Normal 3 5 78" xfId="16655" xr:uid="{00000000-0005-0000-0000-0000D2410000}"/>
    <cellStyle name="Normal 3 5 79" xfId="16656" xr:uid="{00000000-0005-0000-0000-0000D3410000}"/>
    <cellStyle name="Normal 3 5 8" xfId="16657" xr:uid="{00000000-0005-0000-0000-0000D4410000}"/>
    <cellStyle name="Normal 3 5 8 2" xfId="16658" xr:uid="{00000000-0005-0000-0000-0000D5410000}"/>
    <cellStyle name="Normal 3 5 80" xfId="16659" xr:uid="{00000000-0005-0000-0000-0000D6410000}"/>
    <cellStyle name="Normal 3 5 81" xfId="16660" xr:uid="{00000000-0005-0000-0000-0000D7410000}"/>
    <cellStyle name="Normal 3 5 82" xfId="16661" xr:uid="{00000000-0005-0000-0000-0000D8410000}"/>
    <cellStyle name="Normal 3 5 83" xfId="16662" xr:uid="{00000000-0005-0000-0000-0000D9410000}"/>
    <cellStyle name="Normal 3 5 84" xfId="16663" xr:uid="{00000000-0005-0000-0000-0000DA410000}"/>
    <cellStyle name="Normal 3 5 85" xfId="16664" xr:uid="{00000000-0005-0000-0000-0000DB410000}"/>
    <cellStyle name="Normal 3 5 86" xfId="16665" xr:uid="{00000000-0005-0000-0000-0000DC410000}"/>
    <cellStyle name="Normal 3 5 87" xfId="16666" xr:uid="{00000000-0005-0000-0000-0000DD410000}"/>
    <cellStyle name="Normal 3 5 88" xfId="16667" xr:uid="{00000000-0005-0000-0000-0000DE410000}"/>
    <cellStyle name="Normal 3 5 89" xfId="16668" xr:uid="{00000000-0005-0000-0000-0000DF410000}"/>
    <cellStyle name="Normal 3 5 9" xfId="16669" xr:uid="{00000000-0005-0000-0000-0000E0410000}"/>
    <cellStyle name="Normal 3 5 9 2" xfId="16670" xr:uid="{00000000-0005-0000-0000-0000E1410000}"/>
    <cellStyle name="Normal 3 5 90" xfId="16671" xr:uid="{00000000-0005-0000-0000-0000E2410000}"/>
    <cellStyle name="Normal 3 5 91" xfId="16672" xr:uid="{00000000-0005-0000-0000-0000E3410000}"/>
    <cellStyle name="Normal 3 5 92" xfId="16673" xr:uid="{00000000-0005-0000-0000-0000E4410000}"/>
    <cellStyle name="Normal 3 5 93" xfId="16674" xr:uid="{00000000-0005-0000-0000-0000E5410000}"/>
    <cellStyle name="Normal 3 5 94" xfId="16675" xr:uid="{00000000-0005-0000-0000-0000E6410000}"/>
    <cellStyle name="Normal 3 5 95" xfId="16676" xr:uid="{00000000-0005-0000-0000-0000E7410000}"/>
    <cellStyle name="Normal 3 5 95 2" xfId="16677" xr:uid="{00000000-0005-0000-0000-0000E8410000}"/>
    <cellStyle name="Normal 3 5 95 3" xfId="16678" xr:uid="{00000000-0005-0000-0000-0000E9410000}"/>
    <cellStyle name="Normal 3 5 95 4" xfId="16679" xr:uid="{00000000-0005-0000-0000-0000EA410000}"/>
    <cellStyle name="Normal 3 5 96" xfId="16680" xr:uid="{00000000-0005-0000-0000-0000EB410000}"/>
    <cellStyle name="Normal 3 5 97" xfId="16681" xr:uid="{00000000-0005-0000-0000-0000EC410000}"/>
    <cellStyle name="Normal 3 5 98" xfId="16682" xr:uid="{00000000-0005-0000-0000-0000ED410000}"/>
    <cellStyle name="Normal 3 5 99" xfId="33457" xr:uid="{CAEC62C9-D029-4E7A-9005-923171F6C122}"/>
    <cellStyle name="Normal 3 6" xfId="16683" xr:uid="{00000000-0005-0000-0000-0000EE410000}"/>
    <cellStyle name="Normal 3 6 10" xfId="16684" xr:uid="{00000000-0005-0000-0000-0000EF410000}"/>
    <cellStyle name="Normal 3 6 2" xfId="16685" xr:uid="{00000000-0005-0000-0000-0000F0410000}"/>
    <cellStyle name="Normal 3 6 2 2" xfId="16686" xr:uid="{00000000-0005-0000-0000-0000F1410000}"/>
    <cellStyle name="Normal 3 6 2 2 2" xfId="16687" xr:uid="{00000000-0005-0000-0000-0000F2410000}"/>
    <cellStyle name="Normal 3 6 2 2 3" xfId="16688" xr:uid="{00000000-0005-0000-0000-0000F3410000}"/>
    <cellStyle name="Normal 3 6 2 2 3 2" xfId="16689" xr:uid="{00000000-0005-0000-0000-0000F4410000}"/>
    <cellStyle name="Normal 3 6 2 2 3 2 2" xfId="16690" xr:uid="{00000000-0005-0000-0000-0000F5410000}"/>
    <cellStyle name="Normal 3 6 2 2 3 2 3" xfId="16691" xr:uid="{00000000-0005-0000-0000-0000F6410000}"/>
    <cellStyle name="Normal 3 6 2 2 3 2 4" xfId="16692" xr:uid="{00000000-0005-0000-0000-0000F7410000}"/>
    <cellStyle name="Normal 3 6 2 2 3 3" xfId="16693" xr:uid="{00000000-0005-0000-0000-0000F8410000}"/>
    <cellStyle name="Normal 3 6 2 2 3 4" xfId="16694" xr:uid="{00000000-0005-0000-0000-0000F9410000}"/>
    <cellStyle name="Normal 3 6 2 2 3 5" xfId="16695" xr:uid="{00000000-0005-0000-0000-0000FA410000}"/>
    <cellStyle name="Normal 3 6 2 2 4" xfId="16696" xr:uid="{00000000-0005-0000-0000-0000FB410000}"/>
    <cellStyle name="Normal 3 6 2 2 4 2" xfId="16697" xr:uid="{00000000-0005-0000-0000-0000FC410000}"/>
    <cellStyle name="Normal 3 6 2 2 4 3" xfId="16698" xr:uid="{00000000-0005-0000-0000-0000FD410000}"/>
    <cellStyle name="Normal 3 6 2 2 4 4" xfId="16699" xr:uid="{00000000-0005-0000-0000-0000FE410000}"/>
    <cellStyle name="Normal 3 6 2 2 5" xfId="16700" xr:uid="{00000000-0005-0000-0000-0000FF410000}"/>
    <cellStyle name="Normal 3 6 2 2 6" xfId="16701" xr:uid="{00000000-0005-0000-0000-000000420000}"/>
    <cellStyle name="Normal 3 6 2 2 7" xfId="16702" xr:uid="{00000000-0005-0000-0000-000001420000}"/>
    <cellStyle name="Normal 3 6 2 3" xfId="16703" xr:uid="{00000000-0005-0000-0000-000002420000}"/>
    <cellStyle name="Normal 3 6 2 3 2" xfId="16704" xr:uid="{00000000-0005-0000-0000-000003420000}"/>
    <cellStyle name="Normal 3 6 2 3 2 2" xfId="16705" xr:uid="{00000000-0005-0000-0000-000004420000}"/>
    <cellStyle name="Normal 3 6 2 3 2 2 2" xfId="16706" xr:uid="{00000000-0005-0000-0000-000005420000}"/>
    <cellStyle name="Normal 3 6 2 3 2 2 3" xfId="16707" xr:uid="{00000000-0005-0000-0000-000006420000}"/>
    <cellStyle name="Normal 3 6 2 3 2 2 4" xfId="16708" xr:uid="{00000000-0005-0000-0000-000007420000}"/>
    <cellStyle name="Normal 3 6 2 3 2 3" xfId="16709" xr:uid="{00000000-0005-0000-0000-000008420000}"/>
    <cellStyle name="Normal 3 6 2 3 2 4" xfId="16710" xr:uid="{00000000-0005-0000-0000-000009420000}"/>
    <cellStyle name="Normal 3 6 2 3 2 5" xfId="16711" xr:uid="{00000000-0005-0000-0000-00000A420000}"/>
    <cellStyle name="Normal 3 6 2 3 3" xfId="16712" xr:uid="{00000000-0005-0000-0000-00000B420000}"/>
    <cellStyle name="Normal 3 6 2 3 3 2" xfId="16713" xr:uid="{00000000-0005-0000-0000-00000C420000}"/>
    <cellStyle name="Normal 3 6 2 3 3 3" xfId="16714" xr:uid="{00000000-0005-0000-0000-00000D420000}"/>
    <cellStyle name="Normal 3 6 2 3 3 4" xfId="16715" xr:uid="{00000000-0005-0000-0000-00000E420000}"/>
    <cellStyle name="Normal 3 6 2 3 4" xfId="16716" xr:uid="{00000000-0005-0000-0000-00000F420000}"/>
    <cellStyle name="Normal 3 6 2 3 5" xfId="16717" xr:uid="{00000000-0005-0000-0000-000010420000}"/>
    <cellStyle name="Normal 3 6 2 3 6" xfId="16718" xr:uid="{00000000-0005-0000-0000-000011420000}"/>
    <cellStyle name="Normal 3 6 2 4" xfId="16719" xr:uid="{00000000-0005-0000-0000-000012420000}"/>
    <cellStyle name="Normal 3 6 2 5" xfId="16720" xr:uid="{00000000-0005-0000-0000-000013420000}"/>
    <cellStyle name="Normal 3 6 2 5 2" xfId="16721" xr:uid="{00000000-0005-0000-0000-000014420000}"/>
    <cellStyle name="Normal 3 6 2 5 2 2" xfId="16722" xr:uid="{00000000-0005-0000-0000-000015420000}"/>
    <cellStyle name="Normal 3 6 2 5 2 3" xfId="16723" xr:uid="{00000000-0005-0000-0000-000016420000}"/>
    <cellStyle name="Normal 3 6 2 5 2 4" xfId="16724" xr:uid="{00000000-0005-0000-0000-000017420000}"/>
    <cellStyle name="Normal 3 6 2 5 3" xfId="16725" xr:uid="{00000000-0005-0000-0000-000018420000}"/>
    <cellStyle name="Normal 3 6 2 5 4" xfId="16726" xr:uid="{00000000-0005-0000-0000-000019420000}"/>
    <cellStyle name="Normal 3 6 2 5 5" xfId="16727" xr:uid="{00000000-0005-0000-0000-00001A420000}"/>
    <cellStyle name="Normal 3 6 2 6" xfId="16728" xr:uid="{00000000-0005-0000-0000-00001B420000}"/>
    <cellStyle name="Normal 3 6 2 6 2" xfId="16729" xr:uid="{00000000-0005-0000-0000-00001C420000}"/>
    <cellStyle name="Normal 3 6 2 6 3" xfId="16730" xr:uid="{00000000-0005-0000-0000-00001D420000}"/>
    <cellStyle name="Normal 3 6 2 6 4" xfId="16731" xr:uid="{00000000-0005-0000-0000-00001E420000}"/>
    <cellStyle name="Normal 3 6 2 7" xfId="16732" xr:uid="{00000000-0005-0000-0000-00001F420000}"/>
    <cellStyle name="Normal 3 6 2 8" xfId="16733" xr:uid="{00000000-0005-0000-0000-000020420000}"/>
    <cellStyle name="Normal 3 6 2 9" xfId="16734" xr:uid="{00000000-0005-0000-0000-000021420000}"/>
    <cellStyle name="Normal 3 6 3" xfId="16735" xr:uid="{00000000-0005-0000-0000-000022420000}"/>
    <cellStyle name="Normal 3 6 3 2" xfId="16736" xr:uid="{00000000-0005-0000-0000-000023420000}"/>
    <cellStyle name="Normal 3 6 3 3" xfId="16737" xr:uid="{00000000-0005-0000-0000-000024420000}"/>
    <cellStyle name="Normal 3 6 3 3 2" xfId="16738" xr:uid="{00000000-0005-0000-0000-000025420000}"/>
    <cellStyle name="Normal 3 6 3 3 2 2" xfId="16739" xr:uid="{00000000-0005-0000-0000-000026420000}"/>
    <cellStyle name="Normal 3 6 3 3 2 3" xfId="16740" xr:uid="{00000000-0005-0000-0000-000027420000}"/>
    <cellStyle name="Normal 3 6 3 3 2 4" xfId="16741" xr:uid="{00000000-0005-0000-0000-000028420000}"/>
    <cellStyle name="Normal 3 6 3 3 3" xfId="16742" xr:uid="{00000000-0005-0000-0000-000029420000}"/>
    <cellStyle name="Normal 3 6 3 3 4" xfId="16743" xr:uid="{00000000-0005-0000-0000-00002A420000}"/>
    <cellStyle name="Normal 3 6 3 3 5" xfId="16744" xr:uid="{00000000-0005-0000-0000-00002B420000}"/>
    <cellStyle name="Normal 3 6 3 4" xfId="16745" xr:uid="{00000000-0005-0000-0000-00002C420000}"/>
    <cellStyle name="Normal 3 6 3 5" xfId="16746" xr:uid="{00000000-0005-0000-0000-00002D420000}"/>
    <cellStyle name="Normal 3 6 3 5 2" xfId="16747" xr:uid="{00000000-0005-0000-0000-00002E420000}"/>
    <cellStyle name="Normal 3 6 3 5 3" xfId="16748" xr:uid="{00000000-0005-0000-0000-00002F420000}"/>
    <cellStyle name="Normal 3 6 3 5 4" xfId="16749" xr:uid="{00000000-0005-0000-0000-000030420000}"/>
    <cellStyle name="Normal 3 6 3 6" xfId="16750" xr:uid="{00000000-0005-0000-0000-000031420000}"/>
    <cellStyle name="Normal 3 6 3 7" xfId="16751" xr:uid="{00000000-0005-0000-0000-000032420000}"/>
    <cellStyle name="Normal 3 6 3 8" xfId="16752" xr:uid="{00000000-0005-0000-0000-000033420000}"/>
    <cellStyle name="Normal 3 6 4" xfId="16753" xr:uid="{00000000-0005-0000-0000-000034420000}"/>
    <cellStyle name="Normal 3 6 4 2" xfId="16754" xr:uid="{00000000-0005-0000-0000-000035420000}"/>
    <cellStyle name="Normal 3 6 4 2 2" xfId="16755" xr:uid="{00000000-0005-0000-0000-000036420000}"/>
    <cellStyle name="Normal 3 6 4 2 2 2" xfId="16756" xr:uid="{00000000-0005-0000-0000-000037420000}"/>
    <cellStyle name="Normal 3 6 4 2 2 3" xfId="16757" xr:uid="{00000000-0005-0000-0000-000038420000}"/>
    <cellStyle name="Normal 3 6 4 2 2 4" xfId="16758" xr:uid="{00000000-0005-0000-0000-000039420000}"/>
    <cellStyle name="Normal 3 6 4 2 3" xfId="16759" xr:uid="{00000000-0005-0000-0000-00003A420000}"/>
    <cellStyle name="Normal 3 6 4 2 4" xfId="16760" xr:uid="{00000000-0005-0000-0000-00003B420000}"/>
    <cellStyle name="Normal 3 6 4 2 5" xfId="16761" xr:uid="{00000000-0005-0000-0000-00003C420000}"/>
    <cellStyle name="Normal 3 6 4 3" xfId="16762" xr:uid="{00000000-0005-0000-0000-00003D420000}"/>
    <cellStyle name="Normal 3 6 4 3 2" xfId="16763" xr:uid="{00000000-0005-0000-0000-00003E420000}"/>
    <cellStyle name="Normal 3 6 4 3 3" xfId="16764" xr:uid="{00000000-0005-0000-0000-00003F420000}"/>
    <cellStyle name="Normal 3 6 4 3 4" xfId="16765" xr:uid="{00000000-0005-0000-0000-000040420000}"/>
    <cellStyle name="Normal 3 6 4 4" xfId="16766" xr:uid="{00000000-0005-0000-0000-000041420000}"/>
    <cellStyle name="Normal 3 6 4 5" xfId="16767" xr:uid="{00000000-0005-0000-0000-000042420000}"/>
    <cellStyle name="Normal 3 6 4 6" xfId="16768" xr:uid="{00000000-0005-0000-0000-000043420000}"/>
    <cellStyle name="Normal 3 6 5" xfId="16769" xr:uid="{00000000-0005-0000-0000-000044420000}"/>
    <cellStyle name="Normal 3 6 6" xfId="16770" xr:uid="{00000000-0005-0000-0000-000045420000}"/>
    <cellStyle name="Normal 3 6 6 2" xfId="16771" xr:uid="{00000000-0005-0000-0000-000046420000}"/>
    <cellStyle name="Normal 3 6 6 2 2" xfId="16772" xr:uid="{00000000-0005-0000-0000-000047420000}"/>
    <cellStyle name="Normal 3 6 6 2 3" xfId="16773" xr:uid="{00000000-0005-0000-0000-000048420000}"/>
    <cellStyle name="Normal 3 6 6 2 4" xfId="16774" xr:uid="{00000000-0005-0000-0000-000049420000}"/>
    <cellStyle name="Normal 3 6 6 3" xfId="16775" xr:uid="{00000000-0005-0000-0000-00004A420000}"/>
    <cellStyle name="Normal 3 6 6 4" xfId="16776" xr:uid="{00000000-0005-0000-0000-00004B420000}"/>
    <cellStyle name="Normal 3 6 6 5" xfId="16777" xr:uid="{00000000-0005-0000-0000-00004C420000}"/>
    <cellStyle name="Normal 3 6 7" xfId="16778" xr:uid="{00000000-0005-0000-0000-00004D420000}"/>
    <cellStyle name="Normal 3 6 7 2" xfId="16779" xr:uid="{00000000-0005-0000-0000-00004E420000}"/>
    <cellStyle name="Normal 3 6 7 3" xfId="16780" xr:uid="{00000000-0005-0000-0000-00004F420000}"/>
    <cellStyle name="Normal 3 6 7 4" xfId="16781" xr:uid="{00000000-0005-0000-0000-000050420000}"/>
    <cellStyle name="Normal 3 6 8" xfId="16782" xr:uid="{00000000-0005-0000-0000-000051420000}"/>
    <cellStyle name="Normal 3 6 9" xfId="16783" xr:uid="{00000000-0005-0000-0000-000052420000}"/>
    <cellStyle name="Normal 3 7" xfId="16784" xr:uid="{00000000-0005-0000-0000-000053420000}"/>
    <cellStyle name="Normal 3 7 10" xfId="16785" xr:uid="{00000000-0005-0000-0000-000054420000}"/>
    <cellStyle name="Normal 3 7 2" xfId="16786" xr:uid="{00000000-0005-0000-0000-000055420000}"/>
    <cellStyle name="Normal 3 7 2 2" xfId="16787" xr:uid="{00000000-0005-0000-0000-000056420000}"/>
    <cellStyle name="Normal 3 7 2 2 2" xfId="16788" xr:uid="{00000000-0005-0000-0000-000057420000}"/>
    <cellStyle name="Normal 3 7 2 2 2 2" xfId="16789" xr:uid="{00000000-0005-0000-0000-000058420000}"/>
    <cellStyle name="Normal 3 7 2 2 2 2 2" xfId="16790" xr:uid="{00000000-0005-0000-0000-000059420000}"/>
    <cellStyle name="Normal 3 7 2 2 2 2 3" xfId="16791" xr:uid="{00000000-0005-0000-0000-00005A420000}"/>
    <cellStyle name="Normal 3 7 2 2 2 2 4" xfId="16792" xr:uid="{00000000-0005-0000-0000-00005B420000}"/>
    <cellStyle name="Normal 3 7 2 2 2 3" xfId="16793" xr:uid="{00000000-0005-0000-0000-00005C420000}"/>
    <cellStyle name="Normal 3 7 2 2 2 4" xfId="16794" xr:uid="{00000000-0005-0000-0000-00005D420000}"/>
    <cellStyle name="Normal 3 7 2 2 2 5" xfId="16795" xr:uid="{00000000-0005-0000-0000-00005E420000}"/>
    <cellStyle name="Normal 3 7 2 2 3" xfId="16796" xr:uid="{00000000-0005-0000-0000-00005F420000}"/>
    <cellStyle name="Normal 3 7 2 2 3 2" xfId="16797" xr:uid="{00000000-0005-0000-0000-000060420000}"/>
    <cellStyle name="Normal 3 7 2 2 3 3" xfId="16798" xr:uid="{00000000-0005-0000-0000-000061420000}"/>
    <cellStyle name="Normal 3 7 2 2 3 4" xfId="16799" xr:uid="{00000000-0005-0000-0000-000062420000}"/>
    <cellStyle name="Normal 3 7 2 2 4" xfId="16800" xr:uid="{00000000-0005-0000-0000-000063420000}"/>
    <cellStyle name="Normal 3 7 2 2 5" xfId="16801" xr:uid="{00000000-0005-0000-0000-000064420000}"/>
    <cellStyle name="Normal 3 7 2 2 6" xfId="16802" xr:uid="{00000000-0005-0000-0000-000065420000}"/>
    <cellStyle name="Normal 3 7 2 3" xfId="16803" xr:uid="{00000000-0005-0000-0000-000066420000}"/>
    <cellStyle name="Normal 3 7 2 3 2" xfId="16804" xr:uid="{00000000-0005-0000-0000-000067420000}"/>
    <cellStyle name="Normal 3 7 2 3 2 2" xfId="16805" xr:uid="{00000000-0005-0000-0000-000068420000}"/>
    <cellStyle name="Normal 3 7 2 3 2 2 2" xfId="16806" xr:uid="{00000000-0005-0000-0000-000069420000}"/>
    <cellStyle name="Normal 3 7 2 3 2 2 3" xfId="16807" xr:uid="{00000000-0005-0000-0000-00006A420000}"/>
    <cellStyle name="Normal 3 7 2 3 2 2 4" xfId="16808" xr:uid="{00000000-0005-0000-0000-00006B420000}"/>
    <cellStyle name="Normal 3 7 2 3 2 3" xfId="16809" xr:uid="{00000000-0005-0000-0000-00006C420000}"/>
    <cellStyle name="Normal 3 7 2 3 2 4" xfId="16810" xr:uid="{00000000-0005-0000-0000-00006D420000}"/>
    <cellStyle name="Normal 3 7 2 3 2 5" xfId="16811" xr:uid="{00000000-0005-0000-0000-00006E420000}"/>
    <cellStyle name="Normal 3 7 2 3 3" xfId="16812" xr:uid="{00000000-0005-0000-0000-00006F420000}"/>
    <cellStyle name="Normal 3 7 2 3 3 2" xfId="16813" xr:uid="{00000000-0005-0000-0000-000070420000}"/>
    <cellStyle name="Normal 3 7 2 3 3 3" xfId="16814" xr:uid="{00000000-0005-0000-0000-000071420000}"/>
    <cellStyle name="Normal 3 7 2 3 3 4" xfId="16815" xr:uid="{00000000-0005-0000-0000-000072420000}"/>
    <cellStyle name="Normal 3 7 2 3 4" xfId="16816" xr:uid="{00000000-0005-0000-0000-000073420000}"/>
    <cellStyle name="Normal 3 7 2 3 5" xfId="16817" xr:uid="{00000000-0005-0000-0000-000074420000}"/>
    <cellStyle name="Normal 3 7 2 3 6" xfId="16818" xr:uid="{00000000-0005-0000-0000-000075420000}"/>
    <cellStyle name="Normal 3 7 2 4" xfId="16819" xr:uid="{00000000-0005-0000-0000-000076420000}"/>
    <cellStyle name="Normal 3 7 2 5" xfId="16820" xr:uid="{00000000-0005-0000-0000-000077420000}"/>
    <cellStyle name="Normal 3 7 2 5 2" xfId="16821" xr:uid="{00000000-0005-0000-0000-000078420000}"/>
    <cellStyle name="Normal 3 7 2 5 2 2" xfId="16822" xr:uid="{00000000-0005-0000-0000-000079420000}"/>
    <cellStyle name="Normal 3 7 2 5 2 3" xfId="16823" xr:uid="{00000000-0005-0000-0000-00007A420000}"/>
    <cellStyle name="Normal 3 7 2 5 2 4" xfId="16824" xr:uid="{00000000-0005-0000-0000-00007B420000}"/>
    <cellStyle name="Normal 3 7 2 5 3" xfId="16825" xr:uid="{00000000-0005-0000-0000-00007C420000}"/>
    <cellStyle name="Normal 3 7 2 5 4" xfId="16826" xr:uid="{00000000-0005-0000-0000-00007D420000}"/>
    <cellStyle name="Normal 3 7 2 5 5" xfId="16827" xr:uid="{00000000-0005-0000-0000-00007E420000}"/>
    <cellStyle name="Normal 3 7 2 6" xfId="16828" xr:uid="{00000000-0005-0000-0000-00007F420000}"/>
    <cellStyle name="Normal 3 7 2 6 2" xfId="16829" xr:uid="{00000000-0005-0000-0000-000080420000}"/>
    <cellStyle name="Normal 3 7 2 6 3" xfId="16830" xr:uid="{00000000-0005-0000-0000-000081420000}"/>
    <cellStyle name="Normal 3 7 2 6 4" xfId="16831" xr:uid="{00000000-0005-0000-0000-000082420000}"/>
    <cellStyle name="Normal 3 7 2 7" xfId="16832" xr:uid="{00000000-0005-0000-0000-000083420000}"/>
    <cellStyle name="Normal 3 7 2 8" xfId="16833" xr:uid="{00000000-0005-0000-0000-000084420000}"/>
    <cellStyle name="Normal 3 7 2 9" xfId="16834" xr:uid="{00000000-0005-0000-0000-000085420000}"/>
    <cellStyle name="Normal 3 7 3" xfId="16835" xr:uid="{00000000-0005-0000-0000-000086420000}"/>
    <cellStyle name="Normal 3 7 3 2" xfId="16836" xr:uid="{00000000-0005-0000-0000-000087420000}"/>
    <cellStyle name="Normal 3 7 3 2 2" xfId="16837" xr:uid="{00000000-0005-0000-0000-000088420000}"/>
    <cellStyle name="Normal 3 7 3 2 2 2" xfId="16838" xr:uid="{00000000-0005-0000-0000-000089420000}"/>
    <cellStyle name="Normal 3 7 3 2 2 2 2" xfId="16839" xr:uid="{00000000-0005-0000-0000-00008A420000}"/>
    <cellStyle name="Normal 3 7 3 2 2 2 3" xfId="16840" xr:uid="{00000000-0005-0000-0000-00008B420000}"/>
    <cellStyle name="Normal 3 7 3 2 2 2 4" xfId="16841" xr:uid="{00000000-0005-0000-0000-00008C420000}"/>
    <cellStyle name="Normal 3 7 3 2 2 3" xfId="16842" xr:uid="{00000000-0005-0000-0000-00008D420000}"/>
    <cellStyle name="Normal 3 7 3 2 2 4" xfId="16843" xr:uid="{00000000-0005-0000-0000-00008E420000}"/>
    <cellStyle name="Normal 3 7 3 2 2 5" xfId="16844" xr:uid="{00000000-0005-0000-0000-00008F420000}"/>
    <cellStyle name="Normal 3 7 3 2 3" xfId="16845" xr:uid="{00000000-0005-0000-0000-000090420000}"/>
    <cellStyle name="Normal 3 7 3 2 3 2" xfId="16846" xr:uid="{00000000-0005-0000-0000-000091420000}"/>
    <cellStyle name="Normal 3 7 3 2 3 3" xfId="16847" xr:uid="{00000000-0005-0000-0000-000092420000}"/>
    <cellStyle name="Normal 3 7 3 2 3 4" xfId="16848" xr:uid="{00000000-0005-0000-0000-000093420000}"/>
    <cellStyle name="Normal 3 7 3 2 4" xfId="16849" xr:uid="{00000000-0005-0000-0000-000094420000}"/>
    <cellStyle name="Normal 3 7 3 2 5" xfId="16850" xr:uid="{00000000-0005-0000-0000-000095420000}"/>
    <cellStyle name="Normal 3 7 3 2 6" xfId="16851" xr:uid="{00000000-0005-0000-0000-000096420000}"/>
    <cellStyle name="Normal 3 7 3 3" xfId="16852" xr:uid="{00000000-0005-0000-0000-000097420000}"/>
    <cellStyle name="Normal 3 7 3 3 2" xfId="16853" xr:uid="{00000000-0005-0000-0000-000098420000}"/>
    <cellStyle name="Normal 3 7 3 3 2 2" xfId="16854" xr:uid="{00000000-0005-0000-0000-000099420000}"/>
    <cellStyle name="Normal 3 7 3 3 2 3" xfId="16855" xr:uid="{00000000-0005-0000-0000-00009A420000}"/>
    <cellStyle name="Normal 3 7 3 3 2 4" xfId="16856" xr:uid="{00000000-0005-0000-0000-00009B420000}"/>
    <cellStyle name="Normal 3 7 3 3 3" xfId="16857" xr:uid="{00000000-0005-0000-0000-00009C420000}"/>
    <cellStyle name="Normal 3 7 3 3 4" xfId="16858" xr:uid="{00000000-0005-0000-0000-00009D420000}"/>
    <cellStyle name="Normal 3 7 3 3 5" xfId="16859" xr:uid="{00000000-0005-0000-0000-00009E420000}"/>
    <cellStyle name="Normal 3 7 3 4" xfId="16860" xr:uid="{00000000-0005-0000-0000-00009F420000}"/>
    <cellStyle name="Normal 3 7 3 5" xfId="16861" xr:uid="{00000000-0005-0000-0000-0000A0420000}"/>
    <cellStyle name="Normal 3 7 3 5 2" xfId="16862" xr:uid="{00000000-0005-0000-0000-0000A1420000}"/>
    <cellStyle name="Normal 3 7 3 5 3" xfId="16863" xr:uid="{00000000-0005-0000-0000-0000A2420000}"/>
    <cellStyle name="Normal 3 7 3 5 4" xfId="16864" xr:uid="{00000000-0005-0000-0000-0000A3420000}"/>
    <cellStyle name="Normal 3 7 3 6" xfId="16865" xr:uid="{00000000-0005-0000-0000-0000A4420000}"/>
    <cellStyle name="Normal 3 7 3 7" xfId="16866" xr:uid="{00000000-0005-0000-0000-0000A5420000}"/>
    <cellStyle name="Normal 3 7 3 8" xfId="16867" xr:uid="{00000000-0005-0000-0000-0000A6420000}"/>
    <cellStyle name="Normal 3 7 4" xfId="16868" xr:uid="{00000000-0005-0000-0000-0000A7420000}"/>
    <cellStyle name="Normal 3 7 4 2" xfId="16869" xr:uid="{00000000-0005-0000-0000-0000A8420000}"/>
    <cellStyle name="Normal 3 7 4 2 2" xfId="16870" xr:uid="{00000000-0005-0000-0000-0000A9420000}"/>
    <cellStyle name="Normal 3 7 4 2 2 2" xfId="16871" xr:uid="{00000000-0005-0000-0000-0000AA420000}"/>
    <cellStyle name="Normal 3 7 4 2 2 3" xfId="16872" xr:uid="{00000000-0005-0000-0000-0000AB420000}"/>
    <cellStyle name="Normal 3 7 4 2 2 4" xfId="16873" xr:uid="{00000000-0005-0000-0000-0000AC420000}"/>
    <cellStyle name="Normal 3 7 4 2 3" xfId="16874" xr:uid="{00000000-0005-0000-0000-0000AD420000}"/>
    <cellStyle name="Normal 3 7 4 2 4" xfId="16875" xr:uid="{00000000-0005-0000-0000-0000AE420000}"/>
    <cellStyle name="Normal 3 7 4 2 5" xfId="16876" xr:uid="{00000000-0005-0000-0000-0000AF420000}"/>
    <cellStyle name="Normal 3 7 4 3" xfId="16877" xr:uid="{00000000-0005-0000-0000-0000B0420000}"/>
    <cellStyle name="Normal 3 7 4 3 2" xfId="16878" xr:uid="{00000000-0005-0000-0000-0000B1420000}"/>
    <cellStyle name="Normal 3 7 4 3 3" xfId="16879" xr:uid="{00000000-0005-0000-0000-0000B2420000}"/>
    <cellStyle name="Normal 3 7 4 3 4" xfId="16880" xr:uid="{00000000-0005-0000-0000-0000B3420000}"/>
    <cellStyle name="Normal 3 7 4 4" xfId="16881" xr:uid="{00000000-0005-0000-0000-0000B4420000}"/>
    <cellStyle name="Normal 3 7 4 5" xfId="16882" xr:uid="{00000000-0005-0000-0000-0000B5420000}"/>
    <cellStyle name="Normal 3 7 4 6" xfId="16883" xr:uid="{00000000-0005-0000-0000-0000B6420000}"/>
    <cellStyle name="Normal 3 7 5" xfId="16884" xr:uid="{00000000-0005-0000-0000-0000B7420000}"/>
    <cellStyle name="Normal 3 7 6" xfId="16885" xr:uid="{00000000-0005-0000-0000-0000B8420000}"/>
    <cellStyle name="Normal 3 7 6 2" xfId="16886" xr:uid="{00000000-0005-0000-0000-0000B9420000}"/>
    <cellStyle name="Normal 3 7 6 2 2" xfId="16887" xr:uid="{00000000-0005-0000-0000-0000BA420000}"/>
    <cellStyle name="Normal 3 7 6 2 3" xfId="16888" xr:uid="{00000000-0005-0000-0000-0000BB420000}"/>
    <cellStyle name="Normal 3 7 6 2 4" xfId="16889" xr:uid="{00000000-0005-0000-0000-0000BC420000}"/>
    <cellStyle name="Normal 3 7 6 3" xfId="16890" xr:uid="{00000000-0005-0000-0000-0000BD420000}"/>
    <cellStyle name="Normal 3 7 6 4" xfId="16891" xr:uid="{00000000-0005-0000-0000-0000BE420000}"/>
    <cellStyle name="Normal 3 7 6 5" xfId="16892" xr:uid="{00000000-0005-0000-0000-0000BF420000}"/>
    <cellStyle name="Normal 3 7 7" xfId="16893" xr:uid="{00000000-0005-0000-0000-0000C0420000}"/>
    <cellStyle name="Normal 3 7 7 2" xfId="16894" xr:uid="{00000000-0005-0000-0000-0000C1420000}"/>
    <cellStyle name="Normal 3 7 7 3" xfId="16895" xr:uid="{00000000-0005-0000-0000-0000C2420000}"/>
    <cellStyle name="Normal 3 7 7 4" xfId="16896" xr:uid="{00000000-0005-0000-0000-0000C3420000}"/>
    <cellStyle name="Normal 3 7 8" xfId="16897" xr:uid="{00000000-0005-0000-0000-0000C4420000}"/>
    <cellStyle name="Normal 3 7 9" xfId="16898" xr:uid="{00000000-0005-0000-0000-0000C5420000}"/>
    <cellStyle name="Normal 3 8" xfId="16899" xr:uid="{00000000-0005-0000-0000-0000C6420000}"/>
    <cellStyle name="Normal 3 8 10" xfId="16900" xr:uid="{00000000-0005-0000-0000-0000C7420000}"/>
    <cellStyle name="Normal 3 8 11" xfId="16901" xr:uid="{00000000-0005-0000-0000-0000C8420000}"/>
    <cellStyle name="Normal 3 8 11 2" xfId="16902" xr:uid="{00000000-0005-0000-0000-0000C9420000}"/>
    <cellStyle name="Normal 3 8 11 2 2" xfId="16903" xr:uid="{00000000-0005-0000-0000-0000CA420000}"/>
    <cellStyle name="Normal 3 8 11 2 3" xfId="16904" xr:uid="{00000000-0005-0000-0000-0000CB420000}"/>
    <cellStyle name="Normal 3 8 11 2 4" xfId="16905" xr:uid="{00000000-0005-0000-0000-0000CC420000}"/>
    <cellStyle name="Normal 3 8 11 3" xfId="16906" xr:uid="{00000000-0005-0000-0000-0000CD420000}"/>
    <cellStyle name="Normal 3 8 11 4" xfId="16907" xr:uid="{00000000-0005-0000-0000-0000CE420000}"/>
    <cellStyle name="Normal 3 8 11 5" xfId="16908" xr:uid="{00000000-0005-0000-0000-0000CF420000}"/>
    <cellStyle name="Normal 3 8 12" xfId="16909" xr:uid="{00000000-0005-0000-0000-0000D0420000}"/>
    <cellStyle name="Normal 3 8 12 2" xfId="16910" xr:uid="{00000000-0005-0000-0000-0000D1420000}"/>
    <cellStyle name="Normal 3 8 12 3" xfId="16911" xr:uid="{00000000-0005-0000-0000-0000D2420000}"/>
    <cellStyle name="Normal 3 8 12 4" xfId="16912" xr:uid="{00000000-0005-0000-0000-0000D3420000}"/>
    <cellStyle name="Normal 3 8 13" xfId="16913" xr:uid="{00000000-0005-0000-0000-0000D4420000}"/>
    <cellStyle name="Normal 3 8 14" xfId="16914" xr:uid="{00000000-0005-0000-0000-0000D5420000}"/>
    <cellStyle name="Normal 3 8 15" xfId="16915" xr:uid="{00000000-0005-0000-0000-0000D6420000}"/>
    <cellStyle name="Normal 3 8 2" xfId="16916" xr:uid="{00000000-0005-0000-0000-0000D7420000}"/>
    <cellStyle name="Normal 3 8 2 10" xfId="16917" xr:uid="{00000000-0005-0000-0000-0000D8420000}"/>
    <cellStyle name="Normal 3 8 2 10 2" xfId="16918" xr:uid="{00000000-0005-0000-0000-0000D9420000}"/>
    <cellStyle name="Normal 3 8 2 10 2 2" xfId="16919" xr:uid="{00000000-0005-0000-0000-0000DA420000}"/>
    <cellStyle name="Normal 3 8 2 10 2 3" xfId="16920" xr:uid="{00000000-0005-0000-0000-0000DB420000}"/>
    <cellStyle name="Normal 3 8 2 10 2 4" xfId="16921" xr:uid="{00000000-0005-0000-0000-0000DC420000}"/>
    <cellStyle name="Normal 3 8 2 10 3" xfId="16922" xr:uid="{00000000-0005-0000-0000-0000DD420000}"/>
    <cellStyle name="Normal 3 8 2 10 4" xfId="16923" xr:uid="{00000000-0005-0000-0000-0000DE420000}"/>
    <cellStyle name="Normal 3 8 2 10 5" xfId="16924" xr:uid="{00000000-0005-0000-0000-0000DF420000}"/>
    <cellStyle name="Normal 3 8 2 11" xfId="16925" xr:uid="{00000000-0005-0000-0000-0000E0420000}"/>
    <cellStyle name="Normal 3 8 2 11 2" xfId="16926" xr:uid="{00000000-0005-0000-0000-0000E1420000}"/>
    <cellStyle name="Normal 3 8 2 11 3" xfId="16927" xr:uid="{00000000-0005-0000-0000-0000E2420000}"/>
    <cellStyle name="Normal 3 8 2 11 4" xfId="16928" xr:uid="{00000000-0005-0000-0000-0000E3420000}"/>
    <cellStyle name="Normal 3 8 2 12" xfId="16929" xr:uid="{00000000-0005-0000-0000-0000E4420000}"/>
    <cellStyle name="Normal 3 8 2 13" xfId="16930" xr:uid="{00000000-0005-0000-0000-0000E5420000}"/>
    <cellStyle name="Normal 3 8 2 14" xfId="16931" xr:uid="{00000000-0005-0000-0000-0000E6420000}"/>
    <cellStyle name="Normal 3 8 2 2" xfId="16932" xr:uid="{00000000-0005-0000-0000-0000E7420000}"/>
    <cellStyle name="Normal 3 8 2 2 2" xfId="16933" xr:uid="{00000000-0005-0000-0000-0000E8420000}"/>
    <cellStyle name="Normal 3 8 2 2 3" xfId="16934" xr:uid="{00000000-0005-0000-0000-0000E9420000}"/>
    <cellStyle name="Normal 3 8 2 2 4" xfId="16935" xr:uid="{00000000-0005-0000-0000-0000EA420000}"/>
    <cellStyle name="Normal 3 8 2 2 4 2" xfId="16936" xr:uid="{00000000-0005-0000-0000-0000EB420000}"/>
    <cellStyle name="Normal 3 8 2 2 4 2 2" xfId="16937" xr:uid="{00000000-0005-0000-0000-0000EC420000}"/>
    <cellStyle name="Normal 3 8 2 2 4 2 3" xfId="16938" xr:uid="{00000000-0005-0000-0000-0000ED420000}"/>
    <cellStyle name="Normal 3 8 2 2 4 2 4" xfId="16939" xr:uid="{00000000-0005-0000-0000-0000EE420000}"/>
    <cellStyle name="Normal 3 8 2 2 4 3" xfId="16940" xr:uid="{00000000-0005-0000-0000-0000EF420000}"/>
    <cellStyle name="Normal 3 8 2 2 4 4" xfId="16941" xr:uid="{00000000-0005-0000-0000-0000F0420000}"/>
    <cellStyle name="Normal 3 8 2 2 4 5" xfId="16942" xr:uid="{00000000-0005-0000-0000-0000F1420000}"/>
    <cellStyle name="Normal 3 8 2 2 5" xfId="16943" xr:uid="{00000000-0005-0000-0000-0000F2420000}"/>
    <cellStyle name="Normal 3 8 2 2 5 2" xfId="16944" xr:uid="{00000000-0005-0000-0000-0000F3420000}"/>
    <cellStyle name="Normal 3 8 2 2 5 3" xfId="16945" xr:uid="{00000000-0005-0000-0000-0000F4420000}"/>
    <cellStyle name="Normal 3 8 2 2 5 4" xfId="16946" xr:uid="{00000000-0005-0000-0000-0000F5420000}"/>
    <cellStyle name="Normal 3 8 2 2 6" xfId="16947" xr:uid="{00000000-0005-0000-0000-0000F6420000}"/>
    <cellStyle name="Normal 3 8 2 2 7" xfId="16948" xr:uid="{00000000-0005-0000-0000-0000F7420000}"/>
    <cellStyle name="Normal 3 8 2 2 8" xfId="16949" xr:uid="{00000000-0005-0000-0000-0000F8420000}"/>
    <cellStyle name="Normal 3 8 2 3" xfId="16950" xr:uid="{00000000-0005-0000-0000-0000F9420000}"/>
    <cellStyle name="Normal 3 8 2 3 2" xfId="16951" xr:uid="{00000000-0005-0000-0000-0000FA420000}"/>
    <cellStyle name="Normal 3 8 2 3 3" xfId="16952" xr:uid="{00000000-0005-0000-0000-0000FB420000}"/>
    <cellStyle name="Normal 3 8 2 3 3 2" xfId="16953" xr:uid="{00000000-0005-0000-0000-0000FC420000}"/>
    <cellStyle name="Normal 3 8 2 3 3 2 2" xfId="16954" xr:uid="{00000000-0005-0000-0000-0000FD420000}"/>
    <cellStyle name="Normal 3 8 2 3 3 2 3" xfId="16955" xr:uid="{00000000-0005-0000-0000-0000FE420000}"/>
    <cellStyle name="Normal 3 8 2 3 3 2 4" xfId="16956" xr:uid="{00000000-0005-0000-0000-0000FF420000}"/>
    <cellStyle name="Normal 3 8 2 3 3 3" xfId="16957" xr:uid="{00000000-0005-0000-0000-000000430000}"/>
    <cellStyle name="Normal 3 8 2 3 3 4" xfId="16958" xr:uid="{00000000-0005-0000-0000-000001430000}"/>
    <cellStyle name="Normal 3 8 2 3 3 5" xfId="16959" xr:uid="{00000000-0005-0000-0000-000002430000}"/>
    <cellStyle name="Normal 3 8 2 3 4" xfId="16960" xr:uid="{00000000-0005-0000-0000-000003430000}"/>
    <cellStyle name="Normal 3 8 2 3 4 2" xfId="16961" xr:uid="{00000000-0005-0000-0000-000004430000}"/>
    <cellStyle name="Normal 3 8 2 3 4 3" xfId="16962" xr:uid="{00000000-0005-0000-0000-000005430000}"/>
    <cellStyle name="Normal 3 8 2 3 4 4" xfId="16963" xr:uid="{00000000-0005-0000-0000-000006430000}"/>
    <cellStyle name="Normal 3 8 2 3 5" xfId="16964" xr:uid="{00000000-0005-0000-0000-000007430000}"/>
    <cellStyle name="Normal 3 8 2 3 6" xfId="16965" xr:uid="{00000000-0005-0000-0000-000008430000}"/>
    <cellStyle name="Normal 3 8 2 3 7" xfId="16966" xr:uid="{00000000-0005-0000-0000-000009430000}"/>
    <cellStyle name="Normal 3 8 2 4" xfId="16967" xr:uid="{00000000-0005-0000-0000-00000A430000}"/>
    <cellStyle name="Normal 3 8 2 5" xfId="16968" xr:uid="{00000000-0005-0000-0000-00000B430000}"/>
    <cellStyle name="Normal 3 8 2 6" xfId="16969" xr:uid="{00000000-0005-0000-0000-00000C430000}"/>
    <cellStyle name="Normal 3 8 2 7" xfId="16970" xr:uid="{00000000-0005-0000-0000-00000D430000}"/>
    <cellStyle name="Normal 3 8 2 8" xfId="16971" xr:uid="{00000000-0005-0000-0000-00000E430000}"/>
    <cellStyle name="Normal 3 8 2 9" xfId="16972" xr:uid="{00000000-0005-0000-0000-00000F430000}"/>
    <cellStyle name="Normal 3 8 3" xfId="16973" xr:uid="{00000000-0005-0000-0000-000010430000}"/>
    <cellStyle name="Normal 3 8 3 2" xfId="16974" xr:uid="{00000000-0005-0000-0000-000011430000}"/>
    <cellStyle name="Normal 3 8 3 3" xfId="16975" xr:uid="{00000000-0005-0000-0000-000012430000}"/>
    <cellStyle name="Normal 3 8 3 4" xfId="16976" xr:uid="{00000000-0005-0000-0000-000013430000}"/>
    <cellStyle name="Normal 3 8 3 4 2" xfId="16977" xr:uid="{00000000-0005-0000-0000-000014430000}"/>
    <cellStyle name="Normal 3 8 3 4 2 2" xfId="16978" xr:uid="{00000000-0005-0000-0000-000015430000}"/>
    <cellStyle name="Normal 3 8 3 4 2 3" xfId="16979" xr:uid="{00000000-0005-0000-0000-000016430000}"/>
    <cellStyle name="Normal 3 8 3 4 2 4" xfId="16980" xr:uid="{00000000-0005-0000-0000-000017430000}"/>
    <cellStyle name="Normal 3 8 3 4 3" xfId="16981" xr:uid="{00000000-0005-0000-0000-000018430000}"/>
    <cellStyle name="Normal 3 8 3 4 4" xfId="16982" xr:uid="{00000000-0005-0000-0000-000019430000}"/>
    <cellStyle name="Normal 3 8 3 4 5" xfId="16983" xr:uid="{00000000-0005-0000-0000-00001A430000}"/>
    <cellStyle name="Normal 3 8 3 5" xfId="16984" xr:uid="{00000000-0005-0000-0000-00001B430000}"/>
    <cellStyle name="Normal 3 8 3 5 2" xfId="16985" xr:uid="{00000000-0005-0000-0000-00001C430000}"/>
    <cellStyle name="Normal 3 8 3 5 3" xfId="16986" xr:uid="{00000000-0005-0000-0000-00001D430000}"/>
    <cellStyle name="Normal 3 8 3 5 4" xfId="16987" xr:uid="{00000000-0005-0000-0000-00001E430000}"/>
    <cellStyle name="Normal 3 8 3 6" xfId="16988" xr:uid="{00000000-0005-0000-0000-00001F430000}"/>
    <cellStyle name="Normal 3 8 3 7" xfId="16989" xr:uid="{00000000-0005-0000-0000-000020430000}"/>
    <cellStyle name="Normal 3 8 3 8" xfId="16990" xr:uid="{00000000-0005-0000-0000-000021430000}"/>
    <cellStyle name="Normal 3 8 4" xfId="16991" xr:uid="{00000000-0005-0000-0000-000022430000}"/>
    <cellStyle name="Normal 3 8 4 2" xfId="16992" xr:uid="{00000000-0005-0000-0000-000023430000}"/>
    <cellStyle name="Normal 3 8 4 3" xfId="16993" xr:uid="{00000000-0005-0000-0000-000024430000}"/>
    <cellStyle name="Normal 3 8 4 3 2" xfId="16994" xr:uid="{00000000-0005-0000-0000-000025430000}"/>
    <cellStyle name="Normal 3 8 4 3 2 2" xfId="16995" xr:uid="{00000000-0005-0000-0000-000026430000}"/>
    <cellStyle name="Normal 3 8 4 3 2 3" xfId="16996" xr:uid="{00000000-0005-0000-0000-000027430000}"/>
    <cellStyle name="Normal 3 8 4 3 2 4" xfId="16997" xr:uid="{00000000-0005-0000-0000-000028430000}"/>
    <cellStyle name="Normal 3 8 4 3 3" xfId="16998" xr:uid="{00000000-0005-0000-0000-000029430000}"/>
    <cellStyle name="Normal 3 8 4 3 4" xfId="16999" xr:uid="{00000000-0005-0000-0000-00002A430000}"/>
    <cellStyle name="Normal 3 8 4 3 5" xfId="17000" xr:uid="{00000000-0005-0000-0000-00002B430000}"/>
    <cellStyle name="Normal 3 8 4 4" xfId="17001" xr:uid="{00000000-0005-0000-0000-00002C430000}"/>
    <cellStyle name="Normal 3 8 4 4 2" xfId="17002" xr:uid="{00000000-0005-0000-0000-00002D430000}"/>
    <cellStyle name="Normal 3 8 4 4 3" xfId="17003" xr:uid="{00000000-0005-0000-0000-00002E430000}"/>
    <cellStyle name="Normal 3 8 4 4 4" xfId="17004" xr:uid="{00000000-0005-0000-0000-00002F430000}"/>
    <cellStyle name="Normal 3 8 4 5" xfId="17005" xr:uid="{00000000-0005-0000-0000-000030430000}"/>
    <cellStyle name="Normal 3 8 4 6" xfId="17006" xr:uid="{00000000-0005-0000-0000-000031430000}"/>
    <cellStyle name="Normal 3 8 4 7" xfId="17007" xr:uid="{00000000-0005-0000-0000-000032430000}"/>
    <cellStyle name="Normal 3 8 5" xfId="17008" xr:uid="{00000000-0005-0000-0000-000033430000}"/>
    <cellStyle name="Normal 3 8 6" xfId="17009" xr:uid="{00000000-0005-0000-0000-000034430000}"/>
    <cellStyle name="Normal 3 8 7" xfId="17010" xr:uid="{00000000-0005-0000-0000-000035430000}"/>
    <cellStyle name="Normal 3 8 8" xfId="17011" xr:uid="{00000000-0005-0000-0000-000036430000}"/>
    <cellStyle name="Normal 3 8 9" xfId="17012" xr:uid="{00000000-0005-0000-0000-000037430000}"/>
    <cellStyle name="Normal 3 8 9 2" xfId="17013" xr:uid="{00000000-0005-0000-0000-000038430000}"/>
    <cellStyle name="Normal 3 8 9 2 2" xfId="17014" xr:uid="{00000000-0005-0000-0000-000039430000}"/>
    <cellStyle name="Normal 3 8 9 2 2 2" xfId="17015" xr:uid="{00000000-0005-0000-0000-00003A430000}"/>
    <cellStyle name="Normal 3 8 9 2 2 3" xfId="17016" xr:uid="{00000000-0005-0000-0000-00003B430000}"/>
    <cellStyle name="Normal 3 8 9 2 2 4" xfId="17017" xr:uid="{00000000-0005-0000-0000-00003C430000}"/>
    <cellStyle name="Normal 3 8 9 2 3" xfId="17018" xr:uid="{00000000-0005-0000-0000-00003D430000}"/>
    <cellStyle name="Normal 3 8 9 2 4" xfId="17019" xr:uid="{00000000-0005-0000-0000-00003E430000}"/>
    <cellStyle name="Normal 3 8 9 2 5" xfId="17020" xr:uid="{00000000-0005-0000-0000-00003F430000}"/>
    <cellStyle name="Normal 3 8 9 3" xfId="17021" xr:uid="{00000000-0005-0000-0000-000040430000}"/>
    <cellStyle name="Normal 3 8 9 4" xfId="17022" xr:uid="{00000000-0005-0000-0000-000041430000}"/>
    <cellStyle name="Normal 3 8 9 4 2" xfId="17023" xr:uid="{00000000-0005-0000-0000-000042430000}"/>
    <cellStyle name="Normal 3 8 9 4 3" xfId="17024" xr:uid="{00000000-0005-0000-0000-000043430000}"/>
    <cellStyle name="Normal 3 8 9 4 4" xfId="17025" xr:uid="{00000000-0005-0000-0000-000044430000}"/>
    <cellStyle name="Normal 3 8 9 5" xfId="17026" xr:uid="{00000000-0005-0000-0000-000045430000}"/>
    <cellStyle name="Normal 3 8 9 6" xfId="17027" xr:uid="{00000000-0005-0000-0000-000046430000}"/>
    <cellStyle name="Normal 3 8 9 7" xfId="17028" xr:uid="{00000000-0005-0000-0000-000047430000}"/>
    <cellStyle name="Normal 3 9" xfId="17029" xr:uid="{00000000-0005-0000-0000-000048430000}"/>
    <cellStyle name="Normal 3 9 2" xfId="17030" xr:uid="{00000000-0005-0000-0000-000049430000}"/>
    <cellStyle name="Normal 3 9 2 2" xfId="17031" xr:uid="{00000000-0005-0000-0000-00004A430000}"/>
    <cellStyle name="Normal 3 9 2 3" xfId="17032" xr:uid="{00000000-0005-0000-0000-00004B430000}"/>
    <cellStyle name="Normal 3 9 2 3 2" xfId="17033" xr:uid="{00000000-0005-0000-0000-00004C430000}"/>
    <cellStyle name="Normal 3 9 2 3 2 2" xfId="17034" xr:uid="{00000000-0005-0000-0000-00004D430000}"/>
    <cellStyle name="Normal 3 9 2 3 2 3" xfId="17035" xr:uid="{00000000-0005-0000-0000-00004E430000}"/>
    <cellStyle name="Normal 3 9 2 3 2 4" xfId="17036" xr:uid="{00000000-0005-0000-0000-00004F430000}"/>
    <cellStyle name="Normal 3 9 2 3 3" xfId="17037" xr:uid="{00000000-0005-0000-0000-000050430000}"/>
    <cellStyle name="Normal 3 9 2 3 4" xfId="17038" xr:uid="{00000000-0005-0000-0000-000051430000}"/>
    <cellStyle name="Normal 3 9 2 3 5" xfId="17039" xr:uid="{00000000-0005-0000-0000-000052430000}"/>
    <cellStyle name="Normal 3 9 2 4" xfId="17040" xr:uid="{00000000-0005-0000-0000-000053430000}"/>
    <cellStyle name="Normal 3 9 2 4 2" xfId="17041" xr:uid="{00000000-0005-0000-0000-000054430000}"/>
    <cellStyle name="Normal 3 9 2 4 3" xfId="17042" xr:uid="{00000000-0005-0000-0000-000055430000}"/>
    <cellStyle name="Normal 3 9 2 4 4" xfId="17043" xr:uid="{00000000-0005-0000-0000-000056430000}"/>
    <cellStyle name="Normal 3 9 2 5" xfId="17044" xr:uid="{00000000-0005-0000-0000-000057430000}"/>
    <cellStyle name="Normal 3 9 2 6" xfId="17045" xr:uid="{00000000-0005-0000-0000-000058430000}"/>
    <cellStyle name="Normal 3 9 2 7" xfId="17046" xr:uid="{00000000-0005-0000-0000-000059430000}"/>
    <cellStyle name="Normal 3 9 3" xfId="17047" xr:uid="{00000000-0005-0000-0000-00005A430000}"/>
    <cellStyle name="Normal 3 9 3 2" xfId="17048" xr:uid="{00000000-0005-0000-0000-00005B430000}"/>
    <cellStyle name="Normal 3 9 3 2 2" xfId="17049" xr:uid="{00000000-0005-0000-0000-00005C430000}"/>
    <cellStyle name="Normal 3 9 3 2 2 2" xfId="17050" xr:uid="{00000000-0005-0000-0000-00005D430000}"/>
    <cellStyle name="Normal 3 9 3 2 2 3" xfId="17051" xr:uid="{00000000-0005-0000-0000-00005E430000}"/>
    <cellStyle name="Normal 3 9 3 2 2 4" xfId="17052" xr:uid="{00000000-0005-0000-0000-00005F430000}"/>
    <cellStyle name="Normal 3 9 3 2 3" xfId="17053" xr:uid="{00000000-0005-0000-0000-000060430000}"/>
    <cellStyle name="Normal 3 9 3 2 4" xfId="17054" xr:uid="{00000000-0005-0000-0000-000061430000}"/>
    <cellStyle name="Normal 3 9 3 2 5" xfId="17055" xr:uid="{00000000-0005-0000-0000-000062430000}"/>
    <cellStyle name="Normal 3 9 3 3" xfId="17056" xr:uid="{00000000-0005-0000-0000-000063430000}"/>
    <cellStyle name="Normal 3 9 3 3 2" xfId="17057" xr:uid="{00000000-0005-0000-0000-000064430000}"/>
    <cellStyle name="Normal 3 9 3 3 3" xfId="17058" xr:uid="{00000000-0005-0000-0000-000065430000}"/>
    <cellStyle name="Normal 3 9 3 3 4" xfId="17059" xr:uid="{00000000-0005-0000-0000-000066430000}"/>
    <cellStyle name="Normal 3 9 3 4" xfId="17060" xr:uid="{00000000-0005-0000-0000-000067430000}"/>
    <cellStyle name="Normal 3 9 3 5" xfId="17061" xr:uid="{00000000-0005-0000-0000-000068430000}"/>
    <cellStyle name="Normal 3 9 3 6" xfId="17062" xr:uid="{00000000-0005-0000-0000-000069430000}"/>
    <cellStyle name="Normal 3 9 4" xfId="17063" xr:uid="{00000000-0005-0000-0000-00006A430000}"/>
    <cellStyle name="Normal 3 9 5" xfId="17064" xr:uid="{00000000-0005-0000-0000-00006B430000}"/>
    <cellStyle name="Normal 3 9 5 2" xfId="17065" xr:uid="{00000000-0005-0000-0000-00006C430000}"/>
    <cellStyle name="Normal 3 9 5 2 2" xfId="17066" xr:uid="{00000000-0005-0000-0000-00006D430000}"/>
    <cellStyle name="Normal 3 9 5 2 3" xfId="17067" xr:uid="{00000000-0005-0000-0000-00006E430000}"/>
    <cellStyle name="Normal 3 9 5 2 4" xfId="17068" xr:uid="{00000000-0005-0000-0000-00006F430000}"/>
    <cellStyle name="Normal 3 9 5 3" xfId="17069" xr:uid="{00000000-0005-0000-0000-000070430000}"/>
    <cellStyle name="Normal 3 9 5 4" xfId="17070" xr:uid="{00000000-0005-0000-0000-000071430000}"/>
    <cellStyle name="Normal 3 9 5 5" xfId="17071" xr:uid="{00000000-0005-0000-0000-000072430000}"/>
    <cellStyle name="Normal 3 9 6" xfId="17072" xr:uid="{00000000-0005-0000-0000-000073430000}"/>
    <cellStyle name="Normal 3 9 7" xfId="17073" xr:uid="{00000000-0005-0000-0000-000074430000}"/>
    <cellStyle name="Normal 3 9 8" xfId="17074" xr:uid="{00000000-0005-0000-0000-000075430000}"/>
    <cellStyle name="Normal 3_Annexe 6 IAS" xfId="33458" xr:uid="{4B848F64-E407-47DD-B185-71F17B5066E3}"/>
    <cellStyle name="Normal 30" xfId="17075" xr:uid="{00000000-0005-0000-0000-000076430000}"/>
    <cellStyle name="Normal 30 10" xfId="17076" xr:uid="{00000000-0005-0000-0000-000077430000}"/>
    <cellStyle name="Normal 30 10 2" xfId="17077" xr:uid="{00000000-0005-0000-0000-000078430000}"/>
    <cellStyle name="Normal 30 11" xfId="17078" xr:uid="{00000000-0005-0000-0000-000079430000}"/>
    <cellStyle name="Normal 30 11 2" xfId="17079" xr:uid="{00000000-0005-0000-0000-00007A430000}"/>
    <cellStyle name="Normal 30 12" xfId="17080" xr:uid="{00000000-0005-0000-0000-00007B430000}"/>
    <cellStyle name="Normal 30 12 2" xfId="17081" xr:uid="{00000000-0005-0000-0000-00007C430000}"/>
    <cellStyle name="Normal 30 13" xfId="17082" xr:uid="{00000000-0005-0000-0000-00007D430000}"/>
    <cellStyle name="Normal 30 13 2" xfId="17083" xr:uid="{00000000-0005-0000-0000-00007E430000}"/>
    <cellStyle name="Normal 30 13 2 2" xfId="17084" xr:uid="{00000000-0005-0000-0000-00007F430000}"/>
    <cellStyle name="Normal 30 13 2 3" xfId="17085" xr:uid="{00000000-0005-0000-0000-000080430000}"/>
    <cellStyle name="Normal 30 13 2 4" xfId="17086" xr:uid="{00000000-0005-0000-0000-000081430000}"/>
    <cellStyle name="Normal 30 13 3" xfId="17087" xr:uid="{00000000-0005-0000-0000-000082430000}"/>
    <cellStyle name="Normal 30 13 4" xfId="17088" xr:uid="{00000000-0005-0000-0000-000083430000}"/>
    <cellStyle name="Normal 30 13 5" xfId="17089" xr:uid="{00000000-0005-0000-0000-000084430000}"/>
    <cellStyle name="Normal 30 14" xfId="17090" xr:uid="{00000000-0005-0000-0000-000085430000}"/>
    <cellStyle name="Normal 30 14 2" xfId="17091" xr:uid="{00000000-0005-0000-0000-000086430000}"/>
    <cellStyle name="Normal 30 14 3" xfId="17092" xr:uid="{00000000-0005-0000-0000-000087430000}"/>
    <cellStyle name="Normal 30 14 4" xfId="17093" xr:uid="{00000000-0005-0000-0000-000088430000}"/>
    <cellStyle name="Normal 30 15" xfId="17094" xr:uid="{00000000-0005-0000-0000-000089430000}"/>
    <cellStyle name="Normal 30 16" xfId="17095" xr:uid="{00000000-0005-0000-0000-00008A430000}"/>
    <cellStyle name="Normal 30 17" xfId="17096" xr:uid="{00000000-0005-0000-0000-00008B430000}"/>
    <cellStyle name="Normal 30 18" xfId="33459" xr:uid="{519182F7-E8A6-4F3D-9F55-A702B4B3F41D}"/>
    <cellStyle name="Normal 30 2" xfId="17097" xr:uid="{00000000-0005-0000-0000-00008C430000}"/>
    <cellStyle name="Normal 30 2 2" xfId="17098" xr:uid="{00000000-0005-0000-0000-00008D430000}"/>
    <cellStyle name="Normal 30 2 3" xfId="33460" xr:uid="{BA093E5E-588C-4A71-81A8-7995D652BFCD}"/>
    <cellStyle name="Normal 30 3" xfId="17099" xr:uid="{00000000-0005-0000-0000-00008E430000}"/>
    <cellStyle name="Normal 30 3 2" xfId="17100" xr:uid="{00000000-0005-0000-0000-00008F430000}"/>
    <cellStyle name="Normal 30 4" xfId="17101" xr:uid="{00000000-0005-0000-0000-000090430000}"/>
    <cellStyle name="Normal 30 4 2" xfId="17102" xr:uid="{00000000-0005-0000-0000-000091430000}"/>
    <cellStyle name="Normal 30 5" xfId="17103" xr:uid="{00000000-0005-0000-0000-000092430000}"/>
    <cellStyle name="Normal 30 5 2" xfId="17104" xr:uid="{00000000-0005-0000-0000-000093430000}"/>
    <cellStyle name="Normal 30 6" xfId="17105" xr:uid="{00000000-0005-0000-0000-000094430000}"/>
    <cellStyle name="Normal 30 6 2" xfId="17106" xr:uid="{00000000-0005-0000-0000-000095430000}"/>
    <cellStyle name="Normal 30 7" xfId="17107" xr:uid="{00000000-0005-0000-0000-000096430000}"/>
    <cellStyle name="Normal 30 7 2" xfId="17108" xr:uid="{00000000-0005-0000-0000-000097430000}"/>
    <cellStyle name="Normal 30 8" xfId="17109" xr:uid="{00000000-0005-0000-0000-000098430000}"/>
    <cellStyle name="Normal 30 8 2" xfId="17110" xr:uid="{00000000-0005-0000-0000-000099430000}"/>
    <cellStyle name="Normal 30 9" xfId="17111" xr:uid="{00000000-0005-0000-0000-00009A430000}"/>
    <cellStyle name="Normal 30 9 2" xfId="17112" xr:uid="{00000000-0005-0000-0000-00009B430000}"/>
    <cellStyle name="Normal 31" xfId="17113" xr:uid="{00000000-0005-0000-0000-00009C430000}"/>
    <cellStyle name="Normal 31 2" xfId="17114" xr:uid="{00000000-0005-0000-0000-00009D430000}"/>
    <cellStyle name="Normal 31 2 2" xfId="33462" xr:uid="{F1409622-71D9-49EB-8B81-93C49578A9FB}"/>
    <cellStyle name="Normal 31 3" xfId="17115" xr:uid="{00000000-0005-0000-0000-00009E430000}"/>
    <cellStyle name="Normal 31 3 2" xfId="17116" xr:uid="{00000000-0005-0000-0000-00009F430000}"/>
    <cellStyle name="Normal 31 3 2 2" xfId="17117" xr:uid="{00000000-0005-0000-0000-0000A0430000}"/>
    <cellStyle name="Normal 31 3 2 2 2" xfId="17118" xr:uid="{00000000-0005-0000-0000-0000A1430000}"/>
    <cellStyle name="Normal 31 3 2 2 3" xfId="17119" xr:uid="{00000000-0005-0000-0000-0000A2430000}"/>
    <cellStyle name="Normal 31 3 2 2 4" xfId="17120" xr:uid="{00000000-0005-0000-0000-0000A3430000}"/>
    <cellStyle name="Normal 31 3 2 3" xfId="17121" xr:uid="{00000000-0005-0000-0000-0000A4430000}"/>
    <cellStyle name="Normal 31 3 2 4" xfId="17122" xr:uid="{00000000-0005-0000-0000-0000A5430000}"/>
    <cellStyle name="Normal 31 3 2 5" xfId="17123" xr:uid="{00000000-0005-0000-0000-0000A6430000}"/>
    <cellStyle name="Normal 31 3 3" xfId="17124" xr:uid="{00000000-0005-0000-0000-0000A7430000}"/>
    <cellStyle name="Normal 31 3 3 2" xfId="17125" xr:uid="{00000000-0005-0000-0000-0000A8430000}"/>
    <cellStyle name="Normal 31 3 3 3" xfId="17126" xr:uid="{00000000-0005-0000-0000-0000A9430000}"/>
    <cellStyle name="Normal 31 3 3 4" xfId="17127" xr:uid="{00000000-0005-0000-0000-0000AA430000}"/>
    <cellStyle name="Normal 31 3 4" xfId="17128" xr:uid="{00000000-0005-0000-0000-0000AB430000}"/>
    <cellStyle name="Normal 31 3 5" xfId="17129" xr:uid="{00000000-0005-0000-0000-0000AC430000}"/>
    <cellStyle name="Normal 31 3 6" xfId="17130" xr:uid="{00000000-0005-0000-0000-0000AD430000}"/>
    <cellStyle name="Normal 31 4" xfId="33461" xr:uid="{12AD6970-F5E8-408F-8893-2B3F4009E3D4}"/>
    <cellStyle name="Normal 32" xfId="17131" xr:uid="{00000000-0005-0000-0000-0000AE430000}"/>
    <cellStyle name="Normal 32 2" xfId="17132" xr:uid="{00000000-0005-0000-0000-0000AF430000}"/>
    <cellStyle name="Normal 32 2 2" xfId="33464" xr:uid="{6B04B465-5E53-4CC9-8B9D-A8B49CC3BE4E}"/>
    <cellStyle name="Normal 32 3" xfId="17133" xr:uid="{00000000-0005-0000-0000-0000B0430000}"/>
    <cellStyle name="Normal 32 3 2" xfId="17134" xr:uid="{00000000-0005-0000-0000-0000B1430000}"/>
    <cellStyle name="Normal 32 3 2 2" xfId="17135" xr:uid="{00000000-0005-0000-0000-0000B2430000}"/>
    <cellStyle name="Normal 32 3 2 2 2" xfId="17136" xr:uid="{00000000-0005-0000-0000-0000B3430000}"/>
    <cellStyle name="Normal 32 3 2 2 3" xfId="17137" xr:uid="{00000000-0005-0000-0000-0000B4430000}"/>
    <cellStyle name="Normal 32 3 2 2 4" xfId="17138" xr:uid="{00000000-0005-0000-0000-0000B5430000}"/>
    <cellStyle name="Normal 32 3 2 3" xfId="17139" xr:uid="{00000000-0005-0000-0000-0000B6430000}"/>
    <cellStyle name="Normal 32 3 2 4" xfId="17140" xr:uid="{00000000-0005-0000-0000-0000B7430000}"/>
    <cellStyle name="Normal 32 3 2 5" xfId="17141" xr:uid="{00000000-0005-0000-0000-0000B8430000}"/>
    <cellStyle name="Normal 32 3 3" xfId="17142" xr:uid="{00000000-0005-0000-0000-0000B9430000}"/>
    <cellStyle name="Normal 32 3 3 2" xfId="17143" xr:uid="{00000000-0005-0000-0000-0000BA430000}"/>
    <cellStyle name="Normal 32 3 3 3" xfId="17144" xr:uid="{00000000-0005-0000-0000-0000BB430000}"/>
    <cellStyle name="Normal 32 3 3 4" xfId="17145" xr:uid="{00000000-0005-0000-0000-0000BC430000}"/>
    <cellStyle name="Normal 32 3 4" xfId="17146" xr:uid="{00000000-0005-0000-0000-0000BD430000}"/>
    <cellStyle name="Normal 32 3 5" xfId="17147" xr:uid="{00000000-0005-0000-0000-0000BE430000}"/>
    <cellStyle name="Normal 32 3 6" xfId="17148" xr:uid="{00000000-0005-0000-0000-0000BF430000}"/>
    <cellStyle name="Normal 32 4" xfId="33463" xr:uid="{D2F1C551-4BE1-4EF1-929E-863DDE90D8D9}"/>
    <cellStyle name="Normal 33" xfId="17149" xr:uid="{00000000-0005-0000-0000-0000C0430000}"/>
    <cellStyle name="Normal 33 2" xfId="17150" xr:uid="{00000000-0005-0000-0000-0000C1430000}"/>
    <cellStyle name="Normal 33 2 2" xfId="33466" xr:uid="{AA0FAF58-C3C5-4B1C-B885-CA2675D9E8A6}"/>
    <cellStyle name="Normal 33 3" xfId="17151" xr:uid="{00000000-0005-0000-0000-0000C2430000}"/>
    <cellStyle name="Normal 33 3 2" xfId="17152" xr:uid="{00000000-0005-0000-0000-0000C3430000}"/>
    <cellStyle name="Normal 33 3 2 2" xfId="17153" xr:uid="{00000000-0005-0000-0000-0000C4430000}"/>
    <cellStyle name="Normal 33 3 2 2 2" xfId="17154" xr:uid="{00000000-0005-0000-0000-0000C5430000}"/>
    <cellStyle name="Normal 33 3 2 2 3" xfId="17155" xr:uid="{00000000-0005-0000-0000-0000C6430000}"/>
    <cellStyle name="Normal 33 3 2 2 4" xfId="17156" xr:uid="{00000000-0005-0000-0000-0000C7430000}"/>
    <cellStyle name="Normal 33 3 2 3" xfId="17157" xr:uid="{00000000-0005-0000-0000-0000C8430000}"/>
    <cellStyle name="Normal 33 3 2 4" xfId="17158" xr:uid="{00000000-0005-0000-0000-0000C9430000}"/>
    <cellStyle name="Normal 33 3 2 5" xfId="17159" xr:uid="{00000000-0005-0000-0000-0000CA430000}"/>
    <cellStyle name="Normal 33 3 3" xfId="17160" xr:uid="{00000000-0005-0000-0000-0000CB430000}"/>
    <cellStyle name="Normal 33 3 3 2" xfId="17161" xr:uid="{00000000-0005-0000-0000-0000CC430000}"/>
    <cellStyle name="Normal 33 3 3 3" xfId="17162" xr:uid="{00000000-0005-0000-0000-0000CD430000}"/>
    <cellStyle name="Normal 33 3 3 4" xfId="17163" xr:uid="{00000000-0005-0000-0000-0000CE430000}"/>
    <cellStyle name="Normal 33 3 4" xfId="17164" xr:uid="{00000000-0005-0000-0000-0000CF430000}"/>
    <cellStyle name="Normal 33 3 5" xfId="17165" xr:uid="{00000000-0005-0000-0000-0000D0430000}"/>
    <cellStyle name="Normal 33 3 6" xfId="17166" xr:uid="{00000000-0005-0000-0000-0000D1430000}"/>
    <cellStyle name="Normal 33 4" xfId="33465" xr:uid="{AD904FE4-239E-4E59-8F2E-F62D855E510C}"/>
    <cellStyle name="Normal 34" xfId="17167" xr:uid="{00000000-0005-0000-0000-0000D2430000}"/>
    <cellStyle name="Normal 34 2" xfId="17168" xr:uid="{00000000-0005-0000-0000-0000D3430000}"/>
    <cellStyle name="Normal 34 2 2" xfId="17169" xr:uid="{00000000-0005-0000-0000-0000D4430000}"/>
    <cellStyle name="Normal 34 2 2 2" xfId="17170" xr:uid="{00000000-0005-0000-0000-0000D5430000}"/>
    <cellStyle name="Normal 34 2 2 3" xfId="17171" xr:uid="{00000000-0005-0000-0000-0000D6430000}"/>
    <cellStyle name="Normal 34 2 2 4" xfId="17172" xr:uid="{00000000-0005-0000-0000-0000D7430000}"/>
    <cellStyle name="Normal 34 2 3" xfId="17173" xr:uid="{00000000-0005-0000-0000-0000D8430000}"/>
    <cellStyle name="Normal 34 2 4" xfId="17174" xr:uid="{00000000-0005-0000-0000-0000D9430000}"/>
    <cellStyle name="Normal 34 2 5" xfId="17175" xr:uid="{00000000-0005-0000-0000-0000DA430000}"/>
    <cellStyle name="Normal 34 2 6" xfId="33468" xr:uid="{C9778EB0-8C8D-48FE-BD16-9BEB4116FE1F}"/>
    <cellStyle name="Normal 34 3" xfId="17176" xr:uid="{00000000-0005-0000-0000-0000DB430000}"/>
    <cellStyle name="Normal 34 4" xfId="17177" xr:uid="{00000000-0005-0000-0000-0000DC430000}"/>
    <cellStyle name="Normal 34 4 2" xfId="17178" xr:uid="{00000000-0005-0000-0000-0000DD430000}"/>
    <cellStyle name="Normal 34 4 3" xfId="17179" xr:uid="{00000000-0005-0000-0000-0000DE430000}"/>
    <cellStyle name="Normal 34 4 4" xfId="17180" xr:uid="{00000000-0005-0000-0000-0000DF430000}"/>
    <cellStyle name="Normal 34 5" xfId="17181" xr:uid="{00000000-0005-0000-0000-0000E0430000}"/>
    <cellStyle name="Normal 34 6" xfId="17182" xr:uid="{00000000-0005-0000-0000-0000E1430000}"/>
    <cellStyle name="Normal 34 7" xfId="17183" xr:uid="{00000000-0005-0000-0000-0000E2430000}"/>
    <cellStyle name="Normal 34 8" xfId="33467" xr:uid="{A01920B2-E8D7-4554-8210-FB9569C2C28B}"/>
    <cellStyle name="Normal 35" xfId="17184" xr:uid="{00000000-0005-0000-0000-0000E3430000}"/>
    <cellStyle name="Normal 35 2" xfId="17185" xr:uid="{00000000-0005-0000-0000-0000E4430000}"/>
    <cellStyle name="Normal 35 2 2" xfId="17186" xr:uid="{00000000-0005-0000-0000-0000E5430000}"/>
    <cellStyle name="Normal 35 2 2 2" xfId="17187" xr:uid="{00000000-0005-0000-0000-0000E6430000}"/>
    <cellStyle name="Normal 35 2 2 2 2" xfId="17188" xr:uid="{00000000-0005-0000-0000-0000E7430000}"/>
    <cellStyle name="Normal 35 2 2 2 3" xfId="17189" xr:uid="{00000000-0005-0000-0000-0000E8430000}"/>
    <cellStyle name="Normal 35 2 2 2 4" xfId="17190" xr:uid="{00000000-0005-0000-0000-0000E9430000}"/>
    <cellStyle name="Normal 35 2 2 3" xfId="17191" xr:uid="{00000000-0005-0000-0000-0000EA430000}"/>
    <cellStyle name="Normal 35 2 2 4" xfId="17192" xr:uid="{00000000-0005-0000-0000-0000EB430000}"/>
    <cellStyle name="Normal 35 2 2 5" xfId="17193" xr:uid="{00000000-0005-0000-0000-0000EC430000}"/>
    <cellStyle name="Normal 35 2 3" xfId="17194" xr:uid="{00000000-0005-0000-0000-0000ED430000}"/>
    <cellStyle name="Normal 35 2 3 2" xfId="17195" xr:uid="{00000000-0005-0000-0000-0000EE430000}"/>
    <cellStyle name="Normal 35 2 3 3" xfId="17196" xr:uid="{00000000-0005-0000-0000-0000EF430000}"/>
    <cellStyle name="Normal 35 2 3 4" xfId="17197" xr:uid="{00000000-0005-0000-0000-0000F0430000}"/>
    <cellStyle name="Normal 35 2 4" xfId="17198" xr:uid="{00000000-0005-0000-0000-0000F1430000}"/>
    <cellStyle name="Normal 35 2 5" xfId="17199" xr:uid="{00000000-0005-0000-0000-0000F2430000}"/>
    <cellStyle name="Normal 35 2 6" xfId="17200" xr:uid="{00000000-0005-0000-0000-0000F3430000}"/>
    <cellStyle name="Normal 35 2 7" xfId="33470" xr:uid="{D7028B12-2947-444F-9A25-2894946DE6A2}"/>
    <cellStyle name="Normal 35 3" xfId="33469" xr:uid="{B9C50A1F-F7BD-45B7-BDC7-6439490A7E7F}"/>
    <cellStyle name="Normal 36" xfId="17201" xr:uid="{00000000-0005-0000-0000-0000F4430000}"/>
    <cellStyle name="Normal 36 2" xfId="17202" xr:uid="{00000000-0005-0000-0000-0000F5430000}"/>
    <cellStyle name="Normal 36 2 2" xfId="17203" xr:uid="{00000000-0005-0000-0000-0000F6430000}"/>
    <cellStyle name="Normal 36 2 2 2" xfId="17204" xr:uid="{00000000-0005-0000-0000-0000F7430000}"/>
    <cellStyle name="Normal 36 2 2 3" xfId="17205" xr:uid="{00000000-0005-0000-0000-0000F8430000}"/>
    <cellStyle name="Normal 36 2 2 4" xfId="17206" xr:uid="{00000000-0005-0000-0000-0000F9430000}"/>
    <cellStyle name="Normal 36 2 3" xfId="17207" xr:uid="{00000000-0005-0000-0000-0000FA430000}"/>
    <cellStyle name="Normal 36 2 4" xfId="17208" xr:uid="{00000000-0005-0000-0000-0000FB430000}"/>
    <cellStyle name="Normal 36 2 5" xfId="17209" xr:uid="{00000000-0005-0000-0000-0000FC430000}"/>
    <cellStyle name="Normal 36 2 6" xfId="33472" xr:uid="{B5738470-7943-4C3B-9535-05739D9495B0}"/>
    <cellStyle name="Normal 36 3" xfId="17210" xr:uid="{00000000-0005-0000-0000-0000FD430000}"/>
    <cellStyle name="Normal 36 4" xfId="17211" xr:uid="{00000000-0005-0000-0000-0000FE430000}"/>
    <cellStyle name="Normal 36 4 2" xfId="17212" xr:uid="{00000000-0005-0000-0000-0000FF430000}"/>
    <cellStyle name="Normal 36 4 3" xfId="17213" xr:uid="{00000000-0005-0000-0000-000000440000}"/>
    <cellStyle name="Normal 36 4 4" xfId="17214" xr:uid="{00000000-0005-0000-0000-000001440000}"/>
    <cellStyle name="Normal 36 5" xfId="17215" xr:uid="{00000000-0005-0000-0000-000002440000}"/>
    <cellStyle name="Normal 36 6" xfId="17216" xr:uid="{00000000-0005-0000-0000-000003440000}"/>
    <cellStyle name="Normal 36 7" xfId="17217" xr:uid="{00000000-0005-0000-0000-000004440000}"/>
    <cellStyle name="Normal 36 8" xfId="33471" xr:uid="{4AF1D227-D798-4608-B774-3559FBDCFC6F}"/>
    <cellStyle name="Normal 37" xfId="17218" xr:uid="{00000000-0005-0000-0000-000005440000}"/>
    <cellStyle name="Normal 37 2" xfId="17219" xr:uid="{00000000-0005-0000-0000-000006440000}"/>
    <cellStyle name="Normal 37 3" xfId="17220" xr:uid="{00000000-0005-0000-0000-000007440000}"/>
    <cellStyle name="Normal 37 3 2" xfId="17221" xr:uid="{00000000-0005-0000-0000-000008440000}"/>
    <cellStyle name="Normal 37 3 2 2" xfId="17222" xr:uid="{00000000-0005-0000-0000-000009440000}"/>
    <cellStyle name="Normal 37 3 2 2 2" xfId="17223" xr:uid="{00000000-0005-0000-0000-00000A440000}"/>
    <cellStyle name="Normal 37 3 2 2 3" xfId="17224" xr:uid="{00000000-0005-0000-0000-00000B440000}"/>
    <cellStyle name="Normal 37 3 2 2 4" xfId="17225" xr:uid="{00000000-0005-0000-0000-00000C440000}"/>
    <cellStyle name="Normal 37 3 2 3" xfId="17226" xr:uid="{00000000-0005-0000-0000-00000D440000}"/>
    <cellStyle name="Normal 37 3 2 4" xfId="17227" xr:uid="{00000000-0005-0000-0000-00000E440000}"/>
    <cellStyle name="Normal 37 3 2 5" xfId="17228" xr:uid="{00000000-0005-0000-0000-00000F440000}"/>
    <cellStyle name="Normal 37 3 3" xfId="17229" xr:uid="{00000000-0005-0000-0000-000010440000}"/>
    <cellStyle name="Normal 37 3 3 2" xfId="17230" xr:uid="{00000000-0005-0000-0000-000011440000}"/>
    <cellStyle name="Normal 37 3 3 3" xfId="17231" xr:uid="{00000000-0005-0000-0000-000012440000}"/>
    <cellStyle name="Normal 37 3 3 4" xfId="17232" xr:uid="{00000000-0005-0000-0000-000013440000}"/>
    <cellStyle name="Normal 37 3 4" xfId="17233" xr:uid="{00000000-0005-0000-0000-000014440000}"/>
    <cellStyle name="Normal 37 3 5" xfId="17234" xr:uid="{00000000-0005-0000-0000-000015440000}"/>
    <cellStyle name="Normal 37 3 6" xfId="17235" xr:uid="{00000000-0005-0000-0000-000016440000}"/>
    <cellStyle name="Normal 37 4" xfId="33473" xr:uid="{7C313FA7-B05B-4416-88EA-C6445B3C6CA2}"/>
    <cellStyle name="Normal 38" xfId="17236" xr:uid="{00000000-0005-0000-0000-000017440000}"/>
    <cellStyle name="Normal 38 2" xfId="17237" xr:uid="{00000000-0005-0000-0000-000018440000}"/>
    <cellStyle name="Normal 38 3" xfId="17238" xr:uid="{00000000-0005-0000-0000-000019440000}"/>
    <cellStyle name="Normal 38 3 2" xfId="17239" xr:uid="{00000000-0005-0000-0000-00001A440000}"/>
    <cellStyle name="Normal 38 3 2 2" xfId="17240" xr:uid="{00000000-0005-0000-0000-00001B440000}"/>
    <cellStyle name="Normal 38 3 2 2 2" xfId="17241" xr:uid="{00000000-0005-0000-0000-00001C440000}"/>
    <cellStyle name="Normal 38 3 2 2 3" xfId="17242" xr:uid="{00000000-0005-0000-0000-00001D440000}"/>
    <cellStyle name="Normal 38 3 2 2 4" xfId="17243" xr:uid="{00000000-0005-0000-0000-00001E440000}"/>
    <cellStyle name="Normal 38 3 2 3" xfId="17244" xr:uid="{00000000-0005-0000-0000-00001F440000}"/>
    <cellStyle name="Normal 38 3 2 4" xfId="17245" xr:uid="{00000000-0005-0000-0000-000020440000}"/>
    <cellStyle name="Normal 38 3 2 5" xfId="17246" xr:uid="{00000000-0005-0000-0000-000021440000}"/>
    <cellStyle name="Normal 38 3 3" xfId="17247" xr:uid="{00000000-0005-0000-0000-000022440000}"/>
    <cellStyle name="Normal 38 3 3 2" xfId="17248" xr:uid="{00000000-0005-0000-0000-000023440000}"/>
    <cellStyle name="Normal 38 3 3 3" xfId="17249" xr:uid="{00000000-0005-0000-0000-000024440000}"/>
    <cellStyle name="Normal 38 3 3 4" xfId="17250" xr:uid="{00000000-0005-0000-0000-000025440000}"/>
    <cellStyle name="Normal 38 3 4" xfId="17251" xr:uid="{00000000-0005-0000-0000-000026440000}"/>
    <cellStyle name="Normal 38 3 5" xfId="17252" xr:uid="{00000000-0005-0000-0000-000027440000}"/>
    <cellStyle name="Normal 38 3 6" xfId="17253" xr:uid="{00000000-0005-0000-0000-000028440000}"/>
    <cellStyle name="Normal 38 4" xfId="33474" xr:uid="{5BB1A2CA-97B7-4247-A35D-F755C8146513}"/>
    <cellStyle name="Normal 39" xfId="17254" xr:uid="{00000000-0005-0000-0000-000029440000}"/>
    <cellStyle name="Normal 39 2" xfId="17255" xr:uid="{00000000-0005-0000-0000-00002A440000}"/>
    <cellStyle name="Normal 39 3" xfId="17256" xr:uid="{00000000-0005-0000-0000-00002B440000}"/>
    <cellStyle name="Normal 39 3 2" xfId="17257" xr:uid="{00000000-0005-0000-0000-00002C440000}"/>
    <cellStyle name="Normal 39 3 2 2" xfId="17258" xr:uid="{00000000-0005-0000-0000-00002D440000}"/>
    <cellStyle name="Normal 39 3 2 2 2" xfId="17259" xr:uid="{00000000-0005-0000-0000-00002E440000}"/>
    <cellStyle name="Normal 39 3 2 2 3" xfId="17260" xr:uid="{00000000-0005-0000-0000-00002F440000}"/>
    <cellStyle name="Normal 39 3 2 2 4" xfId="17261" xr:uid="{00000000-0005-0000-0000-000030440000}"/>
    <cellStyle name="Normal 39 3 2 3" xfId="17262" xr:uid="{00000000-0005-0000-0000-000031440000}"/>
    <cellStyle name="Normal 39 3 2 4" xfId="17263" xr:uid="{00000000-0005-0000-0000-000032440000}"/>
    <cellStyle name="Normal 39 3 2 5" xfId="17264" xr:uid="{00000000-0005-0000-0000-000033440000}"/>
    <cellStyle name="Normal 39 3 3" xfId="17265" xr:uid="{00000000-0005-0000-0000-000034440000}"/>
    <cellStyle name="Normal 39 3 3 2" xfId="17266" xr:uid="{00000000-0005-0000-0000-000035440000}"/>
    <cellStyle name="Normal 39 3 3 3" xfId="17267" xr:uid="{00000000-0005-0000-0000-000036440000}"/>
    <cellStyle name="Normal 39 3 3 4" xfId="17268" xr:uid="{00000000-0005-0000-0000-000037440000}"/>
    <cellStyle name="Normal 39 3 4" xfId="17269" xr:uid="{00000000-0005-0000-0000-000038440000}"/>
    <cellStyle name="Normal 39 3 5" xfId="17270" xr:uid="{00000000-0005-0000-0000-000039440000}"/>
    <cellStyle name="Normal 39 3 6" xfId="17271" xr:uid="{00000000-0005-0000-0000-00003A440000}"/>
    <cellStyle name="Normal 39 4" xfId="33475" xr:uid="{8742FED3-BCB6-4984-BE74-216AB63F24CF}"/>
    <cellStyle name="Normal 4 10" xfId="17272" xr:uid="{00000000-0005-0000-0000-00003C440000}"/>
    <cellStyle name="Normal 4 11" xfId="17273" xr:uid="{00000000-0005-0000-0000-00003D440000}"/>
    <cellStyle name="Normal 4 12" xfId="17274" xr:uid="{00000000-0005-0000-0000-00003E440000}"/>
    <cellStyle name="Normal 4 13" xfId="17275" xr:uid="{00000000-0005-0000-0000-00003F440000}"/>
    <cellStyle name="Normal 4 13 2" xfId="17276" xr:uid="{00000000-0005-0000-0000-000040440000}"/>
    <cellStyle name="Normal 4 13 3" xfId="17277" xr:uid="{00000000-0005-0000-0000-000041440000}"/>
    <cellStyle name="Normal 4 13 4" xfId="17278" xr:uid="{00000000-0005-0000-0000-000042440000}"/>
    <cellStyle name="Normal 4 14" xfId="17279" xr:uid="{00000000-0005-0000-0000-000043440000}"/>
    <cellStyle name="Normal 4 14 2" xfId="17280" xr:uid="{00000000-0005-0000-0000-000044440000}"/>
    <cellStyle name="Normal 4 14 3" xfId="17281" xr:uid="{00000000-0005-0000-0000-000045440000}"/>
    <cellStyle name="Normal 4 2" xfId="17282" xr:uid="{00000000-0005-0000-0000-000048440000}"/>
    <cellStyle name="Normal 4 2 10" xfId="17283" xr:uid="{00000000-0005-0000-0000-000049440000}"/>
    <cellStyle name="Normal 4 2 11" xfId="17284" xr:uid="{00000000-0005-0000-0000-00004A440000}"/>
    <cellStyle name="Normal 4 2 11 2" xfId="17285" xr:uid="{00000000-0005-0000-0000-00004B440000}"/>
    <cellStyle name="Normal 4 2 11 2 2" xfId="17286" xr:uid="{00000000-0005-0000-0000-00004C440000}"/>
    <cellStyle name="Normal 4 2 11 2 3" xfId="17287" xr:uid="{00000000-0005-0000-0000-00004D440000}"/>
    <cellStyle name="Normal 4 2 11 2 4" xfId="17288" xr:uid="{00000000-0005-0000-0000-00004E440000}"/>
    <cellStyle name="Normal 4 2 11 3" xfId="17289" xr:uid="{00000000-0005-0000-0000-00004F440000}"/>
    <cellStyle name="Normal 4 2 11 4" xfId="17290" xr:uid="{00000000-0005-0000-0000-000050440000}"/>
    <cellStyle name="Normal 4 2 11 5" xfId="17291" xr:uid="{00000000-0005-0000-0000-000051440000}"/>
    <cellStyle name="Normal 4 2 12" xfId="17292" xr:uid="{00000000-0005-0000-0000-000052440000}"/>
    <cellStyle name="Normal 4 2 13" xfId="17293" xr:uid="{00000000-0005-0000-0000-000053440000}"/>
    <cellStyle name="Normal 4 2 14" xfId="17294" xr:uid="{00000000-0005-0000-0000-000054440000}"/>
    <cellStyle name="Normal 4 2 2" xfId="17295" xr:uid="{00000000-0005-0000-0000-000055440000}"/>
    <cellStyle name="Normal 4 2 2 10" xfId="17296" xr:uid="{00000000-0005-0000-0000-000056440000}"/>
    <cellStyle name="Normal 4 2 2 10 2" xfId="17297" xr:uid="{00000000-0005-0000-0000-000057440000}"/>
    <cellStyle name="Normal 4 2 2 10 2 2" xfId="17298" xr:uid="{00000000-0005-0000-0000-000058440000}"/>
    <cellStyle name="Normal 4 2 2 10 2 3" xfId="17299" xr:uid="{00000000-0005-0000-0000-000059440000}"/>
    <cellStyle name="Normal 4 2 2 10 2 4" xfId="17300" xr:uid="{00000000-0005-0000-0000-00005A440000}"/>
    <cellStyle name="Normal 4 2 2 10 3" xfId="17301" xr:uid="{00000000-0005-0000-0000-00005B440000}"/>
    <cellStyle name="Normal 4 2 2 10 4" xfId="17302" xr:uid="{00000000-0005-0000-0000-00005C440000}"/>
    <cellStyle name="Normal 4 2 2 10 5" xfId="17303" xr:uid="{00000000-0005-0000-0000-00005D440000}"/>
    <cellStyle name="Normal 4 2 2 11" xfId="17304" xr:uid="{00000000-0005-0000-0000-00005E440000}"/>
    <cellStyle name="Normal 4 2 2 12" xfId="17305" xr:uid="{00000000-0005-0000-0000-00005F440000}"/>
    <cellStyle name="Normal 4 2 2 13" xfId="17306" xr:uid="{00000000-0005-0000-0000-000060440000}"/>
    <cellStyle name="Normal 4 2 2 14" xfId="17307" xr:uid="{00000000-0005-0000-0000-000061440000}"/>
    <cellStyle name="Normal 4 2 2 15" xfId="33476" xr:uid="{1879B4B4-F45D-4A32-9F72-82371022E5D5}"/>
    <cellStyle name="Normal 4 2 2 2" xfId="17308" xr:uid="{00000000-0005-0000-0000-000062440000}"/>
    <cellStyle name="Normal 4 2 2 2 2" xfId="17309" xr:uid="{00000000-0005-0000-0000-000063440000}"/>
    <cellStyle name="Normal 4 2 2 2 2 2" xfId="17310" xr:uid="{00000000-0005-0000-0000-000064440000}"/>
    <cellStyle name="Normal 4 2 2 2 2 2 2" xfId="17311" xr:uid="{00000000-0005-0000-0000-000065440000}"/>
    <cellStyle name="Normal 4 2 2 2 2 2 2 2" xfId="17312" xr:uid="{00000000-0005-0000-0000-000066440000}"/>
    <cellStyle name="Normal 4 2 2 2 2 2 2 2 2" xfId="17313" xr:uid="{00000000-0005-0000-0000-000067440000}"/>
    <cellStyle name="Normal 4 2 2 2 2 2 2 2 3" xfId="17314" xr:uid="{00000000-0005-0000-0000-000068440000}"/>
    <cellStyle name="Normal 4 2 2 2 2 2 2 2 4" xfId="17315" xr:uid="{00000000-0005-0000-0000-000069440000}"/>
    <cellStyle name="Normal 4 2 2 2 2 2 2 3" xfId="17316" xr:uid="{00000000-0005-0000-0000-00006A440000}"/>
    <cellStyle name="Normal 4 2 2 2 2 2 2 4" xfId="17317" xr:uid="{00000000-0005-0000-0000-00006B440000}"/>
    <cellStyle name="Normal 4 2 2 2 2 2 2 5" xfId="17318" xr:uid="{00000000-0005-0000-0000-00006C440000}"/>
    <cellStyle name="Normal 4 2 2 2 2 2 3" xfId="17319" xr:uid="{00000000-0005-0000-0000-00006D440000}"/>
    <cellStyle name="Normal 4 2 2 2 2 2 3 2" xfId="17320" xr:uid="{00000000-0005-0000-0000-00006E440000}"/>
    <cellStyle name="Normal 4 2 2 2 2 2 3 3" xfId="17321" xr:uid="{00000000-0005-0000-0000-00006F440000}"/>
    <cellStyle name="Normal 4 2 2 2 2 2 3 4" xfId="17322" xr:uid="{00000000-0005-0000-0000-000070440000}"/>
    <cellStyle name="Normal 4 2 2 2 2 2 4" xfId="17323" xr:uid="{00000000-0005-0000-0000-000071440000}"/>
    <cellStyle name="Normal 4 2 2 2 2 2 5" xfId="17324" xr:uid="{00000000-0005-0000-0000-000072440000}"/>
    <cellStyle name="Normal 4 2 2 2 2 2 6" xfId="17325" xr:uid="{00000000-0005-0000-0000-000073440000}"/>
    <cellStyle name="Normal 4 2 2 2 2 3" xfId="17326" xr:uid="{00000000-0005-0000-0000-000074440000}"/>
    <cellStyle name="Normal 4 2 2 2 2 3 2" xfId="17327" xr:uid="{00000000-0005-0000-0000-000075440000}"/>
    <cellStyle name="Normal 4 2 2 2 2 3 2 2" xfId="17328" xr:uid="{00000000-0005-0000-0000-000076440000}"/>
    <cellStyle name="Normal 4 2 2 2 2 3 2 2 2" xfId="17329" xr:uid="{00000000-0005-0000-0000-000077440000}"/>
    <cellStyle name="Normal 4 2 2 2 2 3 2 2 3" xfId="17330" xr:uid="{00000000-0005-0000-0000-000078440000}"/>
    <cellStyle name="Normal 4 2 2 2 2 3 2 2 4" xfId="17331" xr:uid="{00000000-0005-0000-0000-000079440000}"/>
    <cellStyle name="Normal 4 2 2 2 2 3 2 3" xfId="17332" xr:uid="{00000000-0005-0000-0000-00007A440000}"/>
    <cellStyle name="Normal 4 2 2 2 2 3 2 4" xfId="17333" xr:uid="{00000000-0005-0000-0000-00007B440000}"/>
    <cellStyle name="Normal 4 2 2 2 2 3 2 5" xfId="17334" xr:uid="{00000000-0005-0000-0000-00007C440000}"/>
    <cellStyle name="Normal 4 2 2 2 2 3 3" xfId="17335" xr:uid="{00000000-0005-0000-0000-00007D440000}"/>
    <cellStyle name="Normal 4 2 2 2 2 3 3 2" xfId="17336" xr:uid="{00000000-0005-0000-0000-00007E440000}"/>
    <cellStyle name="Normal 4 2 2 2 2 3 3 3" xfId="17337" xr:uid="{00000000-0005-0000-0000-00007F440000}"/>
    <cellStyle name="Normal 4 2 2 2 2 3 3 4" xfId="17338" xr:uid="{00000000-0005-0000-0000-000080440000}"/>
    <cellStyle name="Normal 4 2 2 2 2 3 4" xfId="17339" xr:uid="{00000000-0005-0000-0000-000081440000}"/>
    <cellStyle name="Normal 4 2 2 2 2 3 5" xfId="17340" xr:uid="{00000000-0005-0000-0000-000082440000}"/>
    <cellStyle name="Normal 4 2 2 2 2 3 6" xfId="17341" xr:uid="{00000000-0005-0000-0000-000083440000}"/>
    <cellStyle name="Normal 4 2 2 2 2 4" xfId="17342" xr:uid="{00000000-0005-0000-0000-000084440000}"/>
    <cellStyle name="Normal 4 2 2 2 2 4 2" xfId="17343" xr:uid="{00000000-0005-0000-0000-000085440000}"/>
    <cellStyle name="Normal 4 2 2 2 2 4 2 2" xfId="17344" xr:uid="{00000000-0005-0000-0000-000086440000}"/>
    <cellStyle name="Normal 4 2 2 2 2 4 2 3" xfId="17345" xr:uid="{00000000-0005-0000-0000-000087440000}"/>
    <cellStyle name="Normal 4 2 2 2 2 4 2 4" xfId="17346" xr:uid="{00000000-0005-0000-0000-000088440000}"/>
    <cellStyle name="Normal 4 2 2 2 2 4 3" xfId="17347" xr:uid="{00000000-0005-0000-0000-000089440000}"/>
    <cellStyle name="Normal 4 2 2 2 2 4 4" xfId="17348" xr:uid="{00000000-0005-0000-0000-00008A440000}"/>
    <cellStyle name="Normal 4 2 2 2 2 4 5" xfId="17349" xr:uid="{00000000-0005-0000-0000-00008B440000}"/>
    <cellStyle name="Normal 4 2 2 2 2 5" xfId="17350" xr:uid="{00000000-0005-0000-0000-00008C440000}"/>
    <cellStyle name="Normal 4 2 2 2 2 5 2" xfId="17351" xr:uid="{00000000-0005-0000-0000-00008D440000}"/>
    <cellStyle name="Normal 4 2 2 2 2 5 3" xfId="17352" xr:uid="{00000000-0005-0000-0000-00008E440000}"/>
    <cellStyle name="Normal 4 2 2 2 2 5 4" xfId="17353" xr:uid="{00000000-0005-0000-0000-00008F440000}"/>
    <cellStyle name="Normal 4 2 2 2 2 6" xfId="17354" xr:uid="{00000000-0005-0000-0000-000090440000}"/>
    <cellStyle name="Normal 4 2 2 2 2 7" xfId="17355" xr:uid="{00000000-0005-0000-0000-000091440000}"/>
    <cellStyle name="Normal 4 2 2 2 2 8" xfId="17356" xr:uid="{00000000-0005-0000-0000-000092440000}"/>
    <cellStyle name="Normal 4 2 2 2 3" xfId="17357" xr:uid="{00000000-0005-0000-0000-000093440000}"/>
    <cellStyle name="Normal 4 2 2 2 3 2" xfId="17358" xr:uid="{00000000-0005-0000-0000-000094440000}"/>
    <cellStyle name="Normal 4 2 2 2 3 2 2" xfId="17359" xr:uid="{00000000-0005-0000-0000-000095440000}"/>
    <cellStyle name="Normal 4 2 2 2 3 2 2 2" xfId="17360" xr:uid="{00000000-0005-0000-0000-000096440000}"/>
    <cellStyle name="Normal 4 2 2 2 3 2 2 3" xfId="17361" xr:uid="{00000000-0005-0000-0000-000097440000}"/>
    <cellStyle name="Normal 4 2 2 2 3 2 2 4" xfId="17362" xr:uid="{00000000-0005-0000-0000-000098440000}"/>
    <cellStyle name="Normal 4 2 2 2 3 2 3" xfId="17363" xr:uid="{00000000-0005-0000-0000-000099440000}"/>
    <cellStyle name="Normal 4 2 2 2 3 2 4" xfId="17364" xr:uid="{00000000-0005-0000-0000-00009A440000}"/>
    <cellStyle name="Normal 4 2 2 2 3 2 5" xfId="17365" xr:uid="{00000000-0005-0000-0000-00009B440000}"/>
    <cellStyle name="Normal 4 2 2 2 3 3" xfId="17366" xr:uid="{00000000-0005-0000-0000-00009C440000}"/>
    <cellStyle name="Normal 4 2 2 2 3 3 2" xfId="17367" xr:uid="{00000000-0005-0000-0000-00009D440000}"/>
    <cellStyle name="Normal 4 2 2 2 3 3 3" xfId="17368" xr:uid="{00000000-0005-0000-0000-00009E440000}"/>
    <cellStyle name="Normal 4 2 2 2 3 3 4" xfId="17369" xr:uid="{00000000-0005-0000-0000-00009F440000}"/>
    <cellStyle name="Normal 4 2 2 2 3 4" xfId="17370" xr:uid="{00000000-0005-0000-0000-0000A0440000}"/>
    <cellStyle name="Normal 4 2 2 2 3 5" xfId="17371" xr:uid="{00000000-0005-0000-0000-0000A1440000}"/>
    <cellStyle name="Normal 4 2 2 2 3 6" xfId="17372" xr:uid="{00000000-0005-0000-0000-0000A2440000}"/>
    <cellStyle name="Normal 4 2 2 2 4" xfId="17373" xr:uid="{00000000-0005-0000-0000-0000A3440000}"/>
    <cellStyle name="Normal 4 2 2 2 4 2" xfId="17374" xr:uid="{00000000-0005-0000-0000-0000A4440000}"/>
    <cellStyle name="Normal 4 2 2 2 4 2 2" xfId="17375" xr:uid="{00000000-0005-0000-0000-0000A5440000}"/>
    <cellStyle name="Normal 4 2 2 2 4 2 2 2" xfId="17376" xr:uid="{00000000-0005-0000-0000-0000A6440000}"/>
    <cellStyle name="Normal 4 2 2 2 4 2 2 3" xfId="17377" xr:uid="{00000000-0005-0000-0000-0000A7440000}"/>
    <cellStyle name="Normal 4 2 2 2 4 2 2 4" xfId="17378" xr:uid="{00000000-0005-0000-0000-0000A8440000}"/>
    <cellStyle name="Normal 4 2 2 2 4 2 3" xfId="17379" xr:uid="{00000000-0005-0000-0000-0000A9440000}"/>
    <cellStyle name="Normal 4 2 2 2 4 2 4" xfId="17380" xr:uid="{00000000-0005-0000-0000-0000AA440000}"/>
    <cellStyle name="Normal 4 2 2 2 4 2 5" xfId="17381" xr:uid="{00000000-0005-0000-0000-0000AB440000}"/>
    <cellStyle name="Normal 4 2 2 2 4 3" xfId="17382" xr:uid="{00000000-0005-0000-0000-0000AC440000}"/>
    <cellStyle name="Normal 4 2 2 2 4 3 2" xfId="17383" xr:uid="{00000000-0005-0000-0000-0000AD440000}"/>
    <cellStyle name="Normal 4 2 2 2 4 3 3" xfId="17384" xr:uid="{00000000-0005-0000-0000-0000AE440000}"/>
    <cellStyle name="Normal 4 2 2 2 4 3 4" xfId="17385" xr:uid="{00000000-0005-0000-0000-0000AF440000}"/>
    <cellStyle name="Normal 4 2 2 2 4 4" xfId="17386" xr:uid="{00000000-0005-0000-0000-0000B0440000}"/>
    <cellStyle name="Normal 4 2 2 2 4 5" xfId="17387" xr:uid="{00000000-0005-0000-0000-0000B1440000}"/>
    <cellStyle name="Normal 4 2 2 2 4 6" xfId="17388" xr:uid="{00000000-0005-0000-0000-0000B2440000}"/>
    <cellStyle name="Normal 4 2 2 2 5" xfId="17389" xr:uid="{00000000-0005-0000-0000-0000B3440000}"/>
    <cellStyle name="Normal 4 2 2 2 5 2" xfId="17390" xr:uid="{00000000-0005-0000-0000-0000B4440000}"/>
    <cellStyle name="Normal 4 2 2 2 5 2 2" xfId="17391" xr:uid="{00000000-0005-0000-0000-0000B5440000}"/>
    <cellStyle name="Normal 4 2 2 2 5 2 3" xfId="17392" xr:uid="{00000000-0005-0000-0000-0000B6440000}"/>
    <cellStyle name="Normal 4 2 2 2 5 2 4" xfId="17393" xr:uid="{00000000-0005-0000-0000-0000B7440000}"/>
    <cellStyle name="Normal 4 2 2 2 5 3" xfId="17394" xr:uid="{00000000-0005-0000-0000-0000B8440000}"/>
    <cellStyle name="Normal 4 2 2 2 5 4" xfId="17395" xr:uid="{00000000-0005-0000-0000-0000B9440000}"/>
    <cellStyle name="Normal 4 2 2 2 5 5" xfId="17396" xr:uid="{00000000-0005-0000-0000-0000BA440000}"/>
    <cellStyle name="Normal 4 2 2 2 6" xfId="17397" xr:uid="{00000000-0005-0000-0000-0000BB440000}"/>
    <cellStyle name="Normal 4 2 2 2 6 2" xfId="17398" xr:uid="{00000000-0005-0000-0000-0000BC440000}"/>
    <cellStyle name="Normal 4 2 2 2 6 3" xfId="17399" xr:uid="{00000000-0005-0000-0000-0000BD440000}"/>
    <cellStyle name="Normal 4 2 2 2 6 4" xfId="17400" xr:uid="{00000000-0005-0000-0000-0000BE440000}"/>
    <cellStyle name="Normal 4 2 2 2 7" xfId="17401" xr:uid="{00000000-0005-0000-0000-0000BF440000}"/>
    <cellStyle name="Normal 4 2 2 2 8" xfId="17402" xr:uid="{00000000-0005-0000-0000-0000C0440000}"/>
    <cellStyle name="Normal 4 2 2 2 9" xfId="17403" xr:uid="{00000000-0005-0000-0000-0000C1440000}"/>
    <cellStyle name="Normal 4 2 2 3" xfId="17404" xr:uid="{00000000-0005-0000-0000-0000C2440000}"/>
    <cellStyle name="Normal 4 2 2 3 2" xfId="17405" xr:uid="{00000000-0005-0000-0000-0000C3440000}"/>
    <cellStyle name="Normal 4 2 2 3 2 2" xfId="17406" xr:uid="{00000000-0005-0000-0000-0000C4440000}"/>
    <cellStyle name="Normal 4 2 2 3 2 2 2" xfId="17407" xr:uid="{00000000-0005-0000-0000-0000C5440000}"/>
    <cellStyle name="Normal 4 2 2 3 2 2 2 2" xfId="17408" xr:uid="{00000000-0005-0000-0000-0000C6440000}"/>
    <cellStyle name="Normal 4 2 2 3 2 2 2 2 2" xfId="17409" xr:uid="{00000000-0005-0000-0000-0000C7440000}"/>
    <cellStyle name="Normal 4 2 2 3 2 2 2 2 3" xfId="17410" xr:uid="{00000000-0005-0000-0000-0000C8440000}"/>
    <cellStyle name="Normal 4 2 2 3 2 2 2 2 4" xfId="17411" xr:uid="{00000000-0005-0000-0000-0000C9440000}"/>
    <cellStyle name="Normal 4 2 2 3 2 2 2 3" xfId="17412" xr:uid="{00000000-0005-0000-0000-0000CA440000}"/>
    <cellStyle name="Normal 4 2 2 3 2 2 2 4" xfId="17413" xr:uid="{00000000-0005-0000-0000-0000CB440000}"/>
    <cellStyle name="Normal 4 2 2 3 2 2 2 5" xfId="17414" xr:uid="{00000000-0005-0000-0000-0000CC440000}"/>
    <cellStyle name="Normal 4 2 2 3 2 2 3" xfId="17415" xr:uid="{00000000-0005-0000-0000-0000CD440000}"/>
    <cellStyle name="Normal 4 2 2 3 2 2 3 2" xfId="17416" xr:uid="{00000000-0005-0000-0000-0000CE440000}"/>
    <cellStyle name="Normal 4 2 2 3 2 2 3 3" xfId="17417" xr:uid="{00000000-0005-0000-0000-0000CF440000}"/>
    <cellStyle name="Normal 4 2 2 3 2 2 3 4" xfId="17418" xr:uid="{00000000-0005-0000-0000-0000D0440000}"/>
    <cellStyle name="Normal 4 2 2 3 2 2 4" xfId="17419" xr:uid="{00000000-0005-0000-0000-0000D1440000}"/>
    <cellStyle name="Normal 4 2 2 3 2 2 5" xfId="17420" xr:uid="{00000000-0005-0000-0000-0000D2440000}"/>
    <cellStyle name="Normal 4 2 2 3 2 2 6" xfId="17421" xr:uid="{00000000-0005-0000-0000-0000D3440000}"/>
    <cellStyle name="Normal 4 2 2 3 2 3" xfId="17422" xr:uid="{00000000-0005-0000-0000-0000D4440000}"/>
    <cellStyle name="Normal 4 2 2 3 2 3 2" xfId="17423" xr:uid="{00000000-0005-0000-0000-0000D5440000}"/>
    <cellStyle name="Normal 4 2 2 3 2 3 2 2" xfId="17424" xr:uid="{00000000-0005-0000-0000-0000D6440000}"/>
    <cellStyle name="Normal 4 2 2 3 2 3 2 2 2" xfId="17425" xr:uid="{00000000-0005-0000-0000-0000D7440000}"/>
    <cellStyle name="Normal 4 2 2 3 2 3 2 2 3" xfId="17426" xr:uid="{00000000-0005-0000-0000-0000D8440000}"/>
    <cellStyle name="Normal 4 2 2 3 2 3 2 2 4" xfId="17427" xr:uid="{00000000-0005-0000-0000-0000D9440000}"/>
    <cellStyle name="Normal 4 2 2 3 2 3 2 3" xfId="17428" xr:uid="{00000000-0005-0000-0000-0000DA440000}"/>
    <cellStyle name="Normal 4 2 2 3 2 3 2 4" xfId="17429" xr:uid="{00000000-0005-0000-0000-0000DB440000}"/>
    <cellStyle name="Normal 4 2 2 3 2 3 2 5" xfId="17430" xr:uid="{00000000-0005-0000-0000-0000DC440000}"/>
    <cellStyle name="Normal 4 2 2 3 2 3 3" xfId="17431" xr:uid="{00000000-0005-0000-0000-0000DD440000}"/>
    <cellStyle name="Normal 4 2 2 3 2 3 3 2" xfId="17432" xr:uid="{00000000-0005-0000-0000-0000DE440000}"/>
    <cellStyle name="Normal 4 2 2 3 2 3 3 3" xfId="17433" xr:uid="{00000000-0005-0000-0000-0000DF440000}"/>
    <cellStyle name="Normal 4 2 2 3 2 3 3 4" xfId="17434" xr:uid="{00000000-0005-0000-0000-0000E0440000}"/>
    <cellStyle name="Normal 4 2 2 3 2 3 4" xfId="17435" xr:uid="{00000000-0005-0000-0000-0000E1440000}"/>
    <cellStyle name="Normal 4 2 2 3 2 3 5" xfId="17436" xr:uid="{00000000-0005-0000-0000-0000E2440000}"/>
    <cellStyle name="Normal 4 2 2 3 2 3 6" xfId="17437" xr:uid="{00000000-0005-0000-0000-0000E3440000}"/>
    <cellStyle name="Normal 4 2 2 3 2 4" xfId="17438" xr:uid="{00000000-0005-0000-0000-0000E4440000}"/>
    <cellStyle name="Normal 4 2 2 3 2 4 2" xfId="17439" xr:uid="{00000000-0005-0000-0000-0000E5440000}"/>
    <cellStyle name="Normal 4 2 2 3 2 4 2 2" xfId="17440" xr:uid="{00000000-0005-0000-0000-0000E6440000}"/>
    <cellStyle name="Normal 4 2 2 3 2 4 2 3" xfId="17441" xr:uid="{00000000-0005-0000-0000-0000E7440000}"/>
    <cellStyle name="Normal 4 2 2 3 2 4 2 4" xfId="17442" xr:uid="{00000000-0005-0000-0000-0000E8440000}"/>
    <cellStyle name="Normal 4 2 2 3 2 4 3" xfId="17443" xr:uid="{00000000-0005-0000-0000-0000E9440000}"/>
    <cellStyle name="Normal 4 2 2 3 2 4 4" xfId="17444" xr:uid="{00000000-0005-0000-0000-0000EA440000}"/>
    <cellStyle name="Normal 4 2 2 3 2 4 5" xfId="17445" xr:uid="{00000000-0005-0000-0000-0000EB440000}"/>
    <cellStyle name="Normal 4 2 2 3 2 5" xfId="17446" xr:uid="{00000000-0005-0000-0000-0000EC440000}"/>
    <cellStyle name="Normal 4 2 2 3 2 5 2" xfId="17447" xr:uid="{00000000-0005-0000-0000-0000ED440000}"/>
    <cellStyle name="Normal 4 2 2 3 2 5 3" xfId="17448" xr:uid="{00000000-0005-0000-0000-0000EE440000}"/>
    <cellStyle name="Normal 4 2 2 3 2 5 4" xfId="17449" xr:uid="{00000000-0005-0000-0000-0000EF440000}"/>
    <cellStyle name="Normal 4 2 2 3 2 6" xfId="17450" xr:uid="{00000000-0005-0000-0000-0000F0440000}"/>
    <cellStyle name="Normal 4 2 2 3 2 7" xfId="17451" xr:uid="{00000000-0005-0000-0000-0000F1440000}"/>
    <cellStyle name="Normal 4 2 2 3 2 8" xfId="17452" xr:uid="{00000000-0005-0000-0000-0000F2440000}"/>
    <cellStyle name="Normal 4 2 2 3 3" xfId="17453" xr:uid="{00000000-0005-0000-0000-0000F3440000}"/>
    <cellStyle name="Normal 4 2 2 3 3 2" xfId="17454" xr:uid="{00000000-0005-0000-0000-0000F4440000}"/>
    <cellStyle name="Normal 4 2 2 3 3 2 2" xfId="17455" xr:uid="{00000000-0005-0000-0000-0000F5440000}"/>
    <cellStyle name="Normal 4 2 2 3 3 2 2 2" xfId="17456" xr:uid="{00000000-0005-0000-0000-0000F6440000}"/>
    <cellStyle name="Normal 4 2 2 3 3 2 2 3" xfId="17457" xr:uid="{00000000-0005-0000-0000-0000F7440000}"/>
    <cellStyle name="Normal 4 2 2 3 3 2 2 4" xfId="17458" xr:uid="{00000000-0005-0000-0000-0000F8440000}"/>
    <cellStyle name="Normal 4 2 2 3 3 2 3" xfId="17459" xr:uid="{00000000-0005-0000-0000-0000F9440000}"/>
    <cellStyle name="Normal 4 2 2 3 3 2 4" xfId="17460" xr:uid="{00000000-0005-0000-0000-0000FA440000}"/>
    <cellStyle name="Normal 4 2 2 3 3 2 5" xfId="17461" xr:uid="{00000000-0005-0000-0000-0000FB440000}"/>
    <cellStyle name="Normal 4 2 2 3 3 3" xfId="17462" xr:uid="{00000000-0005-0000-0000-0000FC440000}"/>
    <cellStyle name="Normal 4 2 2 3 3 3 2" xfId="17463" xr:uid="{00000000-0005-0000-0000-0000FD440000}"/>
    <cellStyle name="Normal 4 2 2 3 3 3 3" xfId="17464" xr:uid="{00000000-0005-0000-0000-0000FE440000}"/>
    <cellStyle name="Normal 4 2 2 3 3 3 4" xfId="17465" xr:uid="{00000000-0005-0000-0000-0000FF440000}"/>
    <cellStyle name="Normal 4 2 2 3 3 4" xfId="17466" xr:uid="{00000000-0005-0000-0000-000000450000}"/>
    <cellStyle name="Normal 4 2 2 3 3 5" xfId="17467" xr:uid="{00000000-0005-0000-0000-000001450000}"/>
    <cellStyle name="Normal 4 2 2 3 3 6" xfId="17468" xr:uid="{00000000-0005-0000-0000-000002450000}"/>
    <cellStyle name="Normal 4 2 2 3 4" xfId="17469" xr:uid="{00000000-0005-0000-0000-000003450000}"/>
    <cellStyle name="Normal 4 2 2 3 4 2" xfId="17470" xr:uid="{00000000-0005-0000-0000-000004450000}"/>
    <cellStyle name="Normal 4 2 2 3 4 2 2" xfId="17471" xr:uid="{00000000-0005-0000-0000-000005450000}"/>
    <cellStyle name="Normal 4 2 2 3 4 2 2 2" xfId="17472" xr:uid="{00000000-0005-0000-0000-000006450000}"/>
    <cellStyle name="Normal 4 2 2 3 4 2 2 3" xfId="17473" xr:uid="{00000000-0005-0000-0000-000007450000}"/>
    <cellStyle name="Normal 4 2 2 3 4 2 2 4" xfId="17474" xr:uid="{00000000-0005-0000-0000-000008450000}"/>
    <cellStyle name="Normal 4 2 2 3 4 2 3" xfId="17475" xr:uid="{00000000-0005-0000-0000-000009450000}"/>
    <cellStyle name="Normal 4 2 2 3 4 2 4" xfId="17476" xr:uid="{00000000-0005-0000-0000-00000A450000}"/>
    <cellStyle name="Normal 4 2 2 3 4 2 5" xfId="17477" xr:uid="{00000000-0005-0000-0000-00000B450000}"/>
    <cellStyle name="Normal 4 2 2 3 4 3" xfId="17478" xr:uid="{00000000-0005-0000-0000-00000C450000}"/>
    <cellStyle name="Normal 4 2 2 3 4 3 2" xfId="17479" xr:uid="{00000000-0005-0000-0000-00000D450000}"/>
    <cellStyle name="Normal 4 2 2 3 4 3 3" xfId="17480" xr:uid="{00000000-0005-0000-0000-00000E450000}"/>
    <cellStyle name="Normal 4 2 2 3 4 3 4" xfId="17481" xr:uid="{00000000-0005-0000-0000-00000F450000}"/>
    <cellStyle name="Normal 4 2 2 3 4 4" xfId="17482" xr:uid="{00000000-0005-0000-0000-000010450000}"/>
    <cellStyle name="Normal 4 2 2 3 4 5" xfId="17483" xr:uid="{00000000-0005-0000-0000-000011450000}"/>
    <cellStyle name="Normal 4 2 2 3 4 6" xfId="17484" xr:uid="{00000000-0005-0000-0000-000012450000}"/>
    <cellStyle name="Normal 4 2 2 3 5" xfId="17485" xr:uid="{00000000-0005-0000-0000-000013450000}"/>
    <cellStyle name="Normal 4 2 2 3 5 2" xfId="17486" xr:uid="{00000000-0005-0000-0000-000014450000}"/>
    <cellStyle name="Normal 4 2 2 3 5 2 2" xfId="17487" xr:uid="{00000000-0005-0000-0000-000015450000}"/>
    <cellStyle name="Normal 4 2 2 3 5 2 3" xfId="17488" xr:uid="{00000000-0005-0000-0000-000016450000}"/>
    <cellStyle name="Normal 4 2 2 3 5 2 4" xfId="17489" xr:uid="{00000000-0005-0000-0000-000017450000}"/>
    <cellStyle name="Normal 4 2 2 3 5 3" xfId="17490" xr:uid="{00000000-0005-0000-0000-000018450000}"/>
    <cellStyle name="Normal 4 2 2 3 5 4" xfId="17491" xr:uid="{00000000-0005-0000-0000-000019450000}"/>
    <cellStyle name="Normal 4 2 2 3 5 5" xfId="17492" xr:uid="{00000000-0005-0000-0000-00001A450000}"/>
    <cellStyle name="Normal 4 2 2 3 6" xfId="17493" xr:uid="{00000000-0005-0000-0000-00001B450000}"/>
    <cellStyle name="Normal 4 2 2 3 6 2" xfId="17494" xr:uid="{00000000-0005-0000-0000-00001C450000}"/>
    <cellStyle name="Normal 4 2 2 3 6 3" xfId="17495" xr:uid="{00000000-0005-0000-0000-00001D450000}"/>
    <cellStyle name="Normal 4 2 2 3 6 4" xfId="17496" xr:uid="{00000000-0005-0000-0000-00001E450000}"/>
    <cellStyle name="Normal 4 2 2 3 7" xfId="17497" xr:uid="{00000000-0005-0000-0000-00001F450000}"/>
    <cellStyle name="Normal 4 2 2 3 8" xfId="17498" xr:uid="{00000000-0005-0000-0000-000020450000}"/>
    <cellStyle name="Normal 4 2 2 3 9" xfId="17499" xr:uid="{00000000-0005-0000-0000-000021450000}"/>
    <cellStyle name="Normal 4 2 2 4" xfId="17500" xr:uid="{00000000-0005-0000-0000-000022450000}"/>
    <cellStyle name="Normal 4 2 2 4 2" xfId="17501" xr:uid="{00000000-0005-0000-0000-000023450000}"/>
    <cellStyle name="Normal 4 2 2 4 2 2" xfId="17502" xr:uid="{00000000-0005-0000-0000-000024450000}"/>
    <cellStyle name="Normal 4 2 2 4 2 2 2" xfId="17503" xr:uid="{00000000-0005-0000-0000-000025450000}"/>
    <cellStyle name="Normal 4 2 2 4 2 2 2 2" xfId="17504" xr:uid="{00000000-0005-0000-0000-000026450000}"/>
    <cellStyle name="Normal 4 2 2 4 2 2 2 2 2" xfId="17505" xr:uid="{00000000-0005-0000-0000-000027450000}"/>
    <cellStyle name="Normal 4 2 2 4 2 2 2 2 3" xfId="17506" xr:uid="{00000000-0005-0000-0000-000028450000}"/>
    <cellStyle name="Normal 4 2 2 4 2 2 2 2 4" xfId="17507" xr:uid="{00000000-0005-0000-0000-000029450000}"/>
    <cellStyle name="Normal 4 2 2 4 2 2 2 3" xfId="17508" xr:uid="{00000000-0005-0000-0000-00002A450000}"/>
    <cellStyle name="Normal 4 2 2 4 2 2 2 4" xfId="17509" xr:uid="{00000000-0005-0000-0000-00002B450000}"/>
    <cellStyle name="Normal 4 2 2 4 2 2 2 5" xfId="17510" xr:uid="{00000000-0005-0000-0000-00002C450000}"/>
    <cellStyle name="Normal 4 2 2 4 2 2 3" xfId="17511" xr:uid="{00000000-0005-0000-0000-00002D450000}"/>
    <cellStyle name="Normal 4 2 2 4 2 2 3 2" xfId="17512" xr:uid="{00000000-0005-0000-0000-00002E450000}"/>
    <cellStyle name="Normal 4 2 2 4 2 2 3 3" xfId="17513" xr:uid="{00000000-0005-0000-0000-00002F450000}"/>
    <cellStyle name="Normal 4 2 2 4 2 2 3 4" xfId="17514" xr:uid="{00000000-0005-0000-0000-000030450000}"/>
    <cellStyle name="Normal 4 2 2 4 2 2 4" xfId="17515" xr:uid="{00000000-0005-0000-0000-000031450000}"/>
    <cellStyle name="Normal 4 2 2 4 2 2 5" xfId="17516" xr:uid="{00000000-0005-0000-0000-000032450000}"/>
    <cellStyle name="Normal 4 2 2 4 2 2 6" xfId="17517" xr:uid="{00000000-0005-0000-0000-000033450000}"/>
    <cellStyle name="Normal 4 2 2 4 2 3" xfId="17518" xr:uid="{00000000-0005-0000-0000-000034450000}"/>
    <cellStyle name="Normal 4 2 2 4 2 3 2" xfId="17519" xr:uid="{00000000-0005-0000-0000-000035450000}"/>
    <cellStyle name="Normal 4 2 2 4 2 3 2 2" xfId="17520" xr:uid="{00000000-0005-0000-0000-000036450000}"/>
    <cellStyle name="Normal 4 2 2 4 2 3 2 2 2" xfId="17521" xr:uid="{00000000-0005-0000-0000-000037450000}"/>
    <cellStyle name="Normal 4 2 2 4 2 3 2 2 3" xfId="17522" xr:uid="{00000000-0005-0000-0000-000038450000}"/>
    <cellStyle name="Normal 4 2 2 4 2 3 2 2 4" xfId="17523" xr:uid="{00000000-0005-0000-0000-000039450000}"/>
    <cellStyle name="Normal 4 2 2 4 2 3 2 3" xfId="17524" xr:uid="{00000000-0005-0000-0000-00003A450000}"/>
    <cellStyle name="Normal 4 2 2 4 2 3 2 4" xfId="17525" xr:uid="{00000000-0005-0000-0000-00003B450000}"/>
    <cellStyle name="Normal 4 2 2 4 2 3 2 5" xfId="17526" xr:uid="{00000000-0005-0000-0000-00003C450000}"/>
    <cellStyle name="Normal 4 2 2 4 2 3 3" xfId="17527" xr:uid="{00000000-0005-0000-0000-00003D450000}"/>
    <cellStyle name="Normal 4 2 2 4 2 3 3 2" xfId="17528" xr:uid="{00000000-0005-0000-0000-00003E450000}"/>
    <cellStyle name="Normal 4 2 2 4 2 3 3 3" xfId="17529" xr:uid="{00000000-0005-0000-0000-00003F450000}"/>
    <cellStyle name="Normal 4 2 2 4 2 3 3 4" xfId="17530" xr:uid="{00000000-0005-0000-0000-000040450000}"/>
    <cellStyle name="Normal 4 2 2 4 2 3 4" xfId="17531" xr:uid="{00000000-0005-0000-0000-000041450000}"/>
    <cellStyle name="Normal 4 2 2 4 2 3 5" xfId="17532" xr:uid="{00000000-0005-0000-0000-000042450000}"/>
    <cellStyle name="Normal 4 2 2 4 2 3 6" xfId="17533" xr:uid="{00000000-0005-0000-0000-000043450000}"/>
    <cellStyle name="Normal 4 2 2 4 2 4" xfId="17534" xr:uid="{00000000-0005-0000-0000-000044450000}"/>
    <cellStyle name="Normal 4 2 2 4 2 4 2" xfId="17535" xr:uid="{00000000-0005-0000-0000-000045450000}"/>
    <cellStyle name="Normal 4 2 2 4 2 4 2 2" xfId="17536" xr:uid="{00000000-0005-0000-0000-000046450000}"/>
    <cellStyle name="Normal 4 2 2 4 2 4 2 3" xfId="17537" xr:uid="{00000000-0005-0000-0000-000047450000}"/>
    <cellStyle name="Normal 4 2 2 4 2 4 2 4" xfId="17538" xr:uid="{00000000-0005-0000-0000-000048450000}"/>
    <cellStyle name="Normal 4 2 2 4 2 4 3" xfId="17539" xr:uid="{00000000-0005-0000-0000-000049450000}"/>
    <cellStyle name="Normal 4 2 2 4 2 4 4" xfId="17540" xr:uid="{00000000-0005-0000-0000-00004A450000}"/>
    <cellStyle name="Normal 4 2 2 4 2 4 5" xfId="17541" xr:uid="{00000000-0005-0000-0000-00004B450000}"/>
    <cellStyle name="Normal 4 2 2 4 2 5" xfId="17542" xr:uid="{00000000-0005-0000-0000-00004C450000}"/>
    <cellStyle name="Normal 4 2 2 4 2 5 2" xfId="17543" xr:uid="{00000000-0005-0000-0000-00004D450000}"/>
    <cellStyle name="Normal 4 2 2 4 2 5 3" xfId="17544" xr:uid="{00000000-0005-0000-0000-00004E450000}"/>
    <cellStyle name="Normal 4 2 2 4 2 5 4" xfId="17545" xr:uid="{00000000-0005-0000-0000-00004F450000}"/>
    <cellStyle name="Normal 4 2 2 4 2 6" xfId="17546" xr:uid="{00000000-0005-0000-0000-000050450000}"/>
    <cellStyle name="Normal 4 2 2 4 2 7" xfId="17547" xr:uid="{00000000-0005-0000-0000-000051450000}"/>
    <cellStyle name="Normal 4 2 2 4 2 8" xfId="17548" xr:uid="{00000000-0005-0000-0000-000052450000}"/>
    <cellStyle name="Normal 4 2 2 4 3" xfId="17549" xr:uid="{00000000-0005-0000-0000-000053450000}"/>
    <cellStyle name="Normal 4 2 2 4 3 2" xfId="17550" xr:uid="{00000000-0005-0000-0000-000054450000}"/>
    <cellStyle name="Normal 4 2 2 4 3 2 2" xfId="17551" xr:uid="{00000000-0005-0000-0000-000055450000}"/>
    <cellStyle name="Normal 4 2 2 4 3 2 2 2" xfId="17552" xr:uid="{00000000-0005-0000-0000-000056450000}"/>
    <cellStyle name="Normal 4 2 2 4 3 2 2 3" xfId="17553" xr:uid="{00000000-0005-0000-0000-000057450000}"/>
    <cellStyle name="Normal 4 2 2 4 3 2 2 4" xfId="17554" xr:uid="{00000000-0005-0000-0000-000058450000}"/>
    <cellStyle name="Normal 4 2 2 4 3 2 3" xfId="17555" xr:uid="{00000000-0005-0000-0000-000059450000}"/>
    <cellStyle name="Normal 4 2 2 4 3 2 4" xfId="17556" xr:uid="{00000000-0005-0000-0000-00005A450000}"/>
    <cellStyle name="Normal 4 2 2 4 3 2 5" xfId="17557" xr:uid="{00000000-0005-0000-0000-00005B450000}"/>
    <cellStyle name="Normal 4 2 2 4 3 3" xfId="17558" xr:uid="{00000000-0005-0000-0000-00005C450000}"/>
    <cellStyle name="Normal 4 2 2 4 3 3 2" xfId="17559" xr:uid="{00000000-0005-0000-0000-00005D450000}"/>
    <cellStyle name="Normal 4 2 2 4 3 3 3" xfId="17560" xr:uid="{00000000-0005-0000-0000-00005E450000}"/>
    <cellStyle name="Normal 4 2 2 4 3 3 4" xfId="17561" xr:uid="{00000000-0005-0000-0000-00005F450000}"/>
    <cellStyle name="Normal 4 2 2 4 3 4" xfId="17562" xr:uid="{00000000-0005-0000-0000-000060450000}"/>
    <cellStyle name="Normal 4 2 2 4 3 5" xfId="17563" xr:uid="{00000000-0005-0000-0000-000061450000}"/>
    <cellStyle name="Normal 4 2 2 4 3 6" xfId="17564" xr:uid="{00000000-0005-0000-0000-000062450000}"/>
    <cellStyle name="Normal 4 2 2 4 4" xfId="17565" xr:uid="{00000000-0005-0000-0000-000063450000}"/>
    <cellStyle name="Normal 4 2 2 4 4 2" xfId="17566" xr:uid="{00000000-0005-0000-0000-000064450000}"/>
    <cellStyle name="Normal 4 2 2 4 4 2 2" xfId="17567" xr:uid="{00000000-0005-0000-0000-000065450000}"/>
    <cellStyle name="Normal 4 2 2 4 4 2 2 2" xfId="17568" xr:uid="{00000000-0005-0000-0000-000066450000}"/>
    <cellStyle name="Normal 4 2 2 4 4 2 2 3" xfId="17569" xr:uid="{00000000-0005-0000-0000-000067450000}"/>
    <cellStyle name="Normal 4 2 2 4 4 2 2 4" xfId="17570" xr:uid="{00000000-0005-0000-0000-000068450000}"/>
    <cellStyle name="Normal 4 2 2 4 4 2 3" xfId="17571" xr:uid="{00000000-0005-0000-0000-000069450000}"/>
    <cellStyle name="Normal 4 2 2 4 4 2 4" xfId="17572" xr:uid="{00000000-0005-0000-0000-00006A450000}"/>
    <cellStyle name="Normal 4 2 2 4 4 2 5" xfId="17573" xr:uid="{00000000-0005-0000-0000-00006B450000}"/>
    <cellStyle name="Normal 4 2 2 4 4 3" xfId="17574" xr:uid="{00000000-0005-0000-0000-00006C450000}"/>
    <cellStyle name="Normal 4 2 2 4 4 3 2" xfId="17575" xr:uid="{00000000-0005-0000-0000-00006D450000}"/>
    <cellStyle name="Normal 4 2 2 4 4 3 3" xfId="17576" xr:uid="{00000000-0005-0000-0000-00006E450000}"/>
    <cellStyle name="Normal 4 2 2 4 4 3 4" xfId="17577" xr:uid="{00000000-0005-0000-0000-00006F450000}"/>
    <cellStyle name="Normal 4 2 2 4 4 4" xfId="17578" xr:uid="{00000000-0005-0000-0000-000070450000}"/>
    <cellStyle name="Normal 4 2 2 4 4 5" xfId="17579" xr:uid="{00000000-0005-0000-0000-000071450000}"/>
    <cellStyle name="Normal 4 2 2 4 4 6" xfId="17580" xr:uid="{00000000-0005-0000-0000-000072450000}"/>
    <cellStyle name="Normal 4 2 2 4 5" xfId="17581" xr:uid="{00000000-0005-0000-0000-000073450000}"/>
    <cellStyle name="Normal 4 2 2 4 5 2" xfId="17582" xr:uid="{00000000-0005-0000-0000-000074450000}"/>
    <cellStyle name="Normal 4 2 2 4 5 2 2" xfId="17583" xr:uid="{00000000-0005-0000-0000-000075450000}"/>
    <cellStyle name="Normal 4 2 2 4 5 2 3" xfId="17584" xr:uid="{00000000-0005-0000-0000-000076450000}"/>
    <cellStyle name="Normal 4 2 2 4 5 2 4" xfId="17585" xr:uid="{00000000-0005-0000-0000-000077450000}"/>
    <cellStyle name="Normal 4 2 2 4 5 3" xfId="17586" xr:uid="{00000000-0005-0000-0000-000078450000}"/>
    <cellStyle name="Normal 4 2 2 4 5 4" xfId="17587" xr:uid="{00000000-0005-0000-0000-000079450000}"/>
    <cellStyle name="Normal 4 2 2 4 5 5" xfId="17588" xr:uid="{00000000-0005-0000-0000-00007A450000}"/>
    <cellStyle name="Normal 4 2 2 4 6" xfId="17589" xr:uid="{00000000-0005-0000-0000-00007B450000}"/>
    <cellStyle name="Normal 4 2 2 4 6 2" xfId="17590" xr:uid="{00000000-0005-0000-0000-00007C450000}"/>
    <cellStyle name="Normal 4 2 2 4 6 3" xfId="17591" xr:uid="{00000000-0005-0000-0000-00007D450000}"/>
    <cellStyle name="Normal 4 2 2 4 6 4" xfId="17592" xr:uid="{00000000-0005-0000-0000-00007E450000}"/>
    <cellStyle name="Normal 4 2 2 4 7" xfId="17593" xr:uid="{00000000-0005-0000-0000-00007F450000}"/>
    <cellStyle name="Normal 4 2 2 4 8" xfId="17594" xr:uid="{00000000-0005-0000-0000-000080450000}"/>
    <cellStyle name="Normal 4 2 2 4 9" xfId="17595" xr:uid="{00000000-0005-0000-0000-000081450000}"/>
    <cellStyle name="Normal 4 2 2 5" xfId="17596" xr:uid="{00000000-0005-0000-0000-000082450000}"/>
    <cellStyle name="Normal 4 2 2 5 2" xfId="17597" xr:uid="{00000000-0005-0000-0000-000083450000}"/>
    <cellStyle name="Normal 4 2 2 5 2 2" xfId="17598" xr:uid="{00000000-0005-0000-0000-000084450000}"/>
    <cellStyle name="Normal 4 2 2 5 2 2 2" xfId="17599" xr:uid="{00000000-0005-0000-0000-000085450000}"/>
    <cellStyle name="Normal 4 2 2 5 2 2 2 2" xfId="17600" xr:uid="{00000000-0005-0000-0000-000086450000}"/>
    <cellStyle name="Normal 4 2 2 5 2 2 2 3" xfId="17601" xr:uid="{00000000-0005-0000-0000-000087450000}"/>
    <cellStyle name="Normal 4 2 2 5 2 2 2 4" xfId="17602" xr:uid="{00000000-0005-0000-0000-000088450000}"/>
    <cellStyle name="Normal 4 2 2 5 2 2 3" xfId="17603" xr:uid="{00000000-0005-0000-0000-000089450000}"/>
    <cellStyle name="Normal 4 2 2 5 2 2 4" xfId="17604" xr:uid="{00000000-0005-0000-0000-00008A450000}"/>
    <cellStyle name="Normal 4 2 2 5 2 2 5" xfId="17605" xr:uid="{00000000-0005-0000-0000-00008B450000}"/>
    <cellStyle name="Normal 4 2 2 5 2 3" xfId="17606" xr:uid="{00000000-0005-0000-0000-00008C450000}"/>
    <cellStyle name="Normal 4 2 2 5 2 3 2" xfId="17607" xr:uid="{00000000-0005-0000-0000-00008D450000}"/>
    <cellStyle name="Normal 4 2 2 5 2 3 3" xfId="17608" xr:uid="{00000000-0005-0000-0000-00008E450000}"/>
    <cellStyle name="Normal 4 2 2 5 2 3 4" xfId="17609" xr:uid="{00000000-0005-0000-0000-00008F450000}"/>
    <cellStyle name="Normal 4 2 2 5 2 4" xfId="17610" xr:uid="{00000000-0005-0000-0000-000090450000}"/>
    <cellStyle name="Normal 4 2 2 5 2 5" xfId="17611" xr:uid="{00000000-0005-0000-0000-000091450000}"/>
    <cellStyle name="Normal 4 2 2 5 2 6" xfId="17612" xr:uid="{00000000-0005-0000-0000-000092450000}"/>
    <cellStyle name="Normal 4 2 2 5 3" xfId="17613" xr:uid="{00000000-0005-0000-0000-000093450000}"/>
    <cellStyle name="Normal 4 2 2 5 3 2" xfId="17614" xr:uid="{00000000-0005-0000-0000-000094450000}"/>
    <cellStyle name="Normal 4 2 2 5 3 2 2" xfId="17615" xr:uid="{00000000-0005-0000-0000-000095450000}"/>
    <cellStyle name="Normal 4 2 2 5 3 2 2 2" xfId="17616" xr:uid="{00000000-0005-0000-0000-000096450000}"/>
    <cellStyle name="Normal 4 2 2 5 3 2 2 3" xfId="17617" xr:uid="{00000000-0005-0000-0000-000097450000}"/>
    <cellStyle name="Normal 4 2 2 5 3 2 2 4" xfId="17618" xr:uid="{00000000-0005-0000-0000-000098450000}"/>
    <cellStyle name="Normal 4 2 2 5 3 2 3" xfId="17619" xr:uid="{00000000-0005-0000-0000-000099450000}"/>
    <cellStyle name="Normal 4 2 2 5 3 2 4" xfId="17620" xr:uid="{00000000-0005-0000-0000-00009A450000}"/>
    <cellStyle name="Normal 4 2 2 5 3 2 5" xfId="17621" xr:uid="{00000000-0005-0000-0000-00009B450000}"/>
    <cellStyle name="Normal 4 2 2 5 3 3" xfId="17622" xr:uid="{00000000-0005-0000-0000-00009C450000}"/>
    <cellStyle name="Normal 4 2 2 5 3 3 2" xfId="17623" xr:uid="{00000000-0005-0000-0000-00009D450000}"/>
    <cellStyle name="Normal 4 2 2 5 3 3 3" xfId="17624" xr:uid="{00000000-0005-0000-0000-00009E450000}"/>
    <cellStyle name="Normal 4 2 2 5 3 3 4" xfId="17625" xr:uid="{00000000-0005-0000-0000-00009F450000}"/>
    <cellStyle name="Normal 4 2 2 5 3 4" xfId="17626" xr:uid="{00000000-0005-0000-0000-0000A0450000}"/>
    <cellStyle name="Normal 4 2 2 5 3 5" xfId="17627" xr:uid="{00000000-0005-0000-0000-0000A1450000}"/>
    <cellStyle name="Normal 4 2 2 5 3 6" xfId="17628" xr:uid="{00000000-0005-0000-0000-0000A2450000}"/>
    <cellStyle name="Normal 4 2 2 5 4" xfId="17629" xr:uid="{00000000-0005-0000-0000-0000A3450000}"/>
    <cellStyle name="Normal 4 2 2 5 4 2" xfId="17630" xr:uid="{00000000-0005-0000-0000-0000A4450000}"/>
    <cellStyle name="Normal 4 2 2 5 4 2 2" xfId="17631" xr:uid="{00000000-0005-0000-0000-0000A5450000}"/>
    <cellStyle name="Normal 4 2 2 5 4 2 3" xfId="17632" xr:uid="{00000000-0005-0000-0000-0000A6450000}"/>
    <cellStyle name="Normal 4 2 2 5 4 2 4" xfId="17633" xr:uid="{00000000-0005-0000-0000-0000A7450000}"/>
    <cellStyle name="Normal 4 2 2 5 4 3" xfId="17634" xr:uid="{00000000-0005-0000-0000-0000A8450000}"/>
    <cellStyle name="Normal 4 2 2 5 4 4" xfId="17635" xr:uid="{00000000-0005-0000-0000-0000A9450000}"/>
    <cellStyle name="Normal 4 2 2 5 4 5" xfId="17636" xr:uid="{00000000-0005-0000-0000-0000AA450000}"/>
    <cellStyle name="Normal 4 2 2 5 5" xfId="17637" xr:uid="{00000000-0005-0000-0000-0000AB450000}"/>
    <cellStyle name="Normal 4 2 2 5 5 2" xfId="17638" xr:uid="{00000000-0005-0000-0000-0000AC450000}"/>
    <cellStyle name="Normal 4 2 2 5 5 3" xfId="17639" xr:uid="{00000000-0005-0000-0000-0000AD450000}"/>
    <cellStyle name="Normal 4 2 2 5 5 4" xfId="17640" xr:uid="{00000000-0005-0000-0000-0000AE450000}"/>
    <cellStyle name="Normal 4 2 2 5 6" xfId="17641" xr:uid="{00000000-0005-0000-0000-0000AF450000}"/>
    <cellStyle name="Normal 4 2 2 5 7" xfId="17642" xr:uid="{00000000-0005-0000-0000-0000B0450000}"/>
    <cellStyle name="Normal 4 2 2 5 8" xfId="17643" xr:uid="{00000000-0005-0000-0000-0000B1450000}"/>
    <cellStyle name="Normal 4 2 2 6" xfId="17644" xr:uid="{00000000-0005-0000-0000-0000B2450000}"/>
    <cellStyle name="Normal 4 2 2 6 2" xfId="17645" xr:uid="{00000000-0005-0000-0000-0000B3450000}"/>
    <cellStyle name="Normal 4 2 2 6 2 2" xfId="17646" xr:uid="{00000000-0005-0000-0000-0000B4450000}"/>
    <cellStyle name="Normal 4 2 2 6 2 2 2" xfId="17647" xr:uid="{00000000-0005-0000-0000-0000B5450000}"/>
    <cellStyle name="Normal 4 2 2 6 2 2 2 2" xfId="17648" xr:uid="{00000000-0005-0000-0000-0000B6450000}"/>
    <cellStyle name="Normal 4 2 2 6 2 2 2 3" xfId="17649" xr:uid="{00000000-0005-0000-0000-0000B7450000}"/>
    <cellStyle name="Normal 4 2 2 6 2 2 2 4" xfId="17650" xr:uid="{00000000-0005-0000-0000-0000B8450000}"/>
    <cellStyle name="Normal 4 2 2 6 2 2 3" xfId="17651" xr:uid="{00000000-0005-0000-0000-0000B9450000}"/>
    <cellStyle name="Normal 4 2 2 6 2 2 4" xfId="17652" xr:uid="{00000000-0005-0000-0000-0000BA450000}"/>
    <cellStyle name="Normal 4 2 2 6 2 2 5" xfId="17653" xr:uid="{00000000-0005-0000-0000-0000BB450000}"/>
    <cellStyle name="Normal 4 2 2 6 2 3" xfId="17654" xr:uid="{00000000-0005-0000-0000-0000BC450000}"/>
    <cellStyle name="Normal 4 2 2 6 2 3 2" xfId="17655" xr:uid="{00000000-0005-0000-0000-0000BD450000}"/>
    <cellStyle name="Normal 4 2 2 6 2 3 3" xfId="17656" xr:uid="{00000000-0005-0000-0000-0000BE450000}"/>
    <cellStyle name="Normal 4 2 2 6 2 3 4" xfId="17657" xr:uid="{00000000-0005-0000-0000-0000BF450000}"/>
    <cellStyle name="Normal 4 2 2 6 2 4" xfId="17658" xr:uid="{00000000-0005-0000-0000-0000C0450000}"/>
    <cellStyle name="Normal 4 2 2 6 2 5" xfId="17659" xr:uid="{00000000-0005-0000-0000-0000C1450000}"/>
    <cellStyle name="Normal 4 2 2 6 2 6" xfId="17660" xr:uid="{00000000-0005-0000-0000-0000C2450000}"/>
    <cellStyle name="Normal 4 2 2 6 3" xfId="17661" xr:uid="{00000000-0005-0000-0000-0000C3450000}"/>
    <cellStyle name="Normal 4 2 2 6 3 2" xfId="17662" xr:uid="{00000000-0005-0000-0000-0000C4450000}"/>
    <cellStyle name="Normal 4 2 2 6 3 2 2" xfId="17663" xr:uid="{00000000-0005-0000-0000-0000C5450000}"/>
    <cellStyle name="Normal 4 2 2 6 3 2 2 2" xfId="17664" xr:uid="{00000000-0005-0000-0000-0000C6450000}"/>
    <cellStyle name="Normal 4 2 2 6 3 2 2 3" xfId="17665" xr:uid="{00000000-0005-0000-0000-0000C7450000}"/>
    <cellStyle name="Normal 4 2 2 6 3 2 2 4" xfId="17666" xr:uid="{00000000-0005-0000-0000-0000C8450000}"/>
    <cellStyle name="Normal 4 2 2 6 3 2 3" xfId="17667" xr:uid="{00000000-0005-0000-0000-0000C9450000}"/>
    <cellStyle name="Normal 4 2 2 6 3 2 4" xfId="17668" xr:uid="{00000000-0005-0000-0000-0000CA450000}"/>
    <cellStyle name="Normal 4 2 2 6 3 2 5" xfId="17669" xr:uid="{00000000-0005-0000-0000-0000CB450000}"/>
    <cellStyle name="Normal 4 2 2 6 3 3" xfId="17670" xr:uid="{00000000-0005-0000-0000-0000CC450000}"/>
    <cellStyle name="Normal 4 2 2 6 3 3 2" xfId="17671" xr:uid="{00000000-0005-0000-0000-0000CD450000}"/>
    <cellStyle name="Normal 4 2 2 6 3 3 3" xfId="17672" xr:uid="{00000000-0005-0000-0000-0000CE450000}"/>
    <cellStyle name="Normal 4 2 2 6 3 3 4" xfId="17673" xr:uid="{00000000-0005-0000-0000-0000CF450000}"/>
    <cellStyle name="Normal 4 2 2 6 3 4" xfId="17674" xr:uid="{00000000-0005-0000-0000-0000D0450000}"/>
    <cellStyle name="Normal 4 2 2 6 3 5" xfId="17675" xr:uid="{00000000-0005-0000-0000-0000D1450000}"/>
    <cellStyle name="Normal 4 2 2 6 3 6" xfId="17676" xr:uid="{00000000-0005-0000-0000-0000D2450000}"/>
    <cellStyle name="Normal 4 2 2 6 4" xfId="17677" xr:uid="{00000000-0005-0000-0000-0000D3450000}"/>
    <cellStyle name="Normal 4 2 2 6 4 2" xfId="17678" xr:uid="{00000000-0005-0000-0000-0000D4450000}"/>
    <cellStyle name="Normal 4 2 2 6 4 2 2" xfId="17679" xr:uid="{00000000-0005-0000-0000-0000D5450000}"/>
    <cellStyle name="Normal 4 2 2 6 4 2 3" xfId="17680" xr:uid="{00000000-0005-0000-0000-0000D6450000}"/>
    <cellStyle name="Normal 4 2 2 6 4 2 4" xfId="17681" xr:uid="{00000000-0005-0000-0000-0000D7450000}"/>
    <cellStyle name="Normal 4 2 2 6 4 3" xfId="17682" xr:uid="{00000000-0005-0000-0000-0000D8450000}"/>
    <cellStyle name="Normal 4 2 2 6 4 4" xfId="17683" xr:uid="{00000000-0005-0000-0000-0000D9450000}"/>
    <cellStyle name="Normal 4 2 2 6 4 5" xfId="17684" xr:uid="{00000000-0005-0000-0000-0000DA450000}"/>
    <cellStyle name="Normal 4 2 2 6 5" xfId="17685" xr:uid="{00000000-0005-0000-0000-0000DB450000}"/>
    <cellStyle name="Normal 4 2 2 6 5 2" xfId="17686" xr:uid="{00000000-0005-0000-0000-0000DC450000}"/>
    <cellStyle name="Normal 4 2 2 6 5 3" xfId="17687" xr:uid="{00000000-0005-0000-0000-0000DD450000}"/>
    <cellStyle name="Normal 4 2 2 6 5 4" xfId="17688" xr:uid="{00000000-0005-0000-0000-0000DE450000}"/>
    <cellStyle name="Normal 4 2 2 6 6" xfId="17689" xr:uid="{00000000-0005-0000-0000-0000DF450000}"/>
    <cellStyle name="Normal 4 2 2 6 7" xfId="17690" xr:uid="{00000000-0005-0000-0000-0000E0450000}"/>
    <cellStyle name="Normal 4 2 2 6 8" xfId="17691" xr:uid="{00000000-0005-0000-0000-0000E1450000}"/>
    <cellStyle name="Normal 4 2 2 7" xfId="17692" xr:uid="{00000000-0005-0000-0000-0000E2450000}"/>
    <cellStyle name="Normal 4 2 2 7 2" xfId="17693" xr:uid="{00000000-0005-0000-0000-0000E3450000}"/>
    <cellStyle name="Normal 4 2 2 7 2 2" xfId="17694" xr:uid="{00000000-0005-0000-0000-0000E4450000}"/>
    <cellStyle name="Normal 4 2 2 7 2 2 2" xfId="17695" xr:uid="{00000000-0005-0000-0000-0000E5450000}"/>
    <cellStyle name="Normal 4 2 2 7 2 2 3" xfId="17696" xr:uid="{00000000-0005-0000-0000-0000E6450000}"/>
    <cellStyle name="Normal 4 2 2 7 2 2 4" xfId="17697" xr:uid="{00000000-0005-0000-0000-0000E7450000}"/>
    <cellStyle name="Normal 4 2 2 7 2 3" xfId="17698" xr:uid="{00000000-0005-0000-0000-0000E8450000}"/>
    <cellStyle name="Normal 4 2 2 7 2 4" xfId="17699" xr:uid="{00000000-0005-0000-0000-0000E9450000}"/>
    <cellStyle name="Normal 4 2 2 7 2 5" xfId="17700" xr:uid="{00000000-0005-0000-0000-0000EA450000}"/>
    <cellStyle name="Normal 4 2 2 7 3" xfId="17701" xr:uid="{00000000-0005-0000-0000-0000EB450000}"/>
    <cellStyle name="Normal 4 2 2 7 3 2" xfId="17702" xr:uid="{00000000-0005-0000-0000-0000EC450000}"/>
    <cellStyle name="Normal 4 2 2 7 3 3" xfId="17703" xr:uid="{00000000-0005-0000-0000-0000ED450000}"/>
    <cellStyle name="Normal 4 2 2 7 3 4" xfId="17704" xr:uid="{00000000-0005-0000-0000-0000EE450000}"/>
    <cellStyle name="Normal 4 2 2 7 4" xfId="17705" xr:uid="{00000000-0005-0000-0000-0000EF450000}"/>
    <cellStyle name="Normal 4 2 2 7 5" xfId="17706" xr:uid="{00000000-0005-0000-0000-0000F0450000}"/>
    <cellStyle name="Normal 4 2 2 7 6" xfId="17707" xr:uid="{00000000-0005-0000-0000-0000F1450000}"/>
    <cellStyle name="Normal 4 2 2 8" xfId="17708" xr:uid="{00000000-0005-0000-0000-0000F2450000}"/>
    <cellStyle name="Normal 4 2 2 8 2" xfId="17709" xr:uid="{00000000-0005-0000-0000-0000F3450000}"/>
    <cellStyle name="Normal 4 2 2 8 2 2" xfId="17710" xr:uid="{00000000-0005-0000-0000-0000F4450000}"/>
    <cellStyle name="Normal 4 2 2 8 2 2 2" xfId="17711" xr:uid="{00000000-0005-0000-0000-0000F5450000}"/>
    <cellStyle name="Normal 4 2 2 8 2 2 3" xfId="17712" xr:uid="{00000000-0005-0000-0000-0000F6450000}"/>
    <cellStyle name="Normal 4 2 2 8 2 2 4" xfId="17713" xr:uid="{00000000-0005-0000-0000-0000F7450000}"/>
    <cellStyle name="Normal 4 2 2 8 2 3" xfId="17714" xr:uid="{00000000-0005-0000-0000-0000F8450000}"/>
    <cellStyle name="Normal 4 2 2 8 2 4" xfId="17715" xr:uid="{00000000-0005-0000-0000-0000F9450000}"/>
    <cellStyle name="Normal 4 2 2 8 2 5" xfId="17716" xr:uid="{00000000-0005-0000-0000-0000FA450000}"/>
    <cellStyle name="Normal 4 2 2 8 3" xfId="17717" xr:uid="{00000000-0005-0000-0000-0000FB450000}"/>
    <cellStyle name="Normal 4 2 2 8 3 2" xfId="17718" xr:uid="{00000000-0005-0000-0000-0000FC450000}"/>
    <cellStyle name="Normal 4 2 2 8 3 3" xfId="17719" xr:uid="{00000000-0005-0000-0000-0000FD450000}"/>
    <cellStyle name="Normal 4 2 2 8 3 4" xfId="17720" xr:uid="{00000000-0005-0000-0000-0000FE450000}"/>
    <cellStyle name="Normal 4 2 2 8 4" xfId="17721" xr:uid="{00000000-0005-0000-0000-0000FF450000}"/>
    <cellStyle name="Normal 4 2 2 8 5" xfId="17722" xr:uid="{00000000-0005-0000-0000-000000460000}"/>
    <cellStyle name="Normal 4 2 2 8 6" xfId="17723" xr:uid="{00000000-0005-0000-0000-000001460000}"/>
    <cellStyle name="Normal 4 2 2 9" xfId="17724" xr:uid="{00000000-0005-0000-0000-000002460000}"/>
    <cellStyle name="Normal 4 2 3" xfId="17725" xr:uid="{00000000-0005-0000-0000-000003460000}"/>
    <cellStyle name="Normal 4 2 3 10" xfId="17726" xr:uid="{00000000-0005-0000-0000-000004460000}"/>
    <cellStyle name="Normal 4 2 3 11" xfId="33477" xr:uid="{01B6ECF2-63A1-4472-ADF8-7EB92EC0643F}"/>
    <cellStyle name="Normal 4 2 3 2" xfId="17727" xr:uid="{00000000-0005-0000-0000-000005460000}"/>
    <cellStyle name="Normal 4 2 3 2 2" xfId="17728" xr:uid="{00000000-0005-0000-0000-000006460000}"/>
    <cellStyle name="Normal 4 2 3 2 2 2" xfId="17729" xr:uid="{00000000-0005-0000-0000-000007460000}"/>
    <cellStyle name="Normal 4 2 3 2 2 2 2" xfId="17730" xr:uid="{00000000-0005-0000-0000-000008460000}"/>
    <cellStyle name="Normal 4 2 3 2 2 2 2 2" xfId="17731" xr:uid="{00000000-0005-0000-0000-000009460000}"/>
    <cellStyle name="Normal 4 2 3 2 2 2 2 3" xfId="17732" xr:uid="{00000000-0005-0000-0000-00000A460000}"/>
    <cellStyle name="Normal 4 2 3 2 2 2 2 4" xfId="17733" xr:uid="{00000000-0005-0000-0000-00000B460000}"/>
    <cellStyle name="Normal 4 2 3 2 2 2 3" xfId="17734" xr:uid="{00000000-0005-0000-0000-00000C460000}"/>
    <cellStyle name="Normal 4 2 3 2 2 2 4" xfId="17735" xr:uid="{00000000-0005-0000-0000-00000D460000}"/>
    <cellStyle name="Normal 4 2 3 2 2 2 5" xfId="17736" xr:uid="{00000000-0005-0000-0000-00000E460000}"/>
    <cellStyle name="Normal 4 2 3 2 2 3" xfId="17737" xr:uid="{00000000-0005-0000-0000-00000F460000}"/>
    <cellStyle name="Normal 4 2 3 2 2 3 2" xfId="17738" xr:uid="{00000000-0005-0000-0000-000010460000}"/>
    <cellStyle name="Normal 4 2 3 2 2 3 3" xfId="17739" xr:uid="{00000000-0005-0000-0000-000011460000}"/>
    <cellStyle name="Normal 4 2 3 2 2 3 4" xfId="17740" xr:uid="{00000000-0005-0000-0000-000012460000}"/>
    <cellStyle name="Normal 4 2 3 2 2 4" xfId="17741" xr:uid="{00000000-0005-0000-0000-000013460000}"/>
    <cellStyle name="Normal 4 2 3 2 2 5" xfId="17742" xr:uid="{00000000-0005-0000-0000-000014460000}"/>
    <cellStyle name="Normal 4 2 3 2 2 6" xfId="17743" xr:uid="{00000000-0005-0000-0000-000015460000}"/>
    <cellStyle name="Normal 4 2 3 2 3" xfId="17744" xr:uid="{00000000-0005-0000-0000-000016460000}"/>
    <cellStyle name="Normal 4 2 3 2 3 2" xfId="17745" xr:uid="{00000000-0005-0000-0000-000017460000}"/>
    <cellStyle name="Normal 4 2 3 2 3 2 2" xfId="17746" xr:uid="{00000000-0005-0000-0000-000018460000}"/>
    <cellStyle name="Normal 4 2 3 2 3 2 2 2" xfId="17747" xr:uid="{00000000-0005-0000-0000-000019460000}"/>
    <cellStyle name="Normal 4 2 3 2 3 2 2 3" xfId="17748" xr:uid="{00000000-0005-0000-0000-00001A460000}"/>
    <cellStyle name="Normal 4 2 3 2 3 2 2 4" xfId="17749" xr:uid="{00000000-0005-0000-0000-00001B460000}"/>
    <cellStyle name="Normal 4 2 3 2 3 2 3" xfId="17750" xr:uid="{00000000-0005-0000-0000-00001C460000}"/>
    <cellStyle name="Normal 4 2 3 2 3 2 4" xfId="17751" xr:uid="{00000000-0005-0000-0000-00001D460000}"/>
    <cellStyle name="Normal 4 2 3 2 3 2 5" xfId="17752" xr:uid="{00000000-0005-0000-0000-00001E460000}"/>
    <cellStyle name="Normal 4 2 3 2 3 3" xfId="17753" xr:uid="{00000000-0005-0000-0000-00001F460000}"/>
    <cellStyle name="Normal 4 2 3 2 3 3 2" xfId="17754" xr:uid="{00000000-0005-0000-0000-000020460000}"/>
    <cellStyle name="Normal 4 2 3 2 3 3 3" xfId="17755" xr:uid="{00000000-0005-0000-0000-000021460000}"/>
    <cellStyle name="Normal 4 2 3 2 3 3 4" xfId="17756" xr:uid="{00000000-0005-0000-0000-000022460000}"/>
    <cellStyle name="Normal 4 2 3 2 3 4" xfId="17757" xr:uid="{00000000-0005-0000-0000-000023460000}"/>
    <cellStyle name="Normal 4 2 3 2 3 5" xfId="17758" xr:uid="{00000000-0005-0000-0000-000024460000}"/>
    <cellStyle name="Normal 4 2 3 2 3 6" xfId="17759" xr:uid="{00000000-0005-0000-0000-000025460000}"/>
    <cellStyle name="Normal 4 2 3 2 4" xfId="17760" xr:uid="{00000000-0005-0000-0000-000026460000}"/>
    <cellStyle name="Normal 4 2 3 2 4 2" xfId="17761" xr:uid="{00000000-0005-0000-0000-000027460000}"/>
    <cellStyle name="Normal 4 2 3 2 4 2 2" xfId="17762" xr:uid="{00000000-0005-0000-0000-000028460000}"/>
    <cellStyle name="Normal 4 2 3 2 4 2 3" xfId="17763" xr:uid="{00000000-0005-0000-0000-000029460000}"/>
    <cellStyle name="Normal 4 2 3 2 4 2 4" xfId="17764" xr:uid="{00000000-0005-0000-0000-00002A460000}"/>
    <cellStyle name="Normal 4 2 3 2 4 3" xfId="17765" xr:uid="{00000000-0005-0000-0000-00002B460000}"/>
    <cellStyle name="Normal 4 2 3 2 4 4" xfId="17766" xr:uid="{00000000-0005-0000-0000-00002C460000}"/>
    <cellStyle name="Normal 4 2 3 2 4 5" xfId="17767" xr:uid="{00000000-0005-0000-0000-00002D460000}"/>
    <cellStyle name="Normal 4 2 3 2 5" xfId="17768" xr:uid="{00000000-0005-0000-0000-00002E460000}"/>
    <cellStyle name="Normal 4 2 3 2 5 2" xfId="17769" xr:uid="{00000000-0005-0000-0000-00002F460000}"/>
    <cellStyle name="Normal 4 2 3 2 5 3" xfId="17770" xr:uid="{00000000-0005-0000-0000-000030460000}"/>
    <cellStyle name="Normal 4 2 3 2 5 4" xfId="17771" xr:uid="{00000000-0005-0000-0000-000031460000}"/>
    <cellStyle name="Normal 4 2 3 2 6" xfId="17772" xr:uid="{00000000-0005-0000-0000-000032460000}"/>
    <cellStyle name="Normal 4 2 3 2 7" xfId="17773" xr:uid="{00000000-0005-0000-0000-000033460000}"/>
    <cellStyle name="Normal 4 2 3 2 8" xfId="17774" xr:uid="{00000000-0005-0000-0000-000034460000}"/>
    <cellStyle name="Normal 4 2 3 3" xfId="17775" xr:uid="{00000000-0005-0000-0000-000035460000}"/>
    <cellStyle name="Normal 4 2 3 3 2" xfId="17776" xr:uid="{00000000-0005-0000-0000-000036460000}"/>
    <cellStyle name="Normal 4 2 3 3 2 2" xfId="17777" xr:uid="{00000000-0005-0000-0000-000037460000}"/>
    <cellStyle name="Normal 4 2 3 3 2 2 2" xfId="17778" xr:uid="{00000000-0005-0000-0000-000038460000}"/>
    <cellStyle name="Normal 4 2 3 3 2 2 3" xfId="17779" xr:uid="{00000000-0005-0000-0000-000039460000}"/>
    <cellStyle name="Normal 4 2 3 3 2 2 4" xfId="17780" xr:uid="{00000000-0005-0000-0000-00003A460000}"/>
    <cellStyle name="Normal 4 2 3 3 2 3" xfId="17781" xr:uid="{00000000-0005-0000-0000-00003B460000}"/>
    <cellStyle name="Normal 4 2 3 3 2 3 2" xfId="17782" xr:uid="{00000000-0005-0000-0000-00003C460000}"/>
    <cellStyle name="Normal 4 2 3 3 2 3 3" xfId="17783" xr:uid="{00000000-0005-0000-0000-00003D460000}"/>
    <cellStyle name="Normal 4 2 3 3 2 3 4" xfId="17784" xr:uid="{00000000-0005-0000-0000-00003E460000}"/>
    <cellStyle name="Normal 4 2 3 3 2 4" xfId="17785" xr:uid="{00000000-0005-0000-0000-00003F460000}"/>
    <cellStyle name="Normal 4 2 3 3 2 5" xfId="17786" xr:uid="{00000000-0005-0000-0000-000040460000}"/>
    <cellStyle name="Normal 4 2 3 3 2 6" xfId="17787" xr:uid="{00000000-0005-0000-0000-000041460000}"/>
    <cellStyle name="Normal 4 2 3 3 3" xfId="17788" xr:uid="{00000000-0005-0000-0000-000042460000}"/>
    <cellStyle name="Normal 4 2 3 3 3 2" xfId="17789" xr:uid="{00000000-0005-0000-0000-000043460000}"/>
    <cellStyle name="Normal 4 2 3 3 3 3" xfId="17790" xr:uid="{00000000-0005-0000-0000-000044460000}"/>
    <cellStyle name="Normal 4 2 3 3 3 4" xfId="17791" xr:uid="{00000000-0005-0000-0000-000045460000}"/>
    <cellStyle name="Normal 4 2 3 3 4" xfId="17792" xr:uid="{00000000-0005-0000-0000-000046460000}"/>
    <cellStyle name="Normal 4 2 3 3 4 2" xfId="17793" xr:uid="{00000000-0005-0000-0000-000047460000}"/>
    <cellStyle name="Normal 4 2 3 3 4 3" xfId="17794" xr:uid="{00000000-0005-0000-0000-000048460000}"/>
    <cellStyle name="Normal 4 2 3 3 4 4" xfId="17795" xr:uid="{00000000-0005-0000-0000-000049460000}"/>
    <cellStyle name="Normal 4 2 3 3 5" xfId="17796" xr:uid="{00000000-0005-0000-0000-00004A460000}"/>
    <cellStyle name="Normal 4 2 3 3 6" xfId="17797" xr:uid="{00000000-0005-0000-0000-00004B460000}"/>
    <cellStyle name="Normal 4 2 3 3 7" xfId="17798" xr:uid="{00000000-0005-0000-0000-00004C460000}"/>
    <cellStyle name="Normal 4 2 3 4" xfId="17799" xr:uid="{00000000-0005-0000-0000-00004D460000}"/>
    <cellStyle name="Normal 4 2 3 4 2" xfId="17800" xr:uid="{00000000-0005-0000-0000-00004E460000}"/>
    <cellStyle name="Normal 4 2 3 4 2 2" xfId="17801" xr:uid="{00000000-0005-0000-0000-00004F460000}"/>
    <cellStyle name="Normal 4 2 3 4 2 2 2" xfId="17802" xr:uid="{00000000-0005-0000-0000-000050460000}"/>
    <cellStyle name="Normal 4 2 3 4 2 2 3" xfId="17803" xr:uid="{00000000-0005-0000-0000-000051460000}"/>
    <cellStyle name="Normal 4 2 3 4 2 2 4" xfId="17804" xr:uid="{00000000-0005-0000-0000-000052460000}"/>
    <cellStyle name="Normal 4 2 3 4 2 3" xfId="17805" xr:uid="{00000000-0005-0000-0000-000053460000}"/>
    <cellStyle name="Normal 4 2 3 4 2 4" xfId="17806" xr:uid="{00000000-0005-0000-0000-000054460000}"/>
    <cellStyle name="Normal 4 2 3 4 2 5" xfId="17807" xr:uid="{00000000-0005-0000-0000-000055460000}"/>
    <cellStyle name="Normal 4 2 3 4 3" xfId="17808" xr:uid="{00000000-0005-0000-0000-000056460000}"/>
    <cellStyle name="Normal 4 2 3 4 3 2" xfId="17809" xr:uid="{00000000-0005-0000-0000-000057460000}"/>
    <cellStyle name="Normal 4 2 3 4 3 3" xfId="17810" xr:uid="{00000000-0005-0000-0000-000058460000}"/>
    <cellStyle name="Normal 4 2 3 4 3 4" xfId="17811" xr:uid="{00000000-0005-0000-0000-000059460000}"/>
    <cellStyle name="Normal 4 2 3 4 4" xfId="17812" xr:uid="{00000000-0005-0000-0000-00005A460000}"/>
    <cellStyle name="Normal 4 2 3 4 5" xfId="17813" xr:uid="{00000000-0005-0000-0000-00005B460000}"/>
    <cellStyle name="Normal 4 2 3 4 6" xfId="17814" xr:uid="{00000000-0005-0000-0000-00005C460000}"/>
    <cellStyle name="Normal 4 2 3 5" xfId="17815" xr:uid="{00000000-0005-0000-0000-00005D460000}"/>
    <cellStyle name="Normal 4 2 3 5 2" xfId="17816" xr:uid="{00000000-0005-0000-0000-00005E460000}"/>
    <cellStyle name="Normal 4 2 3 5 2 2" xfId="17817" xr:uid="{00000000-0005-0000-0000-00005F460000}"/>
    <cellStyle name="Normal 4 2 3 5 2 2 2" xfId="17818" xr:uid="{00000000-0005-0000-0000-000060460000}"/>
    <cellStyle name="Normal 4 2 3 5 2 2 3" xfId="17819" xr:uid="{00000000-0005-0000-0000-000061460000}"/>
    <cellStyle name="Normal 4 2 3 5 2 2 4" xfId="17820" xr:uid="{00000000-0005-0000-0000-000062460000}"/>
    <cellStyle name="Normal 4 2 3 5 2 3" xfId="17821" xr:uid="{00000000-0005-0000-0000-000063460000}"/>
    <cellStyle name="Normal 4 2 3 5 2 4" xfId="17822" xr:uid="{00000000-0005-0000-0000-000064460000}"/>
    <cellStyle name="Normal 4 2 3 5 2 5" xfId="17823" xr:uid="{00000000-0005-0000-0000-000065460000}"/>
    <cellStyle name="Normal 4 2 3 5 3" xfId="17824" xr:uid="{00000000-0005-0000-0000-000066460000}"/>
    <cellStyle name="Normal 4 2 3 5 3 2" xfId="17825" xr:uid="{00000000-0005-0000-0000-000067460000}"/>
    <cellStyle name="Normal 4 2 3 5 3 3" xfId="17826" xr:uid="{00000000-0005-0000-0000-000068460000}"/>
    <cellStyle name="Normal 4 2 3 5 3 4" xfId="17827" xr:uid="{00000000-0005-0000-0000-000069460000}"/>
    <cellStyle name="Normal 4 2 3 5 4" xfId="17828" xr:uid="{00000000-0005-0000-0000-00006A460000}"/>
    <cellStyle name="Normal 4 2 3 5 4 2" xfId="17829" xr:uid="{00000000-0005-0000-0000-00006B460000}"/>
    <cellStyle name="Normal 4 2 3 5 4 3" xfId="17830" xr:uid="{00000000-0005-0000-0000-00006C460000}"/>
    <cellStyle name="Normal 4 2 3 5 4 4" xfId="17831" xr:uid="{00000000-0005-0000-0000-00006D460000}"/>
    <cellStyle name="Normal 4 2 3 5 5" xfId="17832" xr:uid="{00000000-0005-0000-0000-00006E460000}"/>
    <cellStyle name="Normal 4 2 3 5 6" xfId="17833" xr:uid="{00000000-0005-0000-0000-00006F460000}"/>
    <cellStyle name="Normal 4 2 3 5 7" xfId="17834" xr:uid="{00000000-0005-0000-0000-000070460000}"/>
    <cellStyle name="Normal 4 2 3 6" xfId="17835" xr:uid="{00000000-0005-0000-0000-000071460000}"/>
    <cellStyle name="Normal 4 2 3 6 2" xfId="17836" xr:uid="{00000000-0005-0000-0000-000072460000}"/>
    <cellStyle name="Normal 4 2 3 6 2 2" xfId="17837" xr:uid="{00000000-0005-0000-0000-000073460000}"/>
    <cellStyle name="Normal 4 2 3 6 2 3" xfId="17838" xr:uid="{00000000-0005-0000-0000-000074460000}"/>
    <cellStyle name="Normal 4 2 3 6 2 4" xfId="17839" xr:uid="{00000000-0005-0000-0000-000075460000}"/>
    <cellStyle name="Normal 4 2 3 6 3" xfId="17840" xr:uid="{00000000-0005-0000-0000-000076460000}"/>
    <cellStyle name="Normal 4 2 3 6 4" xfId="17841" xr:uid="{00000000-0005-0000-0000-000077460000}"/>
    <cellStyle name="Normal 4 2 3 6 5" xfId="17842" xr:uid="{00000000-0005-0000-0000-000078460000}"/>
    <cellStyle name="Normal 4 2 3 7" xfId="17843" xr:uid="{00000000-0005-0000-0000-000079460000}"/>
    <cellStyle name="Normal 4 2 3 7 2" xfId="17844" xr:uid="{00000000-0005-0000-0000-00007A460000}"/>
    <cellStyle name="Normal 4 2 3 7 3" xfId="17845" xr:uid="{00000000-0005-0000-0000-00007B460000}"/>
    <cellStyle name="Normal 4 2 3 7 4" xfId="17846" xr:uid="{00000000-0005-0000-0000-00007C460000}"/>
    <cellStyle name="Normal 4 2 3 8" xfId="17847" xr:uid="{00000000-0005-0000-0000-00007D460000}"/>
    <cellStyle name="Normal 4 2 3 9" xfId="17848" xr:uid="{00000000-0005-0000-0000-00007E460000}"/>
    <cellStyle name="Normal 4 2 4" xfId="17849" xr:uid="{00000000-0005-0000-0000-00007F460000}"/>
    <cellStyle name="Normal 4 2 4 10" xfId="17850" xr:uid="{00000000-0005-0000-0000-000080460000}"/>
    <cellStyle name="Normal 4 2 4 2" xfId="17851" xr:uid="{00000000-0005-0000-0000-000081460000}"/>
    <cellStyle name="Normal 4 2 4 2 2" xfId="17852" xr:uid="{00000000-0005-0000-0000-000082460000}"/>
    <cellStyle name="Normal 4 2 4 2 2 2" xfId="17853" xr:uid="{00000000-0005-0000-0000-000083460000}"/>
    <cellStyle name="Normal 4 2 4 2 2 2 2" xfId="17854" xr:uid="{00000000-0005-0000-0000-000084460000}"/>
    <cellStyle name="Normal 4 2 4 2 2 2 2 2" xfId="17855" xr:uid="{00000000-0005-0000-0000-000085460000}"/>
    <cellStyle name="Normal 4 2 4 2 2 2 2 3" xfId="17856" xr:uid="{00000000-0005-0000-0000-000086460000}"/>
    <cellStyle name="Normal 4 2 4 2 2 2 2 4" xfId="17857" xr:uid="{00000000-0005-0000-0000-000087460000}"/>
    <cellStyle name="Normal 4 2 4 2 2 2 3" xfId="17858" xr:uid="{00000000-0005-0000-0000-000088460000}"/>
    <cellStyle name="Normal 4 2 4 2 2 2 4" xfId="17859" xr:uid="{00000000-0005-0000-0000-000089460000}"/>
    <cellStyle name="Normal 4 2 4 2 2 2 5" xfId="17860" xr:uid="{00000000-0005-0000-0000-00008A460000}"/>
    <cellStyle name="Normal 4 2 4 2 2 3" xfId="17861" xr:uid="{00000000-0005-0000-0000-00008B460000}"/>
    <cellStyle name="Normal 4 2 4 2 2 3 2" xfId="17862" xr:uid="{00000000-0005-0000-0000-00008C460000}"/>
    <cellStyle name="Normal 4 2 4 2 2 3 3" xfId="17863" xr:uid="{00000000-0005-0000-0000-00008D460000}"/>
    <cellStyle name="Normal 4 2 4 2 2 3 4" xfId="17864" xr:uid="{00000000-0005-0000-0000-00008E460000}"/>
    <cellStyle name="Normal 4 2 4 2 2 4" xfId="17865" xr:uid="{00000000-0005-0000-0000-00008F460000}"/>
    <cellStyle name="Normal 4 2 4 2 2 5" xfId="17866" xr:uid="{00000000-0005-0000-0000-000090460000}"/>
    <cellStyle name="Normal 4 2 4 2 2 6" xfId="17867" xr:uid="{00000000-0005-0000-0000-000091460000}"/>
    <cellStyle name="Normal 4 2 4 2 3" xfId="17868" xr:uid="{00000000-0005-0000-0000-000092460000}"/>
    <cellStyle name="Normal 4 2 4 2 3 2" xfId="17869" xr:uid="{00000000-0005-0000-0000-000093460000}"/>
    <cellStyle name="Normal 4 2 4 2 3 2 2" xfId="17870" xr:uid="{00000000-0005-0000-0000-000094460000}"/>
    <cellStyle name="Normal 4 2 4 2 3 2 2 2" xfId="17871" xr:uid="{00000000-0005-0000-0000-000095460000}"/>
    <cellStyle name="Normal 4 2 4 2 3 2 2 3" xfId="17872" xr:uid="{00000000-0005-0000-0000-000096460000}"/>
    <cellStyle name="Normal 4 2 4 2 3 2 2 4" xfId="17873" xr:uid="{00000000-0005-0000-0000-000097460000}"/>
    <cellStyle name="Normal 4 2 4 2 3 2 3" xfId="17874" xr:uid="{00000000-0005-0000-0000-000098460000}"/>
    <cellStyle name="Normal 4 2 4 2 3 2 4" xfId="17875" xr:uid="{00000000-0005-0000-0000-000099460000}"/>
    <cellStyle name="Normal 4 2 4 2 3 2 5" xfId="17876" xr:uid="{00000000-0005-0000-0000-00009A460000}"/>
    <cellStyle name="Normal 4 2 4 2 3 3" xfId="17877" xr:uid="{00000000-0005-0000-0000-00009B460000}"/>
    <cellStyle name="Normal 4 2 4 2 3 3 2" xfId="17878" xr:uid="{00000000-0005-0000-0000-00009C460000}"/>
    <cellStyle name="Normal 4 2 4 2 3 3 3" xfId="17879" xr:uid="{00000000-0005-0000-0000-00009D460000}"/>
    <cellStyle name="Normal 4 2 4 2 3 3 4" xfId="17880" xr:uid="{00000000-0005-0000-0000-00009E460000}"/>
    <cellStyle name="Normal 4 2 4 2 3 4" xfId="17881" xr:uid="{00000000-0005-0000-0000-00009F460000}"/>
    <cellStyle name="Normal 4 2 4 2 3 5" xfId="17882" xr:uid="{00000000-0005-0000-0000-0000A0460000}"/>
    <cellStyle name="Normal 4 2 4 2 3 6" xfId="17883" xr:uid="{00000000-0005-0000-0000-0000A1460000}"/>
    <cellStyle name="Normal 4 2 4 2 4" xfId="17884" xr:uid="{00000000-0005-0000-0000-0000A2460000}"/>
    <cellStyle name="Normal 4 2 4 2 4 2" xfId="17885" xr:uid="{00000000-0005-0000-0000-0000A3460000}"/>
    <cellStyle name="Normal 4 2 4 2 4 2 2" xfId="17886" xr:uid="{00000000-0005-0000-0000-0000A4460000}"/>
    <cellStyle name="Normal 4 2 4 2 4 2 3" xfId="17887" xr:uid="{00000000-0005-0000-0000-0000A5460000}"/>
    <cellStyle name="Normal 4 2 4 2 4 2 4" xfId="17888" xr:uid="{00000000-0005-0000-0000-0000A6460000}"/>
    <cellStyle name="Normal 4 2 4 2 4 3" xfId="17889" xr:uid="{00000000-0005-0000-0000-0000A7460000}"/>
    <cellStyle name="Normal 4 2 4 2 4 4" xfId="17890" xr:uid="{00000000-0005-0000-0000-0000A8460000}"/>
    <cellStyle name="Normal 4 2 4 2 4 5" xfId="17891" xr:uid="{00000000-0005-0000-0000-0000A9460000}"/>
    <cellStyle name="Normal 4 2 4 2 5" xfId="17892" xr:uid="{00000000-0005-0000-0000-0000AA460000}"/>
    <cellStyle name="Normal 4 2 4 2 5 2" xfId="17893" xr:uid="{00000000-0005-0000-0000-0000AB460000}"/>
    <cellStyle name="Normal 4 2 4 2 5 3" xfId="17894" xr:uid="{00000000-0005-0000-0000-0000AC460000}"/>
    <cellStyle name="Normal 4 2 4 2 5 4" xfId="17895" xr:uid="{00000000-0005-0000-0000-0000AD460000}"/>
    <cellStyle name="Normal 4 2 4 2 6" xfId="17896" xr:uid="{00000000-0005-0000-0000-0000AE460000}"/>
    <cellStyle name="Normal 4 2 4 2 7" xfId="17897" xr:uid="{00000000-0005-0000-0000-0000AF460000}"/>
    <cellStyle name="Normal 4 2 4 2 8" xfId="17898" xr:uid="{00000000-0005-0000-0000-0000B0460000}"/>
    <cellStyle name="Normal 4 2 4 3" xfId="17899" xr:uid="{00000000-0005-0000-0000-0000B1460000}"/>
    <cellStyle name="Normal 4 2 4 3 2" xfId="17900" xr:uid="{00000000-0005-0000-0000-0000B2460000}"/>
    <cellStyle name="Normal 4 2 4 3 2 2" xfId="17901" xr:uid="{00000000-0005-0000-0000-0000B3460000}"/>
    <cellStyle name="Normal 4 2 4 3 2 2 2" xfId="17902" xr:uid="{00000000-0005-0000-0000-0000B4460000}"/>
    <cellStyle name="Normal 4 2 4 3 2 2 3" xfId="17903" xr:uid="{00000000-0005-0000-0000-0000B5460000}"/>
    <cellStyle name="Normal 4 2 4 3 2 2 4" xfId="17904" xr:uid="{00000000-0005-0000-0000-0000B6460000}"/>
    <cellStyle name="Normal 4 2 4 3 2 3" xfId="17905" xr:uid="{00000000-0005-0000-0000-0000B7460000}"/>
    <cellStyle name="Normal 4 2 4 3 2 4" xfId="17906" xr:uid="{00000000-0005-0000-0000-0000B8460000}"/>
    <cellStyle name="Normal 4 2 4 3 2 5" xfId="17907" xr:uid="{00000000-0005-0000-0000-0000B9460000}"/>
    <cellStyle name="Normal 4 2 4 3 3" xfId="17908" xr:uid="{00000000-0005-0000-0000-0000BA460000}"/>
    <cellStyle name="Normal 4 2 4 3 3 2" xfId="17909" xr:uid="{00000000-0005-0000-0000-0000BB460000}"/>
    <cellStyle name="Normal 4 2 4 3 3 3" xfId="17910" xr:uid="{00000000-0005-0000-0000-0000BC460000}"/>
    <cellStyle name="Normal 4 2 4 3 3 4" xfId="17911" xr:uid="{00000000-0005-0000-0000-0000BD460000}"/>
    <cellStyle name="Normal 4 2 4 3 4" xfId="17912" xr:uid="{00000000-0005-0000-0000-0000BE460000}"/>
    <cellStyle name="Normal 4 2 4 3 5" xfId="17913" xr:uid="{00000000-0005-0000-0000-0000BF460000}"/>
    <cellStyle name="Normal 4 2 4 3 6" xfId="17914" xr:uid="{00000000-0005-0000-0000-0000C0460000}"/>
    <cellStyle name="Normal 4 2 4 4" xfId="17915" xr:uid="{00000000-0005-0000-0000-0000C1460000}"/>
    <cellStyle name="Normal 4 2 4 4 2" xfId="17916" xr:uid="{00000000-0005-0000-0000-0000C2460000}"/>
    <cellStyle name="Normal 4 2 4 4 2 2" xfId="17917" xr:uid="{00000000-0005-0000-0000-0000C3460000}"/>
    <cellStyle name="Normal 4 2 4 4 2 2 2" xfId="17918" xr:uid="{00000000-0005-0000-0000-0000C4460000}"/>
    <cellStyle name="Normal 4 2 4 4 2 2 3" xfId="17919" xr:uid="{00000000-0005-0000-0000-0000C5460000}"/>
    <cellStyle name="Normal 4 2 4 4 2 2 4" xfId="17920" xr:uid="{00000000-0005-0000-0000-0000C6460000}"/>
    <cellStyle name="Normal 4 2 4 4 2 3" xfId="17921" xr:uid="{00000000-0005-0000-0000-0000C7460000}"/>
    <cellStyle name="Normal 4 2 4 4 2 4" xfId="17922" xr:uid="{00000000-0005-0000-0000-0000C8460000}"/>
    <cellStyle name="Normal 4 2 4 4 2 5" xfId="17923" xr:uid="{00000000-0005-0000-0000-0000C9460000}"/>
    <cellStyle name="Normal 4 2 4 4 3" xfId="17924" xr:uid="{00000000-0005-0000-0000-0000CA460000}"/>
    <cellStyle name="Normal 4 2 4 4 3 2" xfId="17925" xr:uid="{00000000-0005-0000-0000-0000CB460000}"/>
    <cellStyle name="Normal 4 2 4 4 3 3" xfId="17926" xr:uid="{00000000-0005-0000-0000-0000CC460000}"/>
    <cellStyle name="Normal 4 2 4 4 3 4" xfId="17927" xr:uid="{00000000-0005-0000-0000-0000CD460000}"/>
    <cellStyle name="Normal 4 2 4 4 4" xfId="17928" xr:uid="{00000000-0005-0000-0000-0000CE460000}"/>
    <cellStyle name="Normal 4 2 4 4 5" xfId="17929" xr:uid="{00000000-0005-0000-0000-0000CF460000}"/>
    <cellStyle name="Normal 4 2 4 4 6" xfId="17930" xr:uid="{00000000-0005-0000-0000-0000D0460000}"/>
    <cellStyle name="Normal 4 2 4 5" xfId="17931" xr:uid="{00000000-0005-0000-0000-0000D1460000}"/>
    <cellStyle name="Normal 4 2 4 5 2" xfId="17932" xr:uid="{00000000-0005-0000-0000-0000D2460000}"/>
    <cellStyle name="Normal 4 2 4 5 2 2" xfId="17933" xr:uid="{00000000-0005-0000-0000-0000D3460000}"/>
    <cellStyle name="Normal 4 2 4 5 2 2 2" xfId="17934" xr:uid="{00000000-0005-0000-0000-0000D4460000}"/>
    <cellStyle name="Normal 4 2 4 5 2 2 3" xfId="17935" xr:uid="{00000000-0005-0000-0000-0000D5460000}"/>
    <cellStyle name="Normal 4 2 4 5 2 2 4" xfId="17936" xr:uid="{00000000-0005-0000-0000-0000D6460000}"/>
    <cellStyle name="Normal 4 2 4 5 2 3" xfId="17937" xr:uid="{00000000-0005-0000-0000-0000D7460000}"/>
    <cellStyle name="Normal 4 2 4 5 2 4" xfId="17938" xr:uid="{00000000-0005-0000-0000-0000D8460000}"/>
    <cellStyle name="Normal 4 2 4 5 2 5" xfId="17939" xr:uid="{00000000-0005-0000-0000-0000D9460000}"/>
    <cellStyle name="Normal 4 2 4 5 3" xfId="17940" xr:uid="{00000000-0005-0000-0000-0000DA460000}"/>
    <cellStyle name="Normal 4 2 4 5 3 2" xfId="17941" xr:uid="{00000000-0005-0000-0000-0000DB460000}"/>
    <cellStyle name="Normal 4 2 4 5 3 3" xfId="17942" xr:uid="{00000000-0005-0000-0000-0000DC460000}"/>
    <cellStyle name="Normal 4 2 4 5 3 4" xfId="17943" xr:uid="{00000000-0005-0000-0000-0000DD460000}"/>
    <cellStyle name="Normal 4 2 4 5 4" xfId="17944" xr:uid="{00000000-0005-0000-0000-0000DE460000}"/>
    <cellStyle name="Normal 4 2 4 5 5" xfId="17945" xr:uid="{00000000-0005-0000-0000-0000DF460000}"/>
    <cellStyle name="Normal 4 2 4 5 6" xfId="17946" xr:uid="{00000000-0005-0000-0000-0000E0460000}"/>
    <cellStyle name="Normal 4 2 4 6" xfId="17947" xr:uid="{00000000-0005-0000-0000-0000E1460000}"/>
    <cellStyle name="Normal 4 2 4 6 2" xfId="17948" xr:uid="{00000000-0005-0000-0000-0000E2460000}"/>
    <cellStyle name="Normal 4 2 4 6 2 2" xfId="17949" xr:uid="{00000000-0005-0000-0000-0000E3460000}"/>
    <cellStyle name="Normal 4 2 4 6 2 3" xfId="17950" xr:uid="{00000000-0005-0000-0000-0000E4460000}"/>
    <cellStyle name="Normal 4 2 4 6 2 4" xfId="17951" xr:uid="{00000000-0005-0000-0000-0000E5460000}"/>
    <cellStyle name="Normal 4 2 4 6 3" xfId="17952" xr:uid="{00000000-0005-0000-0000-0000E6460000}"/>
    <cellStyle name="Normal 4 2 4 6 4" xfId="17953" xr:uid="{00000000-0005-0000-0000-0000E7460000}"/>
    <cellStyle name="Normal 4 2 4 6 5" xfId="17954" xr:uid="{00000000-0005-0000-0000-0000E8460000}"/>
    <cellStyle name="Normal 4 2 4 7" xfId="17955" xr:uid="{00000000-0005-0000-0000-0000E9460000}"/>
    <cellStyle name="Normal 4 2 4 7 2" xfId="17956" xr:uid="{00000000-0005-0000-0000-0000EA460000}"/>
    <cellStyle name="Normal 4 2 4 7 3" xfId="17957" xr:uid="{00000000-0005-0000-0000-0000EB460000}"/>
    <cellStyle name="Normal 4 2 4 7 4" xfId="17958" xr:uid="{00000000-0005-0000-0000-0000EC460000}"/>
    <cellStyle name="Normal 4 2 4 8" xfId="17959" xr:uid="{00000000-0005-0000-0000-0000ED460000}"/>
    <cellStyle name="Normal 4 2 4 9" xfId="17960" xr:uid="{00000000-0005-0000-0000-0000EE460000}"/>
    <cellStyle name="Normal 4 2 5" xfId="17961" xr:uid="{00000000-0005-0000-0000-0000EF460000}"/>
    <cellStyle name="Normal 4 2 5 2" xfId="17962" xr:uid="{00000000-0005-0000-0000-0000F0460000}"/>
    <cellStyle name="Normal 4 2 5 2 2" xfId="17963" xr:uid="{00000000-0005-0000-0000-0000F1460000}"/>
    <cellStyle name="Normal 4 2 5 2 2 2" xfId="17964" xr:uid="{00000000-0005-0000-0000-0000F2460000}"/>
    <cellStyle name="Normal 4 2 5 2 2 2 2" xfId="17965" xr:uid="{00000000-0005-0000-0000-0000F3460000}"/>
    <cellStyle name="Normal 4 2 5 2 2 2 2 2" xfId="17966" xr:uid="{00000000-0005-0000-0000-0000F4460000}"/>
    <cellStyle name="Normal 4 2 5 2 2 2 2 3" xfId="17967" xr:uid="{00000000-0005-0000-0000-0000F5460000}"/>
    <cellStyle name="Normal 4 2 5 2 2 2 2 4" xfId="17968" xr:uid="{00000000-0005-0000-0000-0000F6460000}"/>
    <cellStyle name="Normal 4 2 5 2 2 2 3" xfId="17969" xr:uid="{00000000-0005-0000-0000-0000F7460000}"/>
    <cellStyle name="Normal 4 2 5 2 2 2 4" xfId="17970" xr:uid="{00000000-0005-0000-0000-0000F8460000}"/>
    <cellStyle name="Normal 4 2 5 2 2 2 5" xfId="17971" xr:uid="{00000000-0005-0000-0000-0000F9460000}"/>
    <cellStyle name="Normal 4 2 5 2 2 3" xfId="17972" xr:uid="{00000000-0005-0000-0000-0000FA460000}"/>
    <cellStyle name="Normal 4 2 5 2 2 3 2" xfId="17973" xr:uid="{00000000-0005-0000-0000-0000FB460000}"/>
    <cellStyle name="Normal 4 2 5 2 2 3 3" xfId="17974" xr:uid="{00000000-0005-0000-0000-0000FC460000}"/>
    <cellStyle name="Normal 4 2 5 2 2 3 4" xfId="17975" xr:uid="{00000000-0005-0000-0000-0000FD460000}"/>
    <cellStyle name="Normal 4 2 5 2 2 4" xfId="17976" xr:uid="{00000000-0005-0000-0000-0000FE460000}"/>
    <cellStyle name="Normal 4 2 5 2 2 5" xfId="17977" xr:uid="{00000000-0005-0000-0000-0000FF460000}"/>
    <cellStyle name="Normal 4 2 5 2 2 6" xfId="17978" xr:uid="{00000000-0005-0000-0000-000000470000}"/>
    <cellStyle name="Normal 4 2 5 2 3" xfId="17979" xr:uid="{00000000-0005-0000-0000-000001470000}"/>
    <cellStyle name="Normal 4 2 5 2 3 2" xfId="17980" xr:uid="{00000000-0005-0000-0000-000002470000}"/>
    <cellStyle name="Normal 4 2 5 2 3 2 2" xfId="17981" xr:uid="{00000000-0005-0000-0000-000003470000}"/>
    <cellStyle name="Normal 4 2 5 2 3 2 2 2" xfId="17982" xr:uid="{00000000-0005-0000-0000-000004470000}"/>
    <cellStyle name="Normal 4 2 5 2 3 2 2 3" xfId="17983" xr:uid="{00000000-0005-0000-0000-000005470000}"/>
    <cellStyle name="Normal 4 2 5 2 3 2 2 4" xfId="17984" xr:uid="{00000000-0005-0000-0000-000006470000}"/>
    <cellStyle name="Normal 4 2 5 2 3 2 3" xfId="17985" xr:uid="{00000000-0005-0000-0000-000007470000}"/>
    <cellStyle name="Normal 4 2 5 2 3 2 4" xfId="17986" xr:uid="{00000000-0005-0000-0000-000008470000}"/>
    <cellStyle name="Normal 4 2 5 2 3 2 5" xfId="17987" xr:uid="{00000000-0005-0000-0000-000009470000}"/>
    <cellStyle name="Normal 4 2 5 2 3 3" xfId="17988" xr:uid="{00000000-0005-0000-0000-00000A470000}"/>
    <cellStyle name="Normal 4 2 5 2 3 3 2" xfId="17989" xr:uid="{00000000-0005-0000-0000-00000B470000}"/>
    <cellStyle name="Normal 4 2 5 2 3 3 3" xfId="17990" xr:uid="{00000000-0005-0000-0000-00000C470000}"/>
    <cellStyle name="Normal 4 2 5 2 3 3 4" xfId="17991" xr:uid="{00000000-0005-0000-0000-00000D470000}"/>
    <cellStyle name="Normal 4 2 5 2 3 4" xfId="17992" xr:uid="{00000000-0005-0000-0000-00000E470000}"/>
    <cellStyle name="Normal 4 2 5 2 3 5" xfId="17993" xr:uid="{00000000-0005-0000-0000-00000F470000}"/>
    <cellStyle name="Normal 4 2 5 2 3 6" xfId="17994" xr:uid="{00000000-0005-0000-0000-000010470000}"/>
    <cellStyle name="Normal 4 2 5 2 4" xfId="17995" xr:uid="{00000000-0005-0000-0000-000011470000}"/>
    <cellStyle name="Normal 4 2 5 2 4 2" xfId="17996" xr:uid="{00000000-0005-0000-0000-000012470000}"/>
    <cellStyle name="Normal 4 2 5 2 4 2 2" xfId="17997" xr:uid="{00000000-0005-0000-0000-000013470000}"/>
    <cellStyle name="Normal 4 2 5 2 4 2 3" xfId="17998" xr:uid="{00000000-0005-0000-0000-000014470000}"/>
    <cellStyle name="Normal 4 2 5 2 4 2 4" xfId="17999" xr:uid="{00000000-0005-0000-0000-000015470000}"/>
    <cellStyle name="Normal 4 2 5 2 4 3" xfId="18000" xr:uid="{00000000-0005-0000-0000-000016470000}"/>
    <cellStyle name="Normal 4 2 5 2 4 4" xfId="18001" xr:uid="{00000000-0005-0000-0000-000017470000}"/>
    <cellStyle name="Normal 4 2 5 2 4 5" xfId="18002" xr:uid="{00000000-0005-0000-0000-000018470000}"/>
    <cellStyle name="Normal 4 2 5 2 5" xfId="18003" xr:uid="{00000000-0005-0000-0000-000019470000}"/>
    <cellStyle name="Normal 4 2 5 2 5 2" xfId="18004" xr:uid="{00000000-0005-0000-0000-00001A470000}"/>
    <cellStyle name="Normal 4 2 5 2 5 3" xfId="18005" xr:uid="{00000000-0005-0000-0000-00001B470000}"/>
    <cellStyle name="Normal 4 2 5 2 5 4" xfId="18006" xr:uid="{00000000-0005-0000-0000-00001C470000}"/>
    <cellStyle name="Normal 4 2 5 2 6" xfId="18007" xr:uid="{00000000-0005-0000-0000-00001D470000}"/>
    <cellStyle name="Normal 4 2 5 2 7" xfId="18008" xr:uid="{00000000-0005-0000-0000-00001E470000}"/>
    <cellStyle name="Normal 4 2 5 2 8" xfId="18009" xr:uid="{00000000-0005-0000-0000-00001F470000}"/>
    <cellStyle name="Normal 4 2 5 3" xfId="18010" xr:uid="{00000000-0005-0000-0000-000020470000}"/>
    <cellStyle name="Normal 4 2 5 3 2" xfId="18011" xr:uid="{00000000-0005-0000-0000-000021470000}"/>
    <cellStyle name="Normal 4 2 5 3 2 2" xfId="18012" xr:uid="{00000000-0005-0000-0000-000022470000}"/>
    <cellStyle name="Normal 4 2 5 3 2 2 2" xfId="18013" xr:uid="{00000000-0005-0000-0000-000023470000}"/>
    <cellStyle name="Normal 4 2 5 3 2 2 3" xfId="18014" xr:uid="{00000000-0005-0000-0000-000024470000}"/>
    <cellStyle name="Normal 4 2 5 3 2 2 4" xfId="18015" xr:uid="{00000000-0005-0000-0000-000025470000}"/>
    <cellStyle name="Normal 4 2 5 3 2 3" xfId="18016" xr:uid="{00000000-0005-0000-0000-000026470000}"/>
    <cellStyle name="Normal 4 2 5 3 2 4" xfId="18017" xr:uid="{00000000-0005-0000-0000-000027470000}"/>
    <cellStyle name="Normal 4 2 5 3 2 5" xfId="18018" xr:uid="{00000000-0005-0000-0000-000028470000}"/>
    <cellStyle name="Normal 4 2 5 3 3" xfId="18019" xr:uid="{00000000-0005-0000-0000-000029470000}"/>
    <cellStyle name="Normal 4 2 5 3 3 2" xfId="18020" xr:uid="{00000000-0005-0000-0000-00002A470000}"/>
    <cellStyle name="Normal 4 2 5 3 3 3" xfId="18021" xr:uid="{00000000-0005-0000-0000-00002B470000}"/>
    <cellStyle name="Normal 4 2 5 3 3 4" xfId="18022" xr:uid="{00000000-0005-0000-0000-00002C470000}"/>
    <cellStyle name="Normal 4 2 5 3 4" xfId="18023" xr:uid="{00000000-0005-0000-0000-00002D470000}"/>
    <cellStyle name="Normal 4 2 5 3 5" xfId="18024" xr:uid="{00000000-0005-0000-0000-00002E470000}"/>
    <cellStyle name="Normal 4 2 5 3 6" xfId="18025" xr:uid="{00000000-0005-0000-0000-00002F470000}"/>
    <cellStyle name="Normal 4 2 5 4" xfId="18026" xr:uid="{00000000-0005-0000-0000-000030470000}"/>
    <cellStyle name="Normal 4 2 5 4 2" xfId="18027" xr:uid="{00000000-0005-0000-0000-000031470000}"/>
    <cellStyle name="Normal 4 2 5 4 2 2" xfId="18028" xr:uid="{00000000-0005-0000-0000-000032470000}"/>
    <cellStyle name="Normal 4 2 5 4 2 2 2" xfId="18029" xr:uid="{00000000-0005-0000-0000-000033470000}"/>
    <cellStyle name="Normal 4 2 5 4 2 2 3" xfId="18030" xr:uid="{00000000-0005-0000-0000-000034470000}"/>
    <cellStyle name="Normal 4 2 5 4 2 2 4" xfId="18031" xr:uid="{00000000-0005-0000-0000-000035470000}"/>
    <cellStyle name="Normal 4 2 5 4 2 3" xfId="18032" xr:uid="{00000000-0005-0000-0000-000036470000}"/>
    <cellStyle name="Normal 4 2 5 4 2 4" xfId="18033" xr:uid="{00000000-0005-0000-0000-000037470000}"/>
    <cellStyle name="Normal 4 2 5 4 2 5" xfId="18034" xr:uid="{00000000-0005-0000-0000-000038470000}"/>
    <cellStyle name="Normal 4 2 5 4 3" xfId="18035" xr:uid="{00000000-0005-0000-0000-000039470000}"/>
    <cellStyle name="Normal 4 2 5 4 3 2" xfId="18036" xr:uid="{00000000-0005-0000-0000-00003A470000}"/>
    <cellStyle name="Normal 4 2 5 4 3 3" xfId="18037" xr:uid="{00000000-0005-0000-0000-00003B470000}"/>
    <cellStyle name="Normal 4 2 5 4 3 4" xfId="18038" xr:uid="{00000000-0005-0000-0000-00003C470000}"/>
    <cellStyle name="Normal 4 2 5 4 4" xfId="18039" xr:uid="{00000000-0005-0000-0000-00003D470000}"/>
    <cellStyle name="Normal 4 2 5 4 5" xfId="18040" xr:uid="{00000000-0005-0000-0000-00003E470000}"/>
    <cellStyle name="Normal 4 2 5 4 6" xfId="18041" xr:uid="{00000000-0005-0000-0000-00003F470000}"/>
    <cellStyle name="Normal 4 2 5 5" xfId="18042" xr:uid="{00000000-0005-0000-0000-000040470000}"/>
    <cellStyle name="Normal 4 2 5 5 2" xfId="18043" xr:uid="{00000000-0005-0000-0000-000041470000}"/>
    <cellStyle name="Normal 4 2 5 5 2 2" xfId="18044" xr:uid="{00000000-0005-0000-0000-000042470000}"/>
    <cellStyle name="Normal 4 2 5 5 2 3" xfId="18045" xr:uid="{00000000-0005-0000-0000-000043470000}"/>
    <cellStyle name="Normal 4 2 5 5 2 4" xfId="18046" xr:uid="{00000000-0005-0000-0000-000044470000}"/>
    <cellStyle name="Normal 4 2 5 5 3" xfId="18047" xr:uid="{00000000-0005-0000-0000-000045470000}"/>
    <cellStyle name="Normal 4 2 5 5 4" xfId="18048" xr:uid="{00000000-0005-0000-0000-000046470000}"/>
    <cellStyle name="Normal 4 2 5 5 5" xfId="18049" xr:uid="{00000000-0005-0000-0000-000047470000}"/>
    <cellStyle name="Normal 4 2 5 6" xfId="18050" xr:uid="{00000000-0005-0000-0000-000048470000}"/>
    <cellStyle name="Normal 4 2 5 6 2" xfId="18051" xr:uid="{00000000-0005-0000-0000-000049470000}"/>
    <cellStyle name="Normal 4 2 5 6 3" xfId="18052" xr:uid="{00000000-0005-0000-0000-00004A470000}"/>
    <cellStyle name="Normal 4 2 5 6 4" xfId="18053" xr:uid="{00000000-0005-0000-0000-00004B470000}"/>
    <cellStyle name="Normal 4 2 5 7" xfId="18054" xr:uid="{00000000-0005-0000-0000-00004C470000}"/>
    <cellStyle name="Normal 4 2 5 8" xfId="18055" xr:uid="{00000000-0005-0000-0000-00004D470000}"/>
    <cellStyle name="Normal 4 2 5 9" xfId="18056" xr:uid="{00000000-0005-0000-0000-00004E470000}"/>
    <cellStyle name="Normal 4 2 6" xfId="18057" xr:uid="{00000000-0005-0000-0000-00004F470000}"/>
    <cellStyle name="Normal 4 2 6 2" xfId="18058" xr:uid="{00000000-0005-0000-0000-000050470000}"/>
    <cellStyle name="Normal 4 2 6 2 2" xfId="18059" xr:uid="{00000000-0005-0000-0000-000051470000}"/>
    <cellStyle name="Normal 4 2 6 2 2 2" xfId="18060" xr:uid="{00000000-0005-0000-0000-000052470000}"/>
    <cellStyle name="Normal 4 2 6 2 2 2 2" xfId="18061" xr:uid="{00000000-0005-0000-0000-000053470000}"/>
    <cellStyle name="Normal 4 2 6 2 2 2 3" xfId="18062" xr:uid="{00000000-0005-0000-0000-000054470000}"/>
    <cellStyle name="Normal 4 2 6 2 2 2 4" xfId="18063" xr:uid="{00000000-0005-0000-0000-000055470000}"/>
    <cellStyle name="Normal 4 2 6 2 2 3" xfId="18064" xr:uid="{00000000-0005-0000-0000-000056470000}"/>
    <cellStyle name="Normal 4 2 6 2 2 4" xfId="18065" xr:uid="{00000000-0005-0000-0000-000057470000}"/>
    <cellStyle name="Normal 4 2 6 2 2 5" xfId="18066" xr:uid="{00000000-0005-0000-0000-000058470000}"/>
    <cellStyle name="Normal 4 2 6 2 3" xfId="18067" xr:uid="{00000000-0005-0000-0000-000059470000}"/>
    <cellStyle name="Normal 4 2 6 2 3 2" xfId="18068" xr:uid="{00000000-0005-0000-0000-00005A470000}"/>
    <cellStyle name="Normal 4 2 6 2 3 3" xfId="18069" xr:uid="{00000000-0005-0000-0000-00005B470000}"/>
    <cellStyle name="Normal 4 2 6 2 3 4" xfId="18070" xr:uid="{00000000-0005-0000-0000-00005C470000}"/>
    <cellStyle name="Normal 4 2 6 2 4" xfId="18071" xr:uid="{00000000-0005-0000-0000-00005D470000}"/>
    <cellStyle name="Normal 4 2 6 2 5" xfId="18072" xr:uid="{00000000-0005-0000-0000-00005E470000}"/>
    <cellStyle name="Normal 4 2 6 2 6" xfId="18073" xr:uid="{00000000-0005-0000-0000-00005F470000}"/>
    <cellStyle name="Normal 4 2 6 3" xfId="18074" xr:uid="{00000000-0005-0000-0000-000060470000}"/>
    <cellStyle name="Normal 4 2 6 3 2" xfId="18075" xr:uid="{00000000-0005-0000-0000-000061470000}"/>
    <cellStyle name="Normal 4 2 6 3 2 2" xfId="18076" xr:uid="{00000000-0005-0000-0000-000062470000}"/>
    <cellStyle name="Normal 4 2 6 3 2 2 2" xfId="18077" xr:uid="{00000000-0005-0000-0000-000063470000}"/>
    <cellStyle name="Normal 4 2 6 3 2 2 3" xfId="18078" xr:uid="{00000000-0005-0000-0000-000064470000}"/>
    <cellStyle name="Normal 4 2 6 3 2 2 4" xfId="18079" xr:uid="{00000000-0005-0000-0000-000065470000}"/>
    <cellStyle name="Normal 4 2 6 3 2 3" xfId="18080" xr:uid="{00000000-0005-0000-0000-000066470000}"/>
    <cellStyle name="Normal 4 2 6 3 2 4" xfId="18081" xr:uid="{00000000-0005-0000-0000-000067470000}"/>
    <cellStyle name="Normal 4 2 6 3 2 5" xfId="18082" xr:uid="{00000000-0005-0000-0000-000068470000}"/>
    <cellStyle name="Normal 4 2 6 3 3" xfId="18083" xr:uid="{00000000-0005-0000-0000-000069470000}"/>
    <cellStyle name="Normal 4 2 6 3 3 2" xfId="18084" xr:uid="{00000000-0005-0000-0000-00006A470000}"/>
    <cellStyle name="Normal 4 2 6 3 3 3" xfId="18085" xr:uid="{00000000-0005-0000-0000-00006B470000}"/>
    <cellStyle name="Normal 4 2 6 3 3 4" xfId="18086" xr:uid="{00000000-0005-0000-0000-00006C470000}"/>
    <cellStyle name="Normal 4 2 6 3 4" xfId="18087" xr:uid="{00000000-0005-0000-0000-00006D470000}"/>
    <cellStyle name="Normal 4 2 6 3 5" xfId="18088" xr:uid="{00000000-0005-0000-0000-00006E470000}"/>
    <cellStyle name="Normal 4 2 6 3 6" xfId="18089" xr:uid="{00000000-0005-0000-0000-00006F470000}"/>
    <cellStyle name="Normal 4 2 6 4" xfId="18090" xr:uid="{00000000-0005-0000-0000-000070470000}"/>
    <cellStyle name="Normal 4 2 6 4 2" xfId="18091" xr:uid="{00000000-0005-0000-0000-000071470000}"/>
    <cellStyle name="Normal 4 2 6 4 2 2" xfId="18092" xr:uid="{00000000-0005-0000-0000-000072470000}"/>
    <cellStyle name="Normal 4 2 6 4 2 3" xfId="18093" xr:uid="{00000000-0005-0000-0000-000073470000}"/>
    <cellStyle name="Normal 4 2 6 4 2 4" xfId="18094" xr:uid="{00000000-0005-0000-0000-000074470000}"/>
    <cellStyle name="Normal 4 2 6 4 3" xfId="18095" xr:uid="{00000000-0005-0000-0000-000075470000}"/>
    <cellStyle name="Normal 4 2 6 4 4" xfId="18096" xr:uid="{00000000-0005-0000-0000-000076470000}"/>
    <cellStyle name="Normal 4 2 6 4 5" xfId="18097" xr:uid="{00000000-0005-0000-0000-000077470000}"/>
    <cellStyle name="Normal 4 2 6 5" xfId="18098" xr:uid="{00000000-0005-0000-0000-000078470000}"/>
    <cellStyle name="Normal 4 2 6 5 2" xfId="18099" xr:uid="{00000000-0005-0000-0000-000079470000}"/>
    <cellStyle name="Normal 4 2 6 5 3" xfId="18100" xr:uid="{00000000-0005-0000-0000-00007A470000}"/>
    <cellStyle name="Normal 4 2 6 5 4" xfId="18101" xr:uid="{00000000-0005-0000-0000-00007B470000}"/>
    <cellStyle name="Normal 4 2 6 6" xfId="18102" xr:uid="{00000000-0005-0000-0000-00007C470000}"/>
    <cellStyle name="Normal 4 2 6 7" xfId="18103" xr:uid="{00000000-0005-0000-0000-00007D470000}"/>
    <cellStyle name="Normal 4 2 6 8" xfId="18104" xr:uid="{00000000-0005-0000-0000-00007E470000}"/>
    <cellStyle name="Normal 4 2 7" xfId="18105" xr:uid="{00000000-0005-0000-0000-00007F470000}"/>
    <cellStyle name="Normal 4 2 7 2" xfId="18106" xr:uid="{00000000-0005-0000-0000-000080470000}"/>
    <cellStyle name="Normal 4 2 7 2 2" xfId="18107" xr:uid="{00000000-0005-0000-0000-000081470000}"/>
    <cellStyle name="Normal 4 2 7 2 2 2" xfId="18108" xr:uid="{00000000-0005-0000-0000-000082470000}"/>
    <cellStyle name="Normal 4 2 7 2 2 2 2" xfId="18109" xr:uid="{00000000-0005-0000-0000-000083470000}"/>
    <cellStyle name="Normal 4 2 7 2 2 2 3" xfId="18110" xr:uid="{00000000-0005-0000-0000-000084470000}"/>
    <cellStyle name="Normal 4 2 7 2 2 2 4" xfId="18111" xr:uid="{00000000-0005-0000-0000-000085470000}"/>
    <cellStyle name="Normal 4 2 7 2 2 3" xfId="18112" xr:uid="{00000000-0005-0000-0000-000086470000}"/>
    <cellStyle name="Normal 4 2 7 2 2 4" xfId="18113" xr:uid="{00000000-0005-0000-0000-000087470000}"/>
    <cellStyle name="Normal 4 2 7 2 2 5" xfId="18114" xr:uid="{00000000-0005-0000-0000-000088470000}"/>
    <cellStyle name="Normal 4 2 7 2 3" xfId="18115" xr:uid="{00000000-0005-0000-0000-000089470000}"/>
    <cellStyle name="Normal 4 2 7 2 3 2" xfId="18116" xr:uid="{00000000-0005-0000-0000-00008A470000}"/>
    <cellStyle name="Normal 4 2 7 2 3 3" xfId="18117" xr:uid="{00000000-0005-0000-0000-00008B470000}"/>
    <cellStyle name="Normal 4 2 7 2 3 4" xfId="18118" xr:uid="{00000000-0005-0000-0000-00008C470000}"/>
    <cellStyle name="Normal 4 2 7 2 4" xfId="18119" xr:uid="{00000000-0005-0000-0000-00008D470000}"/>
    <cellStyle name="Normal 4 2 7 2 5" xfId="18120" xr:uid="{00000000-0005-0000-0000-00008E470000}"/>
    <cellStyle name="Normal 4 2 7 2 6" xfId="18121" xr:uid="{00000000-0005-0000-0000-00008F470000}"/>
    <cellStyle name="Normal 4 2 7 3" xfId="18122" xr:uid="{00000000-0005-0000-0000-000090470000}"/>
    <cellStyle name="Normal 4 2 7 3 2" xfId="18123" xr:uid="{00000000-0005-0000-0000-000091470000}"/>
    <cellStyle name="Normal 4 2 7 3 2 2" xfId="18124" xr:uid="{00000000-0005-0000-0000-000092470000}"/>
    <cellStyle name="Normal 4 2 7 3 2 2 2" xfId="18125" xr:uid="{00000000-0005-0000-0000-000093470000}"/>
    <cellStyle name="Normal 4 2 7 3 2 2 3" xfId="18126" xr:uid="{00000000-0005-0000-0000-000094470000}"/>
    <cellStyle name="Normal 4 2 7 3 2 2 4" xfId="18127" xr:uid="{00000000-0005-0000-0000-000095470000}"/>
    <cellStyle name="Normal 4 2 7 3 2 3" xfId="18128" xr:uid="{00000000-0005-0000-0000-000096470000}"/>
    <cellStyle name="Normal 4 2 7 3 2 4" xfId="18129" xr:uid="{00000000-0005-0000-0000-000097470000}"/>
    <cellStyle name="Normal 4 2 7 3 2 5" xfId="18130" xr:uid="{00000000-0005-0000-0000-000098470000}"/>
    <cellStyle name="Normal 4 2 7 3 3" xfId="18131" xr:uid="{00000000-0005-0000-0000-000099470000}"/>
    <cellStyle name="Normal 4 2 7 3 3 2" xfId="18132" xr:uid="{00000000-0005-0000-0000-00009A470000}"/>
    <cellStyle name="Normal 4 2 7 3 3 3" xfId="18133" xr:uid="{00000000-0005-0000-0000-00009B470000}"/>
    <cellStyle name="Normal 4 2 7 3 3 4" xfId="18134" xr:uid="{00000000-0005-0000-0000-00009C470000}"/>
    <cellStyle name="Normal 4 2 7 3 4" xfId="18135" xr:uid="{00000000-0005-0000-0000-00009D470000}"/>
    <cellStyle name="Normal 4 2 7 3 5" xfId="18136" xr:uid="{00000000-0005-0000-0000-00009E470000}"/>
    <cellStyle name="Normal 4 2 7 3 6" xfId="18137" xr:uid="{00000000-0005-0000-0000-00009F470000}"/>
    <cellStyle name="Normal 4 2 7 4" xfId="18138" xr:uid="{00000000-0005-0000-0000-0000A0470000}"/>
    <cellStyle name="Normal 4 2 7 4 2" xfId="18139" xr:uid="{00000000-0005-0000-0000-0000A1470000}"/>
    <cellStyle name="Normal 4 2 7 4 2 2" xfId="18140" xr:uid="{00000000-0005-0000-0000-0000A2470000}"/>
    <cellStyle name="Normal 4 2 7 4 2 3" xfId="18141" xr:uid="{00000000-0005-0000-0000-0000A3470000}"/>
    <cellStyle name="Normal 4 2 7 4 2 4" xfId="18142" xr:uid="{00000000-0005-0000-0000-0000A4470000}"/>
    <cellStyle name="Normal 4 2 7 4 3" xfId="18143" xr:uid="{00000000-0005-0000-0000-0000A5470000}"/>
    <cellStyle name="Normal 4 2 7 4 4" xfId="18144" xr:uid="{00000000-0005-0000-0000-0000A6470000}"/>
    <cellStyle name="Normal 4 2 7 4 5" xfId="18145" xr:uid="{00000000-0005-0000-0000-0000A7470000}"/>
    <cellStyle name="Normal 4 2 7 5" xfId="18146" xr:uid="{00000000-0005-0000-0000-0000A8470000}"/>
    <cellStyle name="Normal 4 2 7 5 2" xfId="18147" xr:uid="{00000000-0005-0000-0000-0000A9470000}"/>
    <cellStyle name="Normal 4 2 7 5 3" xfId="18148" xr:uid="{00000000-0005-0000-0000-0000AA470000}"/>
    <cellStyle name="Normal 4 2 7 5 4" xfId="18149" xr:uid="{00000000-0005-0000-0000-0000AB470000}"/>
    <cellStyle name="Normal 4 2 7 6" xfId="18150" xr:uid="{00000000-0005-0000-0000-0000AC470000}"/>
    <cellStyle name="Normal 4 2 7 7" xfId="18151" xr:uid="{00000000-0005-0000-0000-0000AD470000}"/>
    <cellStyle name="Normal 4 2 7 8" xfId="18152" xr:uid="{00000000-0005-0000-0000-0000AE470000}"/>
    <cellStyle name="Normal 4 2 8" xfId="18153" xr:uid="{00000000-0005-0000-0000-0000AF470000}"/>
    <cellStyle name="Normal 4 2 8 2" xfId="18154" xr:uid="{00000000-0005-0000-0000-0000B0470000}"/>
    <cellStyle name="Normal 4 2 8 2 2" xfId="18155" xr:uid="{00000000-0005-0000-0000-0000B1470000}"/>
    <cellStyle name="Normal 4 2 8 2 2 2" xfId="18156" xr:uid="{00000000-0005-0000-0000-0000B2470000}"/>
    <cellStyle name="Normal 4 2 8 2 2 3" xfId="18157" xr:uid="{00000000-0005-0000-0000-0000B3470000}"/>
    <cellStyle name="Normal 4 2 8 2 2 4" xfId="18158" xr:uid="{00000000-0005-0000-0000-0000B4470000}"/>
    <cellStyle name="Normal 4 2 8 2 3" xfId="18159" xr:uid="{00000000-0005-0000-0000-0000B5470000}"/>
    <cellStyle name="Normal 4 2 8 2 4" xfId="18160" xr:uid="{00000000-0005-0000-0000-0000B6470000}"/>
    <cellStyle name="Normal 4 2 8 2 5" xfId="18161" xr:uid="{00000000-0005-0000-0000-0000B7470000}"/>
    <cellStyle name="Normal 4 2 8 3" xfId="18162" xr:uid="{00000000-0005-0000-0000-0000B8470000}"/>
    <cellStyle name="Normal 4 2 8 3 2" xfId="18163" xr:uid="{00000000-0005-0000-0000-0000B9470000}"/>
    <cellStyle name="Normal 4 2 8 3 3" xfId="18164" xr:uid="{00000000-0005-0000-0000-0000BA470000}"/>
    <cellStyle name="Normal 4 2 8 3 4" xfId="18165" xr:uid="{00000000-0005-0000-0000-0000BB470000}"/>
    <cellStyle name="Normal 4 2 8 4" xfId="18166" xr:uid="{00000000-0005-0000-0000-0000BC470000}"/>
    <cellStyle name="Normal 4 2 8 5" xfId="18167" xr:uid="{00000000-0005-0000-0000-0000BD470000}"/>
    <cellStyle name="Normal 4 2 8 6" xfId="18168" xr:uid="{00000000-0005-0000-0000-0000BE470000}"/>
    <cellStyle name="Normal 4 2 9" xfId="18169" xr:uid="{00000000-0005-0000-0000-0000BF470000}"/>
    <cellStyle name="Normal 4 2 9 2" xfId="18170" xr:uid="{00000000-0005-0000-0000-0000C0470000}"/>
    <cellStyle name="Normal 4 2 9 2 2" xfId="18171" xr:uid="{00000000-0005-0000-0000-0000C1470000}"/>
    <cellStyle name="Normal 4 2 9 2 2 2" xfId="18172" xr:uid="{00000000-0005-0000-0000-0000C2470000}"/>
    <cellStyle name="Normal 4 2 9 2 2 3" xfId="18173" xr:uid="{00000000-0005-0000-0000-0000C3470000}"/>
    <cellStyle name="Normal 4 2 9 2 2 4" xfId="18174" xr:uid="{00000000-0005-0000-0000-0000C4470000}"/>
    <cellStyle name="Normal 4 2 9 2 3" xfId="18175" xr:uid="{00000000-0005-0000-0000-0000C5470000}"/>
    <cellStyle name="Normal 4 2 9 2 4" xfId="18176" xr:uid="{00000000-0005-0000-0000-0000C6470000}"/>
    <cellStyle name="Normal 4 2 9 2 5" xfId="18177" xr:uid="{00000000-0005-0000-0000-0000C7470000}"/>
    <cellStyle name="Normal 4 2 9 3" xfId="18178" xr:uid="{00000000-0005-0000-0000-0000C8470000}"/>
    <cellStyle name="Normal 4 2 9 3 2" xfId="18179" xr:uid="{00000000-0005-0000-0000-0000C9470000}"/>
    <cellStyle name="Normal 4 2 9 3 3" xfId="18180" xr:uid="{00000000-0005-0000-0000-0000CA470000}"/>
    <cellStyle name="Normal 4 2 9 3 4" xfId="18181" xr:uid="{00000000-0005-0000-0000-0000CB470000}"/>
    <cellStyle name="Normal 4 2 9 4" xfId="18182" xr:uid="{00000000-0005-0000-0000-0000CC470000}"/>
    <cellStyle name="Normal 4 2 9 5" xfId="18183" xr:uid="{00000000-0005-0000-0000-0000CD470000}"/>
    <cellStyle name="Normal 4 2 9 6" xfId="18184" xr:uid="{00000000-0005-0000-0000-0000CE470000}"/>
    <cellStyle name="Normal 4 2_Cadrage conso" xfId="33478" xr:uid="{6F7FEE71-A1D2-427B-8814-2534EC3DB685}"/>
    <cellStyle name="Normal 4 3" xfId="18185" xr:uid="{00000000-0005-0000-0000-0000CF470000}"/>
    <cellStyle name="Normal 4 3 10" xfId="18186" xr:uid="{00000000-0005-0000-0000-0000D0470000}"/>
    <cellStyle name="Normal 4 3 11" xfId="18187" xr:uid="{00000000-0005-0000-0000-0000D1470000}"/>
    <cellStyle name="Normal 4 3 12" xfId="33479" xr:uid="{8739763D-F43E-4D95-8BED-ECAED0F5145A}"/>
    <cellStyle name="Normal 4 3 2" xfId="18188" xr:uid="{00000000-0005-0000-0000-0000D2470000}"/>
    <cellStyle name="Normal 4 3 2 10" xfId="18189" xr:uid="{00000000-0005-0000-0000-0000D3470000}"/>
    <cellStyle name="Normal 4 3 2 11" xfId="33480" xr:uid="{F16D067C-4C62-43A6-BC31-03B6C81F427C}"/>
    <cellStyle name="Normal 4 3 2 2" xfId="18190" xr:uid="{00000000-0005-0000-0000-0000D4470000}"/>
    <cellStyle name="Normal 4 3 2 2 2" xfId="18191" xr:uid="{00000000-0005-0000-0000-0000D5470000}"/>
    <cellStyle name="Normal 4 3 2 2 2 2" xfId="18192" xr:uid="{00000000-0005-0000-0000-0000D6470000}"/>
    <cellStyle name="Normal 4 3 2 2 2 2 2" xfId="18193" xr:uid="{00000000-0005-0000-0000-0000D7470000}"/>
    <cellStyle name="Normal 4 3 2 2 2 2 3" xfId="18194" xr:uid="{00000000-0005-0000-0000-0000D8470000}"/>
    <cellStyle name="Normal 4 3 2 2 2 2 4" xfId="18195" xr:uid="{00000000-0005-0000-0000-0000D9470000}"/>
    <cellStyle name="Normal 4 3 2 2 2 3" xfId="18196" xr:uid="{00000000-0005-0000-0000-0000DA470000}"/>
    <cellStyle name="Normal 4 3 2 2 2 3 2" xfId="18197" xr:uid="{00000000-0005-0000-0000-0000DB470000}"/>
    <cellStyle name="Normal 4 3 2 2 2 3 3" xfId="18198" xr:uid="{00000000-0005-0000-0000-0000DC470000}"/>
    <cellStyle name="Normal 4 3 2 2 2 3 4" xfId="18199" xr:uid="{00000000-0005-0000-0000-0000DD470000}"/>
    <cellStyle name="Normal 4 3 2 2 2 4" xfId="18200" xr:uid="{00000000-0005-0000-0000-0000DE470000}"/>
    <cellStyle name="Normal 4 3 2 2 2 5" xfId="18201" xr:uid="{00000000-0005-0000-0000-0000DF470000}"/>
    <cellStyle name="Normal 4 3 2 2 2 6" xfId="18202" xr:uid="{00000000-0005-0000-0000-0000E0470000}"/>
    <cellStyle name="Normal 4 3 2 2 3" xfId="18203" xr:uid="{00000000-0005-0000-0000-0000E1470000}"/>
    <cellStyle name="Normal 4 3 2 2 3 2" xfId="18204" xr:uid="{00000000-0005-0000-0000-0000E2470000}"/>
    <cellStyle name="Normal 4 3 2 2 3 3" xfId="18205" xr:uid="{00000000-0005-0000-0000-0000E3470000}"/>
    <cellStyle name="Normal 4 3 2 2 3 4" xfId="18206" xr:uid="{00000000-0005-0000-0000-0000E4470000}"/>
    <cellStyle name="Normal 4 3 2 2 4" xfId="18207" xr:uid="{00000000-0005-0000-0000-0000E5470000}"/>
    <cellStyle name="Normal 4 3 2 2 4 2" xfId="18208" xr:uid="{00000000-0005-0000-0000-0000E6470000}"/>
    <cellStyle name="Normal 4 3 2 2 4 3" xfId="18209" xr:uid="{00000000-0005-0000-0000-0000E7470000}"/>
    <cellStyle name="Normal 4 3 2 2 4 4" xfId="18210" xr:uid="{00000000-0005-0000-0000-0000E8470000}"/>
    <cellStyle name="Normal 4 3 2 2 5" xfId="18211" xr:uid="{00000000-0005-0000-0000-0000E9470000}"/>
    <cellStyle name="Normal 4 3 2 2 6" xfId="18212" xr:uid="{00000000-0005-0000-0000-0000EA470000}"/>
    <cellStyle name="Normal 4 3 2 2 7" xfId="18213" xr:uid="{00000000-0005-0000-0000-0000EB470000}"/>
    <cellStyle name="Normal 4 3 2 3" xfId="18214" xr:uid="{00000000-0005-0000-0000-0000EC470000}"/>
    <cellStyle name="Normal 4 3 2 3 2" xfId="18215" xr:uid="{00000000-0005-0000-0000-0000ED470000}"/>
    <cellStyle name="Normal 4 3 2 3 2 2" xfId="18216" xr:uid="{00000000-0005-0000-0000-0000EE470000}"/>
    <cellStyle name="Normal 4 3 2 3 2 2 2" xfId="18217" xr:uid="{00000000-0005-0000-0000-0000EF470000}"/>
    <cellStyle name="Normal 4 3 2 3 2 2 3" xfId="18218" xr:uid="{00000000-0005-0000-0000-0000F0470000}"/>
    <cellStyle name="Normal 4 3 2 3 2 2 4" xfId="18219" xr:uid="{00000000-0005-0000-0000-0000F1470000}"/>
    <cellStyle name="Normal 4 3 2 3 2 3" xfId="18220" xr:uid="{00000000-0005-0000-0000-0000F2470000}"/>
    <cellStyle name="Normal 4 3 2 3 2 3 2" xfId="18221" xr:uid="{00000000-0005-0000-0000-0000F3470000}"/>
    <cellStyle name="Normal 4 3 2 3 2 3 3" xfId="18222" xr:uid="{00000000-0005-0000-0000-0000F4470000}"/>
    <cellStyle name="Normal 4 3 2 3 2 3 4" xfId="18223" xr:uid="{00000000-0005-0000-0000-0000F5470000}"/>
    <cellStyle name="Normal 4 3 2 3 2 4" xfId="18224" xr:uid="{00000000-0005-0000-0000-0000F6470000}"/>
    <cellStyle name="Normal 4 3 2 3 2 5" xfId="18225" xr:uid="{00000000-0005-0000-0000-0000F7470000}"/>
    <cellStyle name="Normal 4 3 2 3 2 6" xfId="18226" xr:uid="{00000000-0005-0000-0000-0000F8470000}"/>
    <cellStyle name="Normal 4 3 2 3 3" xfId="18227" xr:uid="{00000000-0005-0000-0000-0000F9470000}"/>
    <cellStyle name="Normal 4 3 2 3 3 2" xfId="18228" xr:uid="{00000000-0005-0000-0000-0000FA470000}"/>
    <cellStyle name="Normal 4 3 2 3 3 3" xfId="18229" xr:uid="{00000000-0005-0000-0000-0000FB470000}"/>
    <cellStyle name="Normal 4 3 2 3 3 4" xfId="18230" xr:uid="{00000000-0005-0000-0000-0000FC470000}"/>
    <cellStyle name="Normal 4 3 2 3 4" xfId="18231" xr:uid="{00000000-0005-0000-0000-0000FD470000}"/>
    <cellStyle name="Normal 4 3 2 3 4 2" xfId="18232" xr:uid="{00000000-0005-0000-0000-0000FE470000}"/>
    <cellStyle name="Normal 4 3 2 3 4 3" xfId="18233" xr:uid="{00000000-0005-0000-0000-0000FF470000}"/>
    <cellStyle name="Normal 4 3 2 3 4 4" xfId="18234" xr:uid="{00000000-0005-0000-0000-000000480000}"/>
    <cellStyle name="Normal 4 3 2 3 5" xfId="18235" xr:uid="{00000000-0005-0000-0000-000001480000}"/>
    <cellStyle name="Normal 4 3 2 3 6" xfId="18236" xr:uid="{00000000-0005-0000-0000-000002480000}"/>
    <cellStyle name="Normal 4 3 2 3 7" xfId="18237" xr:uid="{00000000-0005-0000-0000-000003480000}"/>
    <cellStyle name="Normal 4 3 2 4" xfId="18238" xr:uid="{00000000-0005-0000-0000-000004480000}"/>
    <cellStyle name="Normal 4 3 2 4 2" xfId="18239" xr:uid="{00000000-0005-0000-0000-000005480000}"/>
    <cellStyle name="Normal 4 3 2 4 2 2" xfId="18240" xr:uid="{00000000-0005-0000-0000-000006480000}"/>
    <cellStyle name="Normal 4 3 2 4 2 3" xfId="18241" xr:uid="{00000000-0005-0000-0000-000007480000}"/>
    <cellStyle name="Normal 4 3 2 4 2 4" xfId="18242" xr:uid="{00000000-0005-0000-0000-000008480000}"/>
    <cellStyle name="Normal 4 3 2 4 3" xfId="18243" xr:uid="{00000000-0005-0000-0000-000009480000}"/>
    <cellStyle name="Normal 4 3 2 4 3 2" xfId="18244" xr:uid="{00000000-0005-0000-0000-00000A480000}"/>
    <cellStyle name="Normal 4 3 2 4 3 3" xfId="18245" xr:uid="{00000000-0005-0000-0000-00000B480000}"/>
    <cellStyle name="Normal 4 3 2 4 3 4" xfId="18246" xr:uid="{00000000-0005-0000-0000-00000C480000}"/>
    <cellStyle name="Normal 4 3 2 5" xfId="18247" xr:uid="{00000000-0005-0000-0000-00000D480000}"/>
    <cellStyle name="Normal 4 3 2 5 2" xfId="18248" xr:uid="{00000000-0005-0000-0000-00000E480000}"/>
    <cellStyle name="Normal 4 3 2 5 2 2" xfId="18249" xr:uid="{00000000-0005-0000-0000-00000F480000}"/>
    <cellStyle name="Normal 4 3 2 5 2 3" xfId="18250" xr:uid="{00000000-0005-0000-0000-000010480000}"/>
    <cellStyle name="Normal 4 3 2 5 2 4" xfId="18251" xr:uid="{00000000-0005-0000-0000-000011480000}"/>
    <cellStyle name="Normal 4 3 2 5 3" xfId="18252" xr:uid="{00000000-0005-0000-0000-000012480000}"/>
    <cellStyle name="Normal 4 3 2 5 4" xfId="18253" xr:uid="{00000000-0005-0000-0000-000013480000}"/>
    <cellStyle name="Normal 4 3 2 5 5" xfId="18254" xr:uid="{00000000-0005-0000-0000-000014480000}"/>
    <cellStyle name="Normal 4 3 2 6" xfId="18255" xr:uid="{00000000-0005-0000-0000-000015480000}"/>
    <cellStyle name="Normal 4 3 2 6 2" xfId="18256" xr:uid="{00000000-0005-0000-0000-000016480000}"/>
    <cellStyle name="Normal 4 3 2 6 3" xfId="18257" xr:uid="{00000000-0005-0000-0000-000017480000}"/>
    <cellStyle name="Normal 4 3 2 6 4" xfId="18258" xr:uid="{00000000-0005-0000-0000-000018480000}"/>
    <cellStyle name="Normal 4 3 2 7" xfId="18259" xr:uid="{00000000-0005-0000-0000-000019480000}"/>
    <cellStyle name="Normal 4 3 2 8" xfId="18260" xr:uid="{00000000-0005-0000-0000-00001A480000}"/>
    <cellStyle name="Normal 4 3 2 9" xfId="18261" xr:uid="{00000000-0005-0000-0000-00001B480000}"/>
    <cellStyle name="Normal 4 3 3" xfId="18262" xr:uid="{00000000-0005-0000-0000-00001C480000}"/>
    <cellStyle name="Normal 4 3 3 10" xfId="33481" xr:uid="{D7B6FE14-208A-41F1-B286-CC2387519A73}"/>
    <cellStyle name="Normal 4 3 3 2" xfId="18263" xr:uid="{00000000-0005-0000-0000-00001D480000}"/>
    <cellStyle name="Normal 4 3 3 2 2" xfId="18264" xr:uid="{00000000-0005-0000-0000-00001E480000}"/>
    <cellStyle name="Normal 4 3 3 2 2 2" xfId="18265" xr:uid="{00000000-0005-0000-0000-00001F480000}"/>
    <cellStyle name="Normal 4 3 3 2 2 2 2" xfId="18266" xr:uid="{00000000-0005-0000-0000-000020480000}"/>
    <cellStyle name="Normal 4 3 3 2 2 2 3" xfId="18267" xr:uid="{00000000-0005-0000-0000-000021480000}"/>
    <cellStyle name="Normal 4 3 3 2 2 2 4" xfId="18268" xr:uid="{00000000-0005-0000-0000-000022480000}"/>
    <cellStyle name="Normal 4 3 3 2 2 3" xfId="18269" xr:uid="{00000000-0005-0000-0000-000023480000}"/>
    <cellStyle name="Normal 4 3 3 2 2 3 2" xfId="18270" xr:uid="{00000000-0005-0000-0000-000024480000}"/>
    <cellStyle name="Normal 4 3 3 2 2 3 3" xfId="18271" xr:uid="{00000000-0005-0000-0000-000025480000}"/>
    <cellStyle name="Normal 4 3 3 2 2 3 4" xfId="18272" xr:uid="{00000000-0005-0000-0000-000026480000}"/>
    <cellStyle name="Normal 4 3 3 2 2 4" xfId="18273" xr:uid="{00000000-0005-0000-0000-000027480000}"/>
    <cellStyle name="Normal 4 3 3 2 2 4 2" xfId="18274" xr:uid="{00000000-0005-0000-0000-000028480000}"/>
    <cellStyle name="Normal 4 3 3 2 2 4 3" xfId="18275" xr:uid="{00000000-0005-0000-0000-000029480000}"/>
    <cellStyle name="Normal 4 3 3 2 2 4 4" xfId="18276" xr:uid="{00000000-0005-0000-0000-00002A480000}"/>
    <cellStyle name="Normal 4 3 3 2 2 5" xfId="18277" xr:uid="{00000000-0005-0000-0000-00002B480000}"/>
    <cellStyle name="Normal 4 3 3 2 2 6" xfId="18278" xr:uid="{00000000-0005-0000-0000-00002C480000}"/>
    <cellStyle name="Normal 4 3 3 2 2 7" xfId="18279" xr:uid="{00000000-0005-0000-0000-00002D480000}"/>
    <cellStyle name="Normal 4 3 3 2 3" xfId="18280" xr:uid="{00000000-0005-0000-0000-00002E480000}"/>
    <cellStyle name="Normal 4 3 3 2 3 2" xfId="18281" xr:uid="{00000000-0005-0000-0000-00002F480000}"/>
    <cellStyle name="Normal 4 3 3 2 3 3" xfId="18282" xr:uid="{00000000-0005-0000-0000-000030480000}"/>
    <cellStyle name="Normal 4 3 3 2 3 4" xfId="18283" xr:uid="{00000000-0005-0000-0000-000031480000}"/>
    <cellStyle name="Normal 4 3 3 2 4" xfId="18284" xr:uid="{00000000-0005-0000-0000-000032480000}"/>
    <cellStyle name="Normal 4 3 3 2 4 2" xfId="18285" xr:uid="{00000000-0005-0000-0000-000033480000}"/>
    <cellStyle name="Normal 4 3 3 2 4 3" xfId="18286" xr:uid="{00000000-0005-0000-0000-000034480000}"/>
    <cellStyle name="Normal 4 3 3 2 4 4" xfId="18287" xr:uid="{00000000-0005-0000-0000-000035480000}"/>
    <cellStyle name="Normal 4 3 3 2 5" xfId="18288" xr:uid="{00000000-0005-0000-0000-000036480000}"/>
    <cellStyle name="Normal 4 3 3 2 5 2" xfId="18289" xr:uid="{00000000-0005-0000-0000-000037480000}"/>
    <cellStyle name="Normal 4 3 3 2 5 3" xfId="18290" xr:uid="{00000000-0005-0000-0000-000038480000}"/>
    <cellStyle name="Normal 4 3 3 2 5 4" xfId="18291" xr:uid="{00000000-0005-0000-0000-000039480000}"/>
    <cellStyle name="Normal 4 3 3 2 6" xfId="18292" xr:uid="{00000000-0005-0000-0000-00003A480000}"/>
    <cellStyle name="Normal 4 3 3 2 7" xfId="18293" xr:uid="{00000000-0005-0000-0000-00003B480000}"/>
    <cellStyle name="Normal 4 3 3 2 8" xfId="18294" xr:uid="{00000000-0005-0000-0000-00003C480000}"/>
    <cellStyle name="Normal 4 3 3 3" xfId="18295" xr:uid="{00000000-0005-0000-0000-00003D480000}"/>
    <cellStyle name="Normal 4 3 3 3 2" xfId="18296" xr:uid="{00000000-0005-0000-0000-00003E480000}"/>
    <cellStyle name="Normal 4 3 3 3 2 2" xfId="18297" xr:uid="{00000000-0005-0000-0000-00003F480000}"/>
    <cellStyle name="Normal 4 3 3 3 2 2 2" xfId="18298" xr:uid="{00000000-0005-0000-0000-000040480000}"/>
    <cellStyle name="Normal 4 3 3 3 2 2 3" xfId="18299" xr:uid="{00000000-0005-0000-0000-000041480000}"/>
    <cellStyle name="Normal 4 3 3 3 2 2 4" xfId="18300" xr:uid="{00000000-0005-0000-0000-000042480000}"/>
    <cellStyle name="Normal 4 3 3 3 2 3" xfId="18301" xr:uid="{00000000-0005-0000-0000-000043480000}"/>
    <cellStyle name="Normal 4 3 3 3 2 4" xfId="18302" xr:uid="{00000000-0005-0000-0000-000044480000}"/>
    <cellStyle name="Normal 4 3 3 3 2 5" xfId="18303" xr:uid="{00000000-0005-0000-0000-000045480000}"/>
    <cellStyle name="Normal 4 3 3 3 3" xfId="18304" xr:uid="{00000000-0005-0000-0000-000046480000}"/>
    <cellStyle name="Normal 4 3 3 3 3 2" xfId="18305" xr:uid="{00000000-0005-0000-0000-000047480000}"/>
    <cellStyle name="Normal 4 3 3 3 3 3" xfId="18306" xr:uid="{00000000-0005-0000-0000-000048480000}"/>
    <cellStyle name="Normal 4 3 3 3 3 4" xfId="18307" xr:uid="{00000000-0005-0000-0000-000049480000}"/>
    <cellStyle name="Normal 4 3 3 3 4" xfId="18308" xr:uid="{00000000-0005-0000-0000-00004A480000}"/>
    <cellStyle name="Normal 4 3 3 3 4 2" xfId="18309" xr:uid="{00000000-0005-0000-0000-00004B480000}"/>
    <cellStyle name="Normal 4 3 3 3 4 3" xfId="18310" xr:uid="{00000000-0005-0000-0000-00004C480000}"/>
    <cellStyle name="Normal 4 3 3 3 4 4" xfId="18311" xr:uid="{00000000-0005-0000-0000-00004D480000}"/>
    <cellStyle name="Normal 4 3 3 3 5" xfId="18312" xr:uid="{00000000-0005-0000-0000-00004E480000}"/>
    <cellStyle name="Normal 4 3 3 3 6" xfId="18313" xr:uid="{00000000-0005-0000-0000-00004F480000}"/>
    <cellStyle name="Normal 4 3 3 3 7" xfId="18314" xr:uid="{00000000-0005-0000-0000-000050480000}"/>
    <cellStyle name="Normal 4 3 3 4" xfId="18315" xr:uid="{00000000-0005-0000-0000-000051480000}"/>
    <cellStyle name="Normal 4 3 3 4 2" xfId="18316" xr:uid="{00000000-0005-0000-0000-000052480000}"/>
    <cellStyle name="Normal 4 3 3 4 2 2" xfId="18317" xr:uid="{00000000-0005-0000-0000-000053480000}"/>
    <cellStyle name="Normal 4 3 3 4 2 3" xfId="18318" xr:uid="{00000000-0005-0000-0000-000054480000}"/>
    <cellStyle name="Normal 4 3 3 4 2 4" xfId="18319" xr:uid="{00000000-0005-0000-0000-000055480000}"/>
    <cellStyle name="Normal 4 3 3 4 3" xfId="18320" xr:uid="{00000000-0005-0000-0000-000056480000}"/>
    <cellStyle name="Normal 4 3 3 4 4" xfId="18321" xr:uid="{00000000-0005-0000-0000-000057480000}"/>
    <cellStyle name="Normal 4 3 3 4 5" xfId="18322" xr:uid="{00000000-0005-0000-0000-000058480000}"/>
    <cellStyle name="Normal 4 3 3 5" xfId="18323" xr:uid="{00000000-0005-0000-0000-000059480000}"/>
    <cellStyle name="Normal 4 3 3 5 2" xfId="18324" xr:uid="{00000000-0005-0000-0000-00005A480000}"/>
    <cellStyle name="Normal 4 3 3 5 3" xfId="18325" xr:uid="{00000000-0005-0000-0000-00005B480000}"/>
    <cellStyle name="Normal 4 3 3 5 4" xfId="18326" xr:uid="{00000000-0005-0000-0000-00005C480000}"/>
    <cellStyle name="Normal 4 3 3 6" xfId="18327" xr:uid="{00000000-0005-0000-0000-00005D480000}"/>
    <cellStyle name="Normal 4 3 3 6 2" xfId="18328" xr:uid="{00000000-0005-0000-0000-00005E480000}"/>
    <cellStyle name="Normal 4 3 3 6 3" xfId="18329" xr:uid="{00000000-0005-0000-0000-00005F480000}"/>
    <cellStyle name="Normal 4 3 3 6 4" xfId="18330" xr:uid="{00000000-0005-0000-0000-000060480000}"/>
    <cellStyle name="Normal 4 3 3 7" xfId="18331" xr:uid="{00000000-0005-0000-0000-000061480000}"/>
    <cellStyle name="Normal 4 3 3 8" xfId="18332" xr:uid="{00000000-0005-0000-0000-000062480000}"/>
    <cellStyle name="Normal 4 3 3 9" xfId="18333" xr:uid="{00000000-0005-0000-0000-000063480000}"/>
    <cellStyle name="Normal 4 3 4" xfId="18334" xr:uid="{00000000-0005-0000-0000-000064480000}"/>
    <cellStyle name="Normal 4 3 4 2" xfId="18335" xr:uid="{00000000-0005-0000-0000-000065480000}"/>
    <cellStyle name="Normal 4 3 4 2 2" xfId="18336" xr:uid="{00000000-0005-0000-0000-000066480000}"/>
    <cellStyle name="Normal 4 3 4 2 2 2" xfId="18337" xr:uid="{00000000-0005-0000-0000-000067480000}"/>
    <cellStyle name="Normal 4 3 4 2 2 3" xfId="18338" xr:uid="{00000000-0005-0000-0000-000068480000}"/>
    <cellStyle name="Normal 4 3 4 2 2 4" xfId="18339" xr:uid="{00000000-0005-0000-0000-000069480000}"/>
    <cellStyle name="Normal 4 3 4 2 3" xfId="18340" xr:uid="{00000000-0005-0000-0000-00006A480000}"/>
    <cellStyle name="Normal 4 3 4 2 3 2" xfId="18341" xr:uid="{00000000-0005-0000-0000-00006B480000}"/>
    <cellStyle name="Normal 4 3 4 2 3 3" xfId="18342" xr:uid="{00000000-0005-0000-0000-00006C480000}"/>
    <cellStyle name="Normal 4 3 4 2 3 4" xfId="18343" xr:uid="{00000000-0005-0000-0000-00006D480000}"/>
    <cellStyle name="Normal 4 3 4 2 4" xfId="18344" xr:uid="{00000000-0005-0000-0000-00006E480000}"/>
    <cellStyle name="Normal 4 3 4 2 5" xfId="18345" xr:uid="{00000000-0005-0000-0000-00006F480000}"/>
    <cellStyle name="Normal 4 3 4 2 6" xfId="18346" xr:uid="{00000000-0005-0000-0000-000070480000}"/>
    <cellStyle name="Normal 4 3 4 3" xfId="18347" xr:uid="{00000000-0005-0000-0000-000071480000}"/>
    <cellStyle name="Normal 4 3 4 3 2" xfId="18348" xr:uid="{00000000-0005-0000-0000-000072480000}"/>
    <cellStyle name="Normal 4 3 4 3 3" xfId="18349" xr:uid="{00000000-0005-0000-0000-000073480000}"/>
    <cellStyle name="Normal 4 3 4 3 4" xfId="18350" xr:uid="{00000000-0005-0000-0000-000074480000}"/>
    <cellStyle name="Normal 4 3 4 4" xfId="18351" xr:uid="{00000000-0005-0000-0000-000075480000}"/>
    <cellStyle name="Normal 4 3 4 4 2" xfId="18352" xr:uid="{00000000-0005-0000-0000-000076480000}"/>
    <cellStyle name="Normal 4 3 4 4 3" xfId="18353" xr:uid="{00000000-0005-0000-0000-000077480000}"/>
    <cellStyle name="Normal 4 3 4 4 4" xfId="18354" xr:uid="{00000000-0005-0000-0000-000078480000}"/>
    <cellStyle name="Normal 4 3 4 5" xfId="18355" xr:uid="{00000000-0005-0000-0000-000079480000}"/>
    <cellStyle name="Normal 4 3 4 6" xfId="18356" xr:uid="{00000000-0005-0000-0000-00007A480000}"/>
    <cellStyle name="Normal 4 3 4 7" xfId="18357" xr:uid="{00000000-0005-0000-0000-00007B480000}"/>
    <cellStyle name="Normal 4 3 5" xfId="18358" xr:uid="{00000000-0005-0000-0000-00007C480000}"/>
    <cellStyle name="Normal 4 3 5 2" xfId="18359" xr:uid="{00000000-0005-0000-0000-00007D480000}"/>
    <cellStyle name="Normal 4 3 5 2 2" xfId="18360" xr:uid="{00000000-0005-0000-0000-00007E480000}"/>
    <cellStyle name="Normal 4 3 5 2 2 2" xfId="18361" xr:uid="{00000000-0005-0000-0000-00007F480000}"/>
    <cellStyle name="Normal 4 3 5 2 2 3" xfId="18362" xr:uid="{00000000-0005-0000-0000-000080480000}"/>
    <cellStyle name="Normal 4 3 5 2 2 4" xfId="18363" xr:uid="{00000000-0005-0000-0000-000081480000}"/>
    <cellStyle name="Normal 4 3 5 2 3" xfId="18364" xr:uid="{00000000-0005-0000-0000-000082480000}"/>
    <cellStyle name="Normal 4 3 5 2 3 2" xfId="18365" xr:uid="{00000000-0005-0000-0000-000083480000}"/>
    <cellStyle name="Normal 4 3 5 2 3 3" xfId="18366" xr:uid="{00000000-0005-0000-0000-000084480000}"/>
    <cellStyle name="Normal 4 3 5 2 3 4" xfId="18367" xr:uid="{00000000-0005-0000-0000-000085480000}"/>
    <cellStyle name="Normal 4 3 5 2 4" xfId="18368" xr:uid="{00000000-0005-0000-0000-000086480000}"/>
    <cellStyle name="Normal 4 3 5 2 4 2" xfId="18369" xr:uid="{00000000-0005-0000-0000-000087480000}"/>
    <cellStyle name="Normal 4 3 5 2 4 3" xfId="18370" xr:uid="{00000000-0005-0000-0000-000088480000}"/>
    <cellStyle name="Normal 4 3 5 2 4 4" xfId="18371" xr:uid="{00000000-0005-0000-0000-000089480000}"/>
    <cellStyle name="Normal 4 3 5 2 5" xfId="18372" xr:uid="{00000000-0005-0000-0000-00008A480000}"/>
    <cellStyle name="Normal 4 3 5 2 6" xfId="18373" xr:uid="{00000000-0005-0000-0000-00008B480000}"/>
    <cellStyle name="Normal 4 3 5 2 7" xfId="18374" xr:uid="{00000000-0005-0000-0000-00008C480000}"/>
    <cellStyle name="Normal 4 3 5 3" xfId="18375" xr:uid="{00000000-0005-0000-0000-00008D480000}"/>
    <cellStyle name="Normal 4 3 5 3 2" xfId="18376" xr:uid="{00000000-0005-0000-0000-00008E480000}"/>
    <cellStyle name="Normal 4 3 5 3 3" xfId="18377" xr:uid="{00000000-0005-0000-0000-00008F480000}"/>
    <cellStyle name="Normal 4 3 5 3 4" xfId="18378" xr:uid="{00000000-0005-0000-0000-000090480000}"/>
    <cellStyle name="Normal 4 3 5 4" xfId="18379" xr:uid="{00000000-0005-0000-0000-000091480000}"/>
    <cellStyle name="Normal 4 3 5 4 2" xfId="18380" xr:uid="{00000000-0005-0000-0000-000092480000}"/>
    <cellStyle name="Normal 4 3 5 4 3" xfId="18381" xr:uid="{00000000-0005-0000-0000-000093480000}"/>
    <cellStyle name="Normal 4 3 5 4 4" xfId="18382" xr:uid="{00000000-0005-0000-0000-000094480000}"/>
    <cellStyle name="Normal 4 3 5 5" xfId="18383" xr:uid="{00000000-0005-0000-0000-000095480000}"/>
    <cellStyle name="Normal 4 3 5 5 2" xfId="18384" xr:uid="{00000000-0005-0000-0000-000096480000}"/>
    <cellStyle name="Normal 4 3 5 5 3" xfId="18385" xr:uid="{00000000-0005-0000-0000-000097480000}"/>
    <cellStyle name="Normal 4 3 5 5 4" xfId="18386" xr:uid="{00000000-0005-0000-0000-000098480000}"/>
    <cellStyle name="Normal 4 3 5 6" xfId="18387" xr:uid="{00000000-0005-0000-0000-000099480000}"/>
    <cellStyle name="Normal 4 3 5 7" xfId="18388" xr:uid="{00000000-0005-0000-0000-00009A480000}"/>
    <cellStyle name="Normal 4 3 5 8" xfId="18389" xr:uid="{00000000-0005-0000-0000-00009B480000}"/>
    <cellStyle name="Normal 4 3 6" xfId="18390" xr:uid="{00000000-0005-0000-0000-00009C480000}"/>
    <cellStyle name="Normal 4 3 6 2" xfId="18391" xr:uid="{00000000-0005-0000-0000-00009D480000}"/>
    <cellStyle name="Normal 4 3 6 2 2" xfId="18392" xr:uid="{00000000-0005-0000-0000-00009E480000}"/>
    <cellStyle name="Normal 4 3 6 2 3" xfId="18393" xr:uid="{00000000-0005-0000-0000-00009F480000}"/>
    <cellStyle name="Normal 4 3 6 2 4" xfId="18394" xr:uid="{00000000-0005-0000-0000-0000A0480000}"/>
    <cellStyle name="Normal 4 3 6 3" xfId="18395" xr:uid="{00000000-0005-0000-0000-0000A1480000}"/>
    <cellStyle name="Normal 4 3 6 3 2" xfId="18396" xr:uid="{00000000-0005-0000-0000-0000A2480000}"/>
    <cellStyle name="Normal 4 3 6 3 3" xfId="18397" xr:uid="{00000000-0005-0000-0000-0000A3480000}"/>
    <cellStyle name="Normal 4 3 6 3 4" xfId="18398" xr:uid="{00000000-0005-0000-0000-0000A4480000}"/>
    <cellStyle name="Normal 4 3 6 4" xfId="18399" xr:uid="{00000000-0005-0000-0000-0000A5480000}"/>
    <cellStyle name="Normal 4 3 6 5" xfId="18400" xr:uid="{00000000-0005-0000-0000-0000A6480000}"/>
    <cellStyle name="Normal 4 3 6 6" xfId="18401" xr:uid="{00000000-0005-0000-0000-0000A7480000}"/>
    <cellStyle name="Normal 4 3 7" xfId="18402" xr:uid="{00000000-0005-0000-0000-0000A8480000}"/>
    <cellStyle name="Normal 4 3 7 2" xfId="18403" xr:uid="{00000000-0005-0000-0000-0000A9480000}"/>
    <cellStyle name="Normal 4 3 7 3" xfId="18404" xr:uid="{00000000-0005-0000-0000-0000AA480000}"/>
    <cellStyle name="Normal 4 3 7 4" xfId="18405" xr:uid="{00000000-0005-0000-0000-0000AB480000}"/>
    <cellStyle name="Normal 4 3 8" xfId="18406" xr:uid="{00000000-0005-0000-0000-0000AC480000}"/>
    <cellStyle name="Normal 4 3 8 2" xfId="18407" xr:uid="{00000000-0005-0000-0000-0000AD480000}"/>
    <cellStyle name="Normal 4 3 8 3" xfId="18408" xr:uid="{00000000-0005-0000-0000-0000AE480000}"/>
    <cellStyle name="Normal 4 3 8 4" xfId="18409" xr:uid="{00000000-0005-0000-0000-0000AF480000}"/>
    <cellStyle name="Normal 4 3 9" xfId="18410" xr:uid="{00000000-0005-0000-0000-0000B0480000}"/>
    <cellStyle name="Normal 4 4" xfId="18411" xr:uid="{00000000-0005-0000-0000-0000B1480000}"/>
    <cellStyle name="Normal 4 4 2" xfId="18412" xr:uid="{00000000-0005-0000-0000-0000B2480000}"/>
    <cellStyle name="Normal 4 4 2 2" xfId="18413" xr:uid="{00000000-0005-0000-0000-0000B3480000}"/>
    <cellStyle name="Normal 4 4 2 2 2" xfId="18414" xr:uid="{00000000-0005-0000-0000-0000B4480000}"/>
    <cellStyle name="Normal 4 4 2 2 2 2" xfId="18415" xr:uid="{00000000-0005-0000-0000-0000B5480000}"/>
    <cellStyle name="Normal 4 4 2 2 2 3" xfId="18416" xr:uid="{00000000-0005-0000-0000-0000B6480000}"/>
    <cellStyle name="Normal 4 4 2 2 2 4" xfId="18417" xr:uid="{00000000-0005-0000-0000-0000B7480000}"/>
    <cellStyle name="Normal 4 4 2 2 3" xfId="18418" xr:uid="{00000000-0005-0000-0000-0000B8480000}"/>
    <cellStyle name="Normal 4 4 2 2 3 2" xfId="18419" xr:uid="{00000000-0005-0000-0000-0000B9480000}"/>
    <cellStyle name="Normal 4 4 2 2 3 3" xfId="18420" xr:uid="{00000000-0005-0000-0000-0000BA480000}"/>
    <cellStyle name="Normal 4 4 2 2 3 4" xfId="18421" xr:uid="{00000000-0005-0000-0000-0000BB480000}"/>
    <cellStyle name="Normal 4 4 2 2 4" xfId="18422" xr:uid="{00000000-0005-0000-0000-0000BC480000}"/>
    <cellStyle name="Normal 4 4 2 2 5" xfId="18423" xr:uid="{00000000-0005-0000-0000-0000BD480000}"/>
    <cellStyle name="Normal 4 4 2 2 6" xfId="18424" xr:uid="{00000000-0005-0000-0000-0000BE480000}"/>
    <cellStyle name="Normal 4 4 2 3" xfId="18425" xr:uid="{00000000-0005-0000-0000-0000BF480000}"/>
    <cellStyle name="Normal 4 4 2 3 2" xfId="18426" xr:uid="{00000000-0005-0000-0000-0000C0480000}"/>
    <cellStyle name="Normal 4 4 2 3 3" xfId="18427" xr:uid="{00000000-0005-0000-0000-0000C1480000}"/>
    <cellStyle name="Normal 4 4 2 3 4" xfId="18428" xr:uid="{00000000-0005-0000-0000-0000C2480000}"/>
    <cellStyle name="Normal 4 4 2 4" xfId="18429" xr:uid="{00000000-0005-0000-0000-0000C3480000}"/>
    <cellStyle name="Normal 4 4 2 4 2" xfId="18430" xr:uid="{00000000-0005-0000-0000-0000C4480000}"/>
    <cellStyle name="Normal 4 4 2 4 3" xfId="18431" xr:uid="{00000000-0005-0000-0000-0000C5480000}"/>
    <cellStyle name="Normal 4 4 2 4 4" xfId="18432" xr:uid="{00000000-0005-0000-0000-0000C6480000}"/>
    <cellStyle name="Normal 4 4 2 5" xfId="18433" xr:uid="{00000000-0005-0000-0000-0000C7480000}"/>
    <cellStyle name="Normal 4 4 2 6" xfId="18434" xr:uid="{00000000-0005-0000-0000-0000C8480000}"/>
    <cellStyle name="Normal 4 4 2 7" xfId="18435" xr:uid="{00000000-0005-0000-0000-0000C9480000}"/>
    <cellStyle name="Normal 4 4 2 8" xfId="18436" xr:uid="{00000000-0005-0000-0000-0000CA480000}"/>
    <cellStyle name="Normal 4 4 3" xfId="18437" xr:uid="{00000000-0005-0000-0000-0000CB480000}"/>
    <cellStyle name="Normal 4 4 3 2" xfId="18438" xr:uid="{00000000-0005-0000-0000-0000CC480000}"/>
    <cellStyle name="Normal 4 4 3 2 2" xfId="18439" xr:uid="{00000000-0005-0000-0000-0000CD480000}"/>
    <cellStyle name="Normal 4 4 3 2 2 2" xfId="18440" xr:uid="{00000000-0005-0000-0000-0000CE480000}"/>
    <cellStyle name="Normal 4 4 3 2 2 3" xfId="18441" xr:uid="{00000000-0005-0000-0000-0000CF480000}"/>
    <cellStyle name="Normal 4 4 3 2 2 4" xfId="18442" xr:uid="{00000000-0005-0000-0000-0000D0480000}"/>
    <cellStyle name="Normal 4 4 3 2 3" xfId="18443" xr:uid="{00000000-0005-0000-0000-0000D1480000}"/>
    <cellStyle name="Normal 4 4 3 2 4" xfId="18444" xr:uid="{00000000-0005-0000-0000-0000D2480000}"/>
    <cellStyle name="Normal 4 4 3 2 5" xfId="18445" xr:uid="{00000000-0005-0000-0000-0000D3480000}"/>
    <cellStyle name="Normal 4 4 3 3" xfId="18446" xr:uid="{00000000-0005-0000-0000-0000D4480000}"/>
    <cellStyle name="Normal 4 4 3 3 2" xfId="18447" xr:uid="{00000000-0005-0000-0000-0000D5480000}"/>
    <cellStyle name="Normal 4 4 3 3 3" xfId="18448" xr:uid="{00000000-0005-0000-0000-0000D6480000}"/>
    <cellStyle name="Normal 4 4 3 3 4" xfId="18449" xr:uid="{00000000-0005-0000-0000-0000D7480000}"/>
    <cellStyle name="Normal 4 4 3 4" xfId="18450" xr:uid="{00000000-0005-0000-0000-0000D8480000}"/>
    <cellStyle name="Normal 4 4 3 5" xfId="18451" xr:uid="{00000000-0005-0000-0000-0000D9480000}"/>
    <cellStyle name="Normal 4 4 3 6" xfId="18452" xr:uid="{00000000-0005-0000-0000-0000DA480000}"/>
    <cellStyle name="Normal 4 4 4" xfId="18453" xr:uid="{00000000-0005-0000-0000-0000DB480000}"/>
    <cellStyle name="Normal 4 4 4 2" xfId="18454" xr:uid="{00000000-0005-0000-0000-0000DC480000}"/>
    <cellStyle name="Normal 4 4 4 2 2" xfId="18455" xr:uid="{00000000-0005-0000-0000-0000DD480000}"/>
    <cellStyle name="Normal 4 4 4 2 3" xfId="18456" xr:uid="{00000000-0005-0000-0000-0000DE480000}"/>
    <cellStyle name="Normal 4 4 4 2 4" xfId="18457" xr:uid="{00000000-0005-0000-0000-0000DF480000}"/>
    <cellStyle name="Normal 4 4 4 3" xfId="18458" xr:uid="{00000000-0005-0000-0000-0000E0480000}"/>
    <cellStyle name="Normal 4 4 4 4" xfId="18459" xr:uid="{00000000-0005-0000-0000-0000E1480000}"/>
    <cellStyle name="Normal 4 4 4 5" xfId="18460" xr:uid="{00000000-0005-0000-0000-0000E2480000}"/>
    <cellStyle name="Normal 4 4 5" xfId="18461" xr:uid="{00000000-0005-0000-0000-0000E3480000}"/>
    <cellStyle name="Normal 4 4 5 2" xfId="18462" xr:uid="{00000000-0005-0000-0000-0000E4480000}"/>
    <cellStyle name="Normal 4 4 5 3" xfId="18463" xr:uid="{00000000-0005-0000-0000-0000E5480000}"/>
    <cellStyle name="Normal 4 4 5 4" xfId="18464" xr:uid="{00000000-0005-0000-0000-0000E6480000}"/>
    <cellStyle name="Normal 4 4 6" xfId="18465" xr:uid="{00000000-0005-0000-0000-0000E7480000}"/>
    <cellStyle name="Normal 4 4 6 2" xfId="18466" xr:uid="{00000000-0005-0000-0000-0000E8480000}"/>
    <cellStyle name="Normal 4 4 6 3" xfId="18467" xr:uid="{00000000-0005-0000-0000-0000E9480000}"/>
    <cellStyle name="Normal 4 4 6 4" xfId="18468" xr:uid="{00000000-0005-0000-0000-0000EA480000}"/>
    <cellStyle name="Normal 4 4 7" xfId="33482" xr:uid="{3197893A-73D1-48C1-8F73-D094C366DEFE}"/>
    <cellStyle name="Normal 4 5" xfId="18469" xr:uid="{00000000-0005-0000-0000-0000EB480000}"/>
    <cellStyle name="Normal 4 5 10" xfId="18470" xr:uid="{00000000-0005-0000-0000-0000EC480000}"/>
    <cellStyle name="Normal 4 5 11" xfId="18471" xr:uid="{00000000-0005-0000-0000-0000ED480000}"/>
    <cellStyle name="Normal 4 5 12" xfId="18472" xr:uid="{00000000-0005-0000-0000-0000EE480000}"/>
    <cellStyle name="Normal 4 5 13" xfId="18473" xr:uid="{00000000-0005-0000-0000-0000EF480000}"/>
    <cellStyle name="Normal 4 5 14" xfId="18474" xr:uid="{00000000-0005-0000-0000-0000F0480000}"/>
    <cellStyle name="Normal 4 5 15" xfId="18475" xr:uid="{00000000-0005-0000-0000-0000F1480000}"/>
    <cellStyle name="Normal 4 5 16" xfId="18476" xr:uid="{00000000-0005-0000-0000-0000F2480000}"/>
    <cellStyle name="Normal 4 5 17" xfId="18477" xr:uid="{00000000-0005-0000-0000-0000F3480000}"/>
    <cellStyle name="Normal 4 5 18" xfId="18478" xr:uid="{00000000-0005-0000-0000-0000F4480000}"/>
    <cellStyle name="Normal 4 5 19" xfId="18479" xr:uid="{00000000-0005-0000-0000-0000F5480000}"/>
    <cellStyle name="Normal 4 5 2" xfId="18480" xr:uid="{00000000-0005-0000-0000-0000F6480000}"/>
    <cellStyle name="Normal 4 5 2 2" xfId="18481" xr:uid="{00000000-0005-0000-0000-0000F7480000}"/>
    <cellStyle name="Normal 4 5 2 2 2" xfId="18482" xr:uid="{00000000-0005-0000-0000-0000F8480000}"/>
    <cellStyle name="Normal 4 5 2 2 2 2" xfId="18483" xr:uid="{00000000-0005-0000-0000-0000F9480000}"/>
    <cellStyle name="Normal 4 5 2 2 2 3" xfId="18484" xr:uid="{00000000-0005-0000-0000-0000FA480000}"/>
    <cellStyle name="Normal 4 5 2 2 2 4" xfId="18485" xr:uid="{00000000-0005-0000-0000-0000FB480000}"/>
    <cellStyle name="Normal 4 5 2 2 3" xfId="18486" xr:uid="{00000000-0005-0000-0000-0000FC480000}"/>
    <cellStyle name="Normal 4 5 2 2 4" xfId="18487" xr:uid="{00000000-0005-0000-0000-0000FD480000}"/>
    <cellStyle name="Normal 4 5 2 2 5" xfId="18488" xr:uid="{00000000-0005-0000-0000-0000FE480000}"/>
    <cellStyle name="Normal 4 5 2 3" xfId="18489" xr:uid="{00000000-0005-0000-0000-0000FF480000}"/>
    <cellStyle name="Normal 4 5 2 3 2" xfId="18490" xr:uid="{00000000-0005-0000-0000-000000490000}"/>
    <cellStyle name="Normal 4 5 2 3 3" xfId="18491" xr:uid="{00000000-0005-0000-0000-000001490000}"/>
    <cellStyle name="Normal 4 5 2 3 4" xfId="18492" xr:uid="{00000000-0005-0000-0000-000002490000}"/>
    <cellStyle name="Normal 4 5 2 4" xfId="18493" xr:uid="{00000000-0005-0000-0000-000003490000}"/>
    <cellStyle name="Normal 4 5 2 4 2" xfId="18494" xr:uid="{00000000-0005-0000-0000-000004490000}"/>
    <cellStyle name="Normal 4 5 2 4 3" xfId="18495" xr:uid="{00000000-0005-0000-0000-000005490000}"/>
    <cellStyle name="Normal 4 5 2 4 4" xfId="18496" xr:uid="{00000000-0005-0000-0000-000006490000}"/>
    <cellStyle name="Normal 4 5 20" xfId="18497" xr:uid="{00000000-0005-0000-0000-000007490000}"/>
    <cellStyle name="Normal 4 5 21" xfId="18498" xr:uid="{00000000-0005-0000-0000-000008490000}"/>
    <cellStyle name="Normal 4 5 22" xfId="18499" xr:uid="{00000000-0005-0000-0000-000009490000}"/>
    <cellStyle name="Normal 4 5 23" xfId="18500" xr:uid="{00000000-0005-0000-0000-00000A490000}"/>
    <cellStyle name="Normal 4 5 24" xfId="18501" xr:uid="{00000000-0005-0000-0000-00000B490000}"/>
    <cellStyle name="Normal 4 5 25" xfId="18502" xr:uid="{00000000-0005-0000-0000-00000C490000}"/>
    <cellStyle name="Normal 4 5 26" xfId="18503" xr:uid="{00000000-0005-0000-0000-00000D490000}"/>
    <cellStyle name="Normal 4 5 27" xfId="18504" xr:uid="{00000000-0005-0000-0000-00000E490000}"/>
    <cellStyle name="Normal 4 5 28" xfId="18505" xr:uid="{00000000-0005-0000-0000-00000F490000}"/>
    <cellStyle name="Normal 4 5 29" xfId="18506" xr:uid="{00000000-0005-0000-0000-000010490000}"/>
    <cellStyle name="Normal 4 5 3" xfId="18507" xr:uid="{00000000-0005-0000-0000-000011490000}"/>
    <cellStyle name="Normal 4 5 3 2" xfId="18508" xr:uid="{00000000-0005-0000-0000-000012490000}"/>
    <cellStyle name="Normal 4 5 3 2 2" xfId="18509" xr:uid="{00000000-0005-0000-0000-000013490000}"/>
    <cellStyle name="Normal 4 5 3 2 2 2" xfId="18510" xr:uid="{00000000-0005-0000-0000-000014490000}"/>
    <cellStyle name="Normal 4 5 3 2 2 3" xfId="18511" xr:uid="{00000000-0005-0000-0000-000015490000}"/>
    <cellStyle name="Normal 4 5 3 2 2 4" xfId="18512" xr:uid="{00000000-0005-0000-0000-000016490000}"/>
    <cellStyle name="Normal 4 5 3 2 3" xfId="18513" xr:uid="{00000000-0005-0000-0000-000017490000}"/>
    <cellStyle name="Normal 4 5 3 2 4" xfId="18514" xr:uid="{00000000-0005-0000-0000-000018490000}"/>
    <cellStyle name="Normal 4 5 3 2 5" xfId="18515" xr:uid="{00000000-0005-0000-0000-000019490000}"/>
    <cellStyle name="Normal 4 5 3 3" xfId="18516" xr:uid="{00000000-0005-0000-0000-00001A490000}"/>
    <cellStyle name="Normal 4 5 3 3 2" xfId="18517" xr:uid="{00000000-0005-0000-0000-00001B490000}"/>
    <cellStyle name="Normal 4 5 3 3 3" xfId="18518" xr:uid="{00000000-0005-0000-0000-00001C490000}"/>
    <cellStyle name="Normal 4 5 3 3 4" xfId="18519" xr:uid="{00000000-0005-0000-0000-00001D490000}"/>
    <cellStyle name="Normal 4 5 3 4" xfId="18520" xr:uid="{00000000-0005-0000-0000-00001E490000}"/>
    <cellStyle name="Normal 4 5 3 4 2" xfId="18521" xr:uid="{00000000-0005-0000-0000-00001F490000}"/>
    <cellStyle name="Normal 4 5 3 4 3" xfId="18522" xr:uid="{00000000-0005-0000-0000-000020490000}"/>
    <cellStyle name="Normal 4 5 3 4 4" xfId="18523" xr:uid="{00000000-0005-0000-0000-000021490000}"/>
    <cellStyle name="Normal 4 5 30" xfId="18524" xr:uid="{00000000-0005-0000-0000-000022490000}"/>
    <cellStyle name="Normal 4 5 31" xfId="18525" xr:uid="{00000000-0005-0000-0000-000023490000}"/>
    <cellStyle name="Normal 4 5 32" xfId="18526" xr:uid="{00000000-0005-0000-0000-000024490000}"/>
    <cellStyle name="Normal 4 5 33" xfId="18527" xr:uid="{00000000-0005-0000-0000-000025490000}"/>
    <cellStyle name="Normal 4 5 34" xfId="18528" xr:uid="{00000000-0005-0000-0000-000026490000}"/>
    <cellStyle name="Normal 4 5 35" xfId="18529" xr:uid="{00000000-0005-0000-0000-000027490000}"/>
    <cellStyle name="Normal 4 5 36" xfId="18530" xr:uid="{00000000-0005-0000-0000-000028490000}"/>
    <cellStyle name="Normal 4 5 37" xfId="18531" xr:uid="{00000000-0005-0000-0000-000029490000}"/>
    <cellStyle name="Normal 4 5 38" xfId="18532" xr:uid="{00000000-0005-0000-0000-00002A490000}"/>
    <cellStyle name="Normal 4 5 39" xfId="18533" xr:uid="{00000000-0005-0000-0000-00002B490000}"/>
    <cellStyle name="Normal 4 5 4" xfId="18534" xr:uid="{00000000-0005-0000-0000-00002C490000}"/>
    <cellStyle name="Normal 4 5 4 2" xfId="18535" xr:uid="{00000000-0005-0000-0000-00002D490000}"/>
    <cellStyle name="Normal 4 5 4 2 2" xfId="18536" xr:uid="{00000000-0005-0000-0000-00002E490000}"/>
    <cellStyle name="Normal 4 5 4 2 3" xfId="18537" xr:uid="{00000000-0005-0000-0000-00002F490000}"/>
    <cellStyle name="Normal 4 5 4 2 4" xfId="18538" xr:uid="{00000000-0005-0000-0000-000030490000}"/>
    <cellStyle name="Normal 4 5 4 3" xfId="18539" xr:uid="{00000000-0005-0000-0000-000031490000}"/>
    <cellStyle name="Normal 4 5 4 3 2" xfId="18540" xr:uid="{00000000-0005-0000-0000-000032490000}"/>
    <cellStyle name="Normal 4 5 4 3 3" xfId="18541" xr:uid="{00000000-0005-0000-0000-000033490000}"/>
    <cellStyle name="Normal 4 5 4 3 4" xfId="18542" xr:uid="{00000000-0005-0000-0000-000034490000}"/>
    <cellStyle name="Normal 4 5 40" xfId="18543" xr:uid="{00000000-0005-0000-0000-000035490000}"/>
    <cellStyle name="Normal 4 5 41" xfId="18544" xr:uid="{00000000-0005-0000-0000-000036490000}"/>
    <cellStyle name="Normal 4 5 42" xfId="18545" xr:uid="{00000000-0005-0000-0000-000037490000}"/>
    <cellStyle name="Normal 4 5 43" xfId="18546" xr:uid="{00000000-0005-0000-0000-000038490000}"/>
    <cellStyle name="Normal 4 5 44" xfId="18547" xr:uid="{00000000-0005-0000-0000-000039490000}"/>
    <cellStyle name="Normal 4 5 45" xfId="18548" xr:uid="{00000000-0005-0000-0000-00003A490000}"/>
    <cellStyle name="Normal 4 5 46" xfId="18549" xr:uid="{00000000-0005-0000-0000-00003B490000}"/>
    <cellStyle name="Normal 4 5 47" xfId="18550" xr:uid="{00000000-0005-0000-0000-00003C490000}"/>
    <cellStyle name="Normal 4 5 48" xfId="18551" xr:uid="{00000000-0005-0000-0000-00003D490000}"/>
    <cellStyle name="Normal 4 5 49" xfId="18552" xr:uid="{00000000-0005-0000-0000-00003E490000}"/>
    <cellStyle name="Normal 4 5 5" xfId="18553" xr:uid="{00000000-0005-0000-0000-00003F490000}"/>
    <cellStyle name="Normal 4 5 5 2" xfId="18554" xr:uid="{00000000-0005-0000-0000-000040490000}"/>
    <cellStyle name="Normal 4 5 5 2 2" xfId="18555" xr:uid="{00000000-0005-0000-0000-000041490000}"/>
    <cellStyle name="Normal 4 5 5 2 3" xfId="18556" xr:uid="{00000000-0005-0000-0000-000042490000}"/>
    <cellStyle name="Normal 4 5 5 2 4" xfId="18557" xr:uid="{00000000-0005-0000-0000-000043490000}"/>
    <cellStyle name="Normal 4 5 50" xfId="18558" xr:uid="{00000000-0005-0000-0000-000044490000}"/>
    <cellStyle name="Normal 4 5 51" xfId="18559" xr:uid="{00000000-0005-0000-0000-000045490000}"/>
    <cellStyle name="Normal 4 5 52" xfId="18560" xr:uid="{00000000-0005-0000-0000-000046490000}"/>
    <cellStyle name="Normal 4 5 53" xfId="18561" xr:uid="{00000000-0005-0000-0000-000047490000}"/>
    <cellStyle name="Normal 4 5 54" xfId="18562" xr:uid="{00000000-0005-0000-0000-000048490000}"/>
    <cellStyle name="Normal 4 5 55" xfId="18563" xr:uid="{00000000-0005-0000-0000-000049490000}"/>
    <cellStyle name="Normal 4 5 56" xfId="18564" xr:uid="{00000000-0005-0000-0000-00004A490000}"/>
    <cellStyle name="Normal 4 5 57" xfId="18565" xr:uid="{00000000-0005-0000-0000-00004B490000}"/>
    <cellStyle name="Normal 4 5 58" xfId="18566" xr:uid="{00000000-0005-0000-0000-00004C490000}"/>
    <cellStyle name="Normal 4 5 59" xfId="18567" xr:uid="{00000000-0005-0000-0000-00004D490000}"/>
    <cellStyle name="Normal 4 5 6" xfId="18568" xr:uid="{00000000-0005-0000-0000-00004E490000}"/>
    <cellStyle name="Normal 4 5 60" xfId="18569" xr:uid="{00000000-0005-0000-0000-00004F490000}"/>
    <cellStyle name="Normal 4 5 61" xfId="18570" xr:uid="{00000000-0005-0000-0000-000050490000}"/>
    <cellStyle name="Normal 4 5 62" xfId="18571" xr:uid="{00000000-0005-0000-0000-000051490000}"/>
    <cellStyle name="Normal 4 5 63" xfId="18572" xr:uid="{00000000-0005-0000-0000-000052490000}"/>
    <cellStyle name="Normal 4 5 64" xfId="18573" xr:uid="{00000000-0005-0000-0000-000053490000}"/>
    <cellStyle name="Normal 4 5 65" xfId="18574" xr:uid="{00000000-0005-0000-0000-000054490000}"/>
    <cellStyle name="Normal 4 5 66" xfId="18575" xr:uid="{00000000-0005-0000-0000-000055490000}"/>
    <cellStyle name="Normal 4 5 67" xfId="18576" xr:uid="{00000000-0005-0000-0000-000056490000}"/>
    <cellStyle name="Normal 4 5 68" xfId="18577" xr:uid="{00000000-0005-0000-0000-000057490000}"/>
    <cellStyle name="Normal 4 5 69" xfId="18578" xr:uid="{00000000-0005-0000-0000-000058490000}"/>
    <cellStyle name="Normal 4 5 7" xfId="18579" xr:uid="{00000000-0005-0000-0000-000059490000}"/>
    <cellStyle name="Normal 4 5 70" xfId="18580" xr:uid="{00000000-0005-0000-0000-00005A490000}"/>
    <cellStyle name="Normal 4 5 71" xfId="18581" xr:uid="{00000000-0005-0000-0000-00005B490000}"/>
    <cellStyle name="Normal 4 5 72" xfId="18582" xr:uid="{00000000-0005-0000-0000-00005C490000}"/>
    <cellStyle name="Normal 4 5 73" xfId="18583" xr:uid="{00000000-0005-0000-0000-00005D490000}"/>
    <cellStyle name="Normal 4 5 74" xfId="18584" xr:uid="{00000000-0005-0000-0000-00005E490000}"/>
    <cellStyle name="Normal 4 5 75" xfId="18585" xr:uid="{00000000-0005-0000-0000-00005F490000}"/>
    <cellStyle name="Normal 4 5 76" xfId="18586" xr:uid="{00000000-0005-0000-0000-000060490000}"/>
    <cellStyle name="Normal 4 5 77" xfId="18587" xr:uid="{00000000-0005-0000-0000-000061490000}"/>
    <cellStyle name="Normal 4 5 78" xfId="18588" xr:uid="{00000000-0005-0000-0000-000062490000}"/>
    <cellStyle name="Normal 4 5 79" xfId="18589" xr:uid="{00000000-0005-0000-0000-000063490000}"/>
    <cellStyle name="Normal 4 5 8" xfId="18590" xr:uid="{00000000-0005-0000-0000-000064490000}"/>
    <cellStyle name="Normal 4 5 80" xfId="18591" xr:uid="{00000000-0005-0000-0000-000065490000}"/>
    <cellStyle name="Normal 4 5 81" xfId="18592" xr:uid="{00000000-0005-0000-0000-000066490000}"/>
    <cellStyle name="Normal 4 5 82" xfId="18593" xr:uid="{00000000-0005-0000-0000-000067490000}"/>
    <cellStyle name="Normal 4 5 83" xfId="18594" xr:uid="{00000000-0005-0000-0000-000068490000}"/>
    <cellStyle name="Normal 4 5 84" xfId="18595" xr:uid="{00000000-0005-0000-0000-000069490000}"/>
    <cellStyle name="Normal 4 5 85" xfId="18596" xr:uid="{00000000-0005-0000-0000-00006A490000}"/>
    <cellStyle name="Normal 4 5 86" xfId="18597" xr:uid="{00000000-0005-0000-0000-00006B490000}"/>
    <cellStyle name="Normal 4 5 87" xfId="18598" xr:uid="{00000000-0005-0000-0000-00006C490000}"/>
    <cellStyle name="Normal 4 5 88" xfId="18599" xr:uid="{00000000-0005-0000-0000-00006D490000}"/>
    <cellStyle name="Normal 4 5 89" xfId="18600" xr:uid="{00000000-0005-0000-0000-00006E490000}"/>
    <cellStyle name="Normal 4 5 9" xfId="18601" xr:uid="{00000000-0005-0000-0000-00006F490000}"/>
    <cellStyle name="Normal 4 5 90" xfId="18602" xr:uid="{00000000-0005-0000-0000-000070490000}"/>
    <cellStyle name="Normal 4 5 91" xfId="18603" xr:uid="{00000000-0005-0000-0000-000071490000}"/>
    <cellStyle name="Normal 4 5 92" xfId="18604" xr:uid="{00000000-0005-0000-0000-000072490000}"/>
    <cellStyle name="Normal 4 5 93" xfId="18605" xr:uid="{00000000-0005-0000-0000-000073490000}"/>
    <cellStyle name="Normal 4 5 94" xfId="18606" xr:uid="{00000000-0005-0000-0000-000074490000}"/>
    <cellStyle name="Normal 4 5 94 2" xfId="18607" xr:uid="{00000000-0005-0000-0000-000075490000}"/>
    <cellStyle name="Normal 4 5 94 3" xfId="18608" xr:uid="{00000000-0005-0000-0000-000076490000}"/>
    <cellStyle name="Normal 4 5 94 4" xfId="18609" xr:uid="{00000000-0005-0000-0000-000077490000}"/>
    <cellStyle name="Normal 4 6" xfId="18610" xr:uid="{00000000-0005-0000-0000-000078490000}"/>
    <cellStyle name="Normal 4 6 2" xfId="18611" xr:uid="{00000000-0005-0000-0000-000079490000}"/>
    <cellStyle name="Normal 4 6 2 2" xfId="18612" xr:uid="{00000000-0005-0000-0000-00007A490000}"/>
    <cellStyle name="Normal 4 6 2 2 2" xfId="18613" xr:uid="{00000000-0005-0000-0000-00007B490000}"/>
    <cellStyle name="Normal 4 6 2 2 3" xfId="18614" xr:uid="{00000000-0005-0000-0000-00007C490000}"/>
    <cellStyle name="Normal 4 6 2 2 4" xfId="18615" xr:uid="{00000000-0005-0000-0000-00007D490000}"/>
    <cellStyle name="Normal 4 6 2 3" xfId="18616" xr:uid="{00000000-0005-0000-0000-00007E490000}"/>
    <cellStyle name="Normal 4 6 2 3 2" xfId="18617" xr:uid="{00000000-0005-0000-0000-00007F490000}"/>
    <cellStyle name="Normal 4 6 2 3 3" xfId="18618" xr:uid="{00000000-0005-0000-0000-000080490000}"/>
    <cellStyle name="Normal 4 6 2 3 4" xfId="18619" xr:uid="{00000000-0005-0000-0000-000081490000}"/>
    <cellStyle name="Normal 4 6 3" xfId="18620" xr:uid="{00000000-0005-0000-0000-000082490000}"/>
    <cellStyle name="Normal 4 6 3 2" xfId="18621" xr:uid="{00000000-0005-0000-0000-000083490000}"/>
    <cellStyle name="Normal 4 6 3 3" xfId="18622" xr:uid="{00000000-0005-0000-0000-000084490000}"/>
    <cellStyle name="Normal 4 6 3 4" xfId="18623" xr:uid="{00000000-0005-0000-0000-000085490000}"/>
    <cellStyle name="Normal 4 6 4" xfId="18624" xr:uid="{00000000-0005-0000-0000-000086490000}"/>
    <cellStyle name="Normal 4 6 4 2" xfId="18625" xr:uid="{00000000-0005-0000-0000-000087490000}"/>
    <cellStyle name="Normal 4 6 4 3" xfId="18626" xr:uid="{00000000-0005-0000-0000-000088490000}"/>
    <cellStyle name="Normal 4 6 4 4" xfId="18627" xr:uid="{00000000-0005-0000-0000-000089490000}"/>
    <cellStyle name="Normal 4 7" xfId="18628" xr:uid="{00000000-0005-0000-0000-00008A490000}"/>
    <cellStyle name="Normal 4 7 2" xfId="18629" xr:uid="{00000000-0005-0000-0000-00008B490000}"/>
    <cellStyle name="Normal 4 7 2 2" xfId="18630" xr:uid="{00000000-0005-0000-0000-00008C490000}"/>
    <cellStyle name="Normal 4 7 2 2 2" xfId="18631" xr:uid="{00000000-0005-0000-0000-00008D490000}"/>
    <cellStyle name="Normal 4 7 2 2 3" xfId="18632" xr:uid="{00000000-0005-0000-0000-00008E490000}"/>
    <cellStyle name="Normal 4 7 2 2 4" xfId="18633" xr:uid="{00000000-0005-0000-0000-00008F490000}"/>
    <cellStyle name="Normal 4 7 2 3" xfId="18634" xr:uid="{00000000-0005-0000-0000-000090490000}"/>
    <cellStyle name="Normal 4 7 2 3 2" xfId="18635" xr:uid="{00000000-0005-0000-0000-000091490000}"/>
    <cellStyle name="Normal 4 7 2 3 3" xfId="18636" xr:uid="{00000000-0005-0000-0000-000092490000}"/>
    <cellStyle name="Normal 4 7 2 3 4" xfId="18637" xr:uid="{00000000-0005-0000-0000-000093490000}"/>
    <cellStyle name="Normal 4 7 3" xfId="18638" xr:uid="{00000000-0005-0000-0000-000094490000}"/>
    <cellStyle name="Normal 4 7 3 2" xfId="18639" xr:uid="{00000000-0005-0000-0000-000095490000}"/>
    <cellStyle name="Normal 4 7 3 3" xfId="18640" xr:uid="{00000000-0005-0000-0000-000096490000}"/>
    <cellStyle name="Normal 4 7 3 4" xfId="18641" xr:uid="{00000000-0005-0000-0000-000097490000}"/>
    <cellStyle name="Normal 4 7 4" xfId="18642" xr:uid="{00000000-0005-0000-0000-000098490000}"/>
    <cellStyle name="Normal 4 7 4 2" xfId="18643" xr:uid="{00000000-0005-0000-0000-000099490000}"/>
    <cellStyle name="Normal 4 7 4 3" xfId="18644" xr:uid="{00000000-0005-0000-0000-00009A490000}"/>
    <cellStyle name="Normal 4 7 4 4" xfId="18645" xr:uid="{00000000-0005-0000-0000-00009B490000}"/>
    <cellStyle name="Normal 4 8" xfId="18646" xr:uid="{00000000-0005-0000-0000-00009C490000}"/>
    <cellStyle name="Normal 4 8 2" xfId="18647" xr:uid="{00000000-0005-0000-0000-00009D490000}"/>
    <cellStyle name="Normal 4 8 2 2" xfId="18648" xr:uid="{00000000-0005-0000-0000-00009E490000}"/>
    <cellStyle name="Normal 4 8 2 2 2" xfId="18649" xr:uid="{00000000-0005-0000-0000-00009F490000}"/>
    <cellStyle name="Normal 4 8 2 2 3" xfId="18650" xr:uid="{00000000-0005-0000-0000-0000A0490000}"/>
    <cellStyle name="Normal 4 8 2 2 4" xfId="18651" xr:uid="{00000000-0005-0000-0000-0000A1490000}"/>
    <cellStyle name="Normal 4 8 3" xfId="18652" xr:uid="{00000000-0005-0000-0000-0000A2490000}"/>
    <cellStyle name="Normal 4 8 3 2" xfId="18653" xr:uid="{00000000-0005-0000-0000-0000A3490000}"/>
    <cellStyle name="Normal 4 8 3 3" xfId="18654" xr:uid="{00000000-0005-0000-0000-0000A4490000}"/>
    <cellStyle name="Normal 4 8 3 4" xfId="18655" xr:uid="{00000000-0005-0000-0000-0000A5490000}"/>
    <cellStyle name="Normal 4 9" xfId="18656" xr:uid="{00000000-0005-0000-0000-0000A6490000}"/>
    <cellStyle name="Normal 4 9 2" xfId="18657" xr:uid="{00000000-0005-0000-0000-0000A7490000}"/>
    <cellStyle name="Normal 4 9 2 2" xfId="18658" xr:uid="{00000000-0005-0000-0000-0000A8490000}"/>
    <cellStyle name="Normal 4 9 2 3" xfId="18659" xr:uid="{00000000-0005-0000-0000-0000A9490000}"/>
    <cellStyle name="Normal 4 9 2 4" xfId="18660" xr:uid="{00000000-0005-0000-0000-0000AA490000}"/>
    <cellStyle name="Normal 4 9 3" xfId="18661" xr:uid="{00000000-0005-0000-0000-0000AB490000}"/>
    <cellStyle name="Normal 4_Annexe 6 IAS" xfId="33483" xr:uid="{BDDF00DC-2545-4F48-B28E-985F829DF310}"/>
    <cellStyle name="Normal 40" xfId="18662" xr:uid="{00000000-0005-0000-0000-0000AC490000}"/>
    <cellStyle name="Normal 40 2" xfId="18663" xr:uid="{00000000-0005-0000-0000-0000AD490000}"/>
    <cellStyle name="Normal 40 2 2" xfId="33486" xr:uid="{03B45829-6BB8-4916-8A17-F400B19E470E}"/>
    <cellStyle name="Normal 40 2 3" xfId="33485" xr:uid="{130605A7-529A-4671-A629-63DB2896BDC7}"/>
    <cellStyle name="Normal 40 3" xfId="18664" xr:uid="{00000000-0005-0000-0000-0000AE490000}"/>
    <cellStyle name="Normal 40 3 2" xfId="18665" xr:uid="{00000000-0005-0000-0000-0000AF490000}"/>
    <cellStyle name="Normal 40 3 2 2" xfId="18666" xr:uid="{00000000-0005-0000-0000-0000B0490000}"/>
    <cellStyle name="Normal 40 3 2 2 2" xfId="18667" xr:uid="{00000000-0005-0000-0000-0000B1490000}"/>
    <cellStyle name="Normal 40 3 2 2 3" xfId="18668" xr:uid="{00000000-0005-0000-0000-0000B2490000}"/>
    <cellStyle name="Normal 40 3 2 2 4" xfId="18669" xr:uid="{00000000-0005-0000-0000-0000B3490000}"/>
    <cellStyle name="Normal 40 3 2 3" xfId="18670" xr:uid="{00000000-0005-0000-0000-0000B4490000}"/>
    <cellStyle name="Normal 40 3 2 4" xfId="18671" xr:uid="{00000000-0005-0000-0000-0000B5490000}"/>
    <cellStyle name="Normal 40 3 2 5" xfId="18672" xr:uid="{00000000-0005-0000-0000-0000B6490000}"/>
    <cellStyle name="Normal 40 3 2 6" xfId="33488" xr:uid="{5A48A6AD-0C64-40B0-A0B1-9635097D63A0}"/>
    <cellStyle name="Normal 40 3 3" xfId="18673" xr:uid="{00000000-0005-0000-0000-0000B7490000}"/>
    <cellStyle name="Normal 40 3 3 2" xfId="18674" xr:uid="{00000000-0005-0000-0000-0000B8490000}"/>
    <cellStyle name="Normal 40 3 3 3" xfId="18675" xr:uid="{00000000-0005-0000-0000-0000B9490000}"/>
    <cellStyle name="Normal 40 3 3 4" xfId="18676" xr:uid="{00000000-0005-0000-0000-0000BA490000}"/>
    <cellStyle name="Normal 40 3 4" xfId="18677" xr:uid="{00000000-0005-0000-0000-0000BB490000}"/>
    <cellStyle name="Normal 40 3 5" xfId="18678" xr:uid="{00000000-0005-0000-0000-0000BC490000}"/>
    <cellStyle name="Normal 40 3 6" xfId="18679" xr:uid="{00000000-0005-0000-0000-0000BD490000}"/>
    <cellStyle name="Normal 40 3 7" xfId="33487" xr:uid="{285D531D-8103-4904-ADF8-A39716C169C7}"/>
    <cellStyle name="Normal 40 4" xfId="33489" xr:uid="{8D452A97-F98D-4CC2-A04D-0C4B7B135BA9}"/>
    <cellStyle name="Normal 40 5" xfId="33484" xr:uid="{B99F0F9B-619C-492F-B167-355DD42EB857}"/>
    <cellStyle name="Normal 41" xfId="18680" xr:uid="{00000000-0005-0000-0000-0000BE490000}"/>
    <cellStyle name="Normal 41 2" xfId="18681" xr:uid="{00000000-0005-0000-0000-0000BF490000}"/>
    <cellStyle name="Normal 41 2 2" xfId="33492" xr:uid="{520E909A-5DA9-4451-A1DD-E3DE5635E505}"/>
    <cellStyle name="Normal 41 2 3" xfId="33491" xr:uid="{E1F1F08D-82AC-428B-A458-62468023A132}"/>
    <cellStyle name="Normal 41 3" xfId="18682" xr:uid="{00000000-0005-0000-0000-0000C0490000}"/>
    <cellStyle name="Normal 41 3 2" xfId="18683" xr:uid="{00000000-0005-0000-0000-0000C1490000}"/>
    <cellStyle name="Normal 41 3 2 2" xfId="18684" xr:uid="{00000000-0005-0000-0000-0000C2490000}"/>
    <cellStyle name="Normal 41 3 2 2 2" xfId="18685" xr:uid="{00000000-0005-0000-0000-0000C3490000}"/>
    <cellStyle name="Normal 41 3 2 2 3" xfId="18686" xr:uid="{00000000-0005-0000-0000-0000C4490000}"/>
    <cellStyle name="Normal 41 3 2 2 4" xfId="18687" xr:uid="{00000000-0005-0000-0000-0000C5490000}"/>
    <cellStyle name="Normal 41 3 2 3" xfId="18688" xr:uid="{00000000-0005-0000-0000-0000C6490000}"/>
    <cellStyle name="Normal 41 3 2 4" xfId="18689" xr:uid="{00000000-0005-0000-0000-0000C7490000}"/>
    <cellStyle name="Normal 41 3 2 5" xfId="18690" xr:uid="{00000000-0005-0000-0000-0000C8490000}"/>
    <cellStyle name="Normal 41 3 2 6" xfId="33494" xr:uid="{2977AA11-5949-4809-85AE-DAEEE079C884}"/>
    <cellStyle name="Normal 41 3 3" xfId="18691" xr:uid="{00000000-0005-0000-0000-0000C9490000}"/>
    <cellStyle name="Normal 41 3 3 2" xfId="18692" xr:uid="{00000000-0005-0000-0000-0000CA490000}"/>
    <cellStyle name="Normal 41 3 3 3" xfId="18693" xr:uid="{00000000-0005-0000-0000-0000CB490000}"/>
    <cellStyle name="Normal 41 3 3 4" xfId="18694" xr:uid="{00000000-0005-0000-0000-0000CC490000}"/>
    <cellStyle name="Normal 41 3 4" xfId="18695" xr:uid="{00000000-0005-0000-0000-0000CD490000}"/>
    <cellStyle name="Normal 41 3 5" xfId="18696" xr:uid="{00000000-0005-0000-0000-0000CE490000}"/>
    <cellStyle name="Normal 41 3 6" xfId="18697" xr:uid="{00000000-0005-0000-0000-0000CF490000}"/>
    <cellStyle name="Normal 41 3 7" xfId="33493" xr:uid="{5FE7E5D8-9533-4A94-8DC4-4A26EA1ACA79}"/>
    <cellStyle name="Normal 41 4" xfId="33495" xr:uid="{434A2BCD-964C-4B6F-BB8A-F2ADACEC8D4C}"/>
    <cellStyle name="Normal 41 5" xfId="33490" xr:uid="{565B3C27-2C56-477A-B3FF-4E584E25B08E}"/>
    <cellStyle name="Normal 42" xfId="18698" xr:uid="{00000000-0005-0000-0000-0000D0490000}"/>
    <cellStyle name="Normal 42 2" xfId="18699" xr:uid="{00000000-0005-0000-0000-0000D1490000}"/>
    <cellStyle name="Normal 42 2 2" xfId="33497" xr:uid="{08C1F181-A92E-4EF1-AA27-E3356E0BA2BE}"/>
    <cellStyle name="Normal 42 3" xfId="18700" xr:uid="{00000000-0005-0000-0000-0000D2490000}"/>
    <cellStyle name="Normal 42 3 2" xfId="18701" xr:uid="{00000000-0005-0000-0000-0000D3490000}"/>
    <cellStyle name="Normal 42 3 2 2" xfId="18702" xr:uid="{00000000-0005-0000-0000-0000D4490000}"/>
    <cellStyle name="Normal 42 3 2 2 2" xfId="18703" xr:uid="{00000000-0005-0000-0000-0000D5490000}"/>
    <cellStyle name="Normal 42 3 2 2 3" xfId="18704" xr:uid="{00000000-0005-0000-0000-0000D6490000}"/>
    <cellStyle name="Normal 42 3 2 2 4" xfId="18705" xr:uid="{00000000-0005-0000-0000-0000D7490000}"/>
    <cellStyle name="Normal 42 3 2 3" xfId="18706" xr:uid="{00000000-0005-0000-0000-0000D8490000}"/>
    <cellStyle name="Normal 42 3 2 4" xfId="18707" xr:uid="{00000000-0005-0000-0000-0000D9490000}"/>
    <cellStyle name="Normal 42 3 2 5" xfId="18708" xr:uid="{00000000-0005-0000-0000-0000DA490000}"/>
    <cellStyle name="Normal 42 3 3" xfId="18709" xr:uid="{00000000-0005-0000-0000-0000DB490000}"/>
    <cellStyle name="Normal 42 3 3 2" xfId="18710" xr:uid="{00000000-0005-0000-0000-0000DC490000}"/>
    <cellStyle name="Normal 42 3 3 3" xfId="18711" xr:uid="{00000000-0005-0000-0000-0000DD490000}"/>
    <cellStyle name="Normal 42 3 3 4" xfId="18712" xr:uid="{00000000-0005-0000-0000-0000DE490000}"/>
    <cellStyle name="Normal 42 3 4" xfId="18713" xr:uid="{00000000-0005-0000-0000-0000DF490000}"/>
    <cellStyle name="Normal 42 3 5" xfId="18714" xr:uid="{00000000-0005-0000-0000-0000E0490000}"/>
    <cellStyle name="Normal 42 3 6" xfId="18715" xr:uid="{00000000-0005-0000-0000-0000E1490000}"/>
    <cellStyle name="Normal 42 4" xfId="33496" xr:uid="{727491B5-CC7C-4C6C-B463-6E21B27B31EE}"/>
    <cellStyle name="Normal 43" xfId="18716" xr:uid="{00000000-0005-0000-0000-0000E2490000}"/>
    <cellStyle name="Normal 43 2" xfId="18717" xr:uid="{00000000-0005-0000-0000-0000E3490000}"/>
    <cellStyle name="Normal 43 3" xfId="18718" xr:uid="{00000000-0005-0000-0000-0000E4490000}"/>
    <cellStyle name="Normal 43 3 2" xfId="18719" xr:uid="{00000000-0005-0000-0000-0000E5490000}"/>
    <cellStyle name="Normal 43 3 2 2" xfId="18720" xr:uid="{00000000-0005-0000-0000-0000E6490000}"/>
    <cellStyle name="Normal 43 3 2 2 2" xfId="18721" xr:uid="{00000000-0005-0000-0000-0000E7490000}"/>
    <cellStyle name="Normal 43 3 2 2 3" xfId="18722" xr:uid="{00000000-0005-0000-0000-0000E8490000}"/>
    <cellStyle name="Normal 43 3 2 2 4" xfId="18723" xr:uid="{00000000-0005-0000-0000-0000E9490000}"/>
    <cellStyle name="Normal 43 3 2 3" xfId="18724" xr:uid="{00000000-0005-0000-0000-0000EA490000}"/>
    <cellStyle name="Normal 43 3 2 4" xfId="18725" xr:uid="{00000000-0005-0000-0000-0000EB490000}"/>
    <cellStyle name="Normal 43 3 2 5" xfId="18726" xr:uid="{00000000-0005-0000-0000-0000EC490000}"/>
    <cellStyle name="Normal 43 3 3" xfId="18727" xr:uid="{00000000-0005-0000-0000-0000ED490000}"/>
    <cellStyle name="Normal 43 3 3 2" xfId="18728" xr:uid="{00000000-0005-0000-0000-0000EE490000}"/>
    <cellStyle name="Normal 43 3 3 3" xfId="18729" xr:uid="{00000000-0005-0000-0000-0000EF490000}"/>
    <cellStyle name="Normal 43 3 3 4" xfId="18730" xr:uid="{00000000-0005-0000-0000-0000F0490000}"/>
    <cellStyle name="Normal 43 3 4" xfId="18731" xr:uid="{00000000-0005-0000-0000-0000F1490000}"/>
    <cellStyle name="Normal 43 3 5" xfId="18732" xr:uid="{00000000-0005-0000-0000-0000F2490000}"/>
    <cellStyle name="Normal 43 3 6" xfId="18733" xr:uid="{00000000-0005-0000-0000-0000F3490000}"/>
    <cellStyle name="Normal 43 4" xfId="33498" xr:uid="{7E6FB0AF-B135-4258-86B0-79FA411AA899}"/>
    <cellStyle name="Normal 44" xfId="18734" xr:uid="{00000000-0005-0000-0000-0000F4490000}"/>
    <cellStyle name="Normal 44 2" xfId="18735" xr:uid="{00000000-0005-0000-0000-0000F5490000}"/>
    <cellStyle name="Normal 44 2 2" xfId="18736" xr:uid="{00000000-0005-0000-0000-0000F6490000}"/>
    <cellStyle name="Normal 44 2 2 2" xfId="18737" xr:uid="{00000000-0005-0000-0000-0000F7490000}"/>
    <cellStyle name="Normal 44 2 2 2 2" xfId="18738" xr:uid="{00000000-0005-0000-0000-0000F8490000}"/>
    <cellStyle name="Normal 44 2 2 2 2 2" xfId="18739" xr:uid="{00000000-0005-0000-0000-0000F9490000}"/>
    <cellStyle name="Normal 44 2 2 2 2 3" xfId="18740" xr:uid="{00000000-0005-0000-0000-0000FA490000}"/>
    <cellStyle name="Normal 44 2 2 2 2 4" xfId="18741" xr:uid="{00000000-0005-0000-0000-0000FB490000}"/>
    <cellStyle name="Normal 44 2 2 2 3" xfId="18742" xr:uid="{00000000-0005-0000-0000-0000FC490000}"/>
    <cellStyle name="Normal 44 2 2 2 4" xfId="18743" xr:uid="{00000000-0005-0000-0000-0000FD490000}"/>
    <cellStyle name="Normal 44 2 2 2 5" xfId="18744" xr:uid="{00000000-0005-0000-0000-0000FE490000}"/>
    <cellStyle name="Normal 44 2 2 3" xfId="18745" xr:uid="{00000000-0005-0000-0000-0000FF490000}"/>
    <cellStyle name="Normal 44 2 2 3 2" xfId="18746" xr:uid="{00000000-0005-0000-0000-0000004A0000}"/>
    <cellStyle name="Normal 44 2 2 3 3" xfId="18747" xr:uid="{00000000-0005-0000-0000-0000014A0000}"/>
    <cellStyle name="Normal 44 2 2 3 4" xfId="18748" xr:uid="{00000000-0005-0000-0000-0000024A0000}"/>
    <cellStyle name="Normal 44 2 2 4" xfId="18749" xr:uid="{00000000-0005-0000-0000-0000034A0000}"/>
    <cellStyle name="Normal 44 2 2 5" xfId="18750" xr:uid="{00000000-0005-0000-0000-0000044A0000}"/>
    <cellStyle name="Normal 44 2 2 6" xfId="18751" xr:uid="{00000000-0005-0000-0000-0000054A0000}"/>
    <cellStyle name="Normal 44 3" xfId="18752" xr:uid="{00000000-0005-0000-0000-0000064A0000}"/>
    <cellStyle name="Normal 44 3 2" xfId="18753" xr:uid="{00000000-0005-0000-0000-0000074A0000}"/>
    <cellStyle name="Normal 44 3 2 2" xfId="18754" xr:uid="{00000000-0005-0000-0000-0000084A0000}"/>
    <cellStyle name="Normal 44 3 2 2 2" xfId="18755" xr:uid="{00000000-0005-0000-0000-0000094A0000}"/>
    <cellStyle name="Normal 44 3 2 2 3" xfId="18756" xr:uid="{00000000-0005-0000-0000-00000A4A0000}"/>
    <cellStyle name="Normal 44 3 2 2 4" xfId="18757" xr:uid="{00000000-0005-0000-0000-00000B4A0000}"/>
    <cellStyle name="Normal 44 3 2 3" xfId="18758" xr:uid="{00000000-0005-0000-0000-00000C4A0000}"/>
    <cellStyle name="Normal 44 3 2 4" xfId="18759" xr:uid="{00000000-0005-0000-0000-00000D4A0000}"/>
    <cellStyle name="Normal 44 3 2 5" xfId="18760" xr:uid="{00000000-0005-0000-0000-00000E4A0000}"/>
    <cellStyle name="Normal 44 3 3" xfId="18761" xr:uid="{00000000-0005-0000-0000-00000F4A0000}"/>
    <cellStyle name="Normal 44 3 3 2" xfId="18762" xr:uid="{00000000-0005-0000-0000-0000104A0000}"/>
    <cellStyle name="Normal 44 3 3 3" xfId="18763" xr:uid="{00000000-0005-0000-0000-0000114A0000}"/>
    <cellStyle name="Normal 44 3 3 4" xfId="18764" xr:uid="{00000000-0005-0000-0000-0000124A0000}"/>
    <cellStyle name="Normal 44 3 4" xfId="18765" xr:uid="{00000000-0005-0000-0000-0000134A0000}"/>
    <cellStyle name="Normal 44 3 5" xfId="18766" xr:uid="{00000000-0005-0000-0000-0000144A0000}"/>
    <cellStyle name="Normal 44 3 6" xfId="18767" xr:uid="{00000000-0005-0000-0000-0000154A0000}"/>
    <cellStyle name="Normal 44 4" xfId="18768" xr:uid="{00000000-0005-0000-0000-0000164A0000}"/>
    <cellStyle name="Normal 44 4 2" xfId="18769" xr:uid="{00000000-0005-0000-0000-0000174A0000}"/>
    <cellStyle name="Normal 44 4 2 2" xfId="18770" xr:uid="{00000000-0005-0000-0000-0000184A0000}"/>
    <cellStyle name="Normal 44 4 2 2 2" xfId="18771" xr:uid="{00000000-0005-0000-0000-0000194A0000}"/>
    <cellStyle name="Normal 44 4 2 2 3" xfId="18772" xr:uid="{00000000-0005-0000-0000-00001A4A0000}"/>
    <cellStyle name="Normal 44 4 2 2 4" xfId="18773" xr:uid="{00000000-0005-0000-0000-00001B4A0000}"/>
    <cellStyle name="Normal 44 4 2 3" xfId="18774" xr:uid="{00000000-0005-0000-0000-00001C4A0000}"/>
    <cellStyle name="Normal 44 4 2 4" xfId="18775" xr:uid="{00000000-0005-0000-0000-00001D4A0000}"/>
    <cellStyle name="Normal 44 4 2 5" xfId="18776" xr:uid="{00000000-0005-0000-0000-00001E4A0000}"/>
    <cellStyle name="Normal 44 4 3" xfId="18777" xr:uid="{00000000-0005-0000-0000-00001F4A0000}"/>
    <cellStyle name="Normal 44 4 3 2" xfId="18778" xr:uid="{00000000-0005-0000-0000-0000204A0000}"/>
    <cellStyle name="Normal 44 4 3 3" xfId="18779" xr:uid="{00000000-0005-0000-0000-0000214A0000}"/>
    <cellStyle name="Normal 44 4 3 4" xfId="18780" xr:uid="{00000000-0005-0000-0000-0000224A0000}"/>
    <cellStyle name="Normal 44 4 4" xfId="18781" xr:uid="{00000000-0005-0000-0000-0000234A0000}"/>
    <cellStyle name="Normal 44 4 5" xfId="18782" xr:uid="{00000000-0005-0000-0000-0000244A0000}"/>
    <cellStyle name="Normal 44 4 6" xfId="18783" xr:uid="{00000000-0005-0000-0000-0000254A0000}"/>
    <cellStyle name="Normal 44 5" xfId="18784" xr:uid="{00000000-0005-0000-0000-0000264A0000}"/>
    <cellStyle name="Normal 44 5 2" xfId="18785" xr:uid="{00000000-0005-0000-0000-0000274A0000}"/>
    <cellStyle name="Normal 44 5 2 2" xfId="18786" xr:uid="{00000000-0005-0000-0000-0000284A0000}"/>
    <cellStyle name="Normal 44 5 2 2 2" xfId="18787" xr:uid="{00000000-0005-0000-0000-0000294A0000}"/>
    <cellStyle name="Normal 44 5 2 2 3" xfId="18788" xr:uid="{00000000-0005-0000-0000-00002A4A0000}"/>
    <cellStyle name="Normal 44 5 2 2 4" xfId="18789" xr:uid="{00000000-0005-0000-0000-00002B4A0000}"/>
    <cellStyle name="Normal 44 5 2 3" xfId="18790" xr:uid="{00000000-0005-0000-0000-00002C4A0000}"/>
    <cellStyle name="Normal 44 5 2 4" xfId="18791" xr:uid="{00000000-0005-0000-0000-00002D4A0000}"/>
    <cellStyle name="Normal 44 5 2 5" xfId="18792" xr:uid="{00000000-0005-0000-0000-00002E4A0000}"/>
    <cellStyle name="Normal 44 5 3" xfId="18793" xr:uid="{00000000-0005-0000-0000-00002F4A0000}"/>
    <cellStyle name="Normal 44 5 3 2" xfId="18794" xr:uid="{00000000-0005-0000-0000-0000304A0000}"/>
    <cellStyle name="Normal 44 5 3 3" xfId="18795" xr:uid="{00000000-0005-0000-0000-0000314A0000}"/>
    <cellStyle name="Normal 44 5 3 4" xfId="18796" xr:uid="{00000000-0005-0000-0000-0000324A0000}"/>
    <cellStyle name="Normal 44 5 4" xfId="18797" xr:uid="{00000000-0005-0000-0000-0000334A0000}"/>
    <cellStyle name="Normal 44 5 5" xfId="18798" xr:uid="{00000000-0005-0000-0000-0000344A0000}"/>
    <cellStyle name="Normal 44 5 6" xfId="18799" xr:uid="{00000000-0005-0000-0000-0000354A0000}"/>
    <cellStyle name="Normal 44 6" xfId="33499" xr:uid="{C59796CE-E901-477C-AB53-04036A6F30D5}"/>
    <cellStyle name="Normal 45" xfId="18800" xr:uid="{00000000-0005-0000-0000-0000364A0000}"/>
    <cellStyle name="Normal 45 2" xfId="18801" xr:uid="{00000000-0005-0000-0000-0000374A0000}"/>
    <cellStyle name="Normal 45 2 2" xfId="18802" xr:uid="{00000000-0005-0000-0000-0000384A0000}"/>
    <cellStyle name="Normal 45 2 2 2" xfId="18803" xr:uid="{00000000-0005-0000-0000-0000394A0000}"/>
    <cellStyle name="Normal 45 2 2 3" xfId="18804" xr:uid="{00000000-0005-0000-0000-00003A4A0000}"/>
    <cellStyle name="Normal 45 2 2 4" xfId="18805" xr:uid="{00000000-0005-0000-0000-00003B4A0000}"/>
    <cellStyle name="Normal 45 2 3" xfId="18806" xr:uid="{00000000-0005-0000-0000-00003C4A0000}"/>
    <cellStyle name="Normal 45 2 4" xfId="18807" xr:uid="{00000000-0005-0000-0000-00003D4A0000}"/>
    <cellStyle name="Normal 45 2 5" xfId="18808" xr:uid="{00000000-0005-0000-0000-00003E4A0000}"/>
    <cellStyle name="Normal 45 3" xfId="18809" xr:uid="{00000000-0005-0000-0000-00003F4A0000}"/>
    <cellStyle name="Normal 45 4" xfId="18810" xr:uid="{00000000-0005-0000-0000-0000404A0000}"/>
    <cellStyle name="Normal 45 4 2" xfId="18811" xr:uid="{00000000-0005-0000-0000-0000414A0000}"/>
    <cellStyle name="Normal 45 4 3" xfId="18812" xr:uid="{00000000-0005-0000-0000-0000424A0000}"/>
    <cellStyle name="Normal 45 4 4" xfId="18813" xr:uid="{00000000-0005-0000-0000-0000434A0000}"/>
    <cellStyle name="Normal 45 5" xfId="18814" xr:uid="{00000000-0005-0000-0000-0000444A0000}"/>
    <cellStyle name="Normal 45 6" xfId="18815" xr:uid="{00000000-0005-0000-0000-0000454A0000}"/>
    <cellStyle name="Normal 45 7" xfId="18816" xr:uid="{00000000-0005-0000-0000-0000464A0000}"/>
    <cellStyle name="Normal 45 8" xfId="33500" xr:uid="{06A8FF2B-54C9-4F2E-9CC6-D3E41D943FB4}"/>
    <cellStyle name="Normal 46" xfId="18817" xr:uid="{00000000-0005-0000-0000-0000474A0000}"/>
    <cellStyle name="Normal 46 2" xfId="18818" xr:uid="{00000000-0005-0000-0000-0000484A0000}"/>
    <cellStyle name="Normal 46 2 2" xfId="18819" xr:uid="{00000000-0005-0000-0000-0000494A0000}"/>
    <cellStyle name="Normal 46 2 2 2" xfId="18820" xr:uid="{00000000-0005-0000-0000-00004A4A0000}"/>
    <cellStyle name="Normal 46 2 2 3" xfId="18821" xr:uid="{00000000-0005-0000-0000-00004B4A0000}"/>
    <cellStyle name="Normal 46 2 2 4" xfId="18822" xr:uid="{00000000-0005-0000-0000-00004C4A0000}"/>
    <cellStyle name="Normal 46 2 3" xfId="18823" xr:uid="{00000000-0005-0000-0000-00004D4A0000}"/>
    <cellStyle name="Normal 46 2 4" xfId="18824" xr:uid="{00000000-0005-0000-0000-00004E4A0000}"/>
    <cellStyle name="Normal 46 2 5" xfId="18825" xr:uid="{00000000-0005-0000-0000-00004F4A0000}"/>
    <cellStyle name="Normal 46 3" xfId="18826" xr:uid="{00000000-0005-0000-0000-0000504A0000}"/>
    <cellStyle name="Normal 46 4" xfId="18827" xr:uid="{00000000-0005-0000-0000-0000514A0000}"/>
    <cellStyle name="Normal 46 4 2" xfId="18828" xr:uid="{00000000-0005-0000-0000-0000524A0000}"/>
    <cellStyle name="Normal 46 4 3" xfId="18829" xr:uid="{00000000-0005-0000-0000-0000534A0000}"/>
    <cellStyle name="Normal 46 4 4" xfId="18830" xr:uid="{00000000-0005-0000-0000-0000544A0000}"/>
    <cellStyle name="Normal 46 5" xfId="18831" xr:uid="{00000000-0005-0000-0000-0000554A0000}"/>
    <cellStyle name="Normal 46 6" xfId="18832" xr:uid="{00000000-0005-0000-0000-0000564A0000}"/>
    <cellStyle name="Normal 46 7" xfId="18833" xr:uid="{00000000-0005-0000-0000-0000574A0000}"/>
    <cellStyle name="Normal 46 8" xfId="33501" xr:uid="{EC1BAB12-F3C1-4B48-B34C-80508E6F86A8}"/>
    <cellStyle name="Normal 47" xfId="18834" xr:uid="{00000000-0005-0000-0000-0000584A0000}"/>
    <cellStyle name="Normal 47 2" xfId="18835" xr:uid="{00000000-0005-0000-0000-0000594A0000}"/>
    <cellStyle name="Normal 47 2 2" xfId="18836" xr:uid="{00000000-0005-0000-0000-00005A4A0000}"/>
    <cellStyle name="Normal 47 2 2 2" xfId="18837" xr:uid="{00000000-0005-0000-0000-00005B4A0000}"/>
    <cellStyle name="Normal 47 2 2 3" xfId="18838" xr:uid="{00000000-0005-0000-0000-00005C4A0000}"/>
    <cellStyle name="Normal 47 2 2 4" xfId="18839" xr:uid="{00000000-0005-0000-0000-00005D4A0000}"/>
    <cellStyle name="Normal 47 2 3" xfId="18840" xr:uid="{00000000-0005-0000-0000-00005E4A0000}"/>
    <cellStyle name="Normal 47 2 4" xfId="18841" xr:uid="{00000000-0005-0000-0000-00005F4A0000}"/>
    <cellStyle name="Normal 47 2 5" xfId="18842" xr:uid="{00000000-0005-0000-0000-0000604A0000}"/>
    <cellStyle name="Normal 47 3" xfId="18843" xr:uid="{00000000-0005-0000-0000-0000614A0000}"/>
    <cellStyle name="Normal 47 4" xfId="18844" xr:uid="{00000000-0005-0000-0000-0000624A0000}"/>
    <cellStyle name="Normal 47 4 2" xfId="18845" xr:uid="{00000000-0005-0000-0000-0000634A0000}"/>
    <cellStyle name="Normal 47 4 3" xfId="18846" xr:uid="{00000000-0005-0000-0000-0000644A0000}"/>
    <cellStyle name="Normal 47 4 4" xfId="18847" xr:uid="{00000000-0005-0000-0000-0000654A0000}"/>
    <cellStyle name="Normal 47 5" xfId="18848" xr:uid="{00000000-0005-0000-0000-0000664A0000}"/>
    <cellStyle name="Normal 47 6" xfId="18849" xr:uid="{00000000-0005-0000-0000-0000674A0000}"/>
    <cellStyle name="Normal 47 7" xfId="18850" xr:uid="{00000000-0005-0000-0000-0000684A0000}"/>
    <cellStyle name="Normal 47 8" xfId="33502" xr:uid="{3DA3FAFC-D08A-427D-87B9-5A759C5FF450}"/>
    <cellStyle name="Normal 48" xfId="18851" xr:uid="{00000000-0005-0000-0000-0000694A0000}"/>
    <cellStyle name="Normal 48 2" xfId="18852" xr:uid="{00000000-0005-0000-0000-00006A4A0000}"/>
    <cellStyle name="Normal 48 2 2" xfId="18853" xr:uid="{00000000-0005-0000-0000-00006B4A0000}"/>
    <cellStyle name="Normal 48 2 2 2" xfId="18854" xr:uid="{00000000-0005-0000-0000-00006C4A0000}"/>
    <cellStyle name="Normal 48 2 2 3" xfId="18855" xr:uid="{00000000-0005-0000-0000-00006D4A0000}"/>
    <cellStyle name="Normal 48 2 2 4" xfId="18856" xr:uid="{00000000-0005-0000-0000-00006E4A0000}"/>
    <cellStyle name="Normal 48 2 3" xfId="18857" xr:uid="{00000000-0005-0000-0000-00006F4A0000}"/>
    <cellStyle name="Normal 48 2 4" xfId="18858" xr:uid="{00000000-0005-0000-0000-0000704A0000}"/>
    <cellStyle name="Normal 48 2 5" xfId="18859" xr:uid="{00000000-0005-0000-0000-0000714A0000}"/>
    <cellStyle name="Normal 48 3" xfId="18860" xr:uid="{00000000-0005-0000-0000-0000724A0000}"/>
    <cellStyle name="Normal 48 4" xfId="18861" xr:uid="{00000000-0005-0000-0000-0000734A0000}"/>
    <cellStyle name="Normal 48 4 2" xfId="18862" xr:uid="{00000000-0005-0000-0000-0000744A0000}"/>
    <cellStyle name="Normal 48 4 3" xfId="18863" xr:uid="{00000000-0005-0000-0000-0000754A0000}"/>
    <cellStyle name="Normal 48 4 4" xfId="18864" xr:uid="{00000000-0005-0000-0000-0000764A0000}"/>
    <cellStyle name="Normal 48 5" xfId="18865" xr:uid="{00000000-0005-0000-0000-0000774A0000}"/>
    <cellStyle name="Normal 48 6" xfId="18866" xr:uid="{00000000-0005-0000-0000-0000784A0000}"/>
    <cellStyle name="Normal 48 7" xfId="18867" xr:uid="{00000000-0005-0000-0000-0000794A0000}"/>
    <cellStyle name="Normal 48 8" xfId="33503" xr:uid="{720DE9E1-F3A2-4C5B-94E0-D600A6A75A09}"/>
    <cellStyle name="Normal 49" xfId="18868" xr:uid="{00000000-0005-0000-0000-00007A4A0000}"/>
    <cellStyle name="Normal 49 2" xfId="18869" xr:uid="{00000000-0005-0000-0000-00007B4A0000}"/>
    <cellStyle name="Normal 49 2 2" xfId="18870" xr:uid="{00000000-0005-0000-0000-00007C4A0000}"/>
    <cellStyle name="Normal 49 2 2 2" xfId="18871" xr:uid="{00000000-0005-0000-0000-00007D4A0000}"/>
    <cellStyle name="Normal 49 2 2 3" xfId="18872" xr:uid="{00000000-0005-0000-0000-00007E4A0000}"/>
    <cellStyle name="Normal 49 2 2 4" xfId="18873" xr:uid="{00000000-0005-0000-0000-00007F4A0000}"/>
    <cellStyle name="Normal 49 2 3" xfId="18874" xr:uid="{00000000-0005-0000-0000-0000804A0000}"/>
    <cellStyle name="Normal 49 2 4" xfId="18875" xr:uid="{00000000-0005-0000-0000-0000814A0000}"/>
    <cellStyle name="Normal 49 2 5" xfId="18876" xr:uid="{00000000-0005-0000-0000-0000824A0000}"/>
    <cellStyle name="Normal 49 3" xfId="18877" xr:uid="{00000000-0005-0000-0000-0000834A0000}"/>
    <cellStyle name="Normal 49 4" xfId="18878" xr:uid="{00000000-0005-0000-0000-0000844A0000}"/>
    <cellStyle name="Normal 49 4 2" xfId="18879" xr:uid="{00000000-0005-0000-0000-0000854A0000}"/>
    <cellStyle name="Normal 49 4 3" xfId="18880" xr:uid="{00000000-0005-0000-0000-0000864A0000}"/>
    <cellStyle name="Normal 49 4 4" xfId="18881" xr:uid="{00000000-0005-0000-0000-0000874A0000}"/>
    <cellStyle name="Normal 49 5" xfId="18882" xr:uid="{00000000-0005-0000-0000-0000884A0000}"/>
    <cellStyle name="Normal 49 6" xfId="18883" xr:uid="{00000000-0005-0000-0000-0000894A0000}"/>
    <cellStyle name="Normal 49 7" xfId="18884" xr:uid="{00000000-0005-0000-0000-00008A4A0000}"/>
    <cellStyle name="Normal 49 8" xfId="33504" xr:uid="{749B926B-844E-463F-B1E4-88EC550CD016}"/>
    <cellStyle name="Normal 5" xfId="18885" xr:uid="{00000000-0005-0000-0000-00008B4A0000}"/>
    <cellStyle name="Normal 5 10" xfId="18886" xr:uid="{00000000-0005-0000-0000-00008C4A0000}"/>
    <cellStyle name="Normal 5 10 2" xfId="18887" xr:uid="{00000000-0005-0000-0000-00008D4A0000}"/>
    <cellStyle name="Normal 5 100" xfId="18888" xr:uid="{00000000-0005-0000-0000-00008E4A0000}"/>
    <cellStyle name="Normal 5 101" xfId="18889" xr:uid="{00000000-0005-0000-0000-00008F4A0000}"/>
    <cellStyle name="Normal 5 102" xfId="18890" xr:uid="{00000000-0005-0000-0000-0000904A0000}"/>
    <cellStyle name="Normal 5 103" xfId="18891" xr:uid="{00000000-0005-0000-0000-0000914A0000}"/>
    <cellStyle name="Normal 5 104" xfId="18892" xr:uid="{00000000-0005-0000-0000-0000924A0000}"/>
    <cellStyle name="Normal 5 105" xfId="18893" xr:uid="{00000000-0005-0000-0000-0000934A0000}"/>
    <cellStyle name="Normal 5 106" xfId="18894" xr:uid="{00000000-0005-0000-0000-0000944A0000}"/>
    <cellStyle name="Normal 5 107" xfId="18895" xr:uid="{00000000-0005-0000-0000-0000954A0000}"/>
    <cellStyle name="Normal 5 108" xfId="18896" xr:uid="{00000000-0005-0000-0000-0000964A0000}"/>
    <cellStyle name="Normal 5 109" xfId="18897" xr:uid="{00000000-0005-0000-0000-0000974A0000}"/>
    <cellStyle name="Normal 5 11" xfId="18898" xr:uid="{00000000-0005-0000-0000-0000984A0000}"/>
    <cellStyle name="Normal 5 11 2" xfId="18899" xr:uid="{00000000-0005-0000-0000-0000994A0000}"/>
    <cellStyle name="Normal 5 11 3" xfId="18900" xr:uid="{00000000-0005-0000-0000-00009A4A0000}"/>
    <cellStyle name="Normal 5 11 3 2" xfId="18901" xr:uid="{00000000-0005-0000-0000-00009B4A0000}"/>
    <cellStyle name="Normal 5 11 3 3" xfId="18902" xr:uid="{00000000-0005-0000-0000-00009C4A0000}"/>
    <cellStyle name="Normal 5 11 3 4" xfId="18903" xr:uid="{00000000-0005-0000-0000-00009D4A0000}"/>
    <cellStyle name="Normal 5 110" xfId="18904" xr:uid="{00000000-0005-0000-0000-00009E4A0000}"/>
    <cellStyle name="Normal 5 111" xfId="18905" xr:uid="{00000000-0005-0000-0000-00009F4A0000}"/>
    <cellStyle name="Normal 5 112" xfId="18906" xr:uid="{00000000-0005-0000-0000-0000A04A0000}"/>
    <cellStyle name="Normal 5 113" xfId="18907" xr:uid="{00000000-0005-0000-0000-0000A14A0000}"/>
    <cellStyle name="Normal 5 114" xfId="33505" xr:uid="{DED5356F-CE02-41EE-8D45-A97CBCA96854}"/>
    <cellStyle name="Normal 5 12" xfId="18908" xr:uid="{00000000-0005-0000-0000-0000A24A0000}"/>
    <cellStyle name="Normal 5 12 2" xfId="18909" xr:uid="{00000000-0005-0000-0000-0000A34A0000}"/>
    <cellStyle name="Normal 5 12 3" xfId="18910" xr:uid="{00000000-0005-0000-0000-0000A44A0000}"/>
    <cellStyle name="Normal 5 12 3 2" xfId="18911" xr:uid="{00000000-0005-0000-0000-0000A54A0000}"/>
    <cellStyle name="Normal 5 12 3 3" xfId="18912" xr:uid="{00000000-0005-0000-0000-0000A64A0000}"/>
    <cellStyle name="Normal 5 12 3 4" xfId="18913" xr:uid="{00000000-0005-0000-0000-0000A74A0000}"/>
    <cellStyle name="Normal 5 13" xfId="18914" xr:uid="{00000000-0005-0000-0000-0000A84A0000}"/>
    <cellStyle name="Normal 5 13 2" xfId="18915" xr:uid="{00000000-0005-0000-0000-0000A94A0000}"/>
    <cellStyle name="Normal 5 13 3" xfId="18916" xr:uid="{00000000-0005-0000-0000-0000AA4A0000}"/>
    <cellStyle name="Normal 5 13 4" xfId="18917" xr:uid="{00000000-0005-0000-0000-0000AB4A0000}"/>
    <cellStyle name="Normal 5 13 5" xfId="18918" xr:uid="{00000000-0005-0000-0000-0000AC4A0000}"/>
    <cellStyle name="Normal 5 14" xfId="18919" xr:uid="{00000000-0005-0000-0000-0000AD4A0000}"/>
    <cellStyle name="Normal 5 14 2" xfId="18920" xr:uid="{00000000-0005-0000-0000-0000AE4A0000}"/>
    <cellStyle name="Normal 5 15" xfId="18921" xr:uid="{00000000-0005-0000-0000-0000AF4A0000}"/>
    <cellStyle name="Normal 5 15 2" xfId="18922" xr:uid="{00000000-0005-0000-0000-0000B04A0000}"/>
    <cellStyle name="Normal 5 16" xfId="18923" xr:uid="{00000000-0005-0000-0000-0000B14A0000}"/>
    <cellStyle name="Normal 5 16 2" xfId="18924" xr:uid="{00000000-0005-0000-0000-0000B24A0000}"/>
    <cellStyle name="Normal 5 17" xfId="18925" xr:uid="{00000000-0005-0000-0000-0000B34A0000}"/>
    <cellStyle name="Normal 5 17 2" xfId="18926" xr:uid="{00000000-0005-0000-0000-0000B44A0000}"/>
    <cellStyle name="Normal 5 18" xfId="18927" xr:uid="{00000000-0005-0000-0000-0000B54A0000}"/>
    <cellStyle name="Normal 5 18 2" xfId="18928" xr:uid="{00000000-0005-0000-0000-0000B64A0000}"/>
    <cellStyle name="Normal 5 19" xfId="18929" xr:uid="{00000000-0005-0000-0000-0000B74A0000}"/>
    <cellStyle name="Normal 5 19 2" xfId="18930" xr:uid="{00000000-0005-0000-0000-0000B84A0000}"/>
    <cellStyle name="Normal 5 2" xfId="18931" xr:uid="{00000000-0005-0000-0000-0000B94A0000}"/>
    <cellStyle name="Normal 5 2 2" xfId="18932" xr:uid="{00000000-0005-0000-0000-0000BA4A0000}"/>
    <cellStyle name="Normal 5 2 2 2" xfId="18933" xr:uid="{00000000-0005-0000-0000-0000BB4A0000}"/>
    <cellStyle name="Normal 5 2 2 3" xfId="18934" xr:uid="{00000000-0005-0000-0000-0000BC4A0000}"/>
    <cellStyle name="Normal 5 2 2 4" xfId="33507" xr:uid="{5FDC247B-8713-435C-9FFC-E4EA8D8F70C7}"/>
    <cellStyle name="Normal 5 2 3" xfId="18935" xr:uid="{00000000-0005-0000-0000-0000BD4A0000}"/>
    <cellStyle name="Normal 5 2 3 2" xfId="18936" xr:uid="{00000000-0005-0000-0000-0000BE4A0000}"/>
    <cellStyle name="Normal 5 2 4" xfId="18937" xr:uid="{00000000-0005-0000-0000-0000BF4A0000}"/>
    <cellStyle name="Normal 5 2 5" xfId="33506" xr:uid="{67270327-BF36-4AC0-8F96-423C7BAA524D}"/>
    <cellStyle name="Normal 5 20" xfId="18938" xr:uid="{00000000-0005-0000-0000-0000C04A0000}"/>
    <cellStyle name="Normal 5 20 2" xfId="18939" xr:uid="{00000000-0005-0000-0000-0000C14A0000}"/>
    <cellStyle name="Normal 5 21" xfId="18940" xr:uid="{00000000-0005-0000-0000-0000C24A0000}"/>
    <cellStyle name="Normal 5 21 2" xfId="18941" xr:uid="{00000000-0005-0000-0000-0000C34A0000}"/>
    <cellStyle name="Normal 5 22" xfId="18942" xr:uid="{00000000-0005-0000-0000-0000C44A0000}"/>
    <cellStyle name="Normal 5 22 2" xfId="18943" xr:uid="{00000000-0005-0000-0000-0000C54A0000}"/>
    <cellStyle name="Normal 5 23" xfId="18944" xr:uid="{00000000-0005-0000-0000-0000C64A0000}"/>
    <cellStyle name="Normal 5 23 2" xfId="18945" xr:uid="{00000000-0005-0000-0000-0000C74A0000}"/>
    <cellStyle name="Normal 5 24" xfId="18946" xr:uid="{00000000-0005-0000-0000-0000C84A0000}"/>
    <cellStyle name="Normal 5 24 2" xfId="18947" xr:uid="{00000000-0005-0000-0000-0000C94A0000}"/>
    <cellStyle name="Normal 5 25" xfId="18948" xr:uid="{00000000-0005-0000-0000-0000CA4A0000}"/>
    <cellStyle name="Normal 5 25 2" xfId="18949" xr:uid="{00000000-0005-0000-0000-0000CB4A0000}"/>
    <cellStyle name="Normal 5 26" xfId="18950" xr:uid="{00000000-0005-0000-0000-0000CC4A0000}"/>
    <cellStyle name="Normal 5 26 2" xfId="18951" xr:uid="{00000000-0005-0000-0000-0000CD4A0000}"/>
    <cellStyle name="Normal 5 27" xfId="18952" xr:uid="{00000000-0005-0000-0000-0000CE4A0000}"/>
    <cellStyle name="Normal 5 27 2" xfId="18953" xr:uid="{00000000-0005-0000-0000-0000CF4A0000}"/>
    <cellStyle name="Normal 5 28" xfId="18954" xr:uid="{00000000-0005-0000-0000-0000D04A0000}"/>
    <cellStyle name="Normal 5 28 2" xfId="18955" xr:uid="{00000000-0005-0000-0000-0000D14A0000}"/>
    <cellStyle name="Normal 5 29" xfId="18956" xr:uid="{00000000-0005-0000-0000-0000D24A0000}"/>
    <cellStyle name="Normal 5 29 2" xfId="18957" xr:uid="{00000000-0005-0000-0000-0000D34A0000}"/>
    <cellStyle name="Normal 5 3" xfId="18958" xr:uid="{00000000-0005-0000-0000-0000D44A0000}"/>
    <cellStyle name="Normal 5 3 2" xfId="18959" xr:uid="{00000000-0005-0000-0000-0000D54A0000}"/>
    <cellStyle name="Normal 5 3 2 2" xfId="18960" xr:uid="{00000000-0005-0000-0000-0000D64A0000}"/>
    <cellStyle name="Normal 5 3 2 2 2" xfId="18961" xr:uid="{00000000-0005-0000-0000-0000D74A0000}"/>
    <cellStyle name="Normal 5 3 2 2 3" xfId="18962" xr:uid="{00000000-0005-0000-0000-0000D84A0000}"/>
    <cellStyle name="Normal 5 3 2 2 3 2" xfId="18963" xr:uid="{00000000-0005-0000-0000-0000D94A0000}"/>
    <cellStyle name="Normal 5 3 2 2 3 3" xfId="18964" xr:uid="{00000000-0005-0000-0000-0000DA4A0000}"/>
    <cellStyle name="Normal 5 3 2 2 3 4" xfId="18965" xr:uid="{00000000-0005-0000-0000-0000DB4A0000}"/>
    <cellStyle name="Normal 5 3 2 2 4" xfId="18966" xr:uid="{00000000-0005-0000-0000-0000DC4A0000}"/>
    <cellStyle name="Normal 5 3 2 2 5" xfId="18967" xr:uid="{00000000-0005-0000-0000-0000DD4A0000}"/>
    <cellStyle name="Normal 5 3 2 2 6" xfId="18968" xr:uid="{00000000-0005-0000-0000-0000DE4A0000}"/>
    <cellStyle name="Normal 5 3 2 3" xfId="18969" xr:uid="{00000000-0005-0000-0000-0000DF4A0000}"/>
    <cellStyle name="Normal 5 3 2 4" xfId="18970" xr:uid="{00000000-0005-0000-0000-0000E04A0000}"/>
    <cellStyle name="Normal 5 3 2 4 2" xfId="18971" xr:uid="{00000000-0005-0000-0000-0000E14A0000}"/>
    <cellStyle name="Normal 5 3 2 4 3" xfId="18972" xr:uid="{00000000-0005-0000-0000-0000E24A0000}"/>
    <cellStyle name="Normal 5 3 2 4 4" xfId="18973" xr:uid="{00000000-0005-0000-0000-0000E34A0000}"/>
    <cellStyle name="Normal 5 3 2 5" xfId="18974" xr:uid="{00000000-0005-0000-0000-0000E44A0000}"/>
    <cellStyle name="Normal 5 3 2 6" xfId="18975" xr:uid="{00000000-0005-0000-0000-0000E54A0000}"/>
    <cellStyle name="Normal 5 3 2 7" xfId="18976" xr:uid="{00000000-0005-0000-0000-0000E64A0000}"/>
    <cellStyle name="Normal 5 3 2 8" xfId="33509" xr:uid="{4ACA1FBB-044E-4B56-96ED-726E683202FA}"/>
    <cellStyle name="Normal 5 3 3" xfId="18977" xr:uid="{00000000-0005-0000-0000-0000E74A0000}"/>
    <cellStyle name="Normal 5 3 3 2" xfId="18978" xr:uid="{00000000-0005-0000-0000-0000E84A0000}"/>
    <cellStyle name="Normal 5 3 3 2 2" xfId="18979" xr:uid="{00000000-0005-0000-0000-0000E94A0000}"/>
    <cellStyle name="Normal 5 3 3 2 2 2" xfId="18980" xr:uid="{00000000-0005-0000-0000-0000EA4A0000}"/>
    <cellStyle name="Normal 5 3 3 2 2 3" xfId="18981" xr:uid="{00000000-0005-0000-0000-0000EB4A0000}"/>
    <cellStyle name="Normal 5 3 3 2 2 4" xfId="18982" xr:uid="{00000000-0005-0000-0000-0000EC4A0000}"/>
    <cellStyle name="Normal 5 3 3 2 3" xfId="18983" xr:uid="{00000000-0005-0000-0000-0000ED4A0000}"/>
    <cellStyle name="Normal 5 3 3 2 4" xfId="18984" xr:uid="{00000000-0005-0000-0000-0000EE4A0000}"/>
    <cellStyle name="Normal 5 3 3 2 5" xfId="18985" xr:uid="{00000000-0005-0000-0000-0000EF4A0000}"/>
    <cellStyle name="Normal 5 3 3 3" xfId="18986" xr:uid="{00000000-0005-0000-0000-0000F04A0000}"/>
    <cellStyle name="Normal 5 3 3 4" xfId="18987" xr:uid="{00000000-0005-0000-0000-0000F14A0000}"/>
    <cellStyle name="Normal 5 3 3 4 2" xfId="18988" xr:uid="{00000000-0005-0000-0000-0000F24A0000}"/>
    <cellStyle name="Normal 5 3 3 4 3" xfId="18989" xr:uid="{00000000-0005-0000-0000-0000F34A0000}"/>
    <cellStyle name="Normal 5 3 3 4 4" xfId="18990" xr:uid="{00000000-0005-0000-0000-0000F44A0000}"/>
    <cellStyle name="Normal 5 3 3 5" xfId="18991" xr:uid="{00000000-0005-0000-0000-0000F54A0000}"/>
    <cellStyle name="Normal 5 3 3 6" xfId="18992" xr:uid="{00000000-0005-0000-0000-0000F64A0000}"/>
    <cellStyle name="Normal 5 3 3 7" xfId="18993" xr:uid="{00000000-0005-0000-0000-0000F74A0000}"/>
    <cellStyle name="Normal 5 3 3 8" xfId="33510" xr:uid="{5EE9D6BE-2643-43B8-8F21-04A8A8B3A35B}"/>
    <cellStyle name="Normal 5 3 4" xfId="18994" xr:uid="{00000000-0005-0000-0000-0000F84A0000}"/>
    <cellStyle name="Normal 5 3 5" xfId="33508" xr:uid="{4832F183-781E-4520-91E5-7E166128657E}"/>
    <cellStyle name="Normal 5 3_Annexe 6 IAS" xfId="33511" xr:uid="{D393ABBB-EFAA-4EFD-A55D-A74D4A25A6F4}"/>
    <cellStyle name="Normal 5 30" xfId="18995" xr:uid="{00000000-0005-0000-0000-0000F94A0000}"/>
    <cellStyle name="Normal 5 30 2" xfId="18996" xr:uid="{00000000-0005-0000-0000-0000FA4A0000}"/>
    <cellStyle name="Normal 5 31" xfId="18997" xr:uid="{00000000-0005-0000-0000-0000FB4A0000}"/>
    <cellStyle name="Normal 5 31 2" xfId="18998" xr:uid="{00000000-0005-0000-0000-0000FC4A0000}"/>
    <cellStyle name="Normal 5 32" xfId="18999" xr:uid="{00000000-0005-0000-0000-0000FD4A0000}"/>
    <cellStyle name="Normal 5 32 2" xfId="19000" xr:uid="{00000000-0005-0000-0000-0000FE4A0000}"/>
    <cellStyle name="Normal 5 33" xfId="19001" xr:uid="{00000000-0005-0000-0000-0000FF4A0000}"/>
    <cellStyle name="Normal 5 33 2" xfId="19002" xr:uid="{00000000-0005-0000-0000-0000004B0000}"/>
    <cellStyle name="Normal 5 34" xfId="19003" xr:uid="{00000000-0005-0000-0000-0000014B0000}"/>
    <cellStyle name="Normal 5 34 2" xfId="19004" xr:uid="{00000000-0005-0000-0000-0000024B0000}"/>
    <cellStyle name="Normal 5 35" xfId="19005" xr:uid="{00000000-0005-0000-0000-0000034B0000}"/>
    <cellStyle name="Normal 5 35 2" xfId="19006" xr:uid="{00000000-0005-0000-0000-0000044B0000}"/>
    <cellStyle name="Normal 5 36" xfId="19007" xr:uid="{00000000-0005-0000-0000-0000054B0000}"/>
    <cellStyle name="Normal 5 36 2" xfId="19008" xr:uid="{00000000-0005-0000-0000-0000064B0000}"/>
    <cellStyle name="Normal 5 37" xfId="19009" xr:uid="{00000000-0005-0000-0000-0000074B0000}"/>
    <cellStyle name="Normal 5 37 2" xfId="19010" xr:uid="{00000000-0005-0000-0000-0000084B0000}"/>
    <cellStyle name="Normal 5 38" xfId="19011" xr:uid="{00000000-0005-0000-0000-0000094B0000}"/>
    <cellStyle name="Normal 5 38 2" xfId="19012" xr:uid="{00000000-0005-0000-0000-00000A4B0000}"/>
    <cellStyle name="Normal 5 39" xfId="19013" xr:uid="{00000000-0005-0000-0000-00000B4B0000}"/>
    <cellStyle name="Normal 5 39 2" xfId="19014" xr:uid="{00000000-0005-0000-0000-00000C4B0000}"/>
    <cellStyle name="Normal 5 4" xfId="19015" xr:uid="{00000000-0005-0000-0000-00000D4B0000}"/>
    <cellStyle name="Normal 5 4 2" xfId="19016" xr:uid="{00000000-0005-0000-0000-00000E4B0000}"/>
    <cellStyle name="Normal 5 4 2 2" xfId="19017" xr:uid="{00000000-0005-0000-0000-00000F4B0000}"/>
    <cellStyle name="Normal 5 4 2 2 2" xfId="19018" xr:uid="{00000000-0005-0000-0000-0000104B0000}"/>
    <cellStyle name="Normal 5 4 2 2 2 2" xfId="19019" xr:uid="{00000000-0005-0000-0000-0000114B0000}"/>
    <cellStyle name="Normal 5 4 2 2 2 3" xfId="19020" xr:uid="{00000000-0005-0000-0000-0000124B0000}"/>
    <cellStyle name="Normal 5 4 2 2 2 4" xfId="19021" xr:uid="{00000000-0005-0000-0000-0000134B0000}"/>
    <cellStyle name="Normal 5 4 2 2 3" xfId="19022" xr:uid="{00000000-0005-0000-0000-0000144B0000}"/>
    <cellStyle name="Normal 5 4 2 2 4" xfId="19023" xr:uid="{00000000-0005-0000-0000-0000154B0000}"/>
    <cellStyle name="Normal 5 4 2 2 5" xfId="19024" xr:uid="{00000000-0005-0000-0000-0000164B0000}"/>
    <cellStyle name="Normal 5 4 2 3" xfId="19025" xr:uid="{00000000-0005-0000-0000-0000174B0000}"/>
    <cellStyle name="Normal 5 4 2 4" xfId="19026" xr:uid="{00000000-0005-0000-0000-0000184B0000}"/>
    <cellStyle name="Normal 5 4 2 4 2" xfId="19027" xr:uid="{00000000-0005-0000-0000-0000194B0000}"/>
    <cellStyle name="Normal 5 4 2 4 3" xfId="19028" xr:uid="{00000000-0005-0000-0000-00001A4B0000}"/>
    <cellStyle name="Normal 5 4 2 4 4" xfId="19029" xr:uid="{00000000-0005-0000-0000-00001B4B0000}"/>
    <cellStyle name="Normal 5 4 2 5" xfId="19030" xr:uid="{00000000-0005-0000-0000-00001C4B0000}"/>
    <cellStyle name="Normal 5 4 2 6" xfId="19031" xr:uid="{00000000-0005-0000-0000-00001D4B0000}"/>
    <cellStyle name="Normal 5 4 2 7" xfId="19032" xr:uid="{00000000-0005-0000-0000-00001E4B0000}"/>
    <cellStyle name="Normal 5 4 2 8" xfId="33513" xr:uid="{FA99DD82-D531-478B-966B-A6D98417AC31}"/>
    <cellStyle name="Normal 5 4 3" xfId="19033" xr:uid="{00000000-0005-0000-0000-00001F4B0000}"/>
    <cellStyle name="Normal 5 4 3 2" xfId="19034" xr:uid="{00000000-0005-0000-0000-0000204B0000}"/>
    <cellStyle name="Normal 5 4 3 3" xfId="19035" xr:uid="{00000000-0005-0000-0000-0000214B0000}"/>
    <cellStyle name="Normal 5 4 3 3 2" xfId="19036" xr:uid="{00000000-0005-0000-0000-0000224B0000}"/>
    <cellStyle name="Normal 5 4 3 3 3" xfId="19037" xr:uid="{00000000-0005-0000-0000-0000234B0000}"/>
    <cellStyle name="Normal 5 4 3 3 4" xfId="19038" xr:uid="{00000000-0005-0000-0000-0000244B0000}"/>
    <cellStyle name="Normal 5 4 3 4" xfId="19039" xr:uid="{00000000-0005-0000-0000-0000254B0000}"/>
    <cellStyle name="Normal 5 4 3 5" xfId="19040" xr:uid="{00000000-0005-0000-0000-0000264B0000}"/>
    <cellStyle name="Normal 5 4 3 6" xfId="19041" xr:uid="{00000000-0005-0000-0000-0000274B0000}"/>
    <cellStyle name="Normal 5 4 4" xfId="19042" xr:uid="{00000000-0005-0000-0000-0000284B0000}"/>
    <cellStyle name="Normal 5 4 5" xfId="19043" xr:uid="{00000000-0005-0000-0000-0000294B0000}"/>
    <cellStyle name="Normal 5 4 5 2" xfId="19044" xr:uid="{00000000-0005-0000-0000-00002A4B0000}"/>
    <cellStyle name="Normal 5 4 5 3" xfId="19045" xr:uid="{00000000-0005-0000-0000-00002B4B0000}"/>
    <cellStyle name="Normal 5 4 5 4" xfId="19046" xr:uid="{00000000-0005-0000-0000-00002C4B0000}"/>
    <cellStyle name="Normal 5 4 6" xfId="19047" xr:uid="{00000000-0005-0000-0000-00002D4B0000}"/>
    <cellStyle name="Normal 5 4 7" xfId="19048" xr:uid="{00000000-0005-0000-0000-00002E4B0000}"/>
    <cellStyle name="Normal 5 4 8" xfId="19049" xr:uid="{00000000-0005-0000-0000-00002F4B0000}"/>
    <cellStyle name="Normal 5 4 9" xfId="33512" xr:uid="{16C1E104-B10E-41B5-956D-4D641A0A2B0D}"/>
    <cellStyle name="Normal 5 40" xfId="19050" xr:uid="{00000000-0005-0000-0000-0000304B0000}"/>
    <cellStyle name="Normal 5 40 2" xfId="19051" xr:uid="{00000000-0005-0000-0000-0000314B0000}"/>
    <cellStyle name="Normal 5 41" xfId="19052" xr:uid="{00000000-0005-0000-0000-0000324B0000}"/>
    <cellStyle name="Normal 5 41 2" xfId="19053" xr:uid="{00000000-0005-0000-0000-0000334B0000}"/>
    <cellStyle name="Normal 5 42" xfId="19054" xr:uid="{00000000-0005-0000-0000-0000344B0000}"/>
    <cellStyle name="Normal 5 42 2" xfId="19055" xr:uid="{00000000-0005-0000-0000-0000354B0000}"/>
    <cellStyle name="Normal 5 43" xfId="19056" xr:uid="{00000000-0005-0000-0000-0000364B0000}"/>
    <cellStyle name="Normal 5 43 2" xfId="19057" xr:uid="{00000000-0005-0000-0000-0000374B0000}"/>
    <cellStyle name="Normal 5 44" xfId="19058" xr:uid="{00000000-0005-0000-0000-0000384B0000}"/>
    <cellStyle name="Normal 5 44 2" xfId="19059" xr:uid="{00000000-0005-0000-0000-0000394B0000}"/>
    <cellStyle name="Normal 5 45" xfId="19060" xr:uid="{00000000-0005-0000-0000-00003A4B0000}"/>
    <cellStyle name="Normal 5 45 2" xfId="19061" xr:uid="{00000000-0005-0000-0000-00003B4B0000}"/>
    <cellStyle name="Normal 5 46" xfId="19062" xr:uid="{00000000-0005-0000-0000-00003C4B0000}"/>
    <cellStyle name="Normal 5 46 2" xfId="19063" xr:uid="{00000000-0005-0000-0000-00003D4B0000}"/>
    <cellStyle name="Normal 5 47" xfId="19064" xr:uid="{00000000-0005-0000-0000-00003E4B0000}"/>
    <cellStyle name="Normal 5 48" xfId="19065" xr:uid="{00000000-0005-0000-0000-00003F4B0000}"/>
    <cellStyle name="Normal 5 49" xfId="19066" xr:uid="{00000000-0005-0000-0000-0000404B0000}"/>
    <cellStyle name="Normal 5 5" xfId="19067" xr:uid="{00000000-0005-0000-0000-0000414B0000}"/>
    <cellStyle name="Normal 5 5 10" xfId="19068" xr:uid="{00000000-0005-0000-0000-0000424B0000}"/>
    <cellStyle name="Normal 5 5 11" xfId="19069" xr:uid="{00000000-0005-0000-0000-0000434B0000}"/>
    <cellStyle name="Normal 5 5 12" xfId="19070" xr:uid="{00000000-0005-0000-0000-0000444B0000}"/>
    <cellStyle name="Normal 5 5 13" xfId="19071" xr:uid="{00000000-0005-0000-0000-0000454B0000}"/>
    <cellStyle name="Normal 5 5 14" xfId="19072" xr:uid="{00000000-0005-0000-0000-0000464B0000}"/>
    <cellStyle name="Normal 5 5 15" xfId="19073" xr:uid="{00000000-0005-0000-0000-0000474B0000}"/>
    <cellStyle name="Normal 5 5 16" xfId="19074" xr:uid="{00000000-0005-0000-0000-0000484B0000}"/>
    <cellStyle name="Normal 5 5 17" xfId="19075" xr:uid="{00000000-0005-0000-0000-0000494B0000}"/>
    <cellStyle name="Normal 5 5 18" xfId="19076" xr:uid="{00000000-0005-0000-0000-00004A4B0000}"/>
    <cellStyle name="Normal 5 5 19" xfId="19077" xr:uid="{00000000-0005-0000-0000-00004B4B0000}"/>
    <cellStyle name="Normal 5 5 2" xfId="19078" xr:uid="{00000000-0005-0000-0000-00004C4B0000}"/>
    <cellStyle name="Normal 5 5 20" xfId="19079" xr:uid="{00000000-0005-0000-0000-00004D4B0000}"/>
    <cellStyle name="Normal 5 5 21" xfId="19080" xr:uid="{00000000-0005-0000-0000-00004E4B0000}"/>
    <cellStyle name="Normal 5 5 22" xfId="19081" xr:uid="{00000000-0005-0000-0000-00004F4B0000}"/>
    <cellStyle name="Normal 5 5 23" xfId="19082" xr:uid="{00000000-0005-0000-0000-0000504B0000}"/>
    <cellStyle name="Normal 5 5 24" xfId="19083" xr:uid="{00000000-0005-0000-0000-0000514B0000}"/>
    <cellStyle name="Normal 5 5 25" xfId="19084" xr:uid="{00000000-0005-0000-0000-0000524B0000}"/>
    <cellStyle name="Normal 5 5 26" xfId="19085" xr:uid="{00000000-0005-0000-0000-0000534B0000}"/>
    <cellStyle name="Normal 5 5 27" xfId="19086" xr:uid="{00000000-0005-0000-0000-0000544B0000}"/>
    <cellStyle name="Normal 5 5 28" xfId="19087" xr:uid="{00000000-0005-0000-0000-0000554B0000}"/>
    <cellStyle name="Normal 5 5 29" xfId="19088" xr:uid="{00000000-0005-0000-0000-0000564B0000}"/>
    <cellStyle name="Normal 5 5 3" xfId="19089" xr:uid="{00000000-0005-0000-0000-0000574B0000}"/>
    <cellStyle name="Normal 5 5 30" xfId="19090" xr:uid="{00000000-0005-0000-0000-0000584B0000}"/>
    <cellStyle name="Normal 5 5 31" xfId="19091" xr:uid="{00000000-0005-0000-0000-0000594B0000}"/>
    <cellStyle name="Normal 5 5 32" xfId="19092" xr:uid="{00000000-0005-0000-0000-00005A4B0000}"/>
    <cellStyle name="Normal 5 5 33" xfId="19093" xr:uid="{00000000-0005-0000-0000-00005B4B0000}"/>
    <cellStyle name="Normal 5 5 34" xfId="19094" xr:uid="{00000000-0005-0000-0000-00005C4B0000}"/>
    <cellStyle name="Normal 5 5 35" xfId="19095" xr:uid="{00000000-0005-0000-0000-00005D4B0000}"/>
    <cellStyle name="Normal 5 5 36" xfId="19096" xr:uid="{00000000-0005-0000-0000-00005E4B0000}"/>
    <cellStyle name="Normal 5 5 37" xfId="19097" xr:uid="{00000000-0005-0000-0000-00005F4B0000}"/>
    <cellStyle name="Normal 5 5 38" xfId="19098" xr:uid="{00000000-0005-0000-0000-0000604B0000}"/>
    <cellStyle name="Normal 5 5 39" xfId="19099" xr:uid="{00000000-0005-0000-0000-0000614B0000}"/>
    <cellStyle name="Normal 5 5 4" xfId="19100" xr:uid="{00000000-0005-0000-0000-0000624B0000}"/>
    <cellStyle name="Normal 5 5 40" xfId="19101" xr:uid="{00000000-0005-0000-0000-0000634B0000}"/>
    <cellStyle name="Normal 5 5 41" xfId="19102" xr:uid="{00000000-0005-0000-0000-0000644B0000}"/>
    <cellStyle name="Normal 5 5 42" xfId="19103" xr:uid="{00000000-0005-0000-0000-0000654B0000}"/>
    <cellStyle name="Normal 5 5 43" xfId="19104" xr:uid="{00000000-0005-0000-0000-0000664B0000}"/>
    <cellStyle name="Normal 5 5 44" xfId="19105" xr:uid="{00000000-0005-0000-0000-0000674B0000}"/>
    <cellStyle name="Normal 5 5 45" xfId="19106" xr:uid="{00000000-0005-0000-0000-0000684B0000}"/>
    <cellStyle name="Normal 5 5 46" xfId="19107" xr:uid="{00000000-0005-0000-0000-0000694B0000}"/>
    <cellStyle name="Normal 5 5 47" xfId="19108" xr:uid="{00000000-0005-0000-0000-00006A4B0000}"/>
    <cellStyle name="Normal 5 5 48" xfId="19109" xr:uid="{00000000-0005-0000-0000-00006B4B0000}"/>
    <cellStyle name="Normal 5 5 49" xfId="19110" xr:uid="{00000000-0005-0000-0000-00006C4B0000}"/>
    <cellStyle name="Normal 5 5 5" xfId="19111" xr:uid="{00000000-0005-0000-0000-00006D4B0000}"/>
    <cellStyle name="Normal 5 5 50" xfId="19112" xr:uid="{00000000-0005-0000-0000-00006E4B0000}"/>
    <cellStyle name="Normal 5 5 51" xfId="19113" xr:uid="{00000000-0005-0000-0000-00006F4B0000}"/>
    <cellStyle name="Normal 5 5 52" xfId="19114" xr:uid="{00000000-0005-0000-0000-0000704B0000}"/>
    <cellStyle name="Normal 5 5 53" xfId="19115" xr:uid="{00000000-0005-0000-0000-0000714B0000}"/>
    <cellStyle name="Normal 5 5 54" xfId="19116" xr:uid="{00000000-0005-0000-0000-0000724B0000}"/>
    <cellStyle name="Normal 5 5 55" xfId="19117" xr:uid="{00000000-0005-0000-0000-0000734B0000}"/>
    <cellStyle name="Normal 5 5 56" xfId="19118" xr:uid="{00000000-0005-0000-0000-0000744B0000}"/>
    <cellStyle name="Normal 5 5 57" xfId="19119" xr:uid="{00000000-0005-0000-0000-0000754B0000}"/>
    <cellStyle name="Normal 5 5 58" xfId="19120" xr:uid="{00000000-0005-0000-0000-0000764B0000}"/>
    <cellStyle name="Normal 5 5 59" xfId="19121" xr:uid="{00000000-0005-0000-0000-0000774B0000}"/>
    <cellStyle name="Normal 5 5 6" xfId="19122" xr:uid="{00000000-0005-0000-0000-0000784B0000}"/>
    <cellStyle name="Normal 5 5 60" xfId="19123" xr:uid="{00000000-0005-0000-0000-0000794B0000}"/>
    <cellStyle name="Normal 5 5 61" xfId="19124" xr:uid="{00000000-0005-0000-0000-00007A4B0000}"/>
    <cellStyle name="Normal 5 5 62" xfId="19125" xr:uid="{00000000-0005-0000-0000-00007B4B0000}"/>
    <cellStyle name="Normal 5 5 63" xfId="19126" xr:uid="{00000000-0005-0000-0000-00007C4B0000}"/>
    <cellStyle name="Normal 5 5 64" xfId="19127" xr:uid="{00000000-0005-0000-0000-00007D4B0000}"/>
    <cellStyle name="Normal 5 5 65" xfId="19128" xr:uid="{00000000-0005-0000-0000-00007E4B0000}"/>
    <cellStyle name="Normal 5 5 66" xfId="19129" xr:uid="{00000000-0005-0000-0000-00007F4B0000}"/>
    <cellStyle name="Normal 5 5 67" xfId="19130" xr:uid="{00000000-0005-0000-0000-0000804B0000}"/>
    <cellStyle name="Normal 5 5 68" xfId="19131" xr:uid="{00000000-0005-0000-0000-0000814B0000}"/>
    <cellStyle name="Normal 5 5 69" xfId="19132" xr:uid="{00000000-0005-0000-0000-0000824B0000}"/>
    <cellStyle name="Normal 5 5 7" xfId="19133" xr:uid="{00000000-0005-0000-0000-0000834B0000}"/>
    <cellStyle name="Normal 5 5 70" xfId="19134" xr:uid="{00000000-0005-0000-0000-0000844B0000}"/>
    <cellStyle name="Normal 5 5 71" xfId="19135" xr:uid="{00000000-0005-0000-0000-0000854B0000}"/>
    <cellStyle name="Normal 5 5 72" xfId="19136" xr:uid="{00000000-0005-0000-0000-0000864B0000}"/>
    <cellStyle name="Normal 5 5 73" xfId="19137" xr:uid="{00000000-0005-0000-0000-0000874B0000}"/>
    <cellStyle name="Normal 5 5 74" xfId="19138" xr:uid="{00000000-0005-0000-0000-0000884B0000}"/>
    <cellStyle name="Normal 5 5 75" xfId="19139" xr:uid="{00000000-0005-0000-0000-0000894B0000}"/>
    <cellStyle name="Normal 5 5 76" xfId="19140" xr:uid="{00000000-0005-0000-0000-00008A4B0000}"/>
    <cellStyle name="Normal 5 5 77" xfId="19141" xr:uid="{00000000-0005-0000-0000-00008B4B0000}"/>
    <cellStyle name="Normal 5 5 78" xfId="19142" xr:uid="{00000000-0005-0000-0000-00008C4B0000}"/>
    <cellStyle name="Normal 5 5 79" xfId="19143" xr:uid="{00000000-0005-0000-0000-00008D4B0000}"/>
    <cellStyle name="Normal 5 5 8" xfId="19144" xr:uid="{00000000-0005-0000-0000-00008E4B0000}"/>
    <cellStyle name="Normal 5 5 80" xfId="19145" xr:uid="{00000000-0005-0000-0000-00008F4B0000}"/>
    <cellStyle name="Normal 5 5 81" xfId="19146" xr:uid="{00000000-0005-0000-0000-0000904B0000}"/>
    <cellStyle name="Normal 5 5 82" xfId="19147" xr:uid="{00000000-0005-0000-0000-0000914B0000}"/>
    <cellStyle name="Normal 5 5 83" xfId="19148" xr:uid="{00000000-0005-0000-0000-0000924B0000}"/>
    <cellStyle name="Normal 5 5 84" xfId="19149" xr:uid="{00000000-0005-0000-0000-0000934B0000}"/>
    <cellStyle name="Normal 5 5 85" xfId="19150" xr:uid="{00000000-0005-0000-0000-0000944B0000}"/>
    <cellStyle name="Normal 5 5 86" xfId="19151" xr:uid="{00000000-0005-0000-0000-0000954B0000}"/>
    <cellStyle name="Normal 5 5 87" xfId="19152" xr:uid="{00000000-0005-0000-0000-0000964B0000}"/>
    <cellStyle name="Normal 5 5 88" xfId="19153" xr:uid="{00000000-0005-0000-0000-0000974B0000}"/>
    <cellStyle name="Normal 5 5 89" xfId="19154" xr:uid="{00000000-0005-0000-0000-0000984B0000}"/>
    <cellStyle name="Normal 5 5 9" xfId="19155" xr:uid="{00000000-0005-0000-0000-0000994B0000}"/>
    <cellStyle name="Normal 5 5 90" xfId="19156" xr:uid="{00000000-0005-0000-0000-00009A4B0000}"/>
    <cellStyle name="Normal 5 5 91" xfId="19157" xr:uid="{00000000-0005-0000-0000-00009B4B0000}"/>
    <cellStyle name="Normal 5 5 92" xfId="19158" xr:uid="{00000000-0005-0000-0000-00009C4B0000}"/>
    <cellStyle name="Normal 5 5 93" xfId="19159" xr:uid="{00000000-0005-0000-0000-00009D4B0000}"/>
    <cellStyle name="Normal 5 5 94" xfId="33514" xr:uid="{A6222FB2-93A2-4B9D-A900-6CE3DECB9FC9}"/>
    <cellStyle name="Normal 5 50" xfId="19160" xr:uid="{00000000-0005-0000-0000-00009E4B0000}"/>
    <cellStyle name="Normal 5 51" xfId="19161" xr:uid="{00000000-0005-0000-0000-00009F4B0000}"/>
    <cellStyle name="Normal 5 52" xfId="19162" xr:uid="{00000000-0005-0000-0000-0000A04B0000}"/>
    <cellStyle name="Normal 5 53" xfId="19163" xr:uid="{00000000-0005-0000-0000-0000A14B0000}"/>
    <cellStyle name="Normal 5 54" xfId="19164" xr:uid="{00000000-0005-0000-0000-0000A24B0000}"/>
    <cellStyle name="Normal 5 55" xfId="19165" xr:uid="{00000000-0005-0000-0000-0000A34B0000}"/>
    <cellStyle name="Normal 5 56" xfId="19166" xr:uid="{00000000-0005-0000-0000-0000A44B0000}"/>
    <cellStyle name="Normal 5 57" xfId="19167" xr:uid="{00000000-0005-0000-0000-0000A54B0000}"/>
    <cellStyle name="Normal 5 58" xfId="19168" xr:uid="{00000000-0005-0000-0000-0000A64B0000}"/>
    <cellStyle name="Normal 5 59" xfId="19169" xr:uid="{00000000-0005-0000-0000-0000A74B0000}"/>
    <cellStyle name="Normal 5 6" xfId="19170" xr:uid="{00000000-0005-0000-0000-0000A84B0000}"/>
    <cellStyle name="Normal 5 6 2" xfId="19171" xr:uid="{00000000-0005-0000-0000-0000A94B0000}"/>
    <cellStyle name="Normal 5 60" xfId="19172" xr:uid="{00000000-0005-0000-0000-0000AA4B0000}"/>
    <cellStyle name="Normal 5 61" xfId="19173" xr:uid="{00000000-0005-0000-0000-0000AB4B0000}"/>
    <cellStyle name="Normal 5 62" xfId="19174" xr:uid="{00000000-0005-0000-0000-0000AC4B0000}"/>
    <cellStyle name="Normal 5 63" xfId="19175" xr:uid="{00000000-0005-0000-0000-0000AD4B0000}"/>
    <cellStyle name="Normal 5 64" xfId="19176" xr:uid="{00000000-0005-0000-0000-0000AE4B0000}"/>
    <cellStyle name="Normal 5 65" xfId="19177" xr:uid="{00000000-0005-0000-0000-0000AF4B0000}"/>
    <cellStyle name="Normal 5 66" xfId="19178" xr:uid="{00000000-0005-0000-0000-0000B04B0000}"/>
    <cellStyle name="Normal 5 67" xfId="19179" xr:uid="{00000000-0005-0000-0000-0000B14B0000}"/>
    <cellStyle name="Normal 5 68" xfId="19180" xr:uid="{00000000-0005-0000-0000-0000B24B0000}"/>
    <cellStyle name="Normal 5 69" xfId="19181" xr:uid="{00000000-0005-0000-0000-0000B34B0000}"/>
    <cellStyle name="Normal 5 7" xfId="19182" xr:uid="{00000000-0005-0000-0000-0000B44B0000}"/>
    <cellStyle name="Normal 5 7 2" xfId="19183" xr:uid="{00000000-0005-0000-0000-0000B54B0000}"/>
    <cellStyle name="Normal 5 70" xfId="19184" xr:uid="{00000000-0005-0000-0000-0000B64B0000}"/>
    <cellStyle name="Normal 5 71" xfId="19185" xr:uid="{00000000-0005-0000-0000-0000B74B0000}"/>
    <cellStyle name="Normal 5 72" xfId="19186" xr:uid="{00000000-0005-0000-0000-0000B84B0000}"/>
    <cellStyle name="Normal 5 73" xfId="19187" xr:uid="{00000000-0005-0000-0000-0000B94B0000}"/>
    <cellStyle name="Normal 5 74" xfId="19188" xr:uid="{00000000-0005-0000-0000-0000BA4B0000}"/>
    <cellStyle name="Normal 5 75" xfId="19189" xr:uid="{00000000-0005-0000-0000-0000BB4B0000}"/>
    <cellStyle name="Normal 5 76" xfId="19190" xr:uid="{00000000-0005-0000-0000-0000BC4B0000}"/>
    <cellStyle name="Normal 5 77" xfId="19191" xr:uid="{00000000-0005-0000-0000-0000BD4B0000}"/>
    <cellStyle name="Normal 5 78" xfId="19192" xr:uid="{00000000-0005-0000-0000-0000BE4B0000}"/>
    <cellStyle name="Normal 5 79" xfId="19193" xr:uid="{00000000-0005-0000-0000-0000BF4B0000}"/>
    <cellStyle name="Normal 5 8" xfId="19194" xr:uid="{00000000-0005-0000-0000-0000C04B0000}"/>
    <cellStyle name="Normal 5 8 2" xfId="19195" xr:uid="{00000000-0005-0000-0000-0000C14B0000}"/>
    <cellStyle name="Normal 5 80" xfId="19196" xr:uid="{00000000-0005-0000-0000-0000C24B0000}"/>
    <cellStyle name="Normal 5 81" xfId="19197" xr:uid="{00000000-0005-0000-0000-0000C34B0000}"/>
    <cellStyle name="Normal 5 82" xfId="19198" xr:uid="{00000000-0005-0000-0000-0000C44B0000}"/>
    <cellStyle name="Normal 5 83" xfId="19199" xr:uid="{00000000-0005-0000-0000-0000C54B0000}"/>
    <cellStyle name="Normal 5 84" xfId="19200" xr:uid="{00000000-0005-0000-0000-0000C64B0000}"/>
    <cellStyle name="Normal 5 85" xfId="19201" xr:uid="{00000000-0005-0000-0000-0000C74B0000}"/>
    <cellStyle name="Normal 5 86" xfId="19202" xr:uid="{00000000-0005-0000-0000-0000C84B0000}"/>
    <cellStyle name="Normal 5 87" xfId="19203" xr:uid="{00000000-0005-0000-0000-0000C94B0000}"/>
    <cellStyle name="Normal 5 88" xfId="19204" xr:uid="{00000000-0005-0000-0000-0000CA4B0000}"/>
    <cellStyle name="Normal 5 89" xfId="19205" xr:uid="{00000000-0005-0000-0000-0000CB4B0000}"/>
    <cellStyle name="Normal 5 9" xfId="19206" xr:uid="{00000000-0005-0000-0000-0000CC4B0000}"/>
    <cellStyle name="Normal 5 9 2" xfId="19207" xr:uid="{00000000-0005-0000-0000-0000CD4B0000}"/>
    <cellStyle name="Normal 5 90" xfId="19208" xr:uid="{00000000-0005-0000-0000-0000CE4B0000}"/>
    <cellStyle name="Normal 5 91" xfId="19209" xr:uid="{00000000-0005-0000-0000-0000CF4B0000}"/>
    <cellStyle name="Normal 5 92" xfId="19210" xr:uid="{00000000-0005-0000-0000-0000D04B0000}"/>
    <cellStyle name="Normal 5 93" xfId="19211" xr:uid="{00000000-0005-0000-0000-0000D14B0000}"/>
    <cellStyle name="Normal 5 94" xfId="19212" xr:uid="{00000000-0005-0000-0000-0000D24B0000}"/>
    <cellStyle name="Normal 5 95" xfId="19213" xr:uid="{00000000-0005-0000-0000-0000D34B0000}"/>
    <cellStyle name="Normal 5 96" xfId="19214" xr:uid="{00000000-0005-0000-0000-0000D44B0000}"/>
    <cellStyle name="Normal 5 97" xfId="19215" xr:uid="{00000000-0005-0000-0000-0000D54B0000}"/>
    <cellStyle name="Normal 5 98" xfId="19216" xr:uid="{00000000-0005-0000-0000-0000D64B0000}"/>
    <cellStyle name="Normal 5 99" xfId="19217" xr:uid="{00000000-0005-0000-0000-0000D74B0000}"/>
    <cellStyle name="Normal 5_Annexe 6 IAS" xfId="33515" xr:uid="{D5C90988-93FD-4A7D-82B7-B3DE86D2AE02}"/>
    <cellStyle name="Normal 50" xfId="19218" xr:uid="{00000000-0005-0000-0000-0000D84B0000}"/>
    <cellStyle name="Normal 50 2" xfId="19219" xr:uid="{00000000-0005-0000-0000-0000D94B0000}"/>
    <cellStyle name="Normal 50 2 2" xfId="19220" xr:uid="{00000000-0005-0000-0000-0000DA4B0000}"/>
    <cellStyle name="Normal 50 2 2 2" xfId="19221" xr:uid="{00000000-0005-0000-0000-0000DB4B0000}"/>
    <cellStyle name="Normal 50 2 2 3" xfId="19222" xr:uid="{00000000-0005-0000-0000-0000DC4B0000}"/>
    <cellStyle name="Normal 50 2 2 4" xfId="19223" xr:uid="{00000000-0005-0000-0000-0000DD4B0000}"/>
    <cellStyle name="Normal 50 2 3" xfId="19224" xr:uid="{00000000-0005-0000-0000-0000DE4B0000}"/>
    <cellStyle name="Normal 50 2 4" xfId="19225" xr:uid="{00000000-0005-0000-0000-0000DF4B0000}"/>
    <cellStyle name="Normal 50 2 5" xfId="19226" xr:uid="{00000000-0005-0000-0000-0000E04B0000}"/>
    <cellStyle name="Normal 50 3" xfId="19227" xr:uid="{00000000-0005-0000-0000-0000E14B0000}"/>
    <cellStyle name="Normal 50 4" xfId="19228" xr:uid="{00000000-0005-0000-0000-0000E24B0000}"/>
    <cellStyle name="Normal 50 4 2" xfId="19229" xr:uid="{00000000-0005-0000-0000-0000E34B0000}"/>
    <cellStyle name="Normal 50 4 3" xfId="19230" xr:uid="{00000000-0005-0000-0000-0000E44B0000}"/>
    <cellStyle name="Normal 50 4 4" xfId="19231" xr:uid="{00000000-0005-0000-0000-0000E54B0000}"/>
    <cellStyle name="Normal 50 5" xfId="19232" xr:uid="{00000000-0005-0000-0000-0000E64B0000}"/>
    <cellStyle name="Normal 50 6" xfId="19233" xr:uid="{00000000-0005-0000-0000-0000E74B0000}"/>
    <cellStyle name="Normal 50 7" xfId="19234" xr:uid="{00000000-0005-0000-0000-0000E84B0000}"/>
    <cellStyle name="Normal 50 8" xfId="33516" xr:uid="{3B2E5E84-32FF-4A99-B2FA-C5F666F98FB8}"/>
    <cellStyle name="Normal 51" xfId="19235" xr:uid="{00000000-0005-0000-0000-0000E94B0000}"/>
    <cellStyle name="Normal 51 2" xfId="19236" xr:uid="{00000000-0005-0000-0000-0000EA4B0000}"/>
    <cellStyle name="Normal 51 2 2" xfId="19237" xr:uid="{00000000-0005-0000-0000-0000EB4B0000}"/>
    <cellStyle name="Normal 51 2 2 2" xfId="19238" xr:uid="{00000000-0005-0000-0000-0000EC4B0000}"/>
    <cellStyle name="Normal 51 2 2 3" xfId="19239" xr:uid="{00000000-0005-0000-0000-0000ED4B0000}"/>
    <cellStyle name="Normal 51 2 2 4" xfId="19240" xr:uid="{00000000-0005-0000-0000-0000EE4B0000}"/>
    <cellStyle name="Normal 51 2 3" xfId="19241" xr:uid="{00000000-0005-0000-0000-0000EF4B0000}"/>
    <cellStyle name="Normal 51 2 4" xfId="19242" xr:uid="{00000000-0005-0000-0000-0000F04B0000}"/>
    <cellStyle name="Normal 51 2 5" xfId="19243" xr:uid="{00000000-0005-0000-0000-0000F14B0000}"/>
    <cellStyle name="Normal 51 3" xfId="19244" xr:uid="{00000000-0005-0000-0000-0000F24B0000}"/>
    <cellStyle name="Normal 51 4" xfId="19245" xr:uid="{00000000-0005-0000-0000-0000F34B0000}"/>
    <cellStyle name="Normal 51 4 2" xfId="19246" xr:uid="{00000000-0005-0000-0000-0000F44B0000}"/>
    <cellStyle name="Normal 51 4 3" xfId="19247" xr:uid="{00000000-0005-0000-0000-0000F54B0000}"/>
    <cellStyle name="Normal 51 4 4" xfId="19248" xr:uid="{00000000-0005-0000-0000-0000F64B0000}"/>
    <cellStyle name="Normal 51 5" xfId="19249" xr:uid="{00000000-0005-0000-0000-0000F74B0000}"/>
    <cellStyle name="Normal 51 6" xfId="19250" xr:uid="{00000000-0005-0000-0000-0000F84B0000}"/>
    <cellStyle name="Normal 51 7" xfId="19251" xr:uid="{00000000-0005-0000-0000-0000F94B0000}"/>
    <cellStyle name="Normal 51 8" xfId="33517" xr:uid="{406CAC9F-E2EB-4CD9-BB83-98289CEDCFE5}"/>
    <cellStyle name="Normal 52" xfId="19252" xr:uid="{00000000-0005-0000-0000-0000FA4B0000}"/>
    <cellStyle name="Normal 52 2" xfId="33518" xr:uid="{79CB5858-FD5A-475D-ADDD-D3B6BAD957F0}"/>
    <cellStyle name="Normal 53" xfId="19253" xr:uid="{00000000-0005-0000-0000-0000FB4B0000}"/>
    <cellStyle name="Normal 53 2" xfId="33519" xr:uid="{FE2A0D49-C9C0-453E-A4E0-4D5F4B5AC3B5}"/>
    <cellStyle name="Normal 54" xfId="19254" xr:uid="{00000000-0005-0000-0000-0000FC4B0000}"/>
    <cellStyle name="Normal 54 2" xfId="33520" xr:uid="{54C97D8A-957E-4897-8026-18FC02CDDB33}"/>
    <cellStyle name="Normal 55" xfId="19255" xr:uid="{00000000-0005-0000-0000-0000FD4B0000}"/>
    <cellStyle name="Normal 55 2" xfId="19256" xr:uid="{00000000-0005-0000-0000-0000FE4B0000}"/>
    <cellStyle name="Normal 55 2 2" xfId="19257" xr:uid="{00000000-0005-0000-0000-0000FF4B0000}"/>
    <cellStyle name="Normal 55 2 2 2" xfId="19258" xr:uid="{00000000-0005-0000-0000-0000004C0000}"/>
    <cellStyle name="Normal 55 2 2 3" xfId="19259" xr:uid="{00000000-0005-0000-0000-0000014C0000}"/>
    <cellStyle name="Normal 55 2 2 4" xfId="19260" xr:uid="{00000000-0005-0000-0000-0000024C0000}"/>
    <cellStyle name="Normal 55 2 3" xfId="19261" xr:uid="{00000000-0005-0000-0000-0000034C0000}"/>
    <cellStyle name="Normal 55 2 4" xfId="19262" xr:uid="{00000000-0005-0000-0000-0000044C0000}"/>
    <cellStyle name="Normal 55 2 5" xfId="19263" xr:uid="{00000000-0005-0000-0000-0000054C0000}"/>
    <cellStyle name="Normal 55 3" xfId="19264" xr:uid="{00000000-0005-0000-0000-0000064C0000}"/>
    <cellStyle name="Normal 55 4" xfId="19265" xr:uid="{00000000-0005-0000-0000-0000074C0000}"/>
    <cellStyle name="Normal 55 4 2" xfId="19266" xr:uid="{00000000-0005-0000-0000-0000084C0000}"/>
    <cellStyle name="Normal 55 4 3" xfId="19267" xr:uid="{00000000-0005-0000-0000-0000094C0000}"/>
    <cellStyle name="Normal 55 4 4" xfId="19268" xr:uid="{00000000-0005-0000-0000-00000A4C0000}"/>
    <cellStyle name="Normal 55 5" xfId="19269" xr:uid="{00000000-0005-0000-0000-00000B4C0000}"/>
    <cellStyle name="Normal 55 6" xfId="19270" xr:uid="{00000000-0005-0000-0000-00000C4C0000}"/>
    <cellStyle name="Normal 55 7" xfId="19271" xr:uid="{00000000-0005-0000-0000-00000D4C0000}"/>
    <cellStyle name="Normal 55 8" xfId="33521" xr:uid="{7F2CD549-8648-4C0B-ACBA-5B9B914A30A5}"/>
    <cellStyle name="Normal 56" xfId="19272" xr:uid="{00000000-0005-0000-0000-00000E4C0000}"/>
    <cellStyle name="Normal 56 2" xfId="19273" xr:uid="{00000000-0005-0000-0000-00000F4C0000}"/>
    <cellStyle name="Normal 56 2 2" xfId="19274" xr:uid="{00000000-0005-0000-0000-0000104C0000}"/>
    <cellStyle name="Normal 56 2 2 2" xfId="19275" xr:uid="{00000000-0005-0000-0000-0000114C0000}"/>
    <cellStyle name="Normal 56 2 2 3" xfId="19276" xr:uid="{00000000-0005-0000-0000-0000124C0000}"/>
    <cellStyle name="Normal 56 2 2 4" xfId="19277" xr:uid="{00000000-0005-0000-0000-0000134C0000}"/>
    <cellStyle name="Normal 56 2 3" xfId="19278" xr:uid="{00000000-0005-0000-0000-0000144C0000}"/>
    <cellStyle name="Normal 56 2 4" xfId="19279" xr:uid="{00000000-0005-0000-0000-0000154C0000}"/>
    <cellStyle name="Normal 56 2 5" xfId="19280" xr:uid="{00000000-0005-0000-0000-0000164C0000}"/>
    <cellStyle name="Normal 56 3" xfId="19281" xr:uid="{00000000-0005-0000-0000-0000174C0000}"/>
    <cellStyle name="Normal 56 4" xfId="19282" xr:uid="{00000000-0005-0000-0000-0000184C0000}"/>
    <cellStyle name="Normal 56 4 2" xfId="19283" xr:uid="{00000000-0005-0000-0000-0000194C0000}"/>
    <cellStyle name="Normal 56 4 3" xfId="19284" xr:uid="{00000000-0005-0000-0000-00001A4C0000}"/>
    <cellStyle name="Normal 56 4 4" xfId="19285" xr:uid="{00000000-0005-0000-0000-00001B4C0000}"/>
    <cellStyle name="Normal 56 5" xfId="19286" xr:uid="{00000000-0005-0000-0000-00001C4C0000}"/>
    <cellStyle name="Normal 56 6" xfId="19287" xr:uid="{00000000-0005-0000-0000-00001D4C0000}"/>
    <cellStyle name="Normal 56 7" xfId="19288" xr:uid="{00000000-0005-0000-0000-00001E4C0000}"/>
    <cellStyle name="Normal 56 8" xfId="33522" xr:uid="{D418B71C-493E-435B-BE94-98D5E9040112}"/>
    <cellStyle name="Normal 57" xfId="19289" xr:uid="{00000000-0005-0000-0000-00001F4C0000}"/>
    <cellStyle name="Normal 57 2" xfId="19290" xr:uid="{00000000-0005-0000-0000-0000204C0000}"/>
    <cellStyle name="Normal 57 3" xfId="33523" xr:uid="{9721E899-3351-45C5-AD2A-C8E2E9F0BB2E}"/>
    <cellStyle name="Normal 58" xfId="19291" xr:uid="{00000000-0005-0000-0000-0000214C0000}"/>
    <cellStyle name="Normal 58 2" xfId="19292" xr:uid="{00000000-0005-0000-0000-0000224C0000}"/>
    <cellStyle name="Normal 58 3" xfId="19293" xr:uid="{00000000-0005-0000-0000-0000234C0000}"/>
    <cellStyle name="Normal 58 4" xfId="19294" xr:uid="{00000000-0005-0000-0000-0000244C0000}"/>
    <cellStyle name="Normal 58 5" xfId="33524" xr:uid="{A945333F-7C11-4F71-B5C2-873BA1AAE07F}"/>
    <cellStyle name="Normal 59" xfId="19295" xr:uid="{00000000-0005-0000-0000-0000254C0000}"/>
    <cellStyle name="Normal 59 2" xfId="19296" xr:uid="{00000000-0005-0000-0000-0000264C0000}"/>
    <cellStyle name="Normal 59 3" xfId="19297" xr:uid="{00000000-0005-0000-0000-0000274C0000}"/>
    <cellStyle name="Normal 59 4" xfId="19298" xr:uid="{00000000-0005-0000-0000-0000284C0000}"/>
    <cellStyle name="Normal 59 5" xfId="33525" xr:uid="{3DADCA02-4FCD-48D8-BF1F-597DCA5378C1}"/>
    <cellStyle name="Normal 6" xfId="19299" xr:uid="{00000000-0005-0000-0000-0000294C0000}"/>
    <cellStyle name="Normal 6 2" xfId="19300" xr:uid="{00000000-0005-0000-0000-00002A4C0000}"/>
    <cellStyle name="Normal 6 2 10" xfId="19301" xr:uid="{00000000-0005-0000-0000-00002B4C0000}"/>
    <cellStyle name="Normal 6 2 11" xfId="19302" xr:uid="{00000000-0005-0000-0000-00002C4C0000}"/>
    <cellStyle name="Normal 6 2 12" xfId="19303" xr:uid="{00000000-0005-0000-0000-00002D4C0000}"/>
    <cellStyle name="Normal 6 2 13" xfId="19304" xr:uid="{00000000-0005-0000-0000-00002E4C0000}"/>
    <cellStyle name="Normal 6 2 14" xfId="19305" xr:uid="{00000000-0005-0000-0000-00002F4C0000}"/>
    <cellStyle name="Normal 6 2 15" xfId="19306" xr:uid="{00000000-0005-0000-0000-0000304C0000}"/>
    <cellStyle name="Normal 6 2 16" xfId="19307" xr:uid="{00000000-0005-0000-0000-0000314C0000}"/>
    <cellStyle name="Normal 6 2 17" xfId="19308" xr:uid="{00000000-0005-0000-0000-0000324C0000}"/>
    <cellStyle name="Normal 6 2 18" xfId="19309" xr:uid="{00000000-0005-0000-0000-0000334C0000}"/>
    <cellStyle name="Normal 6 2 19" xfId="19310" xr:uid="{00000000-0005-0000-0000-0000344C0000}"/>
    <cellStyle name="Normal 6 2 2" xfId="19311" xr:uid="{00000000-0005-0000-0000-0000354C0000}"/>
    <cellStyle name="Normal 6 2 2 2" xfId="19312" xr:uid="{00000000-0005-0000-0000-0000364C0000}"/>
    <cellStyle name="Normal 6 2 2 3" xfId="19313" xr:uid="{00000000-0005-0000-0000-0000374C0000}"/>
    <cellStyle name="Normal 6 2 2 4" xfId="33527" xr:uid="{197C9E59-BE9A-441D-8069-6E22AD24EDBA}"/>
    <cellStyle name="Normal 6 2 20" xfId="19314" xr:uid="{00000000-0005-0000-0000-0000384C0000}"/>
    <cellStyle name="Normal 6 2 21" xfId="19315" xr:uid="{00000000-0005-0000-0000-0000394C0000}"/>
    <cellStyle name="Normal 6 2 22" xfId="19316" xr:uid="{00000000-0005-0000-0000-00003A4C0000}"/>
    <cellStyle name="Normal 6 2 23" xfId="19317" xr:uid="{00000000-0005-0000-0000-00003B4C0000}"/>
    <cellStyle name="Normal 6 2 24" xfId="19318" xr:uid="{00000000-0005-0000-0000-00003C4C0000}"/>
    <cellStyle name="Normal 6 2 25" xfId="19319" xr:uid="{00000000-0005-0000-0000-00003D4C0000}"/>
    <cellStyle name="Normal 6 2 26" xfId="19320" xr:uid="{00000000-0005-0000-0000-00003E4C0000}"/>
    <cellStyle name="Normal 6 2 27" xfId="19321" xr:uid="{00000000-0005-0000-0000-00003F4C0000}"/>
    <cellStyle name="Normal 6 2 28" xfId="19322" xr:uid="{00000000-0005-0000-0000-0000404C0000}"/>
    <cellStyle name="Normal 6 2 29" xfId="19323" xr:uid="{00000000-0005-0000-0000-0000414C0000}"/>
    <cellStyle name="Normal 6 2 3" xfId="19324" xr:uid="{00000000-0005-0000-0000-0000424C0000}"/>
    <cellStyle name="Normal 6 2 3 2" xfId="19325" xr:uid="{00000000-0005-0000-0000-0000434C0000}"/>
    <cellStyle name="Normal 6 2 3 2 2" xfId="19326" xr:uid="{00000000-0005-0000-0000-0000444C0000}"/>
    <cellStyle name="Normal 6 2 3 2 2 2" xfId="19327" xr:uid="{00000000-0005-0000-0000-0000454C0000}"/>
    <cellStyle name="Normal 6 2 3 2 2 3" xfId="19328" xr:uid="{00000000-0005-0000-0000-0000464C0000}"/>
    <cellStyle name="Normal 6 2 3 2 2 4" xfId="19329" xr:uid="{00000000-0005-0000-0000-0000474C0000}"/>
    <cellStyle name="Normal 6 2 3 2 3" xfId="19330" xr:uid="{00000000-0005-0000-0000-0000484C0000}"/>
    <cellStyle name="Normal 6 2 3 2 4" xfId="19331" xr:uid="{00000000-0005-0000-0000-0000494C0000}"/>
    <cellStyle name="Normal 6 2 3 2 5" xfId="19332" xr:uid="{00000000-0005-0000-0000-00004A4C0000}"/>
    <cellStyle name="Normal 6 2 3 3" xfId="19333" xr:uid="{00000000-0005-0000-0000-00004B4C0000}"/>
    <cellStyle name="Normal 6 2 3 4" xfId="19334" xr:uid="{00000000-0005-0000-0000-00004C4C0000}"/>
    <cellStyle name="Normal 6 2 3 4 2" xfId="19335" xr:uid="{00000000-0005-0000-0000-00004D4C0000}"/>
    <cellStyle name="Normal 6 2 3 4 3" xfId="19336" xr:uid="{00000000-0005-0000-0000-00004E4C0000}"/>
    <cellStyle name="Normal 6 2 3 4 4" xfId="19337" xr:uid="{00000000-0005-0000-0000-00004F4C0000}"/>
    <cellStyle name="Normal 6 2 3 5" xfId="19338" xr:uid="{00000000-0005-0000-0000-0000504C0000}"/>
    <cellStyle name="Normal 6 2 3 6" xfId="19339" xr:uid="{00000000-0005-0000-0000-0000514C0000}"/>
    <cellStyle name="Normal 6 2 3 7" xfId="19340" xr:uid="{00000000-0005-0000-0000-0000524C0000}"/>
    <cellStyle name="Normal 6 2 30" xfId="19341" xr:uid="{00000000-0005-0000-0000-0000534C0000}"/>
    <cellStyle name="Normal 6 2 31" xfId="19342" xr:uid="{00000000-0005-0000-0000-0000544C0000}"/>
    <cellStyle name="Normal 6 2 32" xfId="19343" xr:uid="{00000000-0005-0000-0000-0000554C0000}"/>
    <cellStyle name="Normal 6 2 33" xfId="19344" xr:uid="{00000000-0005-0000-0000-0000564C0000}"/>
    <cellStyle name="Normal 6 2 34" xfId="19345" xr:uid="{00000000-0005-0000-0000-0000574C0000}"/>
    <cellStyle name="Normal 6 2 35" xfId="19346" xr:uid="{00000000-0005-0000-0000-0000584C0000}"/>
    <cellStyle name="Normal 6 2 36" xfId="19347" xr:uid="{00000000-0005-0000-0000-0000594C0000}"/>
    <cellStyle name="Normal 6 2 37" xfId="19348" xr:uid="{00000000-0005-0000-0000-00005A4C0000}"/>
    <cellStyle name="Normal 6 2 38" xfId="19349" xr:uid="{00000000-0005-0000-0000-00005B4C0000}"/>
    <cellStyle name="Normal 6 2 39" xfId="19350" xr:uid="{00000000-0005-0000-0000-00005C4C0000}"/>
    <cellStyle name="Normal 6 2 4" xfId="19351" xr:uid="{00000000-0005-0000-0000-00005D4C0000}"/>
    <cellStyle name="Normal 6 2 40" xfId="19352" xr:uid="{00000000-0005-0000-0000-00005E4C0000}"/>
    <cellStyle name="Normal 6 2 41" xfId="19353" xr:uid="{00000000-0005-0000-0000-00005F4C0000}"/>
    <cellStyle name="Normal 6 2 42" xfId="19354" xr:uid="{00000000-0005-0000-0000-0000604C0000}"/>
    <cellStyle name="Normal 6 2 43" xfId="19355" xr:uid="{00000000-0005-0000-0000-0000614C0000}"/>
    <cellStyle name="Normal 6 2 44" xfId="19356" xr:uid="{00000000-0005-0000-0000-0000624C0000}"/>
    <cellStyle name="Normal 6 2 45" xfId="19357" xr:uid="{00000000-0005-0000-0000-0000634C0000}"/>
    <cellStyle name="Normal 6 2 46" xfId="19358" xr:uid="{00000000-0005-0000-0000-0000644C0000}"/>
    <cellStyle name="Normal 6 2 47" xfId="19359" xr:uid="{00000000-0005-0000-0000-0000654C0000}"/>
    <cellStyle name="Normal 6 2 48" xfId="19360" xr:uid="{00000000-0005-0000-0000-0000664C0000}"/>
    <cellStyle name="Normal 6 2 49" xfId="19361" xr:uid="{00000000-0005-0000-0000-0000674C0000}"/>
    <cellStyle name="Normal 6 2 5" xfId="19362" xr:uid="{00000000-0005-0000-0000-0000684C0000}"/>
    <cellStyle name="Normal 6 2 50" xfId="19363" xr:uid="{00000000-0005-0000-0000-0000694C0000}"/>
    <cellStyle name="Normal 6 2 51" xfId="19364" xr:uid="{00000000-0005-0000-0000-00006A4C0000}"/>
    <cellStyle name="Normal 6 2 52" xfId="19365" xr:uid="{00000000-0005-0000-0000-00006B4C0000}"/>
    <cellStyle name="Normal 6 2 53" xfId="19366" xr:uid="{00000000-0005-0000-0000-00006C4C0000}"/>
    <cellStyle name="Normal 6 2 54" xfId="19367" xr:uid="{00000000-0005-0000-0000-00006D4C0000}"/>
    <cellStyle name="Normal 6 2 55" xfId="19368" xr:uid="{00000000-0005-0000-0000-00006E4C0000}"/>
    <cellStyle name="Normal 6 2 56" xfId="19369" xr:uid="{00000000-0005-0000-0000-00006F4C0000}"/>
    <cellStyle name="Normal 6 2 57" xfId="19370" xr:uid="{00000000-0005-0000-0000-0000704C0000}"/>
    <cellStyle name="Normal 6 2 58" xfId="19371" xr:uid="{00000000-0005-0000-0000-0000714C0000}"/>
    <cellStyle name="Normal 6 2 59" xfId="19372" xr:uid="{00000000-0005-0000-0000-0000724C0000}"/>
    <cellStyle name="Normal 6 2 6" xfId="19373" xr:uid="{00000000-0005-0000-0000-0000734C0000}"/>
    <cellStyle name="Normal 6 2 60" xfId="19374" xr:uid="{00000000-0005-0000-0000-0000744C0000}"/>
    <cellStyle name="Normal 6 2 61" xfId="19375" xr:uid="{00000000-0005-0000-0000-0000754C0000}"/>
    <cellStyle name="Normal 6 2 62" xfId="19376" xr:uid="{00000000-0005-0000-0000-0000764C0000}"/>
    <cellStyle name="Normal 6 2 63" xfId="19377" xr:uid="{00000000-0005-0000-0000-0000774C0000}"/>
    <cellStyle name="Normal 6 2 64" xfId="19378" xr:uid="{00000000-0005-0000-0000-0000784C0000}"/>
    <cellStyle name="Normal 6 2 65" xfId="19379" xr:uid="{00000000-0005-0000-0000-0000794C0000}"/>
    <cellStyle name="Normal 6 2 66" xfId="19380" xr:uid="{00000000-0005-0000-0000-00007A4C0000}"/>
    <cellStyle name="Normal 6 2 67" xfId="19381" xr:uid="{00000000-0005-0000-0000-00007B4C0000}"/>
    <cellStyle name="Normal 6 2 68" xfId="19382" xr:uid="{00000000-0005-0000-0000-00007C4C0000}"/>
    <cellStyle name="Normal 6 2 69" xfId="19383" xr:uid="{00000000-0005-0000-0000-00007D4C0000}"/>
    <cellStyle name="Normal 6 2 7" xfId="19384" xr:uid="{00000000-0005-0000-0000-00007E4C0000}"/>
    <cellStyle name="Normal 6 2 70" xfId="19385" xr:uid="{00000000-0005-0000-0000-00007F4C0000}"/>
    <cellStyle name="Normal 6 2 71" xfId="19386" xr:uid="{00000000-0005-0000-0000-0000804C0000}"/>
    <cellStyle name="Normal 6 2 72" xfId="19387" xr:uid="{00000000-0005-0000-0000-0000814C0000}"/>
    <cellStyle name="Normal 6 2 73" xfId="19388" xr:uid="{00000000-0005-0000-0000-0000824C0000}"/>
    <cellStyle name="Normal 6 2 74" xfId="19389" xr:uid="{00000000-0005-0000-0000-0000834C0000}"/>
    <cellStyle name="Normal 6 2 75" xfId="19390" xr:uid="{00000000-0005-0000-0000-0000844C0000}"/>
    <cellStyle name="Normal 6 2 76" xfId="19391" xr:uid="{00000000-0005-0000-0000-0000854C0000}"/>
    <cellStyle name="Normal 6 2 77" xfId="19392" xr:uid="{00000000-0005-0000-0000-0000864C0000}"/>
    <cellStyle name="Normal 6 2 78" xfId="19393" xr:uid="{00000000-0005-0000-0000-0000874C0000}"/>
    <cellStyle name="Normal 6 2 79" xfId="19394" xr:uid="{00000000-0005-0000-0000-0000884C0000}"/>
    <cellStyle name="Normal 6 2 8" xfId="19395" xr:uid="{00000000-0005-0000-0000-0000894C0000}"/>
    <cellStyle name="Normal 6 2 80" xfId="19396" xr:uid="{00000000-0005-0000-0000-00008A4C0000}"/>
    <cellStyle name="Normal 6 2 81" xfId="19397" xr:uid="{00000000-0005-0000-0000-00008B4C0000}"/>
    <cellStyle name="Normal 6 2 82" xfId="19398" xr:uid="{00000000-0005-0000-0000-00008C4C0000}"/>
    <cellStyle name="Normal 6 2 83" xfId="19399" xr:uid="{00000000-0005-0000-0000-00008D4C0000}"/>
    <cellStyle name="Normal 6 2 84" xfId="19400" xr:uid="{00000000-0005-0000-0000-00008E4C0000}"/>
    <cellStyle name="Normal 6 2 85" xfId="19401" xr:uid="{00000000-0005-0000-0000-00008F4C0000}"/>
    <cellStyle name="Normal 6 2 86" xfId="19402" xr:uid="{00000000-0005-0000-0000-0000904C0000}"/>
    <cellStyle name="Normal 6 2 87" xfId="19403" xr:uid="{00000000-0005-0000-0000-0000914C0000}"/>
    <cellStyle name="Normal 6 2 88" xfId="19404" xr:uid="{00000000-0005-0000-0000-0000924C0000}"/>
    <cellStyle name="Normal 6 2 89" xfId="19405" xr:uid="{00000000-0005-0000-0000-0000934C0000}"/>
    <cellStyle name="Normal 6 2 9" xfId="19406" xr:uid="{00000000-0005-0000-0000-0000944C0000}"/>
    <cellStyle name="Normal 6 2 90" xfId="19407" xr:uid="{00000000-0005-0000-0000-0000954C0000}"/>
    <cellStyle name="Normal 6 2 91" xfId="19408" xr:uid="{00000000-0005-0000-0000-0000964C0000}"/>
    <cellStyle name="Normal 6 2 92" xfId="19409" xr:uid="{00000000-0005-0000-0000-0000974C0000}"/>
    <cellStyle name="Normal 6 2 93" xfId="19410" xr:uid="{00000000-0005-0000-0000-0000984C0000}"/>
    <cellStyle name="Normal 6 2 94" xfId="19411" xr:uid="{00000000-0005-0000-0000-0000994C0000}"/>
    <cellStyle name="Normal 6 2 95" xfId="19412" xr:uid="{00000000-0005-0000-0000-00009A4C0000}"/>
    <cellStyle name="Normal 6 2 95 2" xfId="19413" xr:uid="{00000000-0005-0000-0000-00009B4C0000}"/>
    <cellStyle name="Normal 6 2 95 3" xfId="19414" xr:uid="{00000000-0005-0000-0000-00009C4C0000}"/>
    <cellStyle name="Normal 6 2 95 4" xfId="19415" xr:uid="{00000000-0005-0000-0000-00009D4C0000}"/>
    <cellStyle name="Normal 6 2_Annexe 6 IAS" xfId="33528" xr:uid="{D97B757A-84F4-4773-829A-0487CA8F62AA}"/>
    <cellStyle name="Normal 6 3" xfId="19416" xr:uid="{00000000-0005-0000-0000-00009E4C0000}"/>
    <cellStyle name="Normal 6 3 2" xfId="19417" xr:uid="{00000000-0005-0000-0000-00009F4C0000}"/>
    <cellStyle name="Normal 6 3 2 2" xfId="33530" xr:uid="{7001D422-A2D5-49D9-AA31-6394EF2A68D1}"/>
    <cellStyle name="Normal 6 3 3" xfId="19418" xr:uid="{00000000-0005-0000-0000-0000A04C0000}"/>
    <cellStyle name="Normal 6 3 3 2" xfId="19419" xr:uid="{00000000-0005-0000-0000-0000A14C0000}"/>
    <cellStyle name="Normal 6 3 3 2 2" xfId="19420" xr:uid="{00000000-0005-0000-0000-0000A24C0000}"/>
    <cellStyle name="Normal 6 3 3 2 2 2" xfId="19421" xr:uid="{00000000-0005-0000-0000-0000A34C0000}"/>
    <cellStyle name="Normal 6 3 3 2 2 3" xfId="19422" xr:uid="{00000000-0005-0000-0000-0000A44C0000}"/>
    <cellStyle name="Normal 6 3 3 2 2 4" xfId="19423" xr:uid="{00000000-0005-0000-0000-0000A54C0000}"/>
    <cellStyle name="Normal 6 3 3 2 3" xfId="19424" xr:uid="{00000000-0005-0000-0000-0000A64C0000}"/>
    <cellStyle name="Normal 6 3 3 2 4" xfId="19425" xr:uid="{00000000-0005-0000-0000-0000A74C0000}"/>
    <cellStyle name="Normal 6 3 3 2 5" xfId="19426" xr:uid="{00000000-0005-0000-0000-0000A84C0000}"/>
    <cellStyle name="Normal 6 3 3 3" xfId="19427" xr:uid="{00000000-0005-0000-0000-0000A94C0000}"/>
    <cellStyle name="Normal 6 3 3 4" xfId="19428" xr:uid="{00000000-0005-0000-0000-0000AA4C0000}"/>
    <cellStyle name="Normal 6 3 3 4 2" xfId="19429" xr:uid="{00000000-0005-0000-0000-0000AB4C0000}"/>
    <cellStyle name="Normal 6 3 3 4 3" xfId="19430" xr:uid="{00000000-0005-0000-0000-0000AC4C0000}"/>
    <cellStyle name="Normal 6 3 3 4 4" xfId="19431" xr:uid="{00000000-0005-0000-0000-0000AD4C0000}"/>
    <cellStyle name="Normal 6 3 3 5" xfId="19432" xr:uid="{00000000-0005-0000-0000-0000AE4C0000}"/>
    <cellStyle name="Normal 6 3 3 6" xfId="19433" xr:uid="{00000000-0005-0000-0000-0000AF4C0000}"/>
    <cellStyle name="Normal 6 3 3 7" xfId="19434" xr:uid="{00000000-0005-0000-0000-0000B04C0000}"/>
    <cellStyle name="Normal 6 3 3 8" xfId="33531" xr:uid="{DC6D903E-DF6B-49FD-8DF1-4F405991DAE2}"/>
    <cellStyle name="Normal 6 3 4" xfId="19435" xr:uid="{00000000-0005-0000-0000-0000B14C0000}"/>
    <cellStyle name="Normal 6 3 5" xfId="33529" xr:uid="{05D73C3E-8E07-409E-8F5F-8552701EC4DC}"/>
    <cellStyle name="Normal 6 3_Annexe 6 IAS" xfId="33532" xr:uid="{FEAEDDA5-6610-4619-BE1C-58E61B95FD4D}"/>
    <cellStyle name="Normal 6 4" xfId="19436" xr:uid="{00000000-0005-0000-0000-0000B24C0000}"/>
    <cellStyle name="Normal 6 4 2" xfId="19437" xr:uid="{00000000-0005-0000-0000-0000B34C0000}"/>
    <cellStyle name="Normal 6 4 2 2" xfId="33534" xr:uid="{6684C3BF-F684-4A82-9074-2952310097C2}"/>
    <cellStyle name="Normal 6 4 3" xfId="19438" xr:uid="{00000000-0005-0000-0000-0000B44C0000}"/>
    <cellStyle name="Normal 6 4 3 2" xfId="19439" xr:uid="{00000000-0005-0000-0000-0000B54C0000}"/>
    <cellStyle name="Normal 6 4 3 2 2" xfId="19440" xr:uid="{00000000-0005-0000-0000-0000B64C0000}"/>
    <cellStyle name="Normal 6 4 3 2 2 2" xfId="19441" xr:uid="{00000000-0005-0000-0000-0000B74C0000}"/>
    <cellStyle name="Normal 6 4 3 2 2 3" xfId="19442" xr:uid="{00000000-0005-0000-0000-0000B84C0000}"/>
    <cellStyle name="Normal 6 4 3 2 2 4" xfId="19443" xr:uid="{00000000-0005-0000-0000-0000B94C0000}"/>
    <cellStyle name="Normal 6 4 3 2 3" xfId="19444" xr:uid="{00000000-0005-0000-0000-0000BA4C0000}"/>
    <cellStyle name="Normal 6 4 3 2 4" xfId="19445" xr:uid="{00000000-0005-0000-0000-0000BB4C0000}"/>
    <cellStyle name="Normal 6 4 3 2 5" xfId="19446" xr:uid="{00000000-0005-0000-0000-0000BC4C0000}"/>
    <cellStyle name="Normal 6 4 3 3" xfId="19447" xr:uid="{00000000-0005-0000-0000-0000BD4C0000}"/>
    <cellStyle name="Normal 6 4 3 3 2" xfId="19448" xr:uid="{00000000-0005-0000-0000-0000BE4C0000}"/>
    <cellStyle name="Normal 6 4 3 3 3" xfId="19449" xr:uid="{00000000-0005-0000-0000-0000BF4C0000}"/>
    <cellStyle name="Normal 6 4 3 3 4" xfId="19450" xr:uid="{00000000-0005-0000-0000-0000C04C0000}"/>
    <cellStyle name="Normal 6 4 3 4" xfId="19451" xr:uid="{00000000-0005-0000-0000-0000C14C0000}"/>
    <cellStyle name="Normal 6 4 3 5" xfId="19452" xr:uid="{00000000-0005-0000-0000-0000C24C0000}"/>
    <cellStyle name="Normal 6 4 3 6" xfId="19453" xr:uid="{00000000-0005-0000-0000-0000C34C0000}"/>
    <cellStyle name="Normal 6 4 4" xfId="33533" xr:uid="{5429A173-85C9-42C1-ABDC-4433D6755157}"/>
    <cellStyle name="Normal 6 4_Annexe 6 IAS" xfId="33535" xr:uid="{2F6C4128-4C7C-4A42-B47B-B25246CE613B}"/>
    <cellStyle name="Normal 6 5" xfId="19454" xr:uid="{00000000-0005-0000-0000-0000C44C0000}"/>
    <cellStyle name="Normal 6 5 2" xfId="19455" xr:uid="{00000000-0005-0000-0000-0000C54C0000}"/>
    <cellStyle name="Normal 6 5 2 2" xfId="19456" xr:uid="{00000000-0005-0000-0000-0000C64C0000}"/>
    <cellStyle name="Normal 6 5 2 2 2" xfId="19457" xr:uid="{00000000-0005-0000-0000-0000C74C0000}"/>
    <cellStyle name="Normal 6 5 2 2 3" xfId="19458" xr:uid="{00000000-0005-0000-0000-0000C84C0000}"/>
    <cellStyle name="Normal 6 5 2 2 4" xfId="19459" xr:uid="{00000000-0005-0000-0000-0000C94C0000}"/>
    <cellStyle name="Normal 6 5 2 3" xfId="19460" xr:uid="{00000000-0005-0000-0000-0000CA4C0000}"/>
    <cellStyle name="Normal 6 5 2 4" xfId="19461" xr:uid="{00000000-0005-0000-0000-0000CB4C0000}"/>
    <cellStyle name="Normal 6 5 2 5" xfId="19462" xr:uid="{00000000-0005-0000-0000-0000CC4C0000}"/>
    <cellStyle name="Normal 6 5 3" xfId="19463" xr:uid="{00000000-0005-0000-0000-0000CD4C0000}"/>
    <cellStyle name="Normal 6 5 4" xfId="19464" xr:uid="{00000000-0005-0000-0000-0000CE4C0000}"/>
    <cellStyle name="Normal 6 5 4 2" xfId="19465" xr:uid="{00000000-0005-0000-0000-0000CF4C0000}"/>
    <cellStyle name="Normal 6 5 4 3" xfId="19466" xr:uid="{00000000-0005-0000-0000-0000D04C0000}"/>
    <cellStyle name="Normal 6 5 4 4" xfId="19467" xr:uid="{00000000-0005-0000-0000-0000D14C0000}"/>
    <cellStyle name="Normal 6 5 5" xfId="19468" xr:uid="{00000000-0005-0000-0000-0000D24C0000}"/>
    <cellStyle name="Normal 6 5 6" xfId="19469" xr:uid="{00000000-0005-0000-0000-0000D34C0000}"/>
    <cellStyle name="Normal 6 5 7" xfId="19470" xr:uid="{00000000-0005-0000-0000-0000D44C0000}"/>
    <cellStyle name="Normal 6 5 8" xfId="33536" xr:uid="{2FD45CBE-2FA5-4CC0-99CE-7F5F62AB3279}"/>
    <cellStyle name="Normal 6 6" xfId="19471" xr:uid="{00000000-0005-0000-0000-0000D54C0000}"/>
    <cellStyle name="Normal 6 6 2" xfId="19472" xr:uid="{00000000-0005-0000-0000-0000D64C0000}"/>
    <cellStyle name="Normal 6 6 3" xfId="19473" xr:uid="{00000000-0005-0000-0000-0000D74C0000}"/>
    <cellStyle name="Normal 6 6 4" xfId="19474" xr:uid="{00000000-0005-0000-0000-0000D84C0000}"/>
    <cellStyle name="Normal 6 7" xfId="33526" xr:uid="{C532E3A6-BE29-4526-A90C-86F059120746}"/>
    <cellStyle name="Normal 6 8" xfId="37731" xr:uid="{FB84C28F-A7E9-4A0C-81BC-20B4B83CD2D8}"/>
    <cellStyle name="Normal 6_Annexe 6 IAS" xfId="33537" xr:uid="{D3902ECD-07EA-4825-85CE-FF186AD94D5A}"/>
    <cellStyle name="Normal 60" xfId="19475" xr:uid="{00000000-0005-0000-0000-0000D94C0000}"/>
    <cellStyle name="Normal 60 2" xfId="19476" xr:uid="{00000000-0005-0000-0000-0000DA4C0000}"/>
    <cellStyle name="Normal 60 3" xfId="19477" xr:uid="{00000000-0005-0000-0000-0000DB4C0000}"/>
    <cellStyle name="Normal 60 4" xfId="19478" xr:uid="{00000000-0005-0000-0000-0000DC4C0000}"/>
    <cellStyle name="Normal 61" xfId="19479" xr:uid="{00000000-0005-0000-0000-0000DD4C0000}"/>
    <cellStyle name="Normal 61 2" xfId="19480" xr:uid="{00000000-0005-0000-0000-0000DE4C0000}"/>
    <cellStyle name="Normal 61 3" xfId="19481" xr:uid="{00000000-0005-0000-0000-0000DF4C0000}"/>
    <cellStyle name="Normal 61 4" xfId="19482" xr:uid="{00000000-0005-0000-0000-0000E04C0000}"/>
    <cellStyle name="Normal 62" xfId="19483" xr:uid="{00000000-0005-0000-0000-0000E14C0000}"/>
    <cellStyle name="Normal 62 2" xfId="19484" xr:uid="{00000000-0005-0000-0000-0000E24C0000}"/>
    <cellStyle name="Normal 62 3" xfId="19485" xr:uid="{00000000-0005-0000-0000-0000E34C0000}"/>
    <cellStyle name="Normal 62 4" xfId="19486" xr:uid="{00000000-0005-0000-0000-0000E44C0000}"/>
    <cellStyle name="Normal 63" xfId="19487" xr:uid="{00000000-0005-0000-0000-0000E54C0000}"/>
    <cellStyle name="Normal 63 2" xfId="19488" xr:uid="{00000000-0005-0000-0000-0000E64C0000}"/>
    <cellStyle name="Normal 63 3" xfId="19489" xr:uid="{00000000-0005-0000-0000-0000E74C0000}"/>
    <cellStyle name="Normal 63 4" xfId="19490" xr:uid="{00000000-0005-0000-0000-0000E84C0000}"/>
    <cellStyle name="Normal 64" xfId="19491" xr:uid="{00000000-0005-0000-0000-0000E94C0000}"/>
    <cellStyle name="Normal 64 2" xfId="19492" xr:uid="{00000000-0005-0000-0000-0000EA4C0000}"/>
    <cellStyle name="Normal 64 3" xfId="19493" xr:uid="{00000000-0005-0000-0000-0000EB4C0000}"/>
    <cellStyle name="Normal 64 4" xfId="19494" xr:uid="{00000000-0005-0000-0000-0000EC4C0000}"/>
    <cellStyle name="Normal 65" xfId="19495" xr:uid="{00000000-0005-0000-0000-0000ED4C0000}"/>
    <cellStyle name="Normal 65 2" xfId="19496" xr:uid="{00000000-0005-0000-0000-0000EE4C0000}"/>
    <cellStyle name="Normal 65 3" xfId="19497" xr:uid="{00000000-0005-0000-0000-0000EF4C0000}"/>
    <cellStyle name="Normal 65 4" xfId="19498" xr:uid="{00000000-0005-0000-0000-0000F04C0000}"/>
    <cellStyle name="Normal 66" xfId="19499" xr:uid="{00000000-0005-0000-0000-0000F14C0000}"/>
    <cellStyle name="Normal 66 2" xfId="19500" xr:uid="{00000000-0005-0000-0000-0000F24C0000}"/>
    <cellStyle name="Normal 66 3" xfId="19501" xr:uid="{00000000-0005-0000-0000-0000F34C0000}"/>
    <cellStyle name="Normal 66 4" xfId="19502" xr:uid="{00000000-0005-0000-0000-0000F44C0000}"/>
    <cellStyle name="Normal 67" xfId="19503" xr:uid="{00000000-0005-0000-0000-0000F54C0000}"/>
    <cellStyle name="Normal 67 2" xfId="19504" xr:uid="{00000000-0005-0000-0000-0000F64C0000}"/>
    <cellStyle name="Normal 67 3" xfId="19505" xr:uid="{00000000-0005-0000-0000-0000F74C0000}"/>
    <cellStyle name="Normal 67 4" xfId="19506" xr:uid="{00000000-0005-0000-0000-0000F84C0000}"/>
    <cellStyle name="Normal 68" xfId="19507" xr:uid="{00000000-0005-0000-0000-0000F94C0000}"/>
    <cellStyle name="Normal 68 2" xfId="19508" xr:uid="{00000000-0005-0000-0000-0000FA4C0000}"/>
    <cellStyle name="Normal 68 3" xfId="19509" xr:uid="{00000000-0005-0000-0000-0000FB4C0000}"/>
    <cellStyle name="Normal 68 4" xfId="19510" xr:uid="{00000000-0005-0000-0000-0000FC4C0000}"/>
    <cellStyle name="Normal 69" xfId="19511" xr:uid="{00000000-0005-0000-0000-0000FD4C0000}"/>
    <cellStyle name="Normal 69 2" xfId="19512" xr:uid="{00000000-0005-0000-0000-0000FE4C0000}"/>
    <cellStyle name="Normal 69 3" xfId="19513" xr:uid="{00000000-0005-0000-0000-0000FF4C0000}"/>
    <cellStyle name="Normal 69 4" xfId="19514" xr:uid="{00000000-0005-0000-0000-0000004D0000}"/>
    <cellStyle name="Normal 7" xfId="19515" xr:uid="{00000000-0005-0000-0000-0000014D0000}"/>
    <cellStyle name="Normal 7 10" xfId="19516" xr:uid="{00000000-0005-0000-0000-0000024D0000}"/>
    <cellStyle name="Normal 7 10 2" xfId="19517" xr:uid="{00000000-0005-0000-0000-0000034D0000}"/>
    <cellStyle name="Normal 7 10 2 2" xfId="19518" xr:uid="{00000000-0005-0000-0000-0000044D0000}"/>
    <cellStyle name="Normal 7 10 2 2 2" xfId="19519" xr:uid="{00000000-0005-0000-0000-0000054D0000}"/>
    <cellStyle name="Normal 7 10 2 2 3" xfId="19520" xr:uid="{00000000-0005-0000-0000-0000064D0000}"/>
    <cellStyle name="Normal 7 10 2 2 4" xfId="19521" xr:uid="{00000000-0005-0000-0000-0000074D0000}"/>
    <cellStyle name="Normal 7 10 2 3" xfId="19522" xr:uid="{00000000-0005-0000-0000-0000084D0000}"/>
    <cellStyle name="Normal 7 10 2 4" xfId="19523" xr:uid="{00000000-0005-0000-0000-0000094D0000}"/>
    <cellStyle name="Normal 7 10 2 5" xfId="19524" xr:uid="{00000000-0005-0000-0000-00000A4D0000}"/>
    <cellStyle name="Normal 7 10 3" xfId="19525" xr:uid="{00000000-0005-0000-0000-00000B4D0000}"/>
    <cellStyle name="Normal 7 10 3 2" xfId="19526" xr:uid="{00000000-0005-0000-0000-00000C4D0000}"/>
    <cellStyle name="Normal 7 10 3 3" xfId="19527" xr:uid="{00000000-0005-0000-0000-00000D4D0000}"/>
    <cellStyle name="Normal 7 10 3 4" xfId="19528" xr:uid="{00000000-0005-0000-0000-00000E4D0000}"/>
    <cellStyle name="Normal 7 10 4" xfId="19529" xr:uid="{00000000-0005-0000-0000-00000F4D0000}"/>
    <cellStyle name="Normal 7 10 5" xfId="19530" xr:uid="{00000000-0005-0000-0000-0000104D0000}"/>
    <cellStyle name="Normal 7 10 6" xfId="19531" xr:uid="{00000000-0005-0000-0000-0000114D0000}"/>
    <cellStyle name="Normal 7 11" xfId="19532" xr:uid="{00000000-0005-0000-0000-0000124D0000}"/>
    <cellStyle name="Normal 7 11 2" xfId="19533" xr:uid="{00000000-0005-0000-0000-0000134D0000}"/>
    <cellStyle name="Normal 7 11 2 2" xfId="19534" xr:uid="{00000000-0005-0000-0000-0000144D0000}"/>
    <cellStyle name="Normal 7 11 2 2 2" xfId="19535" xr:uid="{00000000-0005-0000-0000-0000154D0000}"/>
    <cellStyle name="Normal 7 11 2 2 3" xfId="19536" xr:uid="{00000000-0005-0000-0000-0000164D0000}"/>
    <cellStyle name="Normal 7 11 2 2 4" xfId="19537" xr:uid="{00000000-0005-0000-0000-0000174D0000}"/>
    <cellStyle name="Normal 7 11 2 3" xfId="19538" xr:uid="{00000000-0005-0000-0000-0000184D0000}"/>
    <cellStyle name="Normal 7 11 2 4" xfId="19539" xr:uid="{00000000-0005-0000-0000-0000194D0000}"/>
    <cellStyle name="Normal 7 11 2 5" xfId="19540" xr:uid="{00000000-0005-0000-0000-00001A4D0000}"/>
    <cellStyle name="Normal 7 11 3" xfId="19541" xr:uid="{00000000-0005-0000-0000-00001B4D0000}"/>
    <cellStyle name="Normal 7 11 3 2" xfId="19542" xr:uid="{00000000-0005-0000-0000-00001C4D0000}"/>
    <cellStyle name="Normal 7 11 3 3" xfId="19543" xr:uid="{00000000-0005-0000-0000-00001D4D0000}"/>
    <cellStyle name="Normal 7 11 3 4" xfId="19544" xr:uid="{00000000-0005-0000-0000-00001E4D0000}"/>
    <cellStyle name="Normal 7 11 4" xfId="19545" xr:uid="{00000000-0005-0000-0000-00001F4D0000}"/>
    <cellStyle name="Normal 7 11 5" xfId="19546" xr:uid="{00000000-0005-0000-0000-0000204D0000}"/>
    <cellStyle name="Normal 7 11 6" xfId="19547" xr:uid="{00000000-0005-0000-0000-0000214D0000}"/>
    <cellStyle name="Normal 7 12" xfId="19548" xr:uid="{00000000-0005-0000-0000-0000224D0000}"/>
    <cellStyle name="Normal 7 12 2" xfId="19549" xr:uid="{00000000-0005-0000-0000-0000234D0000}"/>
    <cellStyle name="Normal 7 12 2 2" xfId="19550" xr:uid="{00000000-0005-0000-0000-0000244D0000}"/>
    <cellStyle name="Normal 7 12 2 2 2" xfId="19551" xr:uid="{00000000-0005-0000-0000-0000254D0000}"/>
    <cellStyle name="Normal 7 12 2 2 3" xfId="19552" xr:uid="{00000000-0005-0000-0000-0000264D0000}"/>
    <cellStyle name="Normal 7 12 2 2 4" xfId="19553" xr:uid="{00000000-0005-0000-0000-0000274D0000}"/>
    <cellStyle name="Normal 7 12 2 3" xfId="19554" xr:uid="{00000000-0005-0000-0000-0000284D0000}"/>
    <cellStyle name="Normal 7 12 2 4" xfId="19555" xr:uid="{00000000-0005-0000-0000-0000294D0000}"/>
    <cellStyle name="Normal 7 12 2 5" xfId="19556" xr:uid="{00000000-0005-0000-0000-00002A4D0000}"/>
    <cellStyle name="Normal 7 12 3" xfId="19557" xr:uid="{00000000-0005-0000-0000-00002B4D0000}"/>
    <cellStyle name="Normal 7 12 3 2" xfId="19558" xr:uid="{00000000-0005-0000-0000-00002C4D0000}"/>
    <cellStyle name="Normal 7 12 3 3" xfId="19559" xr:uid="{00000000-0005-0000-0000-00002D4D0000}"/>
    <cellStyle name="Normal 7 12 3 4" xfId="19560" xr:uid="{00000000-0005-0000-0000-00002E4D0000}"/>
    <cellStyle name="Normal 7 12 4" xfId="19561" xr:uid="{00000000-0005-0000-0000-00002F4D0000}"/>
    <cellStyle name="Normal 7 12 5" xfId="19562" xr:uid="{00000000-0005-0000-0000-0000304D0000}"/>
    <cellStyle name="Normal 7 12 6" xfId="19563" xr:uid="{00000000-0005-0000-0000-0000314D0000}"/>
    <cellStyle name="Normal 7 2" xfId="19564" xr:uid="{00000000-0005-0000-0000-0000324D0000}"/>
    <cellStyle name="Normal 7 2 10" xfId="19565" xr:uid="{00000000-0005-0000-0000-0000334D0000}"/>
    <cellStyle name="Normal 7 2 11" xfId="19566" xr:uid="{00000000-0005-0000-0000-0000344D0000}"/>
    <cellStyle name="Normal 7 2 12" xfId="19567" xr:uid="{00000000-0005-0000-0000-0000354D0000}"/>
    <cellStyle name="Normal 7 2 13" xfId="19568" xr:uid="{00000000-0005-0000-0000-0000364D0000}"/>
    <cellStyle name="Normal 7 2 14" xfId="19569" xr:uid="{00000000-0005-0000-0000-0000374D0000}"/>
    <cellStyle name="Normal 7 2 15" xfId="19570" xr:uid="{00000000-0005-0000-0000-0000384D0000}"/>
    <cellStyle name="Normal 7 2 16" xfId="19571" xr:uid="{00000000-0005-0000-0000-0000394D0000}"/>
    <cellStyle name="Normal 7 2 17" xfId="19572" xr:uid="{00000000-0005-0000-0000-00003A4D0000}"/>
    <cellStyle name="Normal 7 2 18" xfId="19573" xr:uid="{00000000-0005-0000-0000-00003B4D0000}"/>
    <cellStyle name="Normal 7 2 19" xfId="19574" xr:uid="{00000000-0005-0000-0000-00003C4D0000}"/>
    <cellStyle name="Normal 7 2 2" xfId="19575" xr:uid="{00000000-0005-0000-0000-00003D4D0000}"/>
    <cellStyle name="Normal 7 2 2 2" xfId="19576" xr:uid="{00000000-0005-0000-0000-00003E4D0000}"/>
    <cellStyle name="Normal 7 2 2 3" xfId="19577" xr:uid="{00000000-0005-0000-0000-00003F4D0000}"/>
    <cellStyle name="Normal 7 2 2 4" xfId="33538" xr:uid="{330FAA67-6956-49E0-85C9-BD7FC148814E}"/>
    <cellStyle name="Normal 7 2 20" xfId="19578" xr:uid="{00000000-0005-0000-0000-0000404D0000}"/>
    <cellStyle name="Normal 7 2 21" xfId="19579" xr:uid="{00000000-0005-0000-0000-0000414D0000}"/>
    <cellStyle name="Normal 7 2 22" xfId="19580" xr:uid="{00000000-0005-0000-0000-0000424D0000}"/>
    <cellStyle name="Normal 7 2 23" xfId="19581" xr:uid="{00000000-0005-0000-0000-0000434D0000}"/>
    <cellStyle name="Normal 7 2 24" xfId="19582" xr:uid="{00000000-0005-0000-0000-0000444D0000}"/>
    <cellStyle name="Normal 7 2 25" xfId="19583" xr:uid="{00000000-0005-0000-0000-0000454D0000}"/>
    <cellStyle name="Normal 7 2 26" xfId="19584" xr:uid="{00000000-0005-0000-0000-0000464D0000}"/>
    <cellStyle name="Normal 7 2 27" xfId="19585" xr:uid="{00000000-0005-0000-0000-0000474D0000}"/>
    <cellStyle name="Normal 7 2 28" xfId="19586" xr:uid="{00000000-0005-0000-0000-0000484D0000}"/>
    <cellStyle name="Normal 7 2 29" xfId="19587" xr:uid="{00000000-0005-0000-0000-0000494D0000}"/>
    <cellStyle name="Normal 7 2 3" xfId="19588" xr:uid="{00000000-0005-0000-0000-00004A4D0000}"/>
    <cellStyle name="Normal 7 2 3 2" xfId="19589" xr:uid="{00000000-0005-0000-0000-00004B4D0000}"/>
    <cellStyle name="Normal 7 2 3 2 2" xfId="19590" xr:uid="{00000000-0005-0000-0000-00004C4D0000}"/>
    <cellStyle name="Normal 7 2 3 2 3" xfId="19591" xr:uid="{00000000-0005-0000-0000-00004D4D0000}"/>
    <cellStyle name="Normal 7 2 3 2 3 2" xfId="19592" xr:uid="{00000000-0005-0000-0000-00004E4D0000}"/>
    <cellStyle name="Normal 7 2 3 2 3 3" xfId="19593" xr:uid="{00000000-0005-0000-0000-00004F4D0000}"/>
    <cellStyle name="Normal 7 2 3 2 3 4" xfId="19594" xr:uid="{00000000-0005-0000-0000-0000504D0000}"/>
    <cellStyle name="Normal 7 2 3 2 4" xfId="19595" xr:uid="{00000000-0005-0000-0000-0000514D0000}"/>
    <cellStyle name="Normal 7 2 3 2 5" xfId="19596" xr:uid="{00000000-0005-0000-0000-0000524D0000}"/>
    <cellStyle name="Normal 7 2 3 2 6" xfId="19597" xr:uid="{00000000-0005-0000-0000-0000534D0000}"/>
    <cellStyle name="Normal 7 2 3 3" xfId="19598" xr:uid="{00000000-0005-0000-0000-0000544D0000}"/>
    <cellStyle name="Normal 7 2 3 3 2" xfId="19599" xr:uid="{00000000-0005-0000-0000-0000554D0000}"/>
    <cellStyle name="Normal 7 2 3 3 3" xfId="19600" xr:uid="{00000000-0005-0000-0000-0000564D0000}"/>
    <cellStyle name="Normal 7 2 3 3 4" xfId="19601" xr:uid="{00000000-0005-0000-0000-0000574D0000}"/>
    <cellStyle name="Normal 7 2 3 4" xfId="19602" xr:uid="{00000000-0005-0000-0000-0000584D0000}"/>
    <cellStyle name="Normal 7 2 3 5" xfId="19603" xr:uid="{00000000-0005-0000-0000-0000594D0000}"/>
    <cellStyle name="Normal 7 2 3 6" xfId="19604" xr:uid="{00000000-0005-0000-0000-00005A4D0000}"/>
    <cellStyle name="Normal 7 2 30" xfId="19605" xr:uid="{00000000-0005-0000-0000-00005B4D0000}"/>
    <cellStyle name="Normal 7 2 31" xfId="19606" xr:uid="{00000000-0005-0000-0000-00005C4D0000}"/>
    <cellStyle name="Normal 7 2 32" xfId="19607" xr:uid="{00000000-0005-0000-0000-00005D4D0000}"/>
    <cellStyle name="Normal 7 2 33" xfId="19608" xr:uid="{00000000-0005-0000-0000-00005E4D0000}"/>
    <cellStyle name="Normal 7 2 34" xfId="19609" xr:uid="{00000000-0005-0000-0000-00005F4D0000}"/>
    <cellStyle name="Normal 7 2 35" xfId="19610" xr:uid="{00000000-0005-0000-0000-0000604D0000}"/>
    <cellStyle name="Normal 7 2 36" xfId="19611" xr:uid="{00000000-0005-0000-0000-0000614D0000}"/>
    <cellStyle name="Normal 7 2 37" xfId="19612" xr:uid="{00000000-0005-0000-0000-0000624D0000}"/>
    <cellStyle name="Normal 7 2 38" xfId="19613" xr:uid="{00000000-0005-0000-0000-0000634D0000}"/>
    <cellStyle name="Normal 7 2 39" xfId="19614" xr:uid="{00000000-0005-0000-0000-0000644D0000}"/>
    <cellStyle name="Normal 7 2 4" xfId="19615" xr:uid="{00000000-0005-0000-0000-0000654D0000}"/>
    <cellStyle name="Normal 7 2 40" xfId="19616" xr:uid="{00000000-0005-0000-0000-0000664D0000}"/>
    <cellStyle name="Normal 7 2 41" xfId="19617" xr:uid="{00000000-0005-0000-0000-0000674D0000}"/>
    <cellStyle name="Normal 7 2 42" xfId="19618" xr:uid="{00000000-0005-0000-0000-0000684D0000}"/>
    <cellStyle name="Normal 7 2 43" xfId="19619" xr:uid="{00000000-0005-0000-0000-0000694D0000}"/>
    <cellStyle name="Normal 7 2 44" xfId="19620" xr:uid="{00000000-0005-0000-0000-00006A4D0000}"/>
    <cellStyle name="Normal 7 2 45" xfId="19621" xr:uid="{00000000-0005-0000-0000-00006B4D0000}"/>
    <cellStyle name="Normal 7 2 46" xfId="19622" xr:uid="{00000000-0005-0000-0000-00006C4D0000}"/>
    <cellStyle name="Normal 7 2 47" xfId="19623" xr:uid="{00000000-0005-0000-0000-00006D4D0000}"/>
    <cellStyle name="Normal 7 2 48" xfId="19624" xr:uid="{00000000-0005-0000-0000-00006E4D0000}"/>
    <cellStyle name="Normal 7 2 49" xfId="19625" xr:uid="{00000000-0005-0000-0000-00006F4D0000}"/>
    <cellStyle name="Normal 7 2 5" xfId="19626" xr:uid="{00000000-0005-0000-0000-0000704D0000}"/>
    <cellStyle name="Normal 7 2 50" xfId="19627" xr:uid="{00000000-0005-0000-0000-0000714D0000}"/>
    <cellStyle name="Normal 7 2 51" xfId="19628" xr:uid="{00000000-0005-0000-0000-0000724D0000}"/>
    <cellStyle name="Normal 7 2 52" xfId="19629" xr:uid="{00000000-0005-0000-0000-0000734D0000}"/>
    <cellStyle name="Normal 7 2 53" xfId="19630" xr:uid="{00000000-0005-0000-0000-0000744D0000}"/>
    <cellStyle name="Normal 7 2 54" xfId="19631" xr:uid="{00000000-0005-0000-0000-0000754D0000}"/>
    <cellStyle name="Normal 7 2 55" xfId="19632" xr:uid="{00000000-0005-0000-0000-0000764D0000}"/>
    <cellStyle name="Normal 7 2 56" xfId="19633" xr:uid="{00000000-0005-0000-0000-0000774D0000}"/>
    <cellStyle name="Normal 7 2 57" xfId="19634" xr:uid="{00000000-0005-0000-0000-0000784D0000}"/>
    <cellStyle name="Normal 7 2 58" xfId="19635" xr:uid="{00000000-0005-0000-0000-0000794D0000}"/>
    <cellStyle name="Normal 7 2 59" xfId="19636" xr:uid="{00000000-0005-0000-0000-00007A4D0000}"/>
    <cellStyle name="Normal 7 2 6" xfId="19637" xr:uid="{00000000-0005-0000-0000-00007B4D0000}"/>
    <cellStyle name="Normal 7 2 60" xfId="19638" xr:uid="{00000000-0005-0000-0000-00007C4D0000}"/>
    <cellStyle name="Normal 7 2 61" xfId="19639" xr:uid="{00000000-0005-0000-0000-00007D4D0000}"/>
    <cellStyle name="Normal 7 2 62" xfId="19640" xr:uid="{00000000-0005-0000-0000-00007E4D0000}"/>
    <cellStyle name="Normal 7 2 63" xfId="19641" xr:uid="{00000000-0005-0000-0000-00007F4D0000}"/>
    <cellStyle name="Normal 7 2 64" xfId="19642" xr:uid="{00000000-0005-0000-0000-0000804D0000}"/>
    <cellStyle name="Normal 7 2 65" xfId="19643" xr:uid="{00000000-0005-0000-0000-0000814D0000}"/>
    <cellStyle name="Normal 7 2 66" xfId="19644" xr:uid="{00000000-0005-0000-0000-0000824D0000}"/>
    <cellStyle name="Normal 7 2 67" xfId="19645" xr:uid="{00000000-0005-0000-0000-0000834D0000}"/>
    <cellStyle name="Normal 7 2 68" xfId="19646" xr:uid="{00000000-0005-0000-0000-0000844D0000}"/>
    <cellStyle name="Normal 7 2 69" xfId="19647" xr:uid="{00000000-0005-0000-0000-0000854D0000}"/>
    <cellStyle name="Normal 7 2 7" xfId="19648" xr:uid="{00000000-0005-0000-0000-0000864D0000}"/>
    <cellStyle name="Normal 7 2 70" xfId="19649" xr:uid="{00000000-0005-0000-0000-0000874D0000}"/>
    <cellStyle name="Normal 7 2 71" xfId="19650" xr:uid="{00000000-0005-0000-0000-0000884D0000}"/>
    <cellStyle name="Normal 7 2 72" xfId="19651" xr:uid="{00000000-0005-0000-0000-0000894D0000}"/>
    <cellStyle name="Normal 7 2 73" xfId="19652" xr:uid="{00000000-0005-0000-0000-00008A4D0000}"/>
    <cellStyle name="Normal 7 2 74" xfId="19653" xr:uid="{00000000-0005-0000-0000-00008B4D0000}"/>
    <cellStyle name="Normal 7 2 75" xfId="19654" xr:uid="{00000000-0005-0000-0000-00008C4D0000}"/>
    <cellStyle name="Normal 7 2 76" xfId="19655" xr:uid="{00000000-0005-0000-0000-00008D4D0000}"/>
    <cellStyle name="Normal 7 2 77" xfId="19656" xr:uid="{00000000-0005-0000-0000-00008E4D0000}"/>
    <cellStyle name="Normal 7 2 78" xfId="19657" xr:uid="{00000000-0005-0000-0000-00008F4D0000}"/>
    <cellStyle name="Normal 7 2 79" xfId="19658" xr:uid="{00000000-0005-0000-0000-0000904D0000}"/>
    <cellStyle name="Normal 7 2 8" xfId="19659" xr:uid="{00000000-0005-0000-0000-0000914D0000}"/>
    <cellStyle name="Normal 7 2 80" xfId="19660" xr:uid="{00000000-0005-0000-0000-0000924D0000}"/>
    <cellStyle name="Normal 7 2 81" xfId="19661" xr:uid="{00000000-0005-0000-0000-0000934D0000}"/>
    <cellStyle name="Normal 7 2 82" xfId="19662" xr:uid="{00000000-0005-0000-0000-0000944D0000}"/>
    <cellStyle name="Normal 7 2 83" xfId="19663" xr:uid="{00000000-0005-0000-0000-0000954D0000}"/>
    <cellStyle name="Normal 7 2 84" xfId="19664" xr:uid="{00000000-0005-0000-0000-0000964D0000}"/>
    <cellStyle name="Normal 7 2 85" xfId="19665" xr:uid="{00000000-0005-0000-0000-0000974D0000}"/>
    <cellStyle name="Normal 7 2 86" xfId="19666" xr:uid="{00000000-0005-0000-0000-0000984D0000}"/>
    <cellStyle name="Normal 7 2 87" xfId="19667" xr:uid="{00000000-0005-0000-0000-0000994D0000}"/>
    <cellStyle name="Normal 7 2 88" xfId="19668" xr:uid="{00000000-0005-0000-0000-00009A4D0000}"/>
    <cellStyle name="Normal 7 2 89" xfId="19669" xr:uid="{00000000-0005-0000-0000-00009B4D0000}"/>
    <cellStyle name="Normal 7 2 9" xfId="19670" xr:uid="{00000000-0005-0000-0000-00009C4D0000}"/>
    <cellStyle name="Normal 7 2 90" xfId="19671" xr:uid="{00000000-0005-0000-0000-00009D4D0000}"/>
    <cellStyle name="Normal 7 2 91" xfId="19672" xr:uid="{00000000-0005-0000-0000-00009E4D0000}"/>
    <cellStyle name="Normal 7 2 92" xfId="19673" xr:uid="{00000000-0005-0000-0000-00009F4D0000}"/>
    <cellStyle name="Normal 7 2 93" xfId="19674" xr:uid="{00000000-0005-0000-0000-0000A04D0000}"/>
    <cellStyle name="Normal 7 2_Cadrage conso" xfId="33539" xr:uid="{3ABB6055-FDC8-4D49-AE89-AA2038E10E32}"/>
    <cellStyle name="Normal 7 3" xfId="19675" xr:uid="{00000000-0005-0000-0000-0000A14D0000}"/>
    <cellStyle name="Normal 7 3 2" xfId="19676" xr:uid="{00000000-0005-0000-0000-0000A24D0000}"/>
    <cellStyle name="Normal 7 3 2 2" xfId="33541" xr:uid="{3624CEED-10E5-44CA-80F2-93CF7D94658C}"/>
    <cellStyle name="Normal 7 3 3" xfId="19677" xr:uid="{00000000-0005-0000-0000-0000A34D0000}"/>
    <cellStyle name="Normal 7 3 3 2" xfId="19678" xr:uid="{00000000-0005-0000-0000-0000A44D0000}"/>
    <cellStyle name="Normal 7 3 4" xfId="33540" xr:uid="{1771F7F2-3A2C-4566-BEC6-9B51B075846B}"/>
    <cellStyle name="Normal 7 3_Annexe 6 IAS" xfId="33542" xr:uid="{4CB54593-3E4C-4937-B54F-ABF910F62836}"/>
    <cellStyle name="Normal 7 4" xfId="19679" xr:uid="{00000000-0005-0000-0000-0000A54D0000}"/>
    <cellStyle name="Normal 7 4 2" xfId="19680" xr:uid="{00000000-0005-0000-0000-0000A64D0000}"/>
    <cellStyle name="Normal 7 4 2 2" xfId="19681" xr:uid="{00000000-0005-0000-0000-0000A74D0000}"/>
    <cellStyle name="Normal 7 4 2 3" xfId="33544" xr:uid="{76424EDA-0DB5-4F2C-8787-304857FFFC55}"/>
    <cellStyle name="Normal 7 4 3" xfId="33543" xr:uid="{5DD85A7C-7565-4DEA-81AF-E5F902C9F25E}"/>
    <cellStyle name="Normal 7 5" xfId="19682" xr:uid="{00000000-0005-0000-0000-0000A84D0000}"/>
    <cellStyle name="Normal 7 6" xfId="19683" xr:uid="{00000000-0005-0000-0000-0000A94D0000}"/>
    <cellStyle name="Normal 7 7" xfId="19684" xr:uid="{00000000-0005-0000-0000-0000AA4D0000}"/>
    <cellStyle name="Normal 7 8" xfId="19685" xr:uid="{00000000-0005-0000-0000-0000AB4D0000}"/>
    <cellStyle name="Normal 7 9" xfId="19686" xr:uid="{00000000-0005-0000-0000-0000AC4D0000}"/>
    <cellStyle name="Normal 7 9 2" xfId="19687" xr:uid="{00000000-0005-0000-0000-0000AD4D0000}"/>
    <cellStyle name="Normal 7_Annexe 6 IAS" xfId="33545" xr:uid="{C09BC683-35CA-4ED8-AE8A-261F9E4F0578}"/>
    <cellStyle name="Normal 70" xfId="19688" xr:uid="{00000000-0005-0000-0000-0000AE4D0000}"/>
    <cellStyle name="Normal 70 2" xfId="19689" xr:uid="{00000000-0005-0000-0000-0000AF4D0000}"/>
    <cellStyle name="Normal 70 3" xfId="19690" xr:uid="{00000000-0005-0000-0000-0000B04D0000}"/>
    <cellStyle name="Normal 70 4" xfId="19691" xr:uid="{00000000-0005-0000-0000-0000B14D0000}"/>
    <cellStyle name="Normal 71" xfId="19692" xr:uid="{00000000-0005-0000-0000-0000B24D0000}"/>
    <cellStyle name="Normal 71 2" xfId="19693" xr:uid="{00000000-0005-0000-0000-0000B34D0000}"/>
    <cellStyle name="Normal 71 3" xfId="19694" xr:uid="{00000000-0005-0000-0000-0000B44D0000}"/>
    <cellStyle name="Normal 71 4" xfId="19695" xr:uid="{00000000-0005-0000-0000-0000B54D0000}"/>
    <cellStyle name="Normal 72" xfId="19696" xr:uid="{00000000-0005-0000-0000-0000B64D0000}"/>
    <cellStyle name="Normal 72 2" xfId="19697" xr:uid="{00000000-0005-0000-0000-0000B74D0000}"/>
    <cellStyle name="Normal 72 3" xfId="19698" xr:uid="{00000000-0005-0000-0000-0000B84D0000}"/>
    <cellStyle name="Normal 72 4" xfId="19699" xr:uid="{00000000-0005-0000-0000-0000B94D0000}"/>
    <cellStyle name="Normal 73" xfId="19700" xr:uid="{00000000-0005-0000-0000-0000BA4D0000}"/>
    <cellStyle name="Normal 73 2" xfId="19701" xr:uid="{00000000-0005-0000-0000-0000BB4D0000}"/>
    <cellStyle name="Normal 73 3" xfId="19702" xr:uid="{00000000-0005-0000-0000-0000BC4D0000}"/>
    <cellStyle name="Normal 73 4" xfId="19703" xr:uid="{00000000-0005-0000-0000-0000BD4D0000}"/>
    <cellStyle name="Normal 74" xfId="19704" xr:uid="{00000000-0005-0000-0000-0000BE4D0000}"/>
    <cellStyle name="Normal 74 2" xfId="19705" xr:uid="{00000000-0005-0000-0000-0000BF4D0000}"/>
    <cellStyle name="Normal 74 3" xfId="19706" xr:uid="{00000000-0005-0000-0000-0000C04D0000}"/>
    <cellStyle name="Normal 74 4" xfId="19707" xr:uid="{00000000-0005-0000-0000-0000C14D0000}"/>
    <cellStyle name="Normal 75" xfId="19708" xr:uid="{00000000-0005-0000-0000-0000C24D0000}"/>
    <cellStyle name="Normal 75 2" xfId="19709" xr:uid="{00000000-0005-0000-0000-0000C34D0000}"/>
    <cellStyle name="Normal 75 3" xfId="19710" xr:uid="{00000000-0005-0000-0000-0000C44D0000}"/>
    <cellStyle name="Normal 75 4" xfId="19711" xr:uid="{00000000-0005-0000-0000-0000C54D0000}"/>
    <cellStyle name="Normal 76" xfId="19712" xr:uid="{00000000-0005-0000-0000-0000C64D0000}"/>
    <cellStyle name="Normal 76 2" xfId="19713" xr:uid="{00000000-0005-0000-0000-0000C74D0000}"/>
    <cellStyle name="Normal 76 3" xfId="19714" xr:uid="{00000000-0005-0000-0000-0000C84D0000}"/>
    <cellStyle name="Normal 76 4" xfId="19715" xr:uid="{00000000-0005-0000-0000-0000C94D0000}"/>
    <cellStyle name="Normal 77" xfId="19716" xr:uid="{00000000-0005-0000-0000-0000CA4D0000}"/>
    <cellStyle name="Normal 77 2" xfId="19717" xr:uid="{00000000-0005-0000-0000-0000CB4D0000}"/>
    <cellStyle name="Normal 77 3" xfId="19718" xr:uid="{00000000-0005-0000-0000-0000CC4D0000}"/>
    <cellStyle name="Normal 77 4" xfId="19719" xr:uid="{00000000-0005-0000-0000-0000CD4D0000}"/>
    <cellStyle name="Normal 78" xfId="19720" xr:uid="{00000000-0005-0000-0000-0000CE4D0000}"/>
    <cellStyle name="Normal 78 2" xfId="19721" xr:uid="{00000000-0005-0000-0000-0000CF4D0000}"/>
    <cellStyle name="Normal 78 3" xfId="19722" xr:uid="{00000000-0005-0000-0000-0000D04D0000}"/>
    <cellStyle name="Normal 78 4" xfId="19723" xr:uid="{00000000-0005-0000-0000-0000D14D0000}"/>
    <cellStyle name="Normal 79" xfId="19724" xr:uid="{00000000-0005-0000-0000-0000D24D0000}"/>
    <cellStyle name="Normal 79 2" xfId="19725" xr:uid="{00000000-0005-0000-0000-0000D34D0000}"/>
    <cellStyle name="Normal 79 3" xfId="19726" xr:uid="{00000000-0005-0000-0000-0000D44D0000}"/>
    <cellStyle name="Normal 79 4" xfId="19727" xr:uid="{00000000-0005-0000-0000-0000D54D0000}"/>
    <cellStyle name="Normal 8" xfId="19728" xr:uid="{00000000-0005-0000-0000-0000D64D0000}"/>
    <cellStyle name="Normal 8 10" xfId="19729" xr:uid="{00000000-0005-0000-0000-0000D74D0000}"/>
    <cellStyle name="Normal 8 10 2" xfId="19730" xr:uid="{00000000-0005-0000-0000-0000D84D0000}"/>
    <cellStyle name="Normal 8 11" xfId="19731" xr:uid="{00000000-0005-0000-0000-0000D94D0000}"/>
    <cellStyle name="Normal 8 11 2" xfId="19732" xr:uid="{00000000-0005-0000-0000-0000DA4D0000}"/>
    <cellStyle name="Normal 8 11 2 2" xfId="19733" xr:uid="{00000000-0005-0000-0000-0000DB4D0000}"/>
    <cellStyle name="Normal 8 11 2 2 2" xfId="19734" xr:uid="{00000000-0005-0000-0000-0000DC4D0000}"/>
    <cellStyle name="Normal 8 11 2 2 3" xfId="19735" xr:uid="{00000000-0005-0000-0000-0000DD4D0000}"/>
    <cellStyle name="Normal 8 11 2 2 4" xfId="19736" xr:uid="{00000000-0005-0000-0000-0000DE4D0000}"/>
    <cellStyle name="Normal 8 11 2 3" xfId="19737" xr:uid="{00000000-0005-0000-0000-0000DF4D0000}"/>
    <cellStyle name="Normal 8 11 2 4" xfId="19738" xr:uid="{00000000-0005-0000-0000-0000E04D0000}"/>
    <cellStyle name="Normal 8 11 2 5" xfId="19739" xr:uid="{00000000-0005-0000-0000-0000E14D0000}"/>
    <cellStyle name="Normal 8 11 3" xfId="19740" xr:uid="{00000000-0005-0000-0000-0000E24D0000}"/>
    <cellStyle name="Normal 8 11 4" xfId="19741" xr:uid="{00000000-0005-0000-0000-0000E34D0000}"/>
    <cellStyle name="Normal 8 11 4 2" xfId="19742" xr:uid="{00000000-0005-0000-0000-0000E44D0000}"/>
    <cellStyle name="Normal 8 11 4 3" xfId="19743" xr:uid="{00000000-0005-0000-0000-0000E54D0000}"/>
    <cellStyle name="Normal 8 11 4 4" xfId="19744" xr:uid="{00000000-0005-0000-0000-0000E64D0000}"/>
    <cellStyle name="Normal 8 11 5" xfId="19745" xr:uid="{00000000-0005-0000-0000-0000E74D0000}"/>
    <cellStyle name="Normal 8 11 6" xfId="19746" xr:uid="{00000000-0005-0000-0000-0000E84D0000}"/>
    <cellStyle name="Normal 8 11 7" xfId="19747" xr:uid="{00000000-0005-0000-0000-0000E94D0000}"/>
    <cellStyle name="Normal 8 12" xfId="19748" xr:uid="{00000000-0005-0000-0000-0000EA4D0000}"/>
    <cellStyle name="Normal 8 13" xfId="19749" xr:uid="{00000000-0005-0000-0000-0000EB4D0000}"/>
    <cellStyle name="Normal 8 14" xfId="19750" xr:uid="{00000000-0005-0000-0000-0000EC4D0000}"/>
    <cellStyle name="Normal 8 15" xfId="19751" xr:uid="{00000000-0005-0000-0000-0000ED4D0000}"/>
    <cellStyle name="Normal 8 16" xfId="19752" xr:uid="{00000000-0005-0000-0000-0000EE4D0000}"/>
    <cellStyle name="Normal 8 17" xfId="19753" xr:uid="{00000000-0005-0000-0000-0000EF4D0000}"/>
    <cellStyle name="Normal 8 18" xfId="19754" xr:uid="{00000000-0005-0000-0000-0000F04D0000}"/>
    <cellStyle name="Normal 8 19" xfId="19755" xr:uid="{00000000-0005-0000-0000-0000F14D0000}"/>
    <cellStyle name="Normal 8 2" xfId="19756" xr:uid="{00000000-0005-0000-0000-0000F24D0000}"/>
    <cellStyle name="Normal 8 2 2" xfId="19757" xr:uid="{00000000-0005-0000-0000-0000F34D0000}"/>
    <cellStyle name="Normal 8 2 2 2" xfId="19758" xr:uid="{00000000-0005-0000-0000-0000F44D0000}"/>
    <cellStyle name="Normal 8 2 2 2 2" xfId="19759" xr:uid="{00000000-0005-0000-0000-0000F54D0000}"/>
    <cellStyle name="Normal 8 2 2 2 2 2" xfId="19760" xr:uid="{00000000-0005-0000-0000-0000F64D0000}"/>
    <cellStyle name="Normal 8 2 2 2 2 3" xfId="19761" xr:uid="{00000000-0005-0000-0000-0000F74D0000}"/>
    <cellStyle name="Normal 8 2 2 2 2 4" xfId="19762" xr:uid="{00000000-0005-0000-0000-0000F84D0000}"/>
    <cellStyle name="Normal 8 2 2 2 3" xfId="19763" xr:uid="{00000000-0005-0000-0000-0000F94D0000}"/>
    <cellStyle name="Normal 8 2 2 2 4" xfId="19764" xr:uid="{00000000-0005-0000-0000-0000FA4D0000}"/>
    <cellStyle name="Normal 8 2 2 2 5" xfId="19765" xr:uid="{00000000-0005-0000-0000-0000FB4D0000}"/>
    <cellStyle name="Normal 8 2 2 3" xfId="19766" xr:uid="{00000000-0005-0000-0000-0000FC4D0000}"/>
    <cellStyle name="Normal 8 2 2 4" xfId="19767" xr:uid="{00000000-0005-0000-0000-0000FD4D0000}"/>
    <cellStyle name="Normal 8 2 2 4 2" xfId="19768" xr:uid="{00000000-0005-0000-0000-0000FE4D0000}"/>
    <cellStyle name="Normal 8 2 2 4 3" xfId="19769" xr:uid="{00000000-0005-0000-0000-0000FF4D0000}"/>
    <cellStyle name="Normal 8 2 2 4 4" xfId="19770" xr:uid="{00000000-0005-0000-0000-0000004E0000}"/>
    <cellStyle name="Normal 8 2 2 5" xfId="19771" xr:uid="{00000000-0005-0000-0000-0000014E0000}"/>
    <cellStyle name="Normal 8 2 2 6" xfId="19772" xr:uid="{00000000-0005-0000-0000-0000024E0000}"/>
    <cellStyle name="Normal 8 2 2 7" xfId="19773" xr:uid="{00000000-0005-0000-0000-0000034E0000}"/>
    <cellStyle name="Normal 8 2 2 8" xfId="33546" xr:uid="{CE93D6B4-65A8-4318-AED6-F21435E09622}"/>
    <cellStyle name="Normal 8 2 3" xfId="19774" xr:uid="{00000000-0005-0000-0000-0000044E0000}"/>
    <cellStyle name="Normal 8 2 3 2" xfId="19775" xr:uid="{00000000-0005-0000-0000-0000054E0000}"/>
    <cellStyle name="Normal 8 2 3 2 2" xfId="19776" xr:uid="{00000000-0005-0000-0000-0000064E0000}"/>
    <cellStyle name="Normal 8 2 3 2 2 2" xfId="19777" xr:uid="{00000000-0005-0000-0000-0000074E0000}"/>
    <cellStyle name="Normal 8 2 3 2 2 3" xfId="19778" xr:uid="{00000000-0005-0000-0000-0000084E0000}"/>
    <cellStyle name="Normal 8 2 3 2 2 4" xfId="19779" xr:uid="{00000000-0005-0000-0000-0000094E0000}"/>
    <cellStyle name="Normal 8 2 3 2 3" xfId="19780" xr:uid="{00000000-0005-0000-0000-00000A4E0000}"/>
    <cellStyle name="Normal 8 2 3 2 4" xfId="19781" xr:uid="{00000000-0005-0000-0000-00000B4E0000}"/>
    <cellStyle name="Normal 8 2 3 2 5" xfId="19782" xr:uid="{00000000-0005-0000-0000-00000C4E0000}"/>
    <cellStyle name="Normal 8 2 3 3" xfId="19783" xr:uid="{00000000-0005-0000-0000-00000D4E0000}"/>
    <cellStyle name="Normal 8 2 3 4" xfId="19784" xr:uid="{00000000-0005-0000-0000-00000E4E0000}"/>
    <cellStyle name="Normal 8 2 3 4 2" xfId="19785" xr:uid="{00000000-0005-0000-0000-00000F4E0000}"/>
    <cellStyle name="Normal 8 2 3 4 3" xfId="19786" xr:uid="{00000000-0005-0000-0000-0000104E0000}"/>
    <cellStyle name="Normal 8 2 3 4 4" xfId="19787" xr:uid="{00000000-0005-0000-0000-0000114E0000}"/>
    <cellStyle name="Normal 8 2 3 5" xfId="19788" xr:uid="{00000000-0005-0000-0000-0000124E0000}"/>
    <cellStyle name="Normal 8 2 3 6" xfId="19789" xr:uid="{00000000-0005-0000-0000-0000134E0000}"/>
    <cellStyle name="Normal 8 2 3 7" xfId="19790" xr:uid="{00000000-0005-0000-0000-0000144E0000}"/>
    <cellStyle name="Normal 8 2 3 8" xfId="33547" xr:uid="{FBECE9FE-66D6-4A4B-A9DA-1774F52E7F92}"/>
    <cellStyle name="Normal 8 2 4" xfId="19791" xr:uid="{00000000-0005-0000-0000-0000154E0000}"/>
    <cellStyle name="Normal 8 2_Cadrage conso" xfId="33548" xr:uid="{87032265-283D-4644-874E-27870573B096}"/>
    <cellStyle name="Normal 8 20" xfId="19792" xr:uid="{00000000-0005-0000-0000-0000164E0000}"/>
    <cellStyle name="Normal 8 21" xfId="19793" xr:uid="{00000000-0005-0000-0000-0000174E0000}"/>
    <cellStyle name="Normal 8 22" xfId="19794" xr:uid="{00000000-0005-0000-0000-0000184E0000}"/>
    <cellStyle name="Normal 8 23" xfId="19795" xr:uid="{00000000-0005-0000-0000-0000194E0000}"/>
    <cellStyle name="Normal 8 24" xfId="19796" xr:uid="{00000000-0005-0000-0000-00001A4E0000}"/>
    <cellStyle name="Normal 8 25" xfId="19797" xr:uid="{00000000-0005-0000-0000-00001B4E0000}"/>
    <cellStyle name="Normal 8 26" xfId="19798" xr:uid="{00000000-0005-0000-0000-00001C4E0000}"/>
    <cellStyle name="Normal 8 27" xfId="19799" xr:uid="{00000000-0005-0000-0000-00001D4E0000}"/>
    <cellStyle name="Normal 8 28" xfId="19800" xr:uid="{00000000-0005-0000-0000-00001E4E0000}"/>
    <cellStyle name="Normal 8 29" xfId="19801" xr:uid="{00000000-0005-0000-0000-00001F4E0000}"/>
    <cellStyle name="Normal 8 3" xfId="19802" xr:uid="{00000000-0005-0000-0000-0000204E0000}"/>
    <cellStyle name="Normal 8 3 2" xfId="19803" xr:uid="{00000000-0005-0000-0000-0000214E0000}"/>
    <cellStyle name="Normal 8 3 2 2" xfId="33550" xr:uid="{545129DE-926F-47BF-9012-18ADFCD88DB9}"/>
    <cellStyle name="Normal 8 3 3" xfId="19804" xr:uid="{00000000-0005-0000-0000-0000224E0000}"/>
    <cellStyle name="Normal 8 3 3 2" xfId="19805" xr:uid="{00000000-0005-0000-0000-0000234E0000}"/>
    <cellStyle name="Normal 8 3 4" xfId="19806" xr:uid="{00000000-0005-0000-0000-0000244E0000}"/>
    <cellStyle name="Normal 8 3 5" xfId="33549" xr:uid="{40FD849D-B48B-4D48-915C-BFECB4CE0EBE}"/>
    <cellStyle name="Normal 8 30" xfId="19807" xr:uid="{00000000-0005-0000-0000-0000254E0000}"/>
    <cellStyle name="Normal 8 31" xfId="19808" xr:uid="{00000000-0005-0000-0000-0000264E0000}"/>
    <cellStyle name="Normal 8 32" xfId="19809" xr:uid="{00000000-0005-0000-0000-0000274E0000}"/>
    <cellStyle name="Normal 8 33" xfId="19810" xr:uid="{00000000-0005-0000-0000-0000284E0000}"/>
    <cellStyle name="Normal 8 34" xfId="19811" xr:uid="{00000000-0005-0000-0000-0000294E0000}"/>
    <cellStyle name="Normal 8 35" xfId="19812" xr:uid="{00000000-0005-0000-0000-00002A4E0000}"/>
    <cellStyle name="Normal 8 36" xfId="19813" xr:uid="{00000000-0005-0000-0000-00002B4E0000}"/>
    <cellStyle name="Normal 8 37" xfId="19814" xr:uid="{00000000-0005-0000-0000-00002C4E0000}"/>
    <cellStyle name="Normal 8 38" xfId="19815" xr:uid="{00000000-0005-0000-0000-00002D4E0000}"/>
    <cellStyle name="Normal 8 39" xfId="19816" xr:uid="{00000000-0005-0000-0000-00002E4E0000}"/>
    <cellStyle name="Normal 8 4" xfId="19817" xr:uid="{00000000-0005-0000-0000-00002F4E0000}"/>
    <cellStyle name="Normal 8 4 2" xfId="19818" xr:uid="{00000000-0005-0000-0000-0000304E0000}"/>
    <cellStyle name="Normal 8 4 2 2" xfId="19819" xr:uid="{00000000-0005-0000-0000-0000314E0000}"/>
    <cellStyle name="Normal 8 4 2 2 2" xfId="19820" xr:uid="{00000000-0005-0000-0000-0000324E0000}"/>
    <cellStyle name="Normal 8 4 2 2 2 2" xfId="19821" xr:uid="{00000000-0005-0000-0000-0000334E0000}"/>
    <cellStyle name="Normal 8 4 2 2 2 3" xfId="19822" xr:uid="{00000000-0005-0000-0000-0000344E0000}"/>
    <cellStyle name="Normal 8 4 2 2 2 4" xfId="19823" xr:uid="{00000000-0005-0000-0000-0000354E0000}"/>
    <cellStyle name="Normal 8 4 2 2 3" xfId="19824" xr:uid="{00000000-0005-0000-0000-0000364E0000}"/>
    <cellStyle name="Normal 8 4 2 2 4" xfId="19825" xr:uid="{00000000-0005-0000-0000-0000374E0000}"/>
    <cellStyle name="Normal 8 4 2 2 5" xfId="19826" xr:uid="{00000000-0005-0000-0000-0000384E0000}"/>
    <cellStyle name="Normal 8 4 2 3" xfId="19827" xr:uid="{00000000-0005-0000-0000-0000394E0000}"/>
    <cellStyle name="Normal 8 4 2 4" xfId="19828" xr:uid="{00000000-0005-0000-0000-00003A4E0000}"/>
    <cellStyle name="Normal 8 4 2 4 2" xfId="19829" xr:uid="{00000000-0005-0000-0000-00003B4E0000}"/>
    <cellStyle name="Normal 8 4 2 4 3" xfId="19830" xr:uid="{00000000-0005-0000-0000-00003C4E0000}"/>
    <cellStyle name="Normal 8 4 2 4 4" xfId="19831" xr:uid="{00000000-0005-0000-0000-00003D4E0000}"/>
    <cellStyle name="Normal 8 4 2 5" xfId="19832" xr:uid="{00000000-0005-0000-0000-00003E4E0000}"/>
    <cellStyle name="Normal 8 4 2 6" xfId="19833" xr:uid="{00000000-0005-0000-0000-00003F4E0000}"/>
    <cellStyle name="Normal 8 4 2 7" xfId="19834" xr:uid="{00000000-0005-0000-0000-0000404E0000}"/>
    <cellStyle name="Normal 8 4 3" xfId="19835" xr:uid="{00000000-0005-0000-0000-0000414E0000}"/>
    <cellStyle name="Normal 8 4 4" xfId="33551" xr:uid="{951A9701-512E-405F-9A0C-EA92E326E27F}"/>
    <cellStyle name="Normal 8 40" xfId="19836" xr:uid="{00000000-0005-0000-0000-0000424E0000}"/>
    <cellStyle name="Normal 8 41" xfId="19837" xr:uid="{00000000-0005-0000-0000-0000434E0000}"/>
    <cellStyle name="Normal 8 42" xfId="19838" xr:uid="{00000000-0005-0000-0000-0000444E0000}"/>
    <cellStyle name="Normal 8 43" xfId="19839" xr:uid="{00000000-0005-0000-0000-0000454E0000}"/>
    <cellStyle name="Normal 8 44" xfId="19840" xr:uid="{00000000-0005-0000-0000-0000464E0000}"/>
    <cellStyle name="Normal 8 45" xfId="19841" xr:uid="{00000000-0005-0000-0000-0000474E0000}"/>
    <cellStyle name="Normal 8 46" xfId="19842" xr:uid="{00000000-0005-0000-0000-0000484E0000}"/>
    <cellStyle name="Normal 8 47" xfId="19843" xr:uid="{00000000-0005-0000-0000-0000494E0000}"/>
    <cellStyle name="Normal 8 48" xfId="19844" xr:uid="{00000000-0005-0000-0000-00004A4E0000}"/>
    <cellStyle name="Normal 8 49" xfId="19845" xr:uid="{00000000-0005-0000-0000-00004B4E0000}"/>
    <cellStyle name="Normal 8 5" xfId="19846" xr:uid="{00000000-0005-0000-0000-00004C4E0000}"/>
    <cellStyle name="Normal 8 5 2" xfId="19847" xr:uid="{00000000-0005-0000-0000-00004D4E0000}"/>
    <cellStyle name="Normal 8 5 2 2" xfId="19848" xr:uid="{00000000-0005-0000-0000-00004E4E0000}"/>
    <cellStyle name="Normal 8 5 2 2 2" xfId="19849" xr:uid="{00000000-0005-0000-0000-00004F4E0000}"/>
    <cellStyle name="Normal 8 5 2 2 3" xfId="19850" xr:uid="{00000000-0005-0000-0000-0000504E0000}"/>
    <cellStyle name="Normal 8 5 2 2 4" xfId="19851" xr:uid="{00000000-0005-0000-0000-0000514E0000}"/>
    <cellStyle name="Normal 8 5 2 3" xfId="19852" xr:uid="{00000000-0005-0000-0000-0000524E0000}"/>
    <cellStyle name="Normal 8 5 2 4" xfId="19853" xr:uid="{00000000-0005-0000-0000-0000534E0000}"/>
    <cellStyle name="Normal 8 5 2 5" xfId="19854" xr:uid="{00000000-0005-0000-0000-0000544E0000}"/>
    <cellStyle name="Normal 8 5 3" xfId="19855" xr:uid="{00000000-0005-0000-0000-0000554E0000}"/>
    <cellStyle name="Normal 8 5 4" xfId="19856" xr:uid="{00000000-0005-0000-0000-0000564E0000}"/>
    <cellStyle name="Normal 8 5 4 2" xfId="19857" xr:uid="{00000000-0005-0000-0000-0000574E0000}"/>
    <cellStyle name="Normal 8 5 4 3" xfId="19858" xr:uid="{00000000-0005-0000-0000-0000584E0000}"/>
    <cellStyle name="Normal 8 5 4 4" xfId="19859" xr:uid="{00000000-0005-0000-0000-0000594E0000}"/>
    <cellStyle name="Normal 8 5 5" xfId="19860" xr:uid="{00000000-0005-0000-0000-00005A4E0000}"/>
    <cellStyle name="Normal 8 5 6" xfId="19861" xr:uid="{00000000-0005-0000-0000-00005B4E0000}"/>
    <cellStyle name="Normal 8 5 7" xfId="19862" xr:uid="{00000000-0005-0000-0000-00005C4E0000}"/>
    <cellStyle name="Normal 8 50" xfId="19863" xr:uid="{00000000-0005-0000-0000-00005D4E0000}"/>
    <cellStyle name="Normal 8 51" xfId="19864" xr:uid="{00000000-0005-0000-0000-00005E4E0000}"/>
    <cellStyle name="Normal 8 52" xfId="19865" xr:uid="{00000000-0005-0000-0000-00005F4E0000}"/>
    <cellStyle name="Normal 8 53" xfId="19866" xr:uid="{00000000-0005-0000-0000-0000604E0000}"/>
    <cellStyle name="Normal 8 54" xfId="19867" xr:uid="{00000000-0005-0000-0000-0000614E0000}"/>
    <cellStyle name="Normal 8 55" xfId="19868" xr:uid="{00000000-0005-0000-0000-0000624E0000}"/>
    <cellStyle name="Normal 8 56" xfId="19869" xr:uid="{00000000-0005-0000-0000-0000634E0000}"/>
    <cellStyle name="Normal 8 57" xfId="19870" xr:uid="{00000000-0005-0000-0000-0000644E0000}"/>
    <cellStyle name="Normal 8 58" xfId="19871" xr:uid="{00000000-0005-0000-0000-0000654E0000}"/>
    <cellStyle name="Normal 8 59" xfId="19872" xr:uid="{00000000-0005-0000-0000-0000664E0000}"/>
    <cellStyle name="Normal 8 6" xfId="19873" xr:uid="{00000000-0005-0000-0000-0000674E0000}"/>
    <cellStyle name="Normal 8 6 2" xfId="19874" xr:uid="{00000000-0005-0000-0000-0000684E0000}"/>
    <cellStyle name="Normal 8 6 2 2" xfId="19875" xr:uid="{00000000-0005-0000-0000-0000694E0000}"/>
    <cellStyle name="Normal 8 6 2 2 2" xfId="19876" xr:uid="{00000000-0005-0000-0000-00006A4E0000}"/>
    <cellStyle name="Normal 8 6 2 2 3" xfId="19877" xr:uid="{00000000-0005-0000-0000-00006B4E0000}"/>
    <cellStyle name="Normal 8 6 2 2 4" xfId="19878" xr:uid="{00000000-0005-0000-0000-00006C4E0000}"/>
    <cellStyle name="Normal 8 6 2 3" xfId="19879" xr:uid="{00000000-0005-0000-0000-00006D4E0000}"/>
    <cellStyle name="Normal 8 6 2 4" xfId="19880" xr:uid="{00000000-0005-0000-0000-00006E4E0000}"/>
    <cellStyle name="Normal 8 6 2 5" xfId="19881" xr:uid="{00000000-0005-0000-0000-00006F4E0000}"/>
    <cellStyle name="Normal 8 6 3" xfId="19882" xr:uid="{00000000-0005-0000-0000-0000704E0000}"/>
    <cellStyle name="Normal 8 6 4" xfId="19883" xr:uid="{00000000-0005-0000-0000-0000714E0000}"/>
    <cellStyle name="Normal 8 6 4 2" xfId="19884" xr:uid="{00000000-0005-0000-0000-0000724E0000}"/>
    <cellStyle name="Normal 8 6 4 3" xfId="19885" xr:uid="{00000000-0005-0000-0000-0000734E0000}"/>
    <cellStyle name="Normal 8 6 4 4" xfId="19886" xr:uid="{00000000-0005-0000-0000-0000744E0000}"/>
    <cellStyle name="Normal 8 6 5" xfId="19887" xr:uid="{00000000-0005-0000-0000-0000754E0000}"/>
    <cellStyle name="Normal 8 6 6" xfId="19888" xr:uid="{00000000-0005-0000-0000-0000764E0000}"/>
    <cellStyle name="Normal 8 6 7" xfId="19889" xr:uid="{00000000-0005-0000-0000-0000774E0000}"/>
    <cellStyle name="Normal 8 60" xfId="19890" xr:uid="{00000000-0005-0000-0000-0000784E0000}"/>
    <cellStyle name="Normal 8 61" xfId="19891" xr:uid="{00000000-0005-0000-0000-0000794E0000}"/>
    <cellStyle name="Normal 8 62" xfId="19892" xr:uid="{00000000-0005-0000-0000-00007A4E0000}"/>
    <cellStyle name="Normal 8 63" xfId="19893" xr:uid="{00000000-0005-0000-0000-00007B4E0000}"/>
    <cellStyle name="Normal 8 64" xfId="19894" xr:uid="{00000000-0005-0000-0000-00007C4E0000}"/>
    <cellStyle name="Normal 8 65" xfId="19895" xr:uid="{00000000-0005-0000-0000-00007D4E0000}"/>
    <cellStyle name="Normal 8 66" xfId="19896" xr:uid="{00000000-0005-0000-0000-00007E4E0000}"/>
    <cellStyle name="Normal 8 67" xfId="19897" xr:uid="{00000000-0005-0000-0000-00007F4E0000}"/>
    <cellStyle name="Normal 8 68" xfId="19898" xr:uid="{00000000-0005-0000-0000-0000804E0000}"/>
    <cellStyle name="Normal 8 69" xfId="19899" xr:uid="{00000000-0005-0000-0000-0000814E0000}"/>
    <cellStyle name="Normal 8 7" xfId="19900" xr:uid="{00000000-0005-0000-0000-0000824E0000}"/>
    <cellStyle name="Normal 8 7 2" xfId="19901" xr:uid="{00000000-0005-0000-0000-0000834E0000}"/>
    <cellStyle name="Normal 8 7 2 2" xfId="19902" xr:uid="{00000000-0005-0000-0000-0000844E0000}"/>
    <cellStyle name="Normal 8 7 2 2 2" xfId="19903" xr:uid="{00000000-0005-0000-0000-0000854E0000}"/>
    <cellStyle name="Normal 8 7 2 2 3" xfId="19904" xr:uid="{00000000-0005-0000-0000-0000864E0000}"/>
    <cellStyle name="Normal 8 7 2 2 4" xfId="19905" xr:uid="{00000000-0005-0000-0000-0000874E0000}"/>
    <cellStyle name="Normal 8 7 2 3" xfId="19906" xr:uid="{00000000-0005-0000-0000-0000884E0000}"/>
    <cellStyle name="Normal 8 7 2 4" xfId="19907" xr:uid="{00000000-0005-0000-0000-0000894E0000}"/>
    <cellStyle name="Normal 8 7 2 5" xfId="19908" xr:uid="{00000000-0005-0000-0000-00008A4E0000}"/>
    <cellStyle name="Normal 8 7 3" xfId="19909" xr:uid="{00000000-0005-0000-0000-00008B4E0000}"/>
    <cellStyle name="Normal 8 7 4" xfId="19910" xr:uid="{00000000-0005-0000-0000-00008C4E0000}"/>
    <cellStyle name="Normal 8 7 4 2" xfId="19911" xr:uid="{00000000-0005-0000-0000-00008D4E0000}"/>
    <cellStyle name="Normal 8 7 4 3" xfId="19912" xr:uid="{00000000-0005-0000-0000-00008E4E0000}"/>
    <cellStyle name="Normal 8 7 4 4" xfId="19913" xr:uid="{00000000-0005-0000-0000-00008F4E0000}"/>
    <cellStyle name="Normal 8 7 5" xfId="19914" xr:uid="{00000000-0005-0000-0000-0000904E0000}"/>
    <cellStyle name="Normal 8 7 6" xfId="19915" xr:uid="{00000000-0005-0000-0000-0000914E0000}"/>
    <cellStyle name="Normal 8 7 7" xfId="19916" xr:uid="{00000000-0005-0000-0000-0000924E0000}"/>
    <cellStyle name="Normal 8 70" xfId="19917" xr:uid="{00000000-0005-0000-0000-0000934E0000}"/>
    <cellStyle name="Normal 8 71" xfId="19918" xr:uid="{00000000-0005-0000-0000-0000944E0000}"/>
    <cellStyle name="Normal 8 72" xfId="19919" xr:uid="{00000000-0005-0000-0000-0000954E0000}"/>
    <cellStyle name="Normal 8 73" xfId="19920" xr:uid="{00000000-0005-0000-0000-0000964E0000}"/>
    <cellStyle name="Normal 8 74" xfId="19921" xr:uid="{00000000-0005-0000-0000-0000974E0000}"/>
    <cellStyle name="Normal 8 75" xfId="19922" xr:uid="{00000000-0005-0000-0000-0000984E0000}"/>
    <cellStyle name="Normal 8 76" xfId="19923" xr:uid="{00000000-0005-0000-0000-0000994E0000}"/>
    <cellStyle name="Normal 8 77" xfId="19924" xr:uid="{00000000-0005-0000-0000-00009A4E0000}"/>
    <cellStyle name="Normal 8 78" xfId="19925" xr:uid="{00000000-0005-0000-0000-00009B4E0000}"/>
    <cellStyle name="Normal 8 79" xfId="19926" xr:uid="{00000000-0005-0000-0000-00009C4E0000}"/>
    <cellStyle name="Normal 8 8" xfId="19927" xr:uid="{00000000-0005-0000-0000-00009D4E0000}"/>
    <cellStyle name="Normal 8 8 2" xfId="19928" xr:uid="{00000000-0005-0000-0000-00009E4E0000}"/>
    <cellStyle name="Normal 8 8 2 2" xfId="19929" xr:uid="{00000000-0005-0000-0000-00009F4E0000}"/>
    <cellStyle name="Normal 8 8 2 2 2" xfId="19930" xr:uid="{00000000-0005-0000-0000-0000A04E0000}"/>
    <cellStyle name="Normal 8 8 2 2 3" xfId="19931" xr:uid="{00000000-0005-0000-0000-0000A14E0000}"/>
    <cellStyle name="Normal 8 8 2 2 4" xfId="19932" xr:uid="{00000000-0005-0000-0000-0000A24E0000}"/>
    <cellStyle name="Normal 8 8 2 3" xfId="19933" xr:uid="{00000000-0005-0000-0000-0000A34E0000}"/>
    <cellStyle name="Normal 8 8 2 4" xfId="19934" xr:uid="{00000000-0005-0000-0000-0000A44E0000}"/>
    <cellStyle name="Normal 8 8 2 5" xfId="19935" xr:uid="{00000000-0005-0000-0000-0000A54E0000}"/>
    <cellStyle name="Normal 8 8 3" xfId="19936" xr:uid="{00000000-0005-0000-0000-0000A64E0000}"/>
    <cellStyle name="Normal 8 8 4" xfId="19937" xr:uid="{00000000-0005-0000-0000-0000A74E0000}"/>
    <cellStyle name="Normal 8 8 4 2" xfId="19938" xr:uid="{00000000-0005-0000-0000-0000A84E0000}"/>
    <cellStyle name="Normal 8 8 4 3" xfId="19939" xr:uid="{00000000-0005-0000-0000-0000A94E0000}"/>
    <cellStyle name="Normal 8 8 4 4" xfId="19940" xr:uid="{00000000-0005-0000-0000-0000AA4E0000}"/>
    <cellStyle name="Normal 8 8 5" xfId="19941" xr:uid="{00000000-0005-0000-0000-0000AB4E0000}"/>
    <cellStyle name="Normal 8 8 6" xfId="19942" xr:uid="{00000000-0005-0000-0000-0000AC4E0000}"/>
    <cellStyle name="Normal 8 8 7" xfId="19943" xr:uid="{00000000-0005-0000-0000-0000AD4E0000}"/>
    <cellStyle name="Normal 8 80" xfId="19944" xr:uid="{00000000-0005-0000-0000-0000AE4E0000}"/>
    <cellStyle name="Normal 8 81" xfId="19945" xr:uid="{00000000-0005-0000-0000-0000AF4E0000}"/>
    <cellStyle name="Normal 8 82" xfId="19946" xr:uid="{00000000-0005-0000-0000-0000B04E0000}"/>
    <cellStyle name="Normal 8 83" xfId="19947" xr:uid="{00000000-0005-0000-0000-0000B14E0000}"/>
    <cellStyle name="Normal 8 84" xfId="19948" xr:uid="{00000000-0005-0000-0000-0000B24E0000}"/>
    <cellStyle name="Normal 8 85" xfId="19949" xr:uid="{00000000-0005-0000-0000-0000B34E0000}"/>
    <cellStyle name="Normal 8 86" xfId="19950" xr:uid="{00000000-0005-0000-0000-0000B44E0000}"/>
    <cellStyle name="Normal 8 87" xfId="19951" xr:uid="{00000000-0005-0000-0000-0000B54E0000}"/>
    <cellStyle name="Normal 8 88" xfId="19952" xr:uid="{00000000-0005-0000-0000-0000B64E0000}"/>
    <cellStyle name="Normal 8 89" xfId="19953" xr:uid="{00000000-0005-0000-0000-0000B74E0000}"/>
    <cellStyle name="Normal 8 9" xfId="19954" xr:uid="{00000000-0005-0000-0000-0000B84E0000}"/>
    <cellStyle name="Normal 8 9 2" xfId="19955" xr:uid="{00000000-0005-0000-0000-0000B94E0000}"/>
    <cellStyle name="Normal 8 90" xfId="19956" xr:uid="{00000000-0005-0000-0000-0000BA4E0000}"/>
    <cellStyle name="Normal 8 91" xfId="19957" xr:uid="{00000000-0005-0000-0000-0000BB4E0000}"/>
    <cellStyle name="Normal 8 92" xfId="19958" xr:uid="{00000000-0005-0000-0000-0000BC4E0000}"/>
    <cellStyle name="Normal 8 93" xfId="19959" xr:uid="{00000000-0005-0000-0000-0000BD4E0000}"/>
    <cellStyle name="Normal 8 94" xfId="19960" xr:uid="{00000000-0005-0000-0000-0000BE4E0000}"/>
    <cellStyle name="Normal 8 95" xfId="19961" xr:uid="{00000000-0005-0000-0000-0000BF4E0000}"/>
    <cellStyle name="Normal 8 95 2" xfId="19962" xr:uid="{00000000-0005-0000-0000-0000C04E0000}"/>
    <cellStyle name="Normal 8 95 3" xfId="19963" xr:uid="{00000000-0005-0000-0000-0000C14E0000}"/>
    <cellStyle name="Normal 8 95 4" xfId="19964" xr:uid="{00000000-0005-0000-0000-0000C24E0000}"/>
    <cellStyle name="Normal 8_Annexe 6 IAS" xfId="33552" xr:uid="{F05B9262-EB46-48DE-9B56-1DAE383723E4}"/>
    <cellStyle name="Normal 80" xfId="19965" xr:uid="{00000000-0005-0000-0000-0000C34E0000}"/>
    <cellStyle name="Normal 80 2" xfId="19966" xr:uid="{00000000-0005-0000-0000-0000C44E0000}"/>
    <cellStyle name="Normal 80 3" xfId="19967" xr:uid="{00000000-0005-0000-0000-0000C54E0000}"/>
    <cellStyle name="Normal 80 4" xfId="19968" xr:uid="{00000000-0005-0000-0000-0000C64E0000}"/>
    <cellStyle name="Normal 81" xfId="19969" xr:uid="{00000000-0005-0000-0000-0000C74E0000}"/>
    <cellStyle name="Normal 81 2" xfId="19970" xr:uid="{00000000-0005-0000-0000-0000C84E0000}"/>
    <cellStyle name="Normal 81 3" xfId="19971" xr:uid="{00000000-0005-0000-0000-0000C94E0000}"/>
    <cellStyle name="Normal 81 4" xfId="19972" xr:uid="{00000000-0005-0000-0000-0000CA4E0000}"/>
    <cellStyle name="Normal 82" xfId="19973" xr:uid="{00000000-0005-0000-0000-0000CB4E0000}"/>
    <cellStyle name="Normal 82 2" xfId="19974" xr:uid="{00000000-0005-0000-0000-0000CC4E0000}"/>
    <cellStyle name="Normal 82 3" xfId="19975" xr:uid="{00000000-0005-0000-0000-0000CD4E0000}"/>
    <cellStyle name="Normal 82 4" xfId="19976" xr:uid="{00000000-0005-0000-0000-0000CE4E0000}"/>
    <cellStyle name="Normal 83" xfId="19977" xr:uid="{00000000-0005-0000-0000-0000CF4E0000}"/>
    <cellStyle name="Normal 83 2" xfId="19978" xr:uid="{00000000-0005-0000-0000-0000D04E0000}"/>
    <cellStyle name="Normal 83 3" xfId="19979" xr:uid="{00000000-0005-0000-0000-0000D14E0000}"/>
    <cellStyle name="Normal 83 4" xfId="19980" xr:uid="{00000000-0005-0000-0000-0000D24E0000}"/>
    <cellStyle name="Normal 84" xfId="19981" xr:uid="{00000000-0005-0000-0000-0000D34E0000}"/>
    <cellStyle name="Normal 84 2" xfId="19982" xr:uid="{00000000-0005-0000-0000-0000D44E0000}"/>
    <cellStyle name="Normal 84 3" xfId="19983" xr:uid="{00000000-0005-0000-0000-0000D54E0000}"/>
    <cellStyle name="Normal 84 4" xfId="19984" xr:uid="{00000000-0005-0000-0000-0000D64E0000}"/>
    <cellStyle name="Normal 85" xfId="19985" xr:uid="{00000000-0005-0000-0000-0000D74E0000}"/>
    <cellStyle name="Normal 85 2" xfId="19986" xr:uid="{00000000-0005-0000-0000-0000D84E0000}"/>
    <cellStyle name="Normal 85 3" xfId="19987" xr:uid="{00000000-0005-0000-0000-0000D94E0000}"/>
    <cellStyle name="Normal 85 4" xfId="19988" xr:uid="{00000000-0005-0000-0000-0000DA4E0000}"/>
    <cellStyle name="Normal 86" xfId="19989" xr:uid="{00000000-0005-0000-0000-0000DB4E0000}"/>
    <cellStyle name="Normal 86 2" xfId="19990" xr:uid="{00000000-0005-0000-0000-0000DC4E0000}"/>
    <cellStyle name="Normal 86 3" xfId="19991" xr:uid="{00000000-0005-0000-0000-0000DD4E0000}"/>
    <cellStyle name="Normal 86 4" xfId="19992" xr:uid="{00000000-0005-0000-0000-0000DE4E0000}"/>
    <cellStyle name="Normal 87" xfId="19993" xr:uid="{00000000-0005-0000-0000-0000DF4E0000}"/>
    <cellStyle name="Normal 87 2" xfId="19994" xr:uid="{00000000-0005-0000-0000-0000E04E0000}"/>
    <cellStyle name="Normal 87 3" xfId="19995" xr:uid="{00000000-0005-0000-0000-0000E14E0000}"/>
    <cellStyle name="Normal 87 4" xfId="19996" xr:uid="{00000000-0005-0000-0000-0000E24E0000}"/>
    <cellStyle name="Normal 88" xfId="19997" xr:uid="{00000000-0005-0000-0000-0000E34E0000}"/>
    <cellStyle name="Normal 88 2" xfId="19998" xr:uid="{00000000-0005-0000-0000-0000E44E0000}"/>
    <cellStyle name="Normal 88 3" xfId="19999" xr:uid="{00000000-0005-0000-0000-0000E54E0000}"/>
    <cellStyle name="Normal 88 4" xfId="20000" xr:uid="{00000000-0005-0000-0000-0000E64E0000}"/>
    <cellStyle name="Normal 89" xfId="20001" xr:uid="{00000000-0005-0000-0000-0000E74E0000}"/>
    <cellStyle name="Normal 89 2" xfId="20002" xr:uid="{00000000-0005-0000-0000-0000E84E0000}"/>
    <cellStyle name="Normal 89 3" xfId="20003" xr:uid="{00000000-0005-0000-0000-0000E94E0000}"/>
    <cellStyle name="Normal 89 4" xfId="20004" xr:uid="{00000000-0005-0000-0000-0000EA4E0000}"/>
    <cellStyle name="Normal 9" xfId="20005" xr:uid="{00000000-0005-0000-0000-0000EB4E0000}"/>
    <cellStyle name="Normal 9 10" xfId="20006" xr:uid="{00000000-0005-0000-0000-0000EC4E0000}"/>
    <cellStyle name="Normal 9 10 2" xfId="20007" xr:uid="{00000000-0005-0000-0000-0000ED4E0000}"/>
    <cellStyle name="Normal 9 10 3" xfId="33554" xr:uid="{9A5168FA-B71D-40C9-8FCF-8729A9B48F08}"/>
    <cellStyle name="Normal 9 100" xfId="37732" xr:uid="{03A49BDC-D38B-4742-A5A6-27A3DDA486E3}"/>
    <cellStyle name="Normal 9 11" xfId="20008" xr:uid="{00000000-0005-0000-0000-0000EE4E0000}"/>
    <cellStyle name="Normal 9 11 2" xfId="20009" xr:uid="{00000000-0005-0000-0000-0000EF4E0000}"/>
    <cellStyle name="Normal 9 11 3" xfId="20010" xr:uid="{00000000-0005-0000-0000-0000F04E0000}"/>
    <cellStyle name="Normal 9 11 3 2" xfId="20011" xr:uid="{00000000-0005-0000-0000-0000F14E0000}"/>
    <cellStyle name="Normal 9 11 3 3" xfId="20012" xr:uid="{00000000-0005-0000-0000-0000F24E0000}"/>
    <cellStyle name="Normal 9 11 3 4" xfId="20013" xr:uid="{00000000-0005-0000-0000-0000F34E0000}"/>
    <cellStyle name="Normal 9 11 4" xfId="20014" xr:uid="{00000000-0005-0000-0000-0000F44E0000}"/>
    <cellStyle name="Normal 9 11 5" xfId="20015" xr:uid="{00000000-0005-0000-0000-0000F54E0000}"/>
    <cellStyle name="Normal 9 11 6" xfId="20016" xr:uid="{00000000-0005-0000-0000-0000F64E0000}"/>
    <cellStyle name="Normal 9 11 7" xfId="33555" xr:uid="{97A32C5A-29E3-4EFD-893C-52EC4AAED0CC}"/>
    <cellStyle name="Normal 9 12" xfId="20017" xr:uid="{00000000-0005-0000-0000-0000F74E0000}"/>
    <cellStyle name="Normal 9 12 2" xfId="33556" xr:uid="{04A5890D-5C89-4F82-BA5E-E11E7C0299A2}"/>
    <cellStyle name="Normal 9 13" xfId="20018" xr:uid="{00000000-0005-0000-0000-0000F84E0000}"/>
    <cellStyle name="Normal 9 13 2" xfId="33557" xr:uid="{6F1CB8BD-9C51-4760-A7D8-3C429AFB738D}"/>
    <cellStyle name="Normal 9 14" xfId="20019" xr:uid="{00000000-0005-0000-0000-0000F94E0000}"/>
    <cellStyle name="Normal 9 14 2" xfId="33558" xr:uid="{1B49A4D4-A233-4AEE-8428-AB473463A283}"/>
    <cellStyle name="Normal 9 15" xfId="20020" xr:uid="{00000000-0005-0000-0000-0000FA4E0000}"/>
    <cellStyle name="Normal 9 15 2" xfId="33559" xr:uid="{4CB251F2-7B80-42AF-A64B-506B655496CE}"/>
    <cellStyle name="Normal 9 16" xfId="20021" xr:uid="{00000000-0005-0000-0000-0000FB4E0000}"/>
    <cellStyle name="Normal 9 16 2" xfId="33560" xr:uid="{C6760C3A-192B-48B8-8D1A-DCFE14E2C4E4}"/>
    <cellStyle name="Normal 9 17" xfId="20022" xr:uid="{00000000-0005-0000-0000-0000FC4E0000}"/>
    <cellStyle name="Normal 9 17 2" xfId="33561" xr:uid="{1B015F65-8E05-4DE8-9DEE-5CE109DFC012}"/>
    <cellStyle name="Normal 9 18" xfId="20023" xr:uid="{00000000-0005-0000-0000-0000FD4E0000}"/>
    <cellStyle name="Normal 9 19" xfId="20024" xr:uid="{00000000-0005-0000-0000-0000FE4E0000}"/>
    <cellStyle name="Normal 9 2" xfId="20025" xr:uid="{00000000-0005-0000-0000-0000FF4E0000}"/>
    <cellStyle name="Normal 9 2 2" xfId="20026" xr:uid="{00000000-0005-0000-0000-0000004F0000}"/>
    <cellStyle name="Normal 9 2 2 2" xfId="33563" xr:uid="{DC558728-C97C-473D-ABC6-80CC130DFB58}"/>
    <cellStyle name="Normal 9 2 3" xfId="20027" xr:uid="{00000000-0005-0000-0000-0000014F0000}"/>
    <cellStyle name="Normal 9 2 3 2" xfId="20028" xr:uid="{00000000-0005-0000-0000-0000024F0000}"/>
    <cellStyle name="Normal 9 2 3 2 2" xfId="20029" xr:uid="{00000000-0005-0000-0000-0000034F0000}"/>
    <cellStyle name="Normal 9 2 3 2 2 2" xfId="20030" xr:uid="{00000000-0005-0000-0000-0000044F0000}"/>
    <cellStyle name="Normal 9 2 3 2 2 3" xfId="20031" xr:uid="{00000000-0005-0000-0000-0000054F0000}"/>
    <cellStyle name="Normal 9 2 3 2 2 4" xfId="20032" xr:uid="{00000000-0005-0000-0000-0000064F0000}"/>
    <cellStyle name="Normal 9 2 3 2 3" xfId="20033" xr:uid="{00000000-0005-0000-0000-0000074F0000}"/>
    <cellStyle name="Normal 9 2 3 2 4" xfId="20034" xr:uid="{00000000-0005-0000-0000-0000084F0000}"/>
    <cellStyle name="Normal 9 2 3 2 5" xfId="20035" xr:uid="{00000000-0005-0000-0000-0000094F0000}"/>
    <cellStyle name="Normal 9 2 3 3" xfId="20036" xr:uid="{00000000-0005-0000-0000-00000A4F0000}"/>
    <cellStyle name="Normal 9 2 3 4" xfId="20037" xr:uid="{00000000-0005-0000-0000-00000B4F0000}"/>
    <cellStyle name="Normal 9 2 3 4 2" xfId="20038" xr:uid="{00000000-0005-0000-0000-00000C4F0000}"/>
    <cellStyle name="Normal 9 2 3 4 3" xfId="20039" xr:uid="{00000000-0005-0000-0000-00000D4F0000}"/>
    <cellStyle name="Normal 9 2 3 4 4" xfId="20040" xr:uid="{00000000-0005-0000-0000-00000E4F0000}"/>
    <cellStyle name="Normal 9 2 3 5" xfId="20041" xr:uid="{00000000-0005-0000-0000-00000F4F0000}"/>
    <cellStyle name="Normal 9 2 3 6" xfId="20042" xr:uid="{00000000-0005-0000-0000-0000104F0000}"/>
    <cellStyle name="Normal 9 2 3 7" xfId="20043" xr:uid="{00000000-0005-0000-0000-0000114F0000}"/>
    <cellStyle name="Normal 9 2 3 8" xfId="33564" xr:uid="{D6C5CB05-B717-4B47-BF14-845AA5E1C80A}"/>
    <cellStyle name="Normal 9 2 4" xfId="20044" xr:uid="{00000000-0005-0000-0000-0000124F0000}"/>
    <cellStyle name="Normal 9 2 5" xfId="33562" xr:uid="{E46D6392-C775-4F99-9AED-8237F132D5EA}"/>
    <cellStyle name="Normal 9 2_Annexe 6 IAS" xfId="33565" xr:uid="{8680B95A-56DC-49B3-8AA0-3FF780AD3130}"/>
    <cellStyle name="Normal 9 20" xfId="20045" xr:uid="{00000000-0005-0000-0000-0000134F0000}"/>
    <cellStyle name="Normal 9 21" xfId="20046" xr:uid="{00000000-0005-0000-0000-0000144F0000}"/>
    <cellStyle name="Normal 9 22" xfId="20047" xr:uid="{00000000-0005-0000-0000-0000154F0000}"/>
    <cellStyle name="Normal 9 23" xfId="20048" xr:uid="{00000000-0005-0000-0000-0000164F0000}"/>
    <cellStyle name="Normal 9 24" xfId="20049" xr:uid="{00000000-0005-0000-0000-0000174F0000}"/>
    <cellStyle name="Normal 9 25" xfId="20050" xr:uid="{00000000-0005-0000-0000-0000184F0000}"/>
    <cellStyle name="Normal 9 26" xfId="20051" xr:uid="{00000000-0005-0000-0000-0000194F0000}"/>
    <cellStyle name="Normal 9 27" xfId="20052" xr:uid="{00000000-0005-0000-0000-00001A4F0000}"/>
    <cellStyle name="Normal 9 28" xfId="20053" xr:uid="{00000000-0005-0000-0000-00001B4F0000}"/>
    <cellStyle name="Normal 9 29" xfId="20054" xr:uid="{00000000-0005-0000-0000-00001C4F0000}"/>
    <cellStyle name="Normal 9 3" xfId="20055" xr:uid="{00000000-0005-0000-0000-00001D4F0000}"/>
    <cellStyle name="Normal 9 3 2" xfId="20056" xr:uid="{00000000-0005-0000-0000-00001E4F0000}"/>
    <cellStyle name="Normal 9 3 2 2" xfId="20057" xr:uid="{00000000-0005-0000-0000-00001F4F0000}"/>
    <cellStyle name="Normal 9 3 2 2 2" xfId="20058" xr:uid="{00000000-0005-0000-0000-0000204F0000}"/>
    <cellStyle name="Normal 9 3 2 2 2 2" xfId="20059" xr:uid="{00000000-0005-0000-0000-0000214F0000}"/>
    <cellStyle name="Normal 9 3 2 2 2 3" xfId="20060" xr:uid="{00000000-0005-0000-0000-0000224F0000}"/>
    <cellStyle name="Normal 9 3 2 2 2 4" xfId="20061" xr:uid="{00000000-0005-0000-0000-0000234F0000}"/>
    <cellStyle name="Normal 9 3 2 2 3" xfId="20062" xr:uid="{00000000-0005-0000-0000-0000244F0000}"/>
    <cellStyle name="Normal 9 3 2 2 4" xfId="20063" xr:uid="{00000000-0005-0000-0000-0000254F0000}"/>
    <cellStyle name="Normal 9 3 2 2 5" xfId="20064" xr:uid="{00000000-0005-0000-0000-0000264F0000}"/>
    <cellStyle name="Normal 9 3 2 3" xfId="20065" xr:uid="{00000000-0005-0000-0000-0000274F0000}"/>
    <cellStyle name="Normal 9 3 2 4" xfId="20066" xr:uid="{00000000-0005-0000-0000-0000284F0000}"/>
    <cellStyle name="Normal 9 3 2 4 2" xfId="20067" xr:uid="{00000000-0005-0000-0000-0000294F0000}"/>
    <cellStyle name="Normal 9 3 2 4 3" xfId="20068" xr:uid="{00000000-0005-0000-0000-00002A4F0000}"/>
    <cellStyle name="Normal 9 3 2 4 4" xfId="20069" xr:uid="{00000000-0005-0000-0000-00002B4F0000}"/>
    <cellStyle name="Normal 9 3 2 5" xfId="20070" xr:uid="{00000000-0005-0000-0000-00002C4F0000}"/>
    <cellStyle name="Normal 9 3 2 6" xfId="20071" xr:uid="{00000000-0005-0000-0000-00002D4F0000}"/>
    <cellStyle name="Normal 9 3 2 7" xfId="20072" xr:uid="{00000000-0005-0000-0000-00002E4F0000}"/>
    <cellStyle name="Normal 9 3 2 8" xfId="33567" xr:uid="{9A042F45-8306-470F-9478-B66AAD902275}"/>
    <cellStyle name="Normal 9 3 3" xfId="20073" xr:uid="{00000000-0005-0000-0000-00002F4F0000}"/>
    <cellStyle name="Normal 9 3 4" xfId="20074" xr:uid="{00000000-0005-0000-0000-0000304F0000}"/>
    <cellStyle name="Normal 9 3 5" xfId="33566" xr:uid="{F9B616DD-D482-4669-94E5-E2525F94E5A1}"/>
    <cellStyle name="Normal 9 30" xfId="20075" xr:uid="{00000000-0005-0000-0000-0000314F0000}"/>
    <cellStyle name="Normal 9 31" xfId="20076" xr:uid="{00000000-0005-0000-0000-0000324F0000}"/>
    <cellStyle name="Normal 9 32" xfId="20077" xr:uid="{00000000-0005-0000-0000-0000334F0000}"/>
    <cellStyle name="Normal 9 33" xfId="20078" xr:uid="{00000000-0005-0000-0000-0000344F0000}"/>
    <cellStyle name="Normal 9 34" xfId="20079" xr:uid="{00000000-0005-0000-0000-0000354F0000}"/>
    <cellStyle name="Normal 9 35" xfId="20080" xr:uid="{00000000-0005-0000-0000-0000364F0000}"/>
    <cellStyle name="Normal 9 36" xfId="20081" xr:uid="{00000000-0005-0000-0000-0000374F0000}"/>
    <cellStyle name="Normal 9 37" xfId="20082" xr:uid="{00000000-0005-0000-0000-0000384F0000}"/>
    <cellStyle name="Normal 9 38" xfId="20083" xr:uid="{00000000-0005-0000-0000-0000394F0000}"/>
    <cellStyle name="Normal 9 39" xfId="20084" xr:uid="{00000000-0005-0000-0000-00003A4F0000}"/>
    <cellStyle name="Normal 9 4" xfId="20085" xr:uid="{00000000-0005-0000-0000-00003B4F0000}"/>
    <cellStyle name="Normal 9 4 2" xfId="20086" xr:uid="{00000000-0005-0000-0000-00003C4F0000}"/>
    <cellStyle name="Normal 9 4 3" xfId="20087" xr:uid="{00000000-0005-0000-0000-00003D4F0000}"/>
    <cellStyle name="Normal 9 4 3 2" xfId="20088" xr:uid="{00000000-0005-0000-0000-00003E4F0000}"/>
    <cellStyle name="Normal 9 4 3 2 2" xfId="20089" xr:uid="{00000000-0005-0000-0000-00003F4F0000}"/>
    <cellStyle name="Normal 9 4 3 2 2 2" xfId="20090" xr:uid="{00000000-0005-0000-0000-0000404F0000}"/>
    <cellStyle name="Normal 9 4 3 2 2 3" xfId="20091" xr:uid="{00000000-0005-0000-0000-0000414F0000}"/>
    <cellStyle name="Normal 9 4 3 2 2 4" xfId="20092" xr:uid="{00000000-0005-0000-0000-0000424F0000}"/>
    <cellStyle name="Normal 9 4 3 2 3" xfId="20093" xr:uid="{00000000-0005-0000-0000-0000434F0000}"/>
    <cellStyle name="Normal 9 4 3 2 4" xfId="20094" xr:uid="{00000000-0005-0000-0000-0000444F0000}"/>
    <cellStyle name="Normal 9 4 3 2 5" xfId="20095" xr:uid="{00000000-0005-0000-0000-0000454F0000}"/>
    <cellStyle name="Normal 9 4 3 3" xfId="20096" xr:uid="{00000000-0005-0000-0000-0000464F0000}"/>
    <cellStyle name="Normal 9 4 3 4" xfId="20097" xr:uid="{00000000-0005-0000-0000-0000474F0000}"/>
    <cellStyle name="Normal 9 4 3 4 2" xfId="20098" xr:uid="{00000000-0005-0000-0000-0000484F0000}"/>
    <cellStyle name="Normal 9 4 3 4 3" xfId="20099" xr:uid="{00000000-0005-0000-0000-0000494F0000}"/>
    <cellStyle name="Normal 9 4 3 4 4" xfId="20100" xr:uid="{00000000-0005-0000-0000-00004A4F0000}"/>
    <cellStyle name="Normal 9 4 3 5" xfId="20101" xr:uid="{00000000-0005-0000-0000-00004B4F0000}"/>
    <cellStyle name="Normal 9 4 3 6" xfId="20102" xr:uid="{00000000-0005-0000-0000-00004C4F0000}"/>
    <cellStyle name="Normal 9 4 3 7" xfId="20103" xr:uid="{00000000-0005-0000-0000-00004D4F0000}"/>
    <cellStyle name="Normal 9 4 4" xfId="20104" xr:uid="{00000000-0005-0000-0000-00004E4F0000}"/>
    <cellStyle name="Normal 9 4 5" xfId="33568" xr:uid="{5D65F678-144A-4E21-9433-9F91D0C4574F}"/>
    <cellStyle name="Normal 9 40" xfId="20105" xr:uid="{00000000-0005-0000-0000-00004F4F0000}"/>
    <cellStyle name="Normal 9 41" xfId="20106" xr:uid="{00000000-0005-0000-0000-0000504F0000}"/>
    <cellStyle name="Normal 9 42" xfId="20107" xr:uid="{00000000-0005-0000-0000-0000514F0000}"/>
    <cellStyle name="Normal 9 43" xfId="20108" xr:uid="{00000000-0005-0000-0000-0000524F0000}"/>
    <cellStyle name="Normal 9 44" xfId="20109" xr:uid="{00000000-0005-0000-0000-0000534F0000}"/>
    <cellStyle name="Normal 9 45" xfId="20110" xr:uid="{00000000-0005-0000-0000-0000544F0000}"/>
    <cellStyle name="Normal 9 46" xfId="20111" xr:uid="{00000000-0005-0000-0000-0000554F0000}"/>
    <cellStyle name="Normal 9 47" xfId="20112" xr:uid="{00000000-0005-0000-0000-0000564F0000}"/>
    <cellStyle name="Normal 9 48" xfId="20113" xr:uid="{00000000-0005-0000-0000-0000574F0000}"/>
    <cellStyle name="Normal 9 49" xfId="20114" xr:uid="{00000000-0005-0000-0000-0000584F0000}"/>
    <cellStyle name="Normal 9 5" xfId="20115" xr:uid="{00000000-0005-0000-0000-0000594F0000}"/>
    <cellStyle name="Normal 9 5 10" xfId="20116" xr:uid="{00000000-0005-0000-0000-00005A4F0000}"/>
    <cellStyle name="Normal 9 5 11" xfId="33569" xr:uid="{35316909-7883-477B-A893-6E580F48C6FF}"/>
    <cellStyle name="Normal 9 5 2" xfId="20117" xr:uid="{00000000-0005-0000-0000-00005B4F0000}"/>
    <cellStyle name="Normal 9 5 2 2" xfId="20118" xr:uid="{00000000-0005-0000-0000-00005C4F0000}"/>
    <cellStyle name="Normal 9 5 2 2 2" xfId="20119" xr:uid="{00000000-0005-0000-0000-00005D4F0000}"/>
    <cellStyle name="Normal 9 5 2 2 2 2" xfId="20120" xr:uid="{00000000-0005-0000-0000-00005E4F0000}"/>
    <cellStyle name="Normal 9 5 2 2 2 3" xfId="20121" xr:uid="{00000000-0005-0000-0000-00005F4F0000}"/>
    <cellStyle name="Normal 9 5 2 2 2 4" xfId="20122" xr:uid="{00000000-0005-0000-0000-0000604F0000}"/>
    <cellStyle name="Normal 9 5 2 2 3" xfId="20123" xr:uid="{00000000-0005-0000-0000-0000614F0000}"/>
    <cellStyle name="Normal 9 5 2 2 4" xfId="20124" xr:uid="{00000000-0005-0000-0000-0000624F0000}"/>
    <cellStyle name="Normal 9 5 2 2 5" xfId="20125" xr:uid="{00000000-0005-0000-0000-0000634F0000}"/>
    <cellStyle name="Normal 9 5 2 3" xfId="20126" xr:uid="{00000000-0005-0000-0000-0000644F0000}"/>
    <cellStyle name="Normal 9 5 2 4" xfId="20127" xr:uid="{00000000-0005-0000-0000-0000654F0000}"/>
    <cellStyle name="Normal 9 5 2 4 2" xfId="20128" xr:uid="{00000000-0005-0000-0000-0000664F0000}"/>
    <cellStyle name="Normal 9 5 2 4 3" xfId="20129" xr:uid="{00000000-0005-0000-0000-0000674F0000}"/>
    <cellStyle name="Normal 9 5 2 4 4" xfId="20130" xr:uid="{00000000-0005-0000-0000-0000684F0000}"/>
    <cellStyle name="Normal 9 5 2 5" xfId="20131" xr:uid="{00000000-0005-0000-0000-0000694F0000}"/>
    <cellStyle name="Normal 9 5 2 6" xfId="20132" xr:uid="{00000000-0005-0000-0000-00006A4F0000}"/>
    <cellStyle name="Normal 9 5 2 7" xfId="20133" xr:uid="{00000000-0005-0000-0000-00006B4F0000}"/>
    <cellStyle name="Normal 9 5 3" xfId="20134" xr:uid="{00000000-0005-0000-0000-00006C4F0000}"/>
    <cellStyle name="Normal 9 5 3 2" xfId="20135" xr:uid="{00000000-0005-0000-0000-00006D4F0000}"/>
    <cellStyle name="Normal 9 5 3 2 2" xfId="20136" xr:uid="{00000000-0005-0000-0000-00006E4F0000}"/>
    <cellStyle name="Normal 9 5 3 2 2 2" xfId="20137" xr:uid="{00000000-0005-0000-0000-00006F4F0000}"/>
    <cellStyle name="Normal 9 5 3 2 2 3" xfId="20138" xr:uid="{00000000-0005-0000-0000-0000704F0000}"/>
    <cellStyle name="Normal 9 5 3 2 2 4" xfId="20139" xr:uid="{00000000-0005-0000-0000-0000714F0000}"/>
    <cellStyle name="Normal 9 5 3 2 3" xfId="20140" xr:uid="{00000000-0005-0000-0000-0000724F0000}"/>
    <cellStyle name="Normal 9 5 3 2 4" xfId="20141" xr:uid="{00000000-0005-0000-0000-0000734F0000}"/>
    <cellStyle name="Normal 9 5 3 2 5" xfId="20142" xr:uid="{00000000-0005-0000-0000-0000744F0000}"/>
    <cellStyle name="Normal 9 5 3 3" xfId="20143" xr:uid="{00000000-0005-0000-0000-0000754F0000}"/>
    <cellStyle name="Normal 9 5 3 3 2" xfId="20144" xr:uid="{00000000-0005-0000-0000-0000764F0000}"/>
    <cellStyle name="Normal 9 5 3 3 3" xfId="20145" xr:uid="{00000000-0005-0000-0000-0000774F0000}"/>
    <cellStyle name="Normal 9 5 3 3 4" xfId="20146" xr:uid="{00000000-0005-0000-0000-0000784F0000}"/>
    <cellStyle name="Normal 9 5 3 4" xfId="20147" xr:uid="{00000000-0005-0000-0000-0000794F0000}"/>
    <cellStyle name="Normal 9 5 3 5" xfId="20148" xr:uid="{00000000-0005-0000-0000-00007A4F0000}"/>
    <cellStyle name="Normal 9 5 3 6" xfId="20149" xr:uid="{00000000-0005-0000-0000-00007B4F0000}"/>
    <cellStyle name="Normal 9 5 4" xfId="20150" xr:uid="{00000000-0005-0000-0000-00007C4F0000}"/>
    <cellStyle name="Normal 9 5 4 2" xfId="20151" xr:uid="{00000000-0005-0000-0000-00007D4F0000}"/>
    <cellStyle name="Normal 9 5 4 2 2" xfId="20152" xr:uid="{00000000-0005-0000-0000-00007E4F0000}"/>
    <cellStyle name="Normal 9 5 4 2 2 2" xfId="20153" xr:uid="{00000000-0005-0000-0000-00007F4F0000}"/>
    <cellStyle name="Normal 9 5 4 2 2 3" xfId="20154" xr:uid="{00000000-0005-0000-0000-0000804F0000}"/>
    <cellStyle name="Normal 9 5 4 2 2 4" xfId="20155" xr:uid="{00000000-0005-0000-0000-0000814F0000}"/>
    <cellStyle name="Normal 9 5 4 2 3" xfId="20156" xr:uid="{00000000-0005-0000-0000-0000824F0000}"/>
    <cellStyle name="Normal 9 5 4 2 4" xfId="20157" xr:uid="{00000000-0005-0000-0000-0000834F0000}"/>
    <cellStyle name="Normal 9 5 4 2 5" xfId="20158" xr:uid="{00000000-0005-0000-0000-0000844F0000}"/>
    <cellStyle name="Normal 9 5 4 3" xfId="20159" xr:uid="{00000000-0005-0000-0000-0000854F0000}"/>
    <cellStyle name="Normal 9 5 4 3 2" xfId="20160" xr:uid="{00000000-0005-0000-0000-0000864F0000}"/>
    <cellStyle name="Normal 9 5 4 3 3" xfId="20161" xr:uid="{00000000-0005-0000-0000-0000874F0000}"/>
    <cellStyle name="Normal 9 5 4 3 4" xfId="20162" xr:uid="{00000000-0005-0000-0000-0000884F0000}"/>
    <cellStyle name="Normal 9 5 4 4" xfId="20163" xr:uid="{00000000-0005-0000-0000-0000894F0000}"/>
    <cellStyle name="Normal 9 5 4 5" xfId="20164" xr:uid="{00000000-0005-0000-0000-00008A4F0000}"/>
    <cellStyle name="Normal 9 5 4 6" xfId="20165" xr:uid="{00000000-0005-0000-0000-00008B4F0000}"/>
    <cellStyle name="Normal 9 5 5" xfId="20166" xr:uid="{00000000-0005-0000-0000-00008C4F0000}"/>
    <cellStyle name="Normal 9 5 5 2" xfId="20167" xr:uid="{00000000-0005-0000-0000-00008D4F0000}"/>
    <cellStyle name="Normal 9 5 5 2 2" xfId="20168" xr:uid="{00000000-0005-0000-0000-00008E4F0000}"/>
    <cellStyle name="Normal 9 5 5 2 3" xfId="20169" xr:uid="{00000000-0005-0000-0000-00008F4F0000}"/>
    <cellStyle name="Normal 9 5 5 2 4" xfId="20170" xr:uid="{00000000-0005-0000-0000-0000904F0000}"/>
    <cellStyle name="Normal 9 5 5 3" xfId="20171" xr:uid="{00000000-0005-0000-0000-0000914F0000}"/>
    <cellStyle name="Normal 9 5 5 4" xfId="20172" xr:uid="{00000000-0005-0000-0000-0000924F0000}"/>
    <cellStyle name="Normal 9 5 5 5" xfId="20173" xr:uid="{00000000-0005-0000-0000-0000934F0000}"/>
    <cellStyle name="Normal 9 5 6" xfId="20174" xr:uid="{00000000-0005-0000-0000-0000944F0000}"/>
    <cellStyle name="Normal 9 5 7" xfId="20175" xr:uid="{00000000-0005-0000-0000-0000954F0000}"/>
    <cellStyle name="Normal 9 5 7 2" xfId="20176" xr:uid="{00000000-0005-0000-0000-0000964F0000}"/>
    <cellStyle name="Normal 9 5 7 3" xfId="20177" xr:uid="{00000000-0005-0000-0000-0000974F0000}"/>
    <cellStyle name="Normal 9 5 7 4" xfId="20178" xr:uid="{00000000-0005-0000-0000-0000984F0000}"/>
    <cellStyle name="Normal 9 5 8" xfId="20179" xr:uid="{00000000-0005-0000-0000-0000994F0000}"/>
    <cellStyle name="Normal 9 5 9" xfId="20180" xr:uid="{00000000-0005-0000-0000-00009A4F0000}"/>
    <cellStyle name="Normal 9 50" xfId="20181" xr:uid="{00000000-0005-0000-0000-00009B4F0000}"/>
    <cellStyle name="Normal 9 51" xfId="20182" xr:uid="{00000000-0005-0000-0000-00009C4F0000}"/>
    <cellStyle name="Normal 9 52" xfId="20183" xr:uid="{00000000-0005-0000-0000-00009D4F0000}"/>
    <cellStyle name="Normal 9 53" xfId="20184" xr:uid="{00000000-0005-0000-0000-00009E4F0000}"/>
    <cellStyle name="Normal 9 54" xfId="20185" xr:uid="{00000000-0005-0000-0000-00009F4F0000}"/>
    <cellStyle name="Normal 9 55" xfId="20186" xr:uid="{00000000-0005-0000-0000-0000A04F0000}"/>
    <cellStyle name="Normal 9 56" xfId="20187" xr:uid="{00000000-0005-0000-0000-0000A14F0000}"/>
    <cellStyle name="Normal 9 57" xfId="20188" xr:uid="{00000000-0005-0000-0000-0000A24F0000}"/>
    <cellStyle name="Normal 9 58" xfId="20189" xr:uid="{00000000-0005-0000-0000-0000A34F0000}"/>
    <cellStyle name="Normal 9 59" xfId="20190" xr:uid="{00000000-0005-0000-0000-0000A44F0000}"/>
    <cellStyle name="Normal 9 6" xfId="20191" xr:uid="{00000000-0005-0000-0000-0000A54F0000}"/>
    <cellStyle name="Normal 9 6 2" xfId="20192" xr:uid="{00000000-0005-0000-0000-0000A64F0000}"/>
    <cellStyle name="Normal 9 6 2 2" xfId="20193" xr:uid="{00000000-0005-0000-0000-0000A74F0000}"/>
    <cellStyle name="Normal 9 6 2 2 2" xfId="20194" xr:uid="{00000000-0005-0000-0000-0000A84F0000}"/>
    <cellStyle name="Normal 9 6 2 2 2 2" xfId="20195" xr:uid="{00000000-0005-0000-0000-0000A94F0000}"/>
    <cellStyle name="Normal 9 6 2 2 2 3" xfId="20196" xr:uid="{00000000-0005-0000-0000-0000AA4F0000}"/>
    <cellStyle name="Normal 9 6 2 2 2 4" xfId="20197" xr:uid="{00000000-0005-0000-0000-0000AB4F0000}"/>
    <cellStyle name="Normal 9 6 2 2 3" xfId="20198" xr:uid="{00000000-0005-0000-0000-0000AC4F0000}"/>
    <cellStyle name="Normal 9 6 2 2 4" xfId="20199" xr:uid="{00000000-0005-0000-0000-0000AD4F0000}"/>
    <cellStyle name="Normal 9 6 2 2 5" xfId="20200" xr:uid="{00000000-0005-0000-0000-0000AE4F0000}"/>
    <cellStyle name="Normal 9 6 2 3" xfId="20201" xr:uid="{00000000-0005-0000-0000-0000AF4F0000}"/>
    <cellStyle name="Normal 9 6 2 3 2" xfId="20202" xr:uid="{00000000-0005-0000-0000-0000B04F0000}"/>
    <cellStyle name="Normal 9 6 2 3 3" xfId="20203" xr:uid="{00000000-0005-0000-0000-0000B14F0000}"/>
    <cellStyle name="Normal 9 6 2 3 4" xfId="20204" xr:uid="{00000000-0005-0000-0000-0000B24F0000}"/>
    <cellStyle name="Normal 9 6 2 4" xfId="20205" xr:uid="{00000000-0005-0000-0000-0000B34F0000}"/>
    <cellStyle name="Normal 9 6 2 5" xfId="20206" xr:uid="{00000000-0005-0000-0000-0000B44F0000}"/>
    <cellStyle name="Normal 9 6 2 6" xfId="20207" xr:uid="{00000000-0005-0000-0000-0000B54F0000}"/>
    <cellStyle name="Normal 9 6 3" xfId="20208" xr:uid="{00000000-0005-0000-0000-0000B64F0000}"/>
    <cellStyle name="Normal 9 6 3 2" xfId="20209" xr:uid="{00000000-0005-0000-0000-0000B74F0000}"/>
    <cellStyle name="Normal 9 6 3 2 2" xfId="20210" xr:uid="{00000000-0005-0000-0000-0000B84F0000}"/>
    <cellStyle name="Normal 9 6 3 2 3" xfId="20211" xr:uid="{00000000-0005-0000-0000-0000B94F0000}"/>
    <cellStyle name="Normal 9 6 3 2 4" xfId="20212" xr:uid="{00000000-0005-0000-0000-0000BA4F0000}"/>
    <cellStyle name="Normal 9 6 3 3" xfId="20213" xr:uid="{00000000-0005-0000-0000-0000BB4F0000}"/>
    <cellStyle name="Normal 9 6 3 4" xfId="20214" xr:uid="{00000000-0005-0000-0000-0000BC4F0000}"/>
    <cellStyle name="Normal 9 6 3 5" xfId="20215" xr:uid="{00000000-0005-0000-0000-0000BD4F0000}"/>
    <cellStyle name="Normal 9 6 4" xfId="20216" xr:uid="{00000000-0005-0000-0000-0000BE4F0000}"/>
    <cellStyle name="Normal 9 6 5" xfId="20217" xr:uid="{00000000-0005-0000-0000-0000BF4F0000}"/>
    <cellStyle name="Normal 9 6 5 2" xfId="20218" xr:uid="{00000000-0005-0000-0000-0000C04F0000}"/>
    <cellStyle name="Normal 9 6 5 3" xfId="20219" xr:uid="{00000000-0005-0000-0000-0000C14F0000}"/>
    <cellStyle name="Normal 9 6 5 4" xfId="20220" xr:uid="{00000000-0005-0000-0000-0000C24F0000}"/>
    <cellStyle name="Normal 9 6 6" xfId="20221" xr:uid="{00000000-0005-0000-0000-0000C34F0000}"/>
    <cellStyle name="Normal 9 6 7" xfId="20222" xr:uid="{00000000-0005-0000-0000-0000C44F0000}"/>
    <cellStyle name="Normal 9 6 8" xfId="20223" xr:uid="{00000000-0005-0000-0000-0000C54F0000}"/>
    <cellStyle name="Normal 9 6 9" xfId="33570" xr:uid="{2B5874E5-093A-4BDD-96B0-FD631F57C8D2}"/>
    <cellStyle name="Normal 9 60" xfId="20224" xr:uid="{00000000-0005-0000-0000-0000C64F0000}"/>
    <cellStyle name="Normal 9 61" xfId="20225" xr:uid="{00000000-0005-0000-0000-0000C74F0000}"/>
    <cellStyle name="Normal 9 62" xfId="20226" xr:uid="{00000000-0005-0000-0000-0000C84F0000}"/>
    <cellStyle name="Normal 9 63" xfId="20227" xr:uid="{00000000-0005-0000-0000-0000C94F0000}"/>
    <cellStyle name="Normal 9 64" xfId="20228" xr:uid="{00000000-0005-0000-0000-0000CA4F0000}"/>
    <cellStyle name="Normal 9 65" xfId="20229" xr:uid="{00000000-0005-0000-0000-0000CB4F0000}"/>
    <cellStyle name="Normal 9 66" xfId="20230" xr:uid="{00000000-0005-0000-0000-0000CC4F0000}"/>
    <cellStyle name="Normal 9 67" xfId="20231" xr:uid="{00000000-0005-0000-0000-0000CD4F0000}"/>
    <cellStyle name="Normal 9 68" xfId="20232" xr:uid="{00000000-0005-0000-0000-0000CE4F0000}"/>
    <cellStyle name="Normal 9 69" xfId="20233" xr:uid="{00000000-0005-0000-0000-0000CF4F0000}"/>
    <cellStyle name="Normal 9 7" xfId="20234" xr:uid="{00000000-0005-0000-0000-0000D04F0000}"/>
    <cellStyle name="Normal 9 7 2" xfId="20235" xr:uid="{00000000-0005-0000-0000-0000D14F0000}"/>
    <cellStyle name="Normal 9 7 2 2" xfId="20236" xr:uid="{00000000-0005-0000-0000-0000D24F0000}"/>
    <cellStyle name="Normal 9 7 2 2 2" xfId="20237" xr:uid="{00000000-0005-0000-0000-0000D34F0000}"/>
    <cellStyle name="Normal 9 7 2 2 2 2" xfId="20238" xr:uid="{00000000-0005-0000-0000-0000D44F0000}"/>
    <cellStyle name="Normal 9 7 2 2 2 3" xfId="20239" xr:uid="{00000000-0005-0000-0000-0000D54F0000}"/>
    <cellStyle name="Normal 9 7 2 2 2 4" xfId="20240" xr:uid="{00000000-0005-0000-0000-0000D64F0000}"/>
    <cellStyle name="Normal 9 7 2 2 3" xfId="20241" xr:uid="{00000000-0005-0000-0000-0000D74F0000}"/>
    <cellStyle name="Normal 9 7 2 2 4" xfId="20242" xr:uid="{00000000-0005-0000-0000-0000D84F0000}"/>
    <cellStyle name="Normal 9 7 2 2 5" xfId="20243" xr:uid="{00000000-0005-0000-0000-0000D94F0000}"/>
    <cellStyle name="Normal 9 7 2 3" xfId="20244" xr:uid="{00000000-0005-0000-0000-0000DA4F0000}"/>
    <cellStyle name="Normal 9 7 2 3 2" xfId="20245" xr:uid="{00000000-0005-0000-0000-0000DB4F0000}"/>
    <cellStyle name="Normal 9 7 2 3 3" xfId="20246" xr:uid="{00000000-0005-0000-0000-0000DC4F0000}"/>
    <cellStyle name="Normal 9 7 2 3 4" xfId="20247" xr:uid="{00000000-0005-0000-0000-0000DD4F0000}"/>
    <cellStyle name="Normal 9 7 2 4" xfId="20248" xr:uid="{00000000-0005-0000-0000-0000DE4F0000}"/>
    <cellStyle name="Normal 9 7 2 5" xfId="20249" xr:uid="{00000000-0005-0000-0000-0000DF4F0000}"/>
    <cellStyle name="Normal 9 7 2 6" xfId="20250" xr:uid="{00000000-0005-0000-0000-0000E04F0000}"/>
    <cellStyle name="Normal 9 7 3" xfId="20251" xr:uid="{00000000-0005-0000-0000-0000E14F0000}"/>
    <cellStyle name="Normal 9 7 3 2" xfId="20252" xr:uid="{00000000-0005-0000-0000-0000E24F0000}"/>
    <cellStyle name="Normal 9 7 3 2 2" xfId="20253" xr:uid="{00000000-0005-0000-0000-0000E34F0000}"/>
    <cellStyle name="Normal 9 7 3 2 3" xfId="20254" xr:uid="{00000000-0005-0000-0000-0000E44F0000}"/>
    <cellStyle name="Normal 9 7 3 2 4" xfId="20255" xr:uid="{00000000-0005-0000-0000-0000E54F0000}"/>
    <cellStyle name="Normal 9 7 3 3" xfId="20256" xr:uid="{00000000-0005-0000-0000-0000E64F0000}"/>
    <cellStyle name="Normal 9 7 3 4" xfId="20257" xr:uid="{00000000-0005-0000-0000-0000E74F0000}"/>
    <cellStyle name="Normal 9 7 3 5" xfId="20258" xr:uid="{00000000-0005-0000-0000-0000E84F0000}"/>
    <cellStyle name="Normal 9 7 4" xfId="20259" xr:uid="{00000000-0005-0000-0000-0000E94F0000}"/>
    <cellStyle name="Normal 9 7 5" xfId="20260" xr:uid="{00000000-0005-0000-0000-0000EA4F0000}"/>
    <cellStyle name="Normal 9 7 5 2" xfId="20261" xr:uid="{00000000-0005-0000-0000-0000EB4F0000}"/>
    <cellStyle name="Normal 9 7 5 3" xfId="20262" xr:uid="{00000000-0005-0000-0000-0000EC4F0000}"/>
    <cellStyle name="Normal 9 7 5 4" xfId="20263" xr:uid="{00000000-0005-0000-0000-0000ED4F0000}"/>
    <cellStyle name="Normal 9 7 6" xfId="20264" xr:uid="{00000000-0005-0000-0000-0000EE4F0000}"/>
    <cellStyle name="Normal 9 7 7" xfId="20265" xr:uid="{00000000-0005-0000-0000-0000EF4F0000}"/>
    <cellStyle name="Normal 9 7 8" xfId="20266" xr:uid="{00000000-0005-0000-0000-0000F04F0000}"/>
    <cellStyle name="Normal 9 7 9" xfId="33571" xr:uid="{01876DA9-E1C0-461B-95EA-E81BA89FD117}"/>
    <cellStyle name="Normal 9 70" xfId="20267" xr:uid="{00000000-0005-0000-0000-0000F14F0000}"/>
    <cellStyle name="Normal 9 71" xfId="20268" xr:uid="{00000000-0005-0000-0000-0000F24F0000}"/>
    <cellStyle name="Normal 9 72" xfId="20269" xr:uid="{00000000-0005-0000-0000-0000F34F0000}"/>
    <cellStyle name="Normal 9 73" xfId="20270" xr:uid="{00000000-0005-0000-0000-0000F44F0000}"/>
    <cellStyle name="Normal 9 74" xfId="20271" xr:uid="{00000000-0005-0000-0000-0000F54F0000}"/>
    <cellStyle name="Normal 9 75" xfId="20272" xr:uid="{00000000-0005-0000-0000-0000F64F0000}"/>
    <cellStyle name="Normal 9 76" xfId="20273" xr:uid="{00000000-0005-0000-0000-0000F74F0000}"/>
    <cellStyle name="Normal 9 77" xfId="20274" xr:uid="{00000000-0005-0000-0000-0000F84F0000}"/>
    <cellStyle name="Normal 9 78" xfId="20275" xr:uid="{00000000-0005-0000-0000-0000F94F0000}"/>
    <cellStyle name="Normal 9 79" xfId="20276" xr:uid="{00000000-0005-0000-0000-0000FA4F0000}"/>
    <cellStyle name="Normal 9 8" xfId="20277" xr:uid="{00000000-0005-0000-0000-0000FB4F0000}"/>
    <cellStyle name="Normal 9 8 2" xfId="20278" xr:uid="{00000000-0005-0000-0000-0000FC4F0000}"/>
    <cellStyle name="Normal 9 8 2 2" xfId="20279" xr:uid="{00000000-0005-0000-0000-0000FD4F0000}"/>
    <cellStyle name="Normal 9 8 2 2 2" xfId="20280" xr:uid="{00000000-0005-0000-0000-0000FE4F0000}"/>
    <cellStyle name="Normal 9 8 2 2 3" xfId="20281" xr:uid="{00000000-0005-0000-0000-0000FF4F0000}"/>
    <cellStyle name="Normal 9 8 2 2 4" xfId="20282" xr:uid="{00000000-0005-0000-0000-000000500000}"/>
    <cellStyle name="Normal 9 8 2 3" xfId="20283" xr:uid="{00000000-0005-0000-0000-000001500000}"/>
    <cellStyle name="Normal 9 8 2 4" xfId="20284" xr:uid="{00000000-0005-0000-0000-000002500000}"/>
    <cellStyle name="Normal 9 8 2 5" xfId="20285" xr:uid="{00000000-0005-0000-0000-000003500000}"/>
    <cellStyle name="Normal 9 8 3" xfId="20286" xr:uid="{00000000-0005-0000-0000-000004500000}"/>
    <cellStyle name="Normal 9 8 4" xfId="20287" xr:uid="{00000000-0005-0000-0000-000005500000}"/>
    <cellStyle name="Normal 9 8 4 2" xfId="20288" xr:uid="{00000000-0005-0000-0000-000006500000}"/>
    <cellStyle name="Normal 9 8 4 3" xfId="20289" xr:uid="{00000000-0005-0000-0000-000007500000}"/>
    <cellStyle name="Normal 9 8 4 4" xfId="20290" xr:uid="{00000000-0005-0000-0000-000008500000}"/>
    <cellStyle name="Normal 9 8 5" xfId="20291" xr:uid="{00000000-0005-0000-0000-000009500000}"/>
    <cellStyle name="Normal 9 8 6" xfId="20292" xr:uid="{00000000-0005-0000-0000-00000A500000}"/>
    <cellStyle name="Normal 9 8 7" xfId="20293" xr:uid="{00000000-0005-0000-0000-00000B500000}"/>
    <cellStyle name="Normal 9 8 8" xfId="33572" xr:uid="{C65F64CB-3D62-41E9-AFAB-CA0E1368AB0F}"/>
    <cellStyle name="Normal 9 80" xfId="20294" xr:uid="{00000000-0005-0000-0000-00000C500000}"/>
    <cellStyle name="Normal 9 81" xfId="20295" xr:uid="{00000000-0005-0000-0000-00000D500000}"/>
    <cellStyle name="Normal 9 82" xfId="20296" xr:uid="{00000000-0005-0000-0000-00000E500000}"/>
    <cellStyle name="Normal 9 83" xfId="20297" xr:uid="{00000000-0005-0000-0000-00000F500000}"/>
    <cellStyle name="Normal 9 84" xfId="20298" xr:uid="{00000000-0005-0000-0000-000010500000}"/>
    <cellStyle name="Normal 9 85" xfId="20299" xr:uid="{00000000-0005-0000-0000-000011500000}"/>
    <cellStyle name="Normal 9 86" xfId="20300" xr:uid="{00000000-0005-0000-0000-000012500000}"/>
    <cellStyle name="Normal 9 87" xfId="20301" xr:uid="{00000000-0005-0000-0000-000013500000}"/>
    <cellStyle name="Normal 9 88" xfId="20302" xr:uid="{00000000-0005-0000-0000-000014500000}"/>
    <cellStyle name="Normal 9 89" xfId="20303" xr:uid="{00000000-0005-0000-0000-000015500000}"/>
    <cellStyle name="Normal 9 9" xfId="20304" xr:uid="{00000000-0005-0000-0000-000016500000}"/>
    <cellStyle name="Normal 9 9 2" xfId="20305" xr:uid="{00000000-0005-0000-0000-000017500000}"/>
    <cellStyle name="Normal 9 9 3" xfId="33573" xr:uid="{CAD84E8D-EE3C-44A8-8B3B-1E8699645A8D}"/>
    <cellStyle name="Normal 9 90" xfId="20306" xr:uid="{00000000-0005-0000-0000-000018500000}"/>
    <cellStyle name="Normal 9 91" xfId="20307" xr:uid="{00000000-0005-0000-0000-000019500000}"/>
    <cellStyle name="Normal 9 92" xfId="20308" xr:uid="{00000000-0005-0000-0000-00001A500000}"/>
    <cellStyle name="Normal 9 93" xfId="20309" xr:uid="{00000000-0005-0000-0000-00001B500000}"/>
    <cellStyle name="Normal 9 94" xfId="20310" xr:uid="{00000000-0005-0000-0000-00001C500000}"/>
    <cellStyle name="Normal 9 95" xfId="20311" xr:uid="{00000000-0005-0000-0000-00001D500000}"/>
    <cellStyle name="Normal 9 95 2" xfId="20312" xr:uid="{00000000-0005-0000-0000-00001E500000}"/>
    <cellStyle name="Normal 9 95 3" xfId="20313" xr:uid="{00000000-0005-0000-0000-00001F500000}"/>
    <cellStyle name="Normal 9 95 4" xfId="20314" xr:uid="{00000000-0005-0000-0000-000020500000}"/>
    <cellStyle name="Normal 9 96" xfId="20315" xr:uid="{00000000-0005-0000-0000-000021500000}"/>
    <cellStyle name="Normal 9 97" xfId="20316" xr:uid="{00000000-0005-0000-0000-000022500000}"/>
    <cellStyle name="Normal 9 98" xfId="20317" xr:uid="{00000000-0005-0000-0000-000023500000}"/>
    <cellStyle name="Normal 9 99" xfId="33553" xr:uid="{6674D07E-4153-4C48-A702-3913D2418E1D}"/>
    <cellStyle name="Normal 9_Annexe 6 IAS" xfId="33574" xr:uid="{635D3EB4-2BB1-40C7-81DA-3401753B6D34}"/>
    <cellStyle name="Normal 90" xfId="20318" xr:uid="{00000000-0005-0000-0000-000024500000}"/>
    <cellStyle name="Normal 90 2" xfId="20319" xr:uid="{00000000-0005-0000-0000-000025500000}"/>
    <cellStyle name="Normal 90 3" xfId="20320" xr:uid="{00000000-0005-0000-0000-000026500000}"/>
    <cellStyle name="Normal 90 4" xfId="20321" xr:uid="{00000000-0005-0000-0000-000027500000}"/>
    <cellStyle name="Normal 91" xfId="20322" xr:uid="{00000000-0005-0000-0000-000028500000}"/>
    <cellStyle name="Normal 91 2" xfId="20323" xr:uid="{00000000-0005-0000-0000-000029500000}"/>
    <cellStyle name="Normal 91 3" xfId="20324" xr:uid="{00000000-0005-0000-0000-00002A500000}"/>
    <cellStyle name="Normal 91 4" xfId="20325" xr:uid="{00000000-0005-0000-0000-00002B500000}"/>
    <cellStyle name="Normal 92" xfId="20326" xr:uid="{00000000-0005-0000-0000-00002C500000}"/>
    <cellStyle name="Normal 92 2" xfId="20327" xr:uid="{00000000-0005-0000-0000-00002D500000}"/>
    <cellStyle name="Normal 92 3" xfId="20328" xr:uid="{00000000-0005-0000-0000-00002E500000}"/>
    <cellStyle name="Normal 92 4" xfId="20329" xr:uid="{00000000-0005-0000-0000-00002F500000}"/>
    <cellStyle name="Normal 93" xfId="20330" xr:uid="{00000000-0005-0000-0000-000030500000}"/>
    <cellStyle name="Normal 93 2" xfId="20331" xr:uid="{00000000-0005-0000-0000-000031500000}"/>
    <cellStyle name="Normal 94" xfId="20332" xr:uid="{00000000-0005-0000-0000-000032500000}"/>
    <cellStyle name="Normal 94 2" xfId="20333" xr:uid="{00000000-0005-0000-0000-000033500000}"/>
    <cellStyle name="Normal 94 3" xfId="20334" xr:uid="{00000000-0005-0000-0000-000034500000}"/>
    <cellStyle name="Normal 94 4" xfId="20335" xr:uid="{00000000-0005-0000-0000-000035500000}"/>
    <cellStyle name="Normal 95" xfId="20336" xr:uid="{00000000-0005-0000-0000-000036500000}"/>
    <cellStyle name="Normal 95 2" xfId="20337" xr:uid="{00000000-0005-0000-0000-000037500000}"/>
    <cellStyle name="Normal 95 3" xfId="20338" xr:uid="{00000000-0005-0000-0000-000038500000}"/>
    <cellStyle name="Normal 95 4" xfId="20339" xr:uid="{00000000-0005-0000-0000-000039500000}"/>
    <cellStyle name="Normal 96" xfId="20340" xr:uid="{00000000-0005-0000-0000-00003A500000}"/>
    <cellStyle name="Normal 96 2" xfId="20341" xr:uid="{00000000-0005-0000-0000-00003B500000}"/>
    <cellStyle name="Normal 96 2 2" xfId="20342" xr:uid="{00000000-0005-0000-0000-00003C500000}"/>
    <cellStyle name="Normal 96 2 2 2" xfId="20343" xr:uid="{00000000-0005-0000-0000-00003D500000}"/>
    <cellStyle name="Normal 96 2 2 3" xfId="20344" xr:uid="{00000000-0005-0000-0000-00003E500000}"/>
    <cellStyle name="Normal 96 2 2 4" xfId="20345" xr:uid="{00000000-0005-0000-0000-00003F500000}"/>
    <cellStyle name="Normal 96 2 3" xfId="20346" xr:uid="{00000000-0005-0000-0000-000040500000}"/>
    <cellStyle name="Normal 96 2 4" xfId="20347" xr:uid="{00000000-0005-0000-0000-000041500000}"/>
    <cellStyle name="Normal 96 2 5" xfId="20348" xr:uid="{00000000-0005-0000-0000-000042500000}"/>
    <cellStyle name="Normal 96 3" xfId="20349" xr:uid="{00000000-0005-0000-0000-000043500000}"/>
    <cellStyle name="Normal 96 3 2" xfId="20350" xr:uid="{00000000-0005-0000-0000-000044500000}"/>
    <cellStyle name="Normal 96 3 3" xfId="20351" xr:uid="{00000000-0005-0000-0000-000045500000}"/>
    <cellStyle name="Normal 96 3 4" xfId="20352" xr:uid="{00000000-0005-0000-0000-000046500000}"/>
    <cellStyle name="Normal 96 4" xfId="20353" xr:uid="{00000000-0005-0000-0000-000047500000}"/>
    <cellStyle name="Normal 96 4 2" xfId="20354" xr:uid="{00000000-0005-0000-0000-000048500000}"/>
    <cellStyle name="Normal 96 4 3" xfId="20355" xr:uid="{00000000-0005-0000-0000-000049500000}"/>
    <cellStyle name="Normal 96 4 4" xfId="20356" xr:uid="{00000000-0005-0000-0000-00004A500000}"/>
    <cellStyle name="Normal 96 5" xfId="20357" xr:uid="{00000000-0005-0000-0000-00004B500000}"/>
    <cellStyle name="Normal 96 6" xfId="20358" xr:uid="{00000000-0005-0000-0000-00004C500000}"/>
    <cellStyle name="Normal 96 7" xfId="20359" xr:uid="{00000000-0005-0000-0000-00004D500000}"/>
    <cellStyle name="Normal 97" xfId="20360" xr:uid="{00000000-0005-0000-0000-00004E500000}"/>
    <cellStyle name="Normal 97 2" xfId="20361" xr:uid="{00000000-0005-0000-0000-00004F500000}"/>
    <cellStyle name="Normal 97 3" xfId="20362" xr:uid="{00000000-0005-0000-0000-000050500000}"/>
    <cellStyle name="Normal 97 4" xfId="20363" xr:uid="{00000000-0005-0000-0000-000051500000}"/>
    <cellStyle name="Normal 98" xfId="20364" xr:uid="{00000000-0005-0000-0000-000052500000}"/>
    <cellStyle name="Normal 98 2" xfId="20365" xr:uid="{00000000-0005-0000-0000-000053500000}"/>
    <cellStyle name="Normal 98 3" xfId="20366" xr:uid="{00000000-0005-0000-0000-000054500000}"/>
    <cellStyle name="Normal 98 4" xfId="20367" xr:uid="{00000000-0005-0000-0000-000055500000}"/>
    <cellStyle name="Normal 99" xfId="20368" xr:uid="{00000000-0005-0000-0000-000056500000}"/>
    <cellStyle name="Normal 99 2" xfId="20369" xr:uid="{00000000-0005-0000-0000-000057500000}"/>
    <cellStyle name="Normal 99 3" xfId="20370" xr:uid="{00000000-0005-0000-0000-000058500000}"/>
    <cellStyle name="Normal 99 4" xfId="20371" xr:uid="{00000000-0005-0000-0000-000059500000}"/>
    <cellStyle name="Normal_Capital &amp; RWA N" xfId="7" xr:uid="{00000000-0005-0000-0000-00005A500000}"/>
    <cellStyle name="Normal_Capital &amp; RWA N 2" xfId="14" xr:uid="{00000000-0005-0000-0000-00005B500000}"/>
    <cellStyle name="Normal_Casestdy draft" xfId="13" xr:uid="{00000000-0005-0000-0000-00005C500000}"/>
    <cellStyle name="Normal_Casestdy draft 2" xfId="8" xr:uid="{00000000-0005-0000-0000-00005D500000}"/>
    <cellStyle name="Normal1" xfId="33575" xr:uid="{3C9994FF-DA04-4687-8F55-1ABDA41BE3A0}"/>
    <cellStyle name="Normal1 2" xfId="33576" xr:uid="{A06B8787-BC67-4583-9278-580A05CE35E3}"/>
    <cellStyle name="Normal1 2 2" xfId="37733" xr:uid="{8CF12DCF-58E8-40F5-88F1-46E7202109C8}"/>
    <cellStyle name="Normal1 3" xfId="33577" xr:uid="{ABED9932-4267-4FC1-B788-C520EB5AC477}"/>
    <cellStyle name="Normal1 3 2" xfId="37734" xr:uid="{83338DC5-DF0D-43B9-8F7B-B4A23E51C700}"/>
    <cellStyle name="Normal1 4" xfId="33578" xr:uid="{36BE8EF7-365B-47C6-86EA-215A8A553183}"/>
    <cellStyle name="Normal1 4 2" xfId="37735" xr:uid="{6D482C47-AAEB-40DC-A32F-D7239F7BA011}"/>
    <cellStyle name="Normal1 5" xfId="33579" xr:uid="{0F21082F-DFEA-4201-979F-8ABC59381685}"/>
    <cellStyle name="Normal1 5 2" xfId="37736" xr:uid="{F8CCFE90-28A2-42D3-B1BB-FE5F7A01CD62}"/>
    <cellStyle name="Normal10" xfId="33580" xr:uid="{DFAEB01D-7E87-4AF7-A148-F346CE9D4C23}"/>
    <cellStyle name="Normal10 2" xfId="33581" xr:uid="{503EC7C1-2505-4DC2-9CD6-02E6CD99181E}"/>
    <cellStyle name="Normal10 2 2" xfId="33582" xr:uid="{C4D06D95-23D8-49CE-B9B4-A6829F0E5C03}"/>
    <cellStyle name="Normal10 2 2 2" xfId="33583" xr:uid="{259CB1A8-DE5D-440F-86A6-0D52B05A897D}"/>
    <cellStyle name="Normal10 2 3" xfId="33584" xr:uid="{D8F0669C-4155-4C35-B332-D306E6B7B9D0}"/>
    <cellStyle name="Normal10 2 3 2" xfId="37737" xr:uid="{F138690F-4E50-43CB-A5AD-52CB0D4720C4}"/>
    <cellStyle name="Normal10 2 4" xfId="33585" xr:uid="{128929BE-FE73-4DAA-8666-E279BA6FB877}"/>
    <cellStyle name="Normal10 2 4 2" xfId="37738" xr:uid="{C6D147F7-CD17-4D12-BE77-414BE455EEB1}"/>
    <cellStyle name="Normal10 2 5" xfId="33586" xr:uid="{9B0963C3-279F-467B-9D87-631D7B75A012}"/>
    <cellStyle name="Normal10 2 5 2" xfId="37739" xr:uid="{8A27A509-4577-42AA-A1B7-CAE7A5CB188C}"/>
    <cellStyle name="Normal10 2 6" xfId="33587" xr:uid="{E3F7E292-93ED-4013-8778-6727B7366142}"/>
    <cellStyle name="Normal10 2 6 2" xfId="37740" xr:uid="{5C1E80B5-2B5D-4582-8F20-D0C2D30DBFC4}"/>
    <cellStyle name="Normal10 3" xfId="33588" xr:uid="{6AF8D11C-CBED-41FB-97A0-747FC78C2DA6}"/>
    <cellStyle name="Normal10 3 2" xfId="33589" xr:uid="{2299301F-3920-4846-B2F6-7721947BD409}"/>
    <cellStyle name="Normal10 4" xfId="33590" xr:uid="{BF26D0B1-5904-47F4-B5D7-CAABBC13B8E6}"/>
    <cellStyle name="Normal10 4 2" xfId="33591" xr:uid="{21A31C4F-AA21-4B5C-B3FA-9C9CC1EF6B98}"/>
    <cellStyle name="Normal11" xfId="33592" xr:uid="{42796422-73E5-4DAC-A0E7-D028CE84DB4E}"/>
    <cellStyle name="Normal11 2" xfId="33593" xr:uid="{B96338F2-09D6-4555-86EE-FD89DD6793B4}"/>
    <cellStyle name="Normal11 2 2" xfId="37741" xr:uid="{295FAA98-077C-47A7-90B4-81524D011A7D}"/>
    <cellStyle name="Normal11 3" xfId="33594" xr:uid="{C380A0C5-E9D8-489B-BBC9-6DA0303EE488}"/>
    <cellStyle name="Normal11 3 2" xfId="37742" xr:uid="{08A625CE-2385-46D0-B0DB-3FD105D201F3}"/>
    <cellStyle name="Normal11 4" xfId="33595" xr:uid="{BF94824F-2CAE-4AE8-9C2A-35A31C809626}"/>
    <cellStyle name="Normal11 4 2" xfId="37743" xr:uid="{2CF9184D-3F13-4AE7-8486-3FBDA05F9C4E}"/>
    <cellStyle name="Normal11 5" xfId="33596" xr:uid="{58901A82-DD8C-4FC9-9E7C-402E7C737477}"/>
    <cellStyle name="Normal11 5 2" xfId="37744" xr:uid="{A219ABE4-C765-40A8-99F3-A03D8E84D66E}"/>
    <cellStyle name="Normal12" xfId="33597" xr:uid="{39E52D84-607C-43BE-8C58-FF65E204EEDB}"/>
    <cellStyle name="Normal12 2" xfId="33598" xr:uid="{4DF0F1F7-5BC6-4EBD-814C-C5CB758E804F}"/>
    <cellStyle name="Normal12 3" xfId="33599" xr:uid="{213D761B-8F29-4FEE-94DD-7D2A7EEF4657}"/>
    <cellStyle name="Normal13" xfId="33600" xr:uid="{76B7F809-7253-46B8-8F4F-045A82EC40C2}"/>
    <cellStyle name="Normal13 2" xfId="33601" xr:uid="{E3C514F3-DD64-48B5-B7F4-0A0CD6B834FD}"/>
    <cellStyle name="Normal13 2 2" xfId="33602" xr:uid="{F1915149-E7F4-412C-923E-AEF010DB4B9D}"/>
    <cellStyle name="Normal13 3" xfId="33603" xr:uid="{EEC0E251-FAD4-473B-8F21-6DF68591DF14}"/>
    <cellStyle name="Normal13 3 2" xfId="33604" xr:uid="{2A11118B-244E-4382-B379-4B2439F2A766}"/>
    <cellStyle name="Normal13 4" xfId="33605" xr:uid="{1E595451-FB1E-4771-A4CE-B5A8A305B124}"/>
    <cellStyle name="Normal15" xfId="33606" xr:uid="{1A64BEFF-3B92-49F6-8436-520AC0F50F25}"/>
    <cellStyle name="Normal15 2" xfId="33607" xr:uid="{C0CA1829-5740-418C-BC85-9C6E7E553930}"/>
    <cellStyle name="Normal15 2 2" xfId="33608" xr:uid="{0B88E9B9-1FDA-4431-99C4-711C26AAF251}"/>
    <cellStyle name="Normal15 3" xfId="33609" xr:uid="{D8BBBA4B-71B8-4F3F-B7ED-9CEAB79E40C3}"/>
    <cellStyle name="Normal15 3 2" xfId="37745" xr:uid="{F7672BB6-78B1-4851-BB11-7F0F31EA47EC}"/>
    <cellStyle name="Normal15 4" xfId="33610" xr:uid="{28601B47-3296-4937-87F0-547CF5DD9B19}"/>
    <cellStyle name="Normal15 4 2" xfId="37746" xr:uid="{0827CB4D-E5EF-43B5-B9CE-71261D733E27}"/>
    <cellStyle name="Normal15 5" xfId="33611" xr:uid="{C5961018-91A2-4836-8031-BDA09FE66C34}"/>
    <cellStyle name="Normal15 5 2" xfId="37747" xr:uid="{8DF149DC-8E75-44D3-9F82-33F39F19F66D}"/>
    <cellStyle name="Normal16" xfId="33612" xr:uid="{29AF4C43-236E-478B-9DBE-FC8F5CA3E8ED}"/>
    <cellStyle name="Normal16 2" xfId="33613" xr:uid="{6F7E508F-7BB2-4095-A4D7-74B8E1F9072B}"/>
    <cellStyle name="Normal16 3" xfId="33614" xr:uid="{AB7FAD0B-A9C3-4888-AB43-0C4A492E0681}"/>
    <cellStyle name="Normal17" xfId="33615" xr:uid="{3919E25A-80D7-4612-837C-151B808CDFCF}"/>
    <cellStyle name="Normal17 2" xfId="33616" xr:uid="{10069C50-F0E8-4AB5-BCE6-A96A316804E2}"/>
    <cellStyle name="Normal18" xfId="33617" xr:uid="{B17C5BF7-79F9-4AAF-8940-8A4D79DBE9EB}"/>
    <cellStyle name="Normal18 2" xfId="33618" xr:uid="{78C76C73-B7B4-4038-89C8-2F6C2F486025}"/>
    <cellStyle name="Normal18 3" xfId="33619" xr:uid="{29AE1DDE-BC7C-4903-AD1D-F108ED958DC4}"/>
    <cellStyle name="Normal19" xfId="33620" xr:uid="{E189F8BA-9981-4AA8-B342-FDA26AD2213A}"/>
    <cellStyle name="Normal2" xfId="33621" xr:uid="{16639496-9E79-4382-91E9-0D667003C46C}"/>
    <cellStyle name="Normal2 2" xfId="33622" xr:uid="{0AB0A665-234D-401D-8107-0EB231272B7C}"/>
    <cellStyle name="Normal2 2 2" xfId="33623" xr:uid="{2CF60D09-2897-4BB9-8BBC-D92547891A0B}"/>
    <cellStyle name="Normal2 2 2 2" xfId="33624" xr:uid="{000162D7-4A6B-45C1-A1C9-AA046CD55BC5}"/>
    <cellStyle name="Normal2 2 2 2 2" xfId="33625" xr:uid="{62A7EDF7-E2FF-4484-B602-511366954EC3}"/>
    <cellStyle name="Normal2 2 2 3" xfId="33626" xr:uid="{27337C74-4A76-4BD3-A4DB-D31052BA461D}"/>
    <cellStyle name="Normal2 2 2 4" xfId="33627" xr:uid="{412FBB6B-9DCE-4293-8CA6-8861FC6072E1}"/>
    <cellStyle name="Normal2 2 2 4 2" xfId="37749" xr:uid="{DE2BA606-0FF2-4AF1-B032-E1BEB971EAAC}"/>
    <cellStyle name="Normal2 2 2 5" xfId="33628" xr:uid="{BA696DB0-0EE4-4ED8-B7B9-731088AC7590}"/>
    <cellStyle name="Normal2 2 2 5 2" xfId="37750" xr:uid="{A9441C6F-0269-4F47-A51D-CF3FFE9F3A1D}"/>
    <cellStyle name="Normal2 2 2 6" xfId="33629" xr:uid="{9F99D78A-7395-462C-81F4-1386655ADBCF}"/>
    <cellStyle name="Normal2 2 2 6 2" xfId="37751" xr:uid="{8AAAFFAE-8C86-414D-AAC7-1DD99B007E41}"/>
    <cellStyle name="Normal2 2 3" xfId="33630" xr:uid="{72881A40-4020-4B1E-9814-36A988A95D9F}"/>
    <cellStyle name="Normal2 2 3 2" xfId="33631" xr:uid="{BBB9D463-ABAD-4F87-A1E9-59ED22A8F232}"/>
    <cellStyle name="Normal2 2 4" xfId="33632" xr:uid="{4AC2FC00-25E4-4C3F-89BF-1E19EB2F53EA}"/>
    <cellStyle name="Normal2 2 5" xfId="33633" xr:uid="{0C74CF47-55AE-4A5F-82B6-8BF294EAEDE0}"/>
    <cellStyle name="Normal2 2 5 2" xfId="37752" xr:uid="{BAABCD77-127A-4AD6-B01A-D35F94F8A267}"/>
    <cellStyle name="Normal2 2 6" xfId="33634" xr:uid="{44B28FEB-50EA-434F-BC87-A75B21E40CC1}"/>
    <cellStyle name="Normal2 2 6 2" xfId="37753" xr:uid="{5C739CFC-25A1-414F-BA61-EEB00686C5FC}"/>
    <cellStyle name="Normal2 2 7" xfId="33635" xr:uid="{2F03A983-21A1-42C0-A213-1596C0812DDB}"/>
    <cellStyle name="Normal2 2 7 2" xfId="37754" xr:uid="{B66F9D71-EC9A-431D-BBC7-A87A728175B5}"/>
    <cellStyle name="Normal2 3" xfId="33636" xr:uid="{673935E4-672E-4046-8401-93C526CA139F}"/>
    <cellStyle name="Normal2 3 2" xfId="33637" xr:uid="{244DA4DC-92F4-4BAA-AE90-446F8744B1F2}"/>
    <cellStyle name="Normal2 3 2 2" xfId="33638" xr:uid="{7D36EE15-9CCF-4005-8F08-FFF1A2912F5F}"/>
    <cellStyle name="Normal2 3 3" xfId="33639" xr:uid="{31FF7EB5-7197-4780-B183-DCA9FAA2040D}"/>
    <cellStyle name="Normal2 3 4" xfId="33640" xr:uid="{7C595FF6-0DDF-41C3-BB2E-E533C32456C4}"/>
    <cellStyle name="Normal2 3 4 2" xfId="37755" xr:uid="{464DE50C-EAB7-47EB-97AC-2D4AEE059F97}"/>
    <cellStyle name="Normal2 3 5" xfId="33641" xr:uid="{FF81A598-A210-41ED-B4DC-D608A023F218}"/>
    <cellStyle name="Normal2 3 5 2" xfId="37756" xr:uid="{C20DDC42-038C-4B3F-8CEE-2A6A28765F9C}"/>
    <cellStyle name="Normal2 3 6" xfId="33642" xr:uid="{1EF889A9-78D8-4446-87D6-729247259B92}"/>
    <cellStyle name="Normal2 3 6 2" xfId="37757" xr:uid="{FCED5890-FF2B-4577-AED2-DC93060F20E8}"/>
    <cellStyle name="Normal2 4" xfId="33643" xr:uid="{215C9DB8-8DA7-44C0-B5B2-696D0C08AF68}"/>
    <cellStyle name="Normal2 4 2" xfId="33644" xr:uid="{E0F2B3D4-37AD-46C1-BF36-30A57AD3A000}"/>
    <cellStyle name="Normal2 5" xfId="33645" xr:uid="{1DCFFC63-9311-4DDC-9752-47CECAD105E2}"/>
    <cellStyle name="Normal2 5 2" xfId="33646" xr:uid="{A6E550C5-55A3-472F-9EAB-FD5E5E870E5A}"/>
    <cellStyle name="Normal2 6" xfId="33647" xr:uid="{210F4A47-5E30-4CDC-B9C1-150D6D0A2268}"/>
    <cellStyle name="Normal2 6 2" xfId="37758" xr:uid="{670337BC-5182-4B87-98DC-9688850DA8AD}"/>
    <cellStyle name="Normal2 7" xfId="33648" xr:uid="{8759CED9-9268-4796-8365-626DEB519525}"/>
    <cellStyle name="Normal2 7 2" xfId="37759" xr:uid="{0254DFBB-AFAD-4C60-8F44-C9CACD6D2FCC}"/>
    <cellStyle name="Normal2 8" xfId="37748" xr:uid="{E2CC9364-6740-464F-91A7-6208AB3EE064}"/>
    <cellStyle name="Normal2_Cadrage conso" xfId="33649" xr:uid="{59B7C8A6-E3FB-4303-ABB6-17F26E49CD5D}"/>
    <cellStyle name="Normal20" xfId="33650" xr:uid="{3E7E8CB1-F05A-43E2-B5CB-4E1B6F2BBC1A}"/>
    <cellStyle name="Normal20 2" xfId="33651" xr:uid="{F6394DED-7382-4D95-A3BB-3A435F8D0580}"/>
    <cellStyle name="Normal20 3" xfId="33652" xr:uid="{08A30854-1C97-42AF-8A6A-CB26224B975D}"/>
    <cellStyle name="Normal21" xfId="33653" xr:uid="{94B3787C-03E9-460F-BE8B-5E86CF5B1C6C}"/>
    <cellStyle name="Normal21 2" xfId="33654" xr:uid="{88962B27-00C8-4C94-991F-BE237018AB71}"/>
    <cellStyle name="Normal21 2 2" xfId="37760" xr:uid="{926982FC-3415-4811-B120-B09D15ADB5E0}"/>
    <cellStyle name="Normal21 3" xfId="33655" xr:uid="{8BCC0B87-CCA0-4AFC-B218-847AC3A6C349}"/>
    <cellStyle name="Normal21 3 2" xfId="37761" xr:uid="{9A94B349-E310-460A-A242-CD75C02B6BC3}"/>
    <cellStyle name="Normal21 4" xfId="33656" xr:uid="{F09A93FB-3FE0-41E9-A31F-98A3D76321B3}"/>
    <cellStyle name="Normal21 4 2" xfId="37762" xr:uid="{E9DB253A-C107-4F20-A5B8-FECC7A0B5575}"/>
    <cellStyle name="Normal21 5" xfId="33657" xr:uid="{AFC92E7F-3670-4343-80E6-C2F5696153B9}"/>
    <cellStyle name="Normal21 5 2" xfId="37763" xr:uid="{1578FA2B-C1EE-4B6D-8C87-B5B4572EB05C}"/>
    <cellStyle name="Normal22" xfId="33658" xr:uid="{C676F82B-5817-4D58-AEC9-077D48636285}"/>
    <cellStyle name="Normal22 2" xfId="33659" xr:uid="{87E785F7-2C31-4BF7-B976-8E2EA14BB60F}"/>
    <cellStyle name="Normal22 2 2" xfId="33660" xr:uid="{8C4548DC-2A93-4C85-B942-CB9B4A38DDCC}"/>
    <cellStyle name="Normal22 2 2 2" xfId="37764" xr:uid="{01D2B405-5253-4F8D-95F4-2A38E82E4658}"/>
    <cellStyle name="Normal22 2 3" xfId="33661" xr:uid="{D0205EA0-3944-41E7-88F1-1D6D51D4D2E6}"/>
    <cellStyle name="Normal22 2 3 2" xfId="37765" xr:uid="{3352B5A7-ED92-438F-B1BB-BC196C858F2D}"/>
    <cellStyle name="Normal22 2 4" xfId="33662" xr:uid="{7F3047AA-FDB2-43FC-8B0B-ACC71F4E0547}"/>
    <cellStyle name="Normal22 2 4 2" xfId="37766" xr:uid="{918FBF95-BB25-42DF-8922-400C8705DDE2}"/>
    <cellStyle name="Normal22 2 5" xfId="33663" xr:uid="{AE45B8D1-B0FB-4FE9-BAA2-414BE3DD1088}"/>
    <cellStyle name="Normal22 2 5 2" xfId="37767" xr:uid="{AE1D4736-3F3B-45FB-8752-8234EFFAC254}"/>
    <cellStyle name="Normal22 2 6" xfId="33664" xr:uid="{6CD8F2B6-01F6-4F0F-B679-0A2139CA6052}"/>
    <cellStyle name="Normal22 2 6 2" xfId="37768" xr:uid="{098C1AEB-0F8C-408C-ABCD-DFF987CB5A3F}"/>
    <cellStyle name="Normal22 3" xfId="33665" xr:uid="{D95FF636-F876-48EC-A272-16BBCC4CC50A}"/>
    <cellStyle name="Normal23" xfId="33666" xr:uid="{EFB4E9A7-DC5E-4F84-8849-CB5A86A580E1}"/>
    <cellStyle name="Normal24" xfId="33667" xr:uid="{7D51637A-DC52-4AA9-9C6C-61082EDCF235}"/>
    <cellStyle name="Normal24 2" xfId="33668" xr:uid="{ED0F63D8-1050-4267-A6F7-CF5E35C8FD12}"/>
    <cellStyle name="Normal24 2 2" xfId="33669" xr:uid="{67CCC687-0B54-4B6E-9E32-8C4D6A1A5D6D}"/>
    <cellStyle name="Normal24 3" xfId="33670" xr:uid="{6CDDEEF3-CB4A-4EE0-A608-1DA7511D029B}"/>
    <cellStyle name="Normal24 3 2" xfId="33671" xr:uid="{FABF6319-7738-4B73-A8F9-B27CDE5280E0}"/>
    <cellStyle name="Normal24 4" xfId="33672" xr:uid="{8AFECD0D-69AE-41C7-9005-DDB4B587E286}"/>
    <cellStyle name="Normal24 4 2" xfId="37769" xr:uid="{AE87C40C-26AB-4A62-B7AB-2399AA1B660E}"/>
    <cellStyle name="Normal24 5" xfId="33673" xr:uid="{8118BDF3-6F2F-496B-80FB-F677613AB656}"/>
    <cellStyle name="Normal24 5 2" xfId="37770" xr:uid="{AEF18FEA-B702-421E-89FE-C46B98800A82}"/>
    <cellStyle name="Normal25" xfId="33674" xr:uid="{1350BBA5-A17F-4A1C-9EBF-6C18285F9E0E}"/>
    <cellStyle name="Normal25 2" xfId="33675" xr:uid="{0CCB01E7-3654-4557-93EA-620E1AFC29B4}"/>
    <cellStyle name="Normal25 2 2" xfId="33676" xr:uid="{6AF05FFB-E728-44CB-9011-4DE03A41B7F3}"/>
    <cellStyle name="Normal25 2 2 2" xfId="33677" xr:uid="{AFFE4701-B7ED-4C58-A32E-50A97B472436}"/>
    <cellStyle name="Normal25 2 3" xfId="33678" xr:uid="{B82A5E56-C655-4342-BB04-F92C31193A12}"/>
    <cellStyle name="Normal25 2 4" xfId="33679" xr:uid="{648827D9-436D-4CBF-9593-AB90C006787D}"/>
    <cellStyle name="Normal25 2 4 2" xfId="37771" xr:uid="{5CB3EA99-7F9E-4983-84B0-8EA5981A276C}"/>
    <cellStyle name="Normal25 2 5" xfId="33680" xr:uid="{E167F773-62B7-490B-ACEA-402EA98FF84C}"/>
    <cellStyle name="Normal25 2 5 2" xfId="37772" xr:uid="{8512982A-9A1F-456F-8370-685A651E036A}"/>
    <cellStyle name="Normal25 2 6" xfId="33681" xr:uid="{3B7083C5-00BF-46D3-8B53-0E0334A6ACED}"/>
    <cellStyle name="Normal25 2 6 2" xfId="37773" xr:uid="{61B1E040-5980-478E-AD9F-D9B5566BBD69}"/>
    <cellStyle name="Normal25 3" xfId="33682" xr:uid="{95CD0F09-216F-4756-99BE-AE481636804F}"/>
    <cellStyle name="Normal25 3 2" xfId="33683" xr:uid="{1B8D9018-4844-40AE-9009-6F513429E446}"/>
    <cellStyle name="Normal26" xfId="33684" xr:uid="{12DA853B-183A-4343-8389-4D74190E217B}"/>
    <cellStyle name="Normal26 2" xfId="33685" xr:uid="{AF5CE911-73F5-4BD1-AC65-3F4BC0040F0C}"/>
    <cellStyle name="Normal26 2 2" xfId="33686" xr:uid="{EACE7C6B-C995-48C0-AB7F-1B3AE75745D1}"/>
    <cellStyle name="Normal26 2 2 2" xfId="33687" xr:uid="{36434CBF-DD34-40FF-AD78-53540016973F}"/>
    <cellStyle name="Normal26 2 3" xfId="33688" xr:uid="{2A695E61-443B-4AAC-87EB-09408CB1D99B}"/>
    <cellStyle name="Normal26 2 3 2" xfId="37774" xr:uid="{ED04D4F0-493E-4DB2-944F-67359AF0FC82}"/>
    <cellStyle name="Normal26 2 4" xfId="33689" xr:uid="{69152F40-317B-4C2A-8C66-2DB4BBF58133}"/>
    <cellStyle name="Normal26 2 4 2" xfId="37775" xr:uid="{6FA8FD56-AA26-4ED4-89C6-FCBCC07D3695}"/>
    <cellStyle name="Normal26 2 5" xfId="33690" xr:uid="{AE342960-A36E-41E6-8EDA-B5D1FF484968}"/>
    <cellStyle name="Normal26 2 5 2" xfId="37776" xr:uid="{37EC8264-2A88-4D58-A499-132671AEADEC}"/>
    <cellStyle name="Normal26 2 6" xfId="33691" xr:uid="{8C2C8B8A-13F4-4D1F-9D88-11F52AFD3E02}"/>
    <cellStyle name="Normal26 2 6 2" xfId="37777" xr:uid="{E54499FC-A849-41BF-B960-EA1417C3BC51}"/>
    <cellStyle name="Normal26 3" xfId="33692" xr:uid="{67C5BEC1-890A-47A0-B236-114E40D53B6F}"/>
    <cellStyle name="Normal26 3 2" xfId="33693" xr:uid="{7897FC81-AEB5-4ECD-8A97-A02E6E8B49B1}"/>
    <cellStyle name="Normal27" xfId="33694" xr:uid="{B491F2F1-0675-4401-BD24-3AC2405F0C4C}"/>
    <cellStyle name="Normal27 2" xfId="33695" xr:uid="{2A87DBBF-AB1B-4DFB-9111-0935C7A11C53}"/>
    <cellStyle name="Normal27 3" xfId="33696" xr:uid="{F0A944ED-EF47-4C7F-AEAB-64A23A8EDB3F}"/>
    <cellStyle name="Normal28" xfId="33697" xr:uid="{9A35E16C-712B-436A-966E-4C52A0113EC8}"/>
    <cellStyle name="Normal28 2" xfId="33698" xr:uid="{9C09133A-01C4-454F-A1C6-C5FA29F7667E}"/>
    <cellStyle name="Normal28 2 2" xfId="33699" xr:uid="{A8715B95-BC90-431D-B2E2-CB1C713E3FC5}"/>
    <cellStyle name="Normal28 3" xfId="33700" xr:uid="{C234D3E6-4376-459E-BA07-49DFB03F97FB}"/>
    <cellStyle name="Normal28 3 2" xfId="33701" xr:uid="{C4DB073B-22A4-4275-8862-5C43A785B93C}"/>
    <cellStyle name="Normal28 4" xfId="33702" xr:uid="{E3A782DE-C241-4E25-9BD6-4C4CE95F3508}"/>
    <cellStyle name="Normal29" xfId="33703" xr:uid="{B19A10D2-35CE-4EAB-9B69-861D18064C96}"/>
    <cellStyle name="Normal29 2" xfId="33704" xr:uid="{CDA03494-D55C-4E53-A1F6-E094971A1288}"/>
    <cellStyle name="Normal29 2 2" xfId="33705" xr:uid="{5B5CEAF2-92CF-4840-AC5F-1F3C2D53F6FD}"/>
    <cellStyle name="Normal29 2 2 2" xfId="33706" xr:uid="{C90B3F0E-EE56-49EA-9A41-FB77A9E9725C}"/>
    <cellStyle name="Normal29 2 3" xfId="33707" xr:uid="{0C531C75-D85A-4D38-BC73-718A3AF337B4}"/>
    <cellStyle name="Normal29 2 3 2" xfId="33708" xr:uid="{07779E2A-3B9C-4B7D-BA63-2687C85DFCFD}"/>
    <cellStyle name="Normal29 2 4" xfId="33709" xr:uid="{9E6103E0-2621-45E7-A869-B52AE18310B8}"/>
    <cellStyle name="Normal29 2 5" xfId="33710" xr:uid="{3413CEBD-837D-4DE1-9969-0B9A520FFB9D}"/>
    <cellStyle name="Normal29 2 5 2" xfId="37778" xr:uid="{0F4CA45F-040A-4623-B4DE-BB6A462114B4}"/>
    <cellStyle name="Normal29 2 6" xfId="33711" xr:uid="{396F8DE1-D0EB-44C5-B777-65E4E6CFF735}"/>
    <cellStyle name="Normal29 2 6 2" xfId="37779" xr:uid="{FAF79A63-E843-46BD-AD27-978C34651E29}"/>
    <cellStyle name="Normal29 3" xfId="33712" xr:uid="{A55C52A1-1F89-405E-9273-A5E06E30A45A}"/>
    <cellStyle name="Normal29 3 2" xfId="33713" xr:uid="{2A48F32F-6265-4816-AA91-70A03FC2B4B9}"/>
    <cellStyle name="Normal29 4" xfId="33714" xr:uid="{2DF67C2C-09EE-49C3-861A-5BBA5A27DC72}"/>
    <cellStyle name="Normal29 4 2" xfId="33715" xr:uid="{32DF5FCE-49CD-4CD3-B4E1-D6E0B6437ECB}"/>
    <cellStyle name="Normal3" xfId="33716" xr:uid="{C19B3956-4314-4D59-9E2E-65DE4BB578E7}"/>
    <cellStyle name="Normal3 2" xfId="33717" xr:uid="{D50E64C1-2A05-4CBE-BA97-562CA2B9F846}"/>
    <cellStyle name="Normal3 2 2" xfId="37780" xr:uid="{18AE1D67-6829-4216-883C-67CAA5DB6BFD}"/>
    <cellStyle name="Normal3 3" xfId="33718" xr:uid="{E9432447-EB2E-4235-86EB-E2B5329F7943}"/>
    <cellStyle name="Normal3 3 2" xfId="37781" xr:uid="{58D83502-6542-4564-91B4-DA7D64C43756}"/>
    <cellStyle name="Normal3 4" xfId="33719" xr:uid="{B1FB1739-4C4A-4A32-9F70-3619DC7CE204}"/>
    <cellStyle name="Normal3 4 2" xfId="37782" xr:uid="{E5283863-FF84-4ABA-8491-E3232ECD12AC}"/>
    <cellStyle name="Normal3 5" xfId="33720" xr:uid="{41FA0202-E947-424C-B226-80E1A5B92930}"/>
    <cellStyle name="Normal3 5 2" xfId="37783" xr:uid="{91BA8E3D-7526-4E07-837D-E197BA6DC85C}"/>
    <cellStyle name="Normal30" xfId="33721" xr:uid="{718AE034-2661-45A6-8B5D-6FED0C43BB5F}"/>
    <cellStyle name="Normal30 2" xfId="33722" xr:uid="{7C1F2B76-C119-44AC-AC2B-65BD09CACCF9}"/>
    <cellStyle name="Normal30 3" xfId="33723" xr:uid="{BC126C33-E8C7-4E94-B7E4-AFABE0693EA3}"/>
    <cellStyle name="Normal31_1" xfId="33724" xr:uid="{0269BA07-80C8-4C34-8E6A-249D54140FC7}"/>
    <cellStyle name="Normal32" xfId="33725" xr:uid="{6E5E6386-9E7F-4F04-9406-E66FE31783F0}"/>
    <cellStyle name="Normal32 2" xfId="33726" xr:uid="{54E7D0AA-051A-4FE8-BCE7-CE4FE4E99621}"/>
    <cellStyle name="Normal32 2 2" xfId="33727" xr:uid="{D0C30A3D-16E2-45E3-A239-502AF240B107}"/>
    <cellStyle name="Normal32 2 2 2" xfId="33728" xr:uid="{AB937EC0-DD73-4ABA-BC3C-90F0D6F72C97}"/>
    <cellStyle name="Normal32 2 3" xfId="33729" xr:uid="{BB9E19C7-F827-473E-AF22-A254AE45231D}"/>
    <cellStyle name="Normal32 2 3 2" xfId="37784" xr:uid="{B7B7386D-6D47-4B04-B29F-B0EC506110F2}"/>
    <cellStyle name="Normal32 2 4" xfId="33730" xr:uid="{5547629E-1CE1-41F6-B821-7CE6D97175E7}"/>
    <cellStyle name="Normal32 2 4 2" xfId="37785" xr:uid="{A1859AED-4996-4CD4-8531-37B34495F7E0}"/>
    <cellStyle name="Normal32 2 5" xfId="33731" xr:uid="{B1593C0C-D258-4AE9-BA85-4D7862369D09}"/>
    <cellStyle name="Normal32 2 5 2" xfId="37786" xr:uid="{A9B1251B-33A6-4361-9CE6-10B419CCB665}"/>
    <cellStyle name="Normal32 2 6" xfId="33732" xr:uid="{CD4FCD11-2EF0-4169-ACC2-5A1096AB0302}"/>
    <cellStyle name="Normal32 2 6 2" xfId="37787" xr:uid="{96F8103E-67E3-4937-8179-B00152AAE102}"/>
    <cellStyle name="Normal32 3" xfId="33733" xr:uid="{C514F3E9-9948-4808-BB49-E69DCA86FF62}"/>
    <cellStyle name="Normal32 3 2" xfId="33734" xr:uid="{03B33A05-A9CE-42F1-9623-2CE304950DAC}"/>
    <cellStyle name="Normal32 4" xfId="33735" xr:uid="{7D601D98-8EEB-43A1-B742-32D60DF4774E}"/>
    <cellStyle name="Normal32 4 2" xfId="33736" xr:uid="{B11EB2B2-3EAE-4578-9CE5-7A63645DD0AF}"/>
    <cellStyle name="Normal34_1_1_1" xfId="33737" xr:uid="{7D97B558-E139-4E4A-B1A2-146D9FE5A8A8}"/>
    <cellStyle name="Normal35" xfId="33738" xr:uid="{FAA6794F-A4AB-4C42-9010-CA71E94FD94A}"/>
    <cellStyle name="Normal35 2" xfId="33739" xr:uid="{6D188F5E-D293-4A21-B7B3-6B4FBD44BA9A}"/>
    <cellStyle name="Normal35 2 2" xfId="37788" xr:uid="{7900A6B9-BF9B-4532-B966-032975D9AB92}"/>
    <cellStyle name="Normal35 3" xfId="33740" xr:uid="{33580FA8-87D4-4E5F-9CA8-0368A10C030B}"/>
    <cellStyle name="Normal35 3 2" xfId="37789" xr:uid="{41CC7803-4AE7-4861-9754-9AD3C15C839B}"/>
    <cellStyle name="Normal35 4" xfId="33741" xr:uid="{79884C56-C11A-42EC-8019-6F822B128841}"/>
    <cellStyle name="Normal35 4 2" xfId="37790" xr:uid="{BDDACB30-B5FB-44BF-BA83-942CC2233433}"/>
    <cellStyle name="Normal35 5" xfId="33742" xr:uid="{9A846114-9439-4E6B-8751-328BF2B2E14E}"/>
    <cellStyle name="Normal35 5 2" xfId="37791" xr:uid="{B7BC73D8-6FC6-4318-B590-27118E404FD0}"/>
    <cellStyle name="Normal36" xfId="33743" xr:uid="{221728C8-84D0-42FE-BE3C-A8C380285B96}"/>
    <cellStyle name="Normal36 2" xfId="33744" xr:uid="{1B3DCBC6-79C5-4EC0-BB8B-78252A59444B}"/>
    <cellStyle name="Normal36 2 2" xfId="33745" xr:uid="{08933F80-C80A-435C-B948-67C36D389C1A}"/>
    <cellStyle name="Normal36 3" xfId="33746" xr:uid="{152DD69F-AD39-4983-B8A4-0F9CF0EADCF6}"/>
    <cellStyle name="Normal36 3 2" xfId="33747" xr:uid="{77371B70-2577-4C0F-8187-E2277D9F34C6}"/>
    <cellStyle name="Normal36 4" xfId="33748" xr:uid="{36D116E0-9943-4446-B03B-EC4D26C259C4}"/>
    <cellStyle name="Normal36 4 2" xfId="37792" xr:uid="{ADA9AC16-8DE7-4E85-8CB3-851C79132A83}"/>
    <cellStyle name="Normal36 5" xfId="33749" xr:uid="{95B2988E-639A-405F-BD08-8C9C0EFB5239}"/>
    <cellStyle name="Normal36 5 2" xfId="37793" xr:uid="{33B2DFD4-B3E7-4F94-B2C2-F9AF41815D69}"/>
    <cellStyle name="Normal37" xfId="33750" xr:uid="{BFAF5332-ECA0-4198-B08B-2FE389017513}"/>
    <cellStyle name="Normal37 2" xfId="33751" xr:uid="{434F9C3D-66FE-4012-ACD6-FBCD99417340}"/>
    <cellStyle name="Normal37 2 2" xfId="37794" xr:uid="{12246015-CA9F-4DC5-A91E-DD8ECC87FEA9}"/>
    <cellStyle name="Normal37 3" xfId="33752" xr:uid="{D9830C10-B2B6-4085-BA9F-6E2044FC0037}"/>
    <cellStyle name="Normal37 3 2" xfId="37795" xr:uid="{260A200D-C73A-49B1-B51C-2BDF3E840037}"/>
    <cellStyle name="Normal37 4" xfId="33753" xr:uid="{30E4F834-DA42-4225-B354-0302BF9AF5A6}"/>
    <cellStyle name="Normal37 4 2" xfId="37796" xr:uid="{A6C5F0D8-6CF7-44C2-B8F7-44AC7DAD9D8E}"/>
    <cellStyle name="Normal37 5" xfId="33754" xr:uid="{AD18B56C-3582-461D-8750-030EF8EEA3DD}"/>
    <cellStyle name="Normal37 5 2" xfId="37797" xr:uid="{3C2A12C5-F158-4A64-92F2-D55231078496}"/>
    <cellStyle name="Normal38" xfId="33755" xr:uid="{B4B43EE2-C8E0-4929-928B-390C8C885501}"/>
    <cellStyle name="Normal38 2" xfId="33756" xr:uid="{4E22B89E-9940-48AC-AC3C-EAB655F6BDEF}"/>
    <cellStyle name="Normal38 2 2" xfId="33757" xr:uid="{E4FBC475-3622-4709-B73E-CBF73A4167FD}"/>
    <cellStyle name="Normal38 3" xfId="33758" xr:uid="{CB97F688-FF33-4546-8EBD-F305446572A6}"/>
    <cellStyle name="Normal38 3 2" xfId="37798" xr:uid="{83F16F60-F38F-4C7E-BBFE-06EFF18EF11B}"/>
    <cellStyle name="Normal38 4" xfId="33759" xr:uid="{3EAB2A0E-055A-4A75-90AB-5EA5A2919B86}"/>
    <cellStyle name="Normal38 4 2" xfId="37799" xr:uid="{FE3E2BE3-F55B-4841-B7EA-709965F5B567}"/>
    <cellStyle name="Normal38 5" xfId="33760" xr:uid="{4C6637CC-201D-48A0-81E4-F021B64CE526}"/>
    <cellStyle name="Normal38 5 2" xfId="37800" xr:uid="{848702CF-29F3-4DB2-9D76-0DB78378AD54}"/>
    <cellStyle name="Normal39" xfId="33761" xr:uid="{FF0C3F30-99BC-4477-B5D2-204607C7ABFE}"/>
    <cellStyle name="Normal39 2" xfId="33762" xr:uid="{0D495FE3-D91D-4F85-A006-798015C9BE44}"/>
    <cellStyle name="Normal4" xfId="33763" xr:uid="{EE3B38DC-CC89-47E9-AA94-6AD067730AC3}"/>
    <cellStyle name="Normal40" xfId="33764" xr:uid="{DAB11D1A-56F3-417B-B794-213DA05F5F59}"/>
    <cellStyle name="Normal41" xfId="33765" xr:uid="{39656F86-F385-43FE-858A-771092DD1C35}"/>
    <cellStyle name="Normal41 2" xfId="33766" xr:uid="{64D23D12-E3FE-4023-858B-D1FEADFEDDFD}"/>
    <cellStyle name="Normal41 2 2" xfId="33767" xr:uid="{345A5645-5598-494F-A3AD-5FD2BD536916}"/>
    <cellStyle name="Normal41 3" xfId="33768" xr:uid="{7418123B-CCBD-4F6E-8665-082101BA0BCE}"/>
    <cellStyle name="Normal41 3 2" xfId="33769" xr:uid="{53BC4EF0-28D8-4D71-A68C-1477AFB1481D}"/>
    <cellStyle name="Normal41 4" xfId="33770" xr:uid="{E1291C45-8433-4EBA-BA09-4774314711B9}"/>
    <cellStyle name="Normal41 4 2" xfId="37801" xr:uid="{C82D19CA-C9AE-4044-8699-D0944AFE83C5}"/>
    <cellStyle name="Normal41 5" xfId="33771" xr:uid="{935E8E00-D3F2-42A3-8294-9AD720E3F83A}"/>
    <cellStyle name="Normal41 5 2" xfId="37802" xr:uid="{06BFFA96-4CF8-4BA7-9F78-7D1E438D6FAA}"/>
    <cellStyle name="Normal42" xfId="33772" xr:uid="{00DAEEFE-3D65-4432-B804-FA4E219E4DCC}"/>
    <cellStyle name="Normal42 2" xfId="33773" xr:uid="{595035E6-9269-4D11-B563-163EE4990922}"/>
    <cellStyle name="Normal42 2 2" xfId="37803" xr:uid="{E591FF4F-1A40-4FDA-AD1B-7AECD6EFCA7F}"/>
    <cellStyle name="Normal42 3" xfId="33774" xr:uid="{6FE6571A-C1D3-4890-98D6-7BA9A8AB9807}"/>
    <cellStyle name="Normal42 3 2" xfId="37804" xr:uid="{12C06476-D16B-4A6A-AB25-84BB3C461B9F}"/>
    <cellStyle name="Normal42 4" xfId="33775" xr:uid="{E634C674-18C9-4198-BBCA-1450FA611BEE}"/>
    <cellStyle name="Normal42 4 2" xfId="37805" xr:uid="{4C131B8F-5C34-4D98-BBDA-E8775369A633}"/>
    <cellStyle name="Normal42 5" xfId="33776" xr:uid="{7A0D3059-66AE-4C29-997A-4C64857821C1}"/>
    <cellStyle name="Normal42 5 2" xfId="37806" xr:uid="{CDD9A8EE-48E6-4224-B555-353BC408ADDF}"/>
    <cellStyle name="Normal43" xfId="33777" xr:uid="{68DDE529-25D4-4DA1-A104-9B1F7A7D9C8E}"/>
    <cellStyle name="Normal43 2" xfId="33778" xr:uid="{4DE447EC-FC78-4CFF-BF86-D8FE04FB6E1D}"/>
    <cellStyle name="Normal43 2 2" xfId="37807" xr:uid="{892EF396-F1D1-4CDA-A37C-AE028EEE3543}"/>
    <cellStyle name="Normal43 3" xfId="33779" xr:uid="{650A1326-8114-44B2-A316-3D123B5BC285}"/>
    <cellStyle name="Normal43 3 2" xfId="37808" xr:uid="{63653452-6891-4283-858C-010A71272C52}"/>
    <cellStyle name="Normal43 4" xfId="33780" xr:uid="{5DF0D52B-87AF-4511-A1A8-2F2E69B82CD0}"/>
    <cellStyle name="Normal43 4 2" xfId="37809" xr:uid="{51C8C528-70E1-4B4A-9357-0ECCFAED9B24}"/>
    <cellStyle name="Normal43 5" xfId="33781" xr:uid="{C4805AAC-73D8-4D58-8578-992D670434EE}"/>
    <cellStyle name="Normal43 5 2" xfId="37810" xr:uid="{9DE04C28-101C-4851-8FAE-500CE74F1B1E}"/>
    <cellStyle name="Normal44" xfId="33782" xr:uid="{82FBCFBA-BD43-4324-A87F-6723DBAB5877}"/>
    <cellStyle name="Normal44 2" xfId="33783" xr:uid="{5DEC877E-C305-4FF6-AACB-D0BF09332527}"/>
    <cellStyle name="Normal44 2 2" xfId="33784" xr:uid="{D6378080-7F35-43CF-AD14-335E2D928B08}"/>
    <cellStyle name="Normal44 3" xfId="33785" xr:uid="{29DCDFA2-E5CE-4856-8E33-8E6055393188}"/>
    <cellStyle name="Normal44 3 2" xfId="33786" xr:uid="{3661B854-A473-4E1F-BA26-D9638A81BC09}"/>
    <cellStyle name="Normal44 4" xfId="33787" xr:uid="{3206167C-E8B7-47B9-89D8-A42D16E4D13B}"/>
    <cellStyle name="Normal44 4 2" xfId="37811" xr:uid="{5B7F3611-6EFF-4894-84C5-9AD249A742FF}"/>
    <cellStyle name="Normal44 5" xfId="33788" xr:uid="{F88B384C-11F4-4927-AA10-A6D7680A0951}"/>
    <cellStyle name="Normal44 5 2" xfId="37812" xr:uid="{79FE9BF9-A240-4546-8EC9-7540FE722FB1}"/>
    <cellStyle name="Normal45" xfId="33789" xr:uid="{16E64399-5604-412B-A33E-3E7ADE0C3C62}"/>
    <cellStyle name="Normal45 2" xfId="33790" xr:uid="{274364E8-3C76-4716-A57F-0852ED299408}"/>
    <cellStyle name="Normal45 2 2" xfId="37813" xr:uid="{4565AA73-3F10-4545-8F43-2C7BC7CD5024}"/>
    <cellStyle name="Normal45 3" xfId="33791" xr:uid="{E56C73FE-8687-43A9-8A96-9B46120AAB4E}"/>
    <cellStyle name="Normal45 3 2" xfId="37814" xr:uid="{A22691AF-478B-493F-8224-7954248F68C5}"/>
    <cellStyle name="Normal45 4" xfId="33792" xr:uid="{7D716259-CD9B-46DF-A924-7FEC54829990}"/>
    <cellStyle name="Normal45 4 2" xfId="37815" xr:uid="{1A701090-AAA9-4FE4-ACC3-C2FB547677A0}"/>
    <cellStyle name="Normal45 5" xfId="33793" xr:uid="{D3AB3D2E-09E6-40E0-AB76-EC8F4E4EFA6D}"/>
    <cellStyle name="Normal45 5 2" xfId="37816" xr:uid="{B0DBAC3A-C281-479F-B934-73C9E424722F}"/>
    <cellStyle name="Normal47_1_1_1" xfId="33794" xr:uid="{13A234F9-72F0-4C0E-BADE-241E2AD921E1}"/>
    <cellStyle name="Normal48_1" xfId="33795" xr:uid="{66776457-4FCF-4BB9-BB75-01EF90B130E3}"/>
    <cellStyle name="Normal49_1" xfId="33796" xr:uid="{427ED913-BEE3-47A2-98B4-2CE78DEBD20E}"/>
    <cellStyle name="Normal5" xfId="33797" xr:uid="{DC98EA1C-2CFD-4E82-93A6-C6FA6E1BC0C3}"/>
    <cellStyle name="Normal5 2" xfId="33798" xr:uid="{92D2C644-9947-4409-84F0-4676D6E28B13}"/>
    <cellStyle name="Normal5 3" xfId="33799" xr:uid="{E1D34B40-AD76-42E7-B615-510CAB6CA4F2}"/>
    <cellStyle name="Normal6" xfId="33800" xr:uid="{D98E9892-26B0-4DAF-A9CC-57BCB89141E3}"/>
    <cellStyle name="Normal6 2" xfId="33801" xr:uid="{10BA25A5-6E16-4988-9E72-EE43E970999B}"/>
    <cellStyle name="Normal6 2 2" xfId="33802" xr:uid="{A6F31628-F6A5-4F5D-996C-E076742A00CE}"/>
    <cellStyle name="Normal6 2 2 2" xfId="33803" xr:uid="{CC15C850-4BB1-49A7-B27B-DF89D21A761B}"/>
    <cellStyle name="Normal6 2 3" xfId="33804" xr:uid="{8494B903-CC35-40B7-9853-D92613DE972A}"/>
    <cellStyle name="Normal6 2 3 2" xfId="37817" xr:uid="{6427D64E-3FF9-4824-955D-5DED35D8179F}"/>
    <cellStyle name="Normal6 2 4" xfId="33805" xr:uid="{40433ED7-1C88-42CD-A3FC-9C1A68C44CD2}"/>
    <cellStyle name="Normal6 2 4 2" xfId="37818" xr:uid="{0C94D2B2-77C0-4583-A39F-7BB60C7664B5}"/>
    <cellStyle name="Normal6 2 5" xfId="33806" xr:uid="{AA9B8EFE-B753-459C-BB62-1BBC9D6F49DF}"/>
    <cellStyle name="Normal6 2 5 2" xfId="37819" xr:uid="{76210E6A-9031-4E2B-B54B-CD2C2FB899A6}"/>
    <cellStyle name="Normal6 2 6" xfId="33807" xr:uid="{34C57375-352B-41AE-BCBF-C3B5C1C3ABA7}"/>
    <cellStyle name="Normal6 2 6 2" xfId="37820" xr:uid="{0A07E57F-53DA-4918-BC2E-380C140B07A1}"/>
    <cellStyle name="Normal6 3" xfId="33808" xr:uid="{7F10D53D-E98B-486F-8CD7-3162ABFFA599}"/>
    <cellStyle name="Normal6 3 2" xfId="33809" xr:uid="{125EA948-B483-4B8A-8D0F-B764F6B0F099}"/>
    <cellStyle name="Normal7" xfId="33810" xr:uid="{1C6CC246-CED2-4F1B-9443-A664DE76BB27}"/>
    <cellStyle name="Normal7 2" xfId="33811" xr:uid="{58488896-0922-43F8-811F-983307CFBA60}"/>
    <cellStyle name="Normal7 2 2" xfId="33812" xr:uid="{AFB27E16-0796-4D55-9E14-086294B99814}"/>
    <cellStyle name="Normal7 2 2 2" xfId="33813" xr:uid="{27E8E642-1183-4D73-B6F2-4791D81461EC}"/>
    <cellStyle name="Normal7 2 3" xfId="33814" xr:uid="{2F9914B0-6C24-4902-B72D-5178593A8075}"/>
    <cellStyle name="Normal7 2 3 2" xfId="33815" xr:uid="{6AFA6586-4CCC-4ACF-AC41-92FDC95B2798}"/>
    <cellStyle name="Normal7 2 4" xfId="33816" xr:uid="{21F16E60-C1A7-481D-881E-1F406EE59C00}"/>
    <cellStyle name="Normal7 2 5" xfId="33817" xr:uid="{0D76974C-81A7-4C04-A544-2A40185820D4}"/>
    <cellStyle name="Normal7 2 5 2" xfId="37821" xr:uid="{F24B65CD-A708-4D9A-899E-6DD355477781}"/>
    <cellStyle name="Normal7 2 6" xfId="33818" xr:uid="{ABFAC469-C117-426A-9EF5-D6BA24AF1745}"/>
    <cellStyle name="Normal7 2 6 2" xfId="37822" xr:uid="{8D7D621C-FCBD-4427-9DEC-E819503E2869}"/>
    <cellStyle name="Normal7 3" xfId="33819" xr:uid="{0A184AED-D491-4D81-962B-22BAD00641C5}"/>
    <cellStyle name="Normal7 3 2" xfId="33820" xr:uid="{60D2CF28-0FC6-45DF-8ABF-4A6E4EB0D7E8}"/>
    <cellStyle name="Normal7 4" xfId="33821" xr:uid="{410E6967-EF22-4BA1-9462-B35BA8364484}"/>
    <cellStyle name="Normal7 4 2" xfId="33822" xr:uid="{FFA83C13-6EC3-422E-91BC-83AF114B2C83}"/>
    <cellStyle name="Normal8" xfId="33823" xr:uid="{49C2018F-01CC-49CF-B770-52FFF7A01BBE}"/>
    <cellStyle name="Normal8 2" xfId="33824" xr:uid="{8AB018AB-A937-45DA-AD12-D9BE1731F2B3}"/>
    <cellStyle name="Normal8 3" xfId="33825" xr:uid="{C72EA8DB-D4AF-41BB-A59D-041434008654}"/>
    <cellStyle name="Normal9" xfId="33826" xr:uid="{6B17D0E6-90BE-41B5-9F49-1DFA35FD048C}"/>
    <cellStyle name="Normal9 2" xfId="33827" xr:uid="{5ECABFCE-2BC3-40F1-AF8B-BF471B8FD9C8}"/>
    <cellStyle name="Normal9 3" xfId="33828" xr:uid="{5AF730B5-60AF-4E39-B1C9-754E6AB21624}"/>
    <cellStyle name="Normale 2" xfId="33829" xr:uid="{8A259720-FE90-4B6B-8043-AA1176FB014C}"/>
    <cellStyle name="Normale 3" xfId="33830" xr:uid="{F8BF13EA-7A81-48F9-A6C2-A1172561B96A}"/>
    <cellStyle name="Normale 4" xfId="33831" xr:uid="{DF296DB4-39CD-41DB-8ECE-47F0963102F7}"/>
    <cellStyle name="Normale_0603 debi residuo banca senza olcese + pool 2 focus" xfId="33832" xr:uid="{4ED23CB9-1B25-47CF-88AE-69DDE8019D37}"/>
    <cellStyle name="NormalGB" xfId="33833" xr:uid="{CB62F57E-E916-403C-A109-405CA57581B4}"/>
    <cellStyle name="NormalGB 2" xfId="33834" xr:uid="{0993F073-5597-4B22-863B-F4D56037F3D9}"/>
    <cellStyle name="NormalGB 2 2" xfId="33835" xr:uid="{1686F77A-60DF-4762-834B-863CCF98D14A}"/>
    <cellStyle name="NormalGB 2 2 2" xfId="33836" xr:uid="{6C1A2B10-DB3D-49E1-823B-E617DEF5A650}"/>
    <cellStyle name="NormalGB 2 3" xfId="33837" xr:uid="{A788CCBC-8C77-4E66-8AE1-71D40FE84B50}"/>
    <cellStyle name="NormalGB 3" xfId="33838" xr:uid="{F62B2E78-9479-46FA-9BCE-CED8FAAAB6A0}"/>
    <cellStyle name="NormalGB 3 2" xfId="33839" xr:uid="{D1E4EA1D-3B02-482E-9A0D-983B0F55E8E0}"/>
    <cellStyle name="NormalGB 4" xfId="33840" xr:uid="{C84A0B24-120E-4D1E-8D1D-B37E8CAA6D8C}"/>
    <cellStyle name="NormalGB_Cadrage conso" xfId="33841" xr:uid="{49DCC87D-FA1F-42C4-88E9-6CACCD003E52}"/>
    <cellStyle name="normální_laroux" xfId="33842" xr:uid="{45B1E0F1-698E-4D01-A727-4AD8420BE367}"/>
    <cellStyle name="Normalny 2" xfId="33843" xr:uid="{C807188D-3F96-4E8D-922F-A61C07CE0247}"/>
    <cellStyle name="Normalny_1810 Actual 1Q 30_04_02" xfId="33844" xr:uid="{D24E10D4-74E1-4D20-B85B-5512F2099844}"/>
    <cellStyle name="Nota" xfId="33845" xr:uid="{3E8CB0AF-B7CE-465C-B476-61DDEC263E47}"/>
    <cellStyle name="Nota 10" xfId="33846" xr:uid="{E1409C93-5F4F-47E7-90D5-724A893625EF}"/>
    <cellStyle name="Nota 11" xfId="33847" xr:uid="{F1CC386E-9BAE-4E00-9376-57CE1F27D6E8}"/>
    <cellStyle name="Nota 12" xfId="33848" xr:uid="{1BB05159-8F67-4C55-9758-F6D5D9AAE2AF}"/>
    <cellStyle name="Nota 13" xfId="33849" xr:uid="{1FA8457F-4497-45C7-8363-0F4D907278FD}"/>
    <cellStyle name="Nota 14" xfId="33850" xr:uid="{E63B90C0-393E-4426-826E-66E5FBD198E7}"/>
    <cellStyle name="Nota 15" xfId="33851" xr:uid="{8D666116-B8E3-4021-9FDC-875B3C3A2892}"/>
    <cellStyle name="Nota 16" xfId="33852" xr:uid="{24FD80F1-4320-4AE8-9F41-3459CB558CA5}"/>
    <cellStyle name="Nota 17" xfId="33853" xr:uid="{6394188B-391E-4F69-9BCB-C7D8ED11E0CC}"/>
    <cellStyle name="Nota 2" xfId="33854" xr:uid="{67D6EE12-305D-4752-8778-D94A6962DA31}"/>
    <cellStyle name="Nota 3" xfId="33855" xr:uid="{E492FC0B-4119-4BF2-B5F3-67398DE878BD}"/>
    <cellStyle name="Nota 4" xfId="33856" xr:uid="{94B59A2E-450C-4420-8E2E-7FBAC8C3042B}"/>
    <cellStyle name="Nota 5" xfId="33857" xr:uid="{52D4197D-05F0-4EA2-BF75-A0232F046724}"/>
    <cellStyle name="Nota 6" xfId="33858" xr:uid="{616CFC2F-BB65-418C-9D1C-A62FD798DA12}"/>
    <cellStyle name="Nota 7" xfId="33859" xr:uid="{F990DC35-2E5D-4EF8-9F4D-2520F904E673}"/>
    <cellStyle name="Nota 8" xfId="33860" xr:uid="{62955448-BD16-42F2-804C-1474CFA6C874}"/>
    <cellStyle name="Nota 9" xfId="33861" xr:uid="{26142F4F-0857-4A09-A458-F066A1479F08}"/>
    <cellStyle name="Nota_Annexe 6 IAS" xfId="33862" xr:uid="{268E8857-6FC0-4E2E-9C69-3588F95ED749}"/>
    <cellStyle name="Note 10" xfId="33864" xr:uid="{581BD73E-A44E-49FA-B7B2-A6938D23BCEE}"/>
    <cellStyle name="Note 10 2" xfId="33865" xr:uid="{97FDBD9A-A8E3-413B-9A45-45FEC2730D73}"/>
    <cellStyle name="Note 10_Annexe 6 IAS" xfId="33866" xr:uid="{BEAD41E4-A945-410D-BD40-9A5B526C4A67}"/>
    <cellStyle name="Note 11" xfId="33867" xr:uid="{04446443-22B6-4FF2-A1B4-1D90EFDBE78C}"/>
    <cellStyle name="Note 11 2" xfId="33868" xr:uid="{467D5D73-8499-438B-9280-E2F7E31D83CC}"/>
    <cellStyle name="Note 11_Annexe 6 IAS" xfId="33869" xr:uid="{472B98C4-43B1-4A78-BFF6-8BD408F0D258}"/>
    <cellStyle name="Note 12" xfId="33870" xr:uid="{C22A22A4-FEA7-41D5-BC61-84ED16082D6E}"/>
    <cellStyle name="Note 12 2" xfId="33871" xr:uid="{579019D0-3C86-42BD-B167-18C1704EFF7D}"/>
    <cellStyle name="Note 12_Annexe 6 IAS" xfId="33872" xr:uid="{A9EA4058-4F06-4FAB-83B5-05059FDCA33F}"/>
    <cellStyle name="Note 13" xfId="33873" xr:uid="{5DC62A8E-9A75-41C2-B34C-D5EEAD079737}"/>
    <cellStyle name="Note 13 2" xfId="33874" xr:uid="{AB6C8294-2E4C-454A-A806-93E7A01E06CC}"/>
    <cellStyle name="Note 13_Annexe 6 IAS" xfId="33875" xr:uid="{B542C722-B8BE-4A7D-AAFB-6EEB1007C295}"/>
    <cellStyle name="Note 14" xfId="33863" xr:uid="{91821260-FF3A-4BF2-87DE-D7CE296E8FC8}"/>
    <cellStyle name="Note 15" xfId="37823" xr:uid="{87D3B1A2-B00D-4318-BCF9-653879FBE6E1}"/>
    <cellStyle name="Note 2" xfId="20372" xr:uid="{00000000-0005-0000-0000-00005F500000}"/>
    <cellStyle name="Note 2 10" xfId="20373" xr:uid="{00000000-0005-0000-0000-000060500000}"/>
    <cellStyle name="Note 2 10 2" xfId="20374" xr:uid="{00000000-0005-0000-0000-000061500000}"/>
    <cellStyle name="Note 2 10 2 2" xfId="21208" xr:uid="{00000000-0005-0000-0000-000062500000}"/>
    <cellStyle name="Note 2 10 2 3" xfId="21589" xr:uid="{2EA81EAC-A484-472C-A9C8-812DD1687636}"/>
    <cellStyle name="Note 2 10 3" xfId="20375" xr:uid="{00000000-0005-0000-0000-000063500000}"/>
    <cellStyle name="Note 2 10 3 2" xfId="21207" xr:uid="{00000000-0005-0000-0000-000064500000}"/>
    <cellStyle name="Note 2 10 3 3" xfId="21590" xr:uid="{E3E93C51-49DB-49C3-A14A-04A6FE3C8DD7}"/>
    <cellStyle name="Note 2 10 4" xfId="20376" xr:uid="{00000000-0005-0000-0000-000065500000}"/>
    <cellStyle name="Note 2 10 4 2" xfId="21206" xr:uid="{00000000-0005-0000-0000-000066500000}"/>
    <cellStyle name="Note 2 10 4 3" xfId="21591" xr:uid="{94578EA6-2DCA-4E49-B223-F674EBAD563C}"/>
    <cellStyle name="Note 2 10 5" xfId="20377" xr:uid="{00000000-0005-0000-0000-000067500000}"/>
    <cellStyle name="Note 2 10 5 2" xfId="21205" xr:uid="{00000000-0005-0000-0000-000068500000}"/>
    <cellStyle name="Note 2 10 5 3" xfId="21592" xr:uid="{4998C447-E93E-408C-94DA-FC68ACB0EF04}"/>
    <cellStyle name="Note 2 11" xfId="20378" xr:uid="{00000000-0005-0000-0000-000069500000}"/>
    <cellStyle name="Note 2 11 2" xfId="20379" xr:uid="{00000000-0005-0000-0000-00006A500000}"/>
    <cellStyle name="Note 2 11 2 2" xfId="21204" xr:uid="{00000000-0005-0000-0000-00006B500000}"/>
    <cellStyle name="Note 2 11 2 3" xfId="21593" xr:uid="{CFD2E761-8807-46B0-A008-CCFD4DEC8C61}"/>
    <cellStyle name="Note 2 11 3" xfId="20380" xr:uid="{00000000-0005-0000-0000-00006C500000}"/>
    <cellStyle name="Note 2 11 3 2" xfId="21203" xr:uid="{00000000-0005-0000-0000-00006D500000}"/>
    <cellStyle name="Note 2 11 3 3" xfId="21594" xr:uid="{5ACDB677-ABAB-47FC-910F-CFF4297E2259}"/>
    <cellStyle name="Note 2 11 4" xfId="20381" xr:uid="{00000000-0005-0000-0000-00006E500000}"/>
    <cellStyle name="Note 2 11 4 2" xfId="21202" xr:uid="{00000000-0005-0000-0000-00006F500000}"/>
    <cellStyle name="Note 2 11 4 3" xfId="21595" xr:uid="{ED1B0D44-BDC3-45BF-9A24-D48F3AA3F5FA}"/>
    <cellStyle name="Note 2 11 5" xfId="20382" xr:uid="{00000000-0005-0000-0000-000070500000}"/>
    <cellStyle name="Note 2 11 5 2" xfId="21201" xr:uid="{00000000-0005-0000-0000-000071500000}"/>
    <cellStyle name="Note 2 11 5 3" xfId="21596" xr:uid="{2ED651D7-6B99-4E06-BDDB-90C51EB94A17}"/>
    <cellStyle name="Note 2 12" xfId="20383" xr:uid="{00000000-0005-0000-0000-000072500000}"/>
    <cellStyle name="Note 2 12 2" xfId="20384" xr:uid="{00000000-0005-0000-0000-000073500000}"/>
    <cellStyle name="Note 2 12 2 2" xfId="21200" xr:uid="{00000000-0005-0000-0000-000074500000}"/>
    <cellStyle name="Note 2 12 2 3" xfId="21597" xr:uid="{BB31E00D-ADFE-4045-94FC-5D9B1B1A095A}"/>
    <cellStyle name="Note 2 12 3" xfId="20385" xr:uid="{00000000-0005-0000-0000-000075500000}"/>
    <cellStyle name="Note 2 12 3 2" xfId="21199" xr:uid="{00000000-0005-0000-0000-000076500000}"/>
    <cellStyle name="Note 2 12 3 3" xfId="21598" xr:uid="{B0D44B69-7178-41D8-9E86-62D8F4A7D809}"/>
    <cellStyle name="Note 2 12 4" xfId="20386" xr:uid="{00000000-0005-0000-0000-000077500000}"/>
    <cellStyle name="Note 2 12 4 2" xfId="21198" xr:uid="{00000000-0005-0000-0000-000078500000}"/>
    <cellStyle name="Note 2 12 4 3" xfId="21599" xr:uid="{6ED8D3B5-56F0-4DFF-BC6F-3534B4D4BEA4}"/>
    <cellStyle name="Note 2 12 5" xfId="20387" xr:uid="{00000000-0005-0000-0000-000079500000}"/>
    <cellStyle name="Note 2 12 5 2" xfId="21197" xr:uid="{00000000-0005-0000-0000-00007A500000}"/>
    <cellStyle name="Note 2 12 5 3" xfId="21600" xr:uid="{5EBB8B6E-0C7E-4342-8008-2EA7895B4996}"/>
    <cellStyle name="Note 2 13" xfId="20388" xr:uid="{00000000-0005-0000-0000-00007B500000}"/>
    <cellStyle name="Note 2 13 2" xfId="20389" xr:uid="{00000000-0005-0000-0000-00007C500000}"/>
    <cellStyle name="Note 2 13 2 2" xfId="21196" xr:uid="{00000000-0005-0000-0000-00007D500000}"/>
    <cellStyle name="Note 2 13 2 3" xfId="21601" xr:uid="{0C0ADC20-7E47-4909-9997-7C3B1E9DAEA5}"/>
    <cellStyle name="Note 2 13 3" xfId="20390" xr:uid="{00000000-0005-0000-0000-00007E500000}"/>
    <cellStyle name="Note 2 13 3 2" xfId="21195" xr:uid="{00000000-0005-0000-0000-00007F500000}"/>
    <cellStyle name="Note 2 13 3 3" xfId="21602" xr:uid="{3BB0A4E8-FB2F-4F5D-96CB-7C231AA07FF2}"/>
    <cellStyle name="Note 2 13 4" xfId="20391" xr:uid="{00000000-0005-0000-0000-000080500000}"/>
    <cellStyle name="Note 2 13 4 2" xfId="21194" xr:uid="{00000000-0005-0000-0000-000081500000}"/>
    <cellStyle name="Note 2 13 4 3" xfId="21603" xr:uid="{42C5E0B3-F29A-4567-BB09-012FFC266E5F}"/>
    <cellStyle name="Note 2 13 5" xfId="20392" xr:uid="{00000000-0005-0000-0000-000082500000}"/>
    <cellStyle name="Note 2 13 5 2" xfId="21193" xr:uid="{00000000-0005-0000-0000-000083500000}"/>
    <cellStyle name="Note 2 13 5 3" xfId="21604" xr:uid="{6B057A99-301E-4429-A766-19E0BE703607}"/>
    <cellStyle name="Note 2 14" xfId="20393" xr:uid="{00000000-0005-0000-0000-000084500000}"/>
    <cellStyle name="Note 2 14 2" xfId="20394" xr:uid="{00000000-0005-0000-0000-000085500000}"/>
    <cellStyle name="Note 2 14 2 2" xfId="21191" xr:uid="{00000000-0005-0000-0000-000086500000}"/>
    <cellStyle name="Note 2 14 2 3" xfId="21606" xr:uid="{DEBDC901-514D-4FF2-B4E4-9836BA1EE41C}"/>
    <cellStyle name="Note 2 14 3" xfId="21192" xr:uid="{00000000-0005-0000-0000-000087500000}"/>
    <cellStyle name="Note 2 14 4" xfId="21605" xr:uid="{E522912F-C008-4C8D-BE0D-C7532109D182}"/>
    <cellStyle name="Note 2 15" xfId="20395" xr:uid="{00000000-0005-0000-0000-000088500000}"/>
    <cellStyle name="Note 2 15 2" xfId="20396" xr:uid="{00000000-0005-0000-0000-000089500000}"/>
    <cellStyle name="Note 2 15 2 2" xfId="21190" xr:uid="{00000000-0005-0000-0000-00008A500000}"/>
    <cellStyle name="Note 2 15 2 3" xfId="21607" xr:uid="{274BE313-6296-4FED-AF83-DCE771CA93BC}"/>
    <cellStyle name="Note 2 16" xfId="20397" xr:uid="{00000000-0005-0000-0000-00008B500000}"/>
    <cellStyle name="Note 2 16 2" xfId="21189" xr:uid="{00000000-0005-0000-0000-00008C500000}"/>
    <cellStyle name="Note 2 16 3" xfId="21608" xr:uid="{367CB57C-C96A-40EA-B54E-4EB282BF82A2}"/>
    <cellStyle name="Note 2 17" xfId="20398" xr:uid="{00000000-0005-0000-0000-00008D500000}"/>
    <cellStyle name="Note 2 17 2" xfId="21188" xr:uid="{00000000-0005-0000-0000-00008E500000}"/>
    <cellStyle name="Note 2 17 3" xfId="21609" xr:uid="{1C7E5284-A8E5-4404-B666-85F855AA7859}"/>
    <cellStyle name="Note 2 18" xfId="21209" xr:uid="{00000000-0005-0000-0000-00008F500000}"/>
    <cellStyle name="Note 2 18 2" xfId="33876" xr:uid="{35E4F4C9-E1A6-4816-9390-28709427F979}"/>
    <cellStyle name="Note 2 19" xfId="21588" xr:uid="{318E23EE-36D8-472B-B1F3-E5E06D6B43C0}"/>
    <cellStyle name="Note 2 2" xfId="20399" xr:uid="{00000000-0005-0000-0000-000090500000}"/>
    <cellStyle name="Note 2 2 10" xfId="20400" xr:uid="{00000000-0005-0000-0000-000091500000}"/>
    <cellStyle name="Note 2 2 10 2" xfId="21186" xr:uid="{00000000-0005-0000-0000-000092500000}"/>
    <cellStyle name="Note 2 2 10 3" xfId="21611" xr:uid="{9EBFB923-FC65-4240-8411-FD186AE5BF91}"/>
    <cellStyle name="Note 2 2 11" xfId="21187" xr:uid="{00000000-0005-0000-0000-000093500000}"/>
    <cellStyle name="Note 2 2 11 2" xfId="33877" xr:uid="{CE664005-1ECC-4A19-8882-EF95C6F703E8}"/>
    <cellStyle name="Note 2 2 12" xfId="21610" xr:uid="{1F066E78-F6A6-4F8B-9070-A7B3608D9A8B}"/>
    <cellStyle name="Note 2 2 2" xfId="20401" xr:uid="{00000000-0005-0000-0000-000094500000}"/>
    <cellStyle name="Note 2 2 2 2" xfId="20402" xr:uid="{00000000-0005-0000-0000-000095500000}"/>
    <cellStyle name="Note 2 2 2 2 2" xfId="21184" xr:uid="{00000000-0005-0000-0000-000096500000}"/>
    <cellStyle name="Note 2 2 2 2 3" xfId="21613" xr:uid="{485E06C1-4301-4CCF-ADEA-255FAEE0C12D}"/>
    <cellStyle name="Note 2 2 2 3" xfId="20403" xr:uid="{00000000-0005-0000-0000-000097500000}"/>
    <cellStyle name="Note 2 2 2 3 2" xfId="21183" xr:uid="{00000000-0005-0000-0000-000098500000}"/>
    <cellStyle name="Note 2 2 2 3 3" xfId="21614" xr:uid="{1B044BA3-D42D-48EA-9BA1-DFA13832CC5C}"/>
    <cellStyle name="Note 2 2 2 4" xfId="20404" xr:uid="{00000000-0005-0000-0000-000099500000}"/>
    <cellStyle name="Note 2 2 2 4 2" xfId="21182" xr:uid="{00000000-0005-0000-0000-00009A500000}"/>
    <cellStyle name="Note 2 2 2 4 3" xfId="21615" xr:uid="{0BF27CB0-218C-4348-997E-3D63551D6512}"/>
    <cellStyle name="Note 2 2 2 5" xfId="20405" xr:uid="{00000000-0005-0000-0000-00009B500000}"/>
    <cellStyle name="Note 2 2 2 5 2" xfId="21181" xr:uid="{00000000-0005-0000-0000-00009C500000}"/>
    <cellStyle name="Note 2 2 2 5 3" xfId="21616" xr:uid="{0562C941-9ABE-4332-95F9-DF50903328E6}"/>
    <cellStyle name="Note 2 2 2 6" xfId="21185" xr:uid="{00000000-0005-0000-0000-00009D500000}"/>
    <cellStyle name="Note 2 2 2 6 2" xfId="33878" xr:uid="{25118E92-42CC-4B09-A999-B32B34E5A90C}"/>
    <cellStyle name="Note 2 2 2 7" xfId="21612" xr:uid="{3336CCDD-6005-4FE4-95DD-309A2B8A7D96}"/>
    <cellStyle name="Note 2 2 3" xfId="20406" xr:uid="{00000000-0005-0000-0000-00009E500000}"/>
    <cellStyle name="Note 2 2 3 2" xfId="20407" xr:uid="{00000000-0005-0000-0000-00009F500000}"/>
    <cellStyle name="Note 2 2 3 2 2" xfId="21180" xr:uid="{00000000-0005-0000-0000-0000A0500000}"/>
    <cellStyle name="Note 2 2 3 2 3" xfId="21617" xr:uid="{07A96B3D-3241-4F2E-BA59-E4CDF47745A1}"/>
    <cellStyle name="Note 2 2 3 3" xfId="20408" xr:uid="{00000000-0005-0000-0000-0000A1500000}"/>
    <cellStyle name="Note 2 2 3 3 2" xfId="21179" xr:uid="{00000000-0005-0000-0000-0000A2500000}"/>
    <cellStyle name="Note 2 2 3 3 3" xfId="21618" xr:uid="{3C9F6269-5D6E-4C5C-9BB8-0E194B0CCBC2}"/>
    <cellStyle name="Note 2 2 3 4" xfId="20409" xr:uid="{00000000-0005-0000-0000-0000A3500000}"/>
    <cellStyle name="Note 2 2 3 4 2" xfId="21178" xr:uid="{00000000-0005-0000-0000-0000A4500000}"/>
    <cellStyle name="Note 2 2 3 4 3" xfId="21619" xr:uid="{14A9FAC9-E906-48E0-8698-A04353CCE6F5}"/>
    <cellStyle name="Note 2 2 3 5" xfId="20410" xr:uid="{00000000-0005-0000-0000-0000A5500000}"/>
    <cellStyle name="Note 2 2 3 5 2" xfId="21177" xr:uid="{00000000-0005-0000-0000-0000A6500000}"/>
    <cellStyle name="Note 2 2 3 5 3" xfId="21620" xr:uid="{FF656720-E97B-4786-A096-E66989CEF601}"/>
    <cellStyle name="Note 2 2 3 6" xfId="33879" xr:uid="{D7704E2C-4D2F-42D4-84AA-9D2E042E2AF1}"/>
    <cellStyle name="Note 2 2 4" xfId="20411" xr:uid="{00000000-0005-0000-0000-0000A7500000}"/>
    <cellStyle name="Note 2 2 4 2" xfId="20412" xr:uid="{00000000-0005-0000-0000-0000A8500000}"/>
    <cellStyle name="Note 2 2 4 2 2" xfId="21175" xr:uid="{00000000-0005-0000-0000-0000A9500000}"/>
    <cellStyle name="Note 2 2 4 2 3" xfId="21622" xr:uid="{8A1E7322-D0DD-443B-9745-B375B75C11AA}"/>
    <cellStyle name="Note 2 2 4 3" xfId="20413" xr:uid="{00000000-0005-0000-0000-0000AA500000}"/>
    <cellStyle name="Note 2 2 4 3 2" xfId="21174" xr:uid="{00000000-0005-0000-0000-0000AB500000}"/>
    <cellStyle name="Note 2 2 4 3 3" xfId="21623" xr:uid="{02A62EC8-6594-4C9C-8FF1-7184D4466B6F}"/>
    <cellStyle name="Note 2 2 4 4" xfId="20414" xr:uid="{00000000-0005-0000-0000-0000AC500000}"/>
    <cellStyle name="Note 2 2 4 4 2" xfId="21173" xr:uid="{00000000-0005-0000-0000-0000AD500000}"/>
    <cellStyle name="Note 2 2 4 4 3" xfId="21624" xr:uid="{BDB89481-965C-453D-905C-B8DCF541BC44}"/>
    <cellStyle name="Note 2 2 4 5" xfId="21176" xr:uid="{00000000-0005-0000-0000-0000AE500000}"/>
    <cellStyle name="Note 2 2 4 5 2" xfId="33880" xr:uid="{0D2418F9-CF78-4395-8EF7-1EF1FB90285D}"/>
    <cellStyle name="Note 2 2 4 6" xfId="21621" xr:uid="{F5262892-CE63-4B01-9E3A-DC747DA2AFE7}"/>
    <cellStyle name="Note 2 2 5" xfId="20415" xr:uid="{00000000-0005-0000-0000-0000AF500000}"/>
    <cellStyle name="Note 2 2 5 2" xfId="20416" xr:uid="{00000000-0005-0000-0000-0000B0500000}"/>
    <cellStyle name="Note 2 2 5 2 2" xfId="21171" xr:uid="{00000000-0005-0000-0000-0000B1500000}"/>
    <cellStyle name="Note 2 2 5 2 3" xfId="21626" xr:uid="{53FA1F01-62A6-4536-A4EC-9D4010971444}"/>
    <cellStyle name="Note 2 2 5 3" xfId="20417" xr:uid="{00000000-0005-0000-0000-0000B2500000}"/>
    <cellStyle name="Note 2 2 5 3 2" xfId="21170" xr:uid="{00000000-0005-0000-0000-0000B3500000}"/>
    <cellStyle name="Note 2 2 5 3 3" xfId="21627" xr:uid="{527218DF-0F31-4FA3-A248-3846CCC3BDB4}"/>
    <cellStyle name="Note 2 2 5 4" xfId="20418" xr:uid="{00000000-0005-0000-0000-0000B4500000}"/>
    <cellStyle name="Note 2 2 5 4 2" xfId="21169" xr:uid="{00000000-0005-0000-0000-0000B5500000}"/>
    <cellStyle name="Note 2 2 5 4 3" xfId="21628" xr:uid="{5C2005C5-0A04-43AA-8EDF-48274E4252AF}"/>
    <cellStyle name="Note 2 2 5 5" xfId="21172" xr:uid="{00000000-0005-0000-0000-0000B6500000}"/>
    <cellStyle name="Note 2 2 5 5 2" xfId="33881" xr:uid="{44D60470-6E2C-4F39-B4D8-4790738D93DB}"/>
    <cellStyle name="Note 2 2 5 6" xfId="21625" xr:uid="{D6D1ADB2-159D-4249-BBA9-2DDE04E50B50}"/>
    <cellStyle name="Note 2 2 6" xfId="20419" xr:uid="{00000000-0005-0000-0000-0000B7500000}"/>
    <cellStyle name="Note 2 2 6 2" xfId="21168" xr:uid="{00000000-0005-0000-0000-0000B8500000}"/>
    <cellStyle name="Note 2 2 6 3" xfId="21629" xr:uid="{23A9846F-98C2-434B-AFA3-4961026B1ED4}"/>
    <cellStyle name="Note 2 2 7" xfId="20420" xr:uid="{00000000-0005-0000-0000-0000B9500000}"/>
    <cellStyle name="Note 2 2 7 2" xfId="21167" xr:uid="{00000000-0005-0000-0000-0000BA500000}"/>
    <cellStyle name="Note 2 2 7 3" xfId="21630" xr:uid="{9EE55496-71B0-4E95-8A8C-5B24B6160AF2}"/>
    <cellStyle name="Note 2 2 8" xfId="20421" xr:uid="{00000000-0005-0000-0000-0000BB500000}"/>
    <cellStyle name="Note 2 2 8 2" xfId="21166" xr:uid="{00000000-0005-0000-0000-0000BC500000}"/>
    <cellStyle name="Note 2 2 8 3" xfId="21631" xr:uid="{B955273A-55E8-4E18-A374-3A36A2B94278}"/>
    <cellStyle name="Note 2 2 9" xfId="20422" xr:uid="{00000000-0005-0000-0000-0000BD500000}"/>
    <cellStyle name="Note 2 2 9 2" xfId="21165" xr:uid="{00000000-0005-0000-0000-0000BE500000}"/>
    <cellStyle name="Note 2 2 9 3" xfId="21632" xr:uid="{1EA9D278-03C2-482D-99D8-0DD9EA0A85B4}"/>
    <cellStyle name="Note 2 3" xfId="20423" xr:uid="{00000000-0005-0000-0000-0000BF500000}"/>
    <cellStyle name="Note 2 3 2" xfId="20424" xr:uid="{00000000-0005-0000-0000-0000C0500000}"/>
    <cellStyle name="Note 2 3 2 2" xfId="21164" xr:uid="{00000000-0005-0000-0000-0000C1500000}"/>
    <cellStyle name="Note 2 3 2 3" xfId="21633" xr:uid="{C0F80043-DF42-453D-A529-C89CE4AB34FD}"/>
    <cellStyle name="Note 2 3 3" xfId="20425" xr:uid="{00000000-0005-0000-0000-0000C2500000}"/>
    <cellStyle name="Note 2 3 3 2" xfId="21163" xr:uid="{00000000-0005-0000-0000-0000C3500000}"/>
    <cellStyle name="Note 2 3 3 3" xfId="21634" xr:uid="{770D437B-D598-4B23-8A4A-1AB80F2D2511}"/>
    <cellStyle name="Note 2 3 4" xfId="20426" xr:uid="{00000000-0005-0000-0000-0000C4500000}"/>
    <cellStyle name="Note 2 3 4 2" xfId="21162" xr:uid="{00000000-0005-0000-0000-0000C5500000}"/>
    <cellStyle name="Note 2 3 4 3" xfId="21635" xr:uid="{46F14B43-2884-48E2-B5F7-E0E5B4E380CA}"/>
    <cellStyle name="Note 2 3 5" xfId="20427" xr:uid="{00000000-0005-0000-0000-0000C6500000}"/>
    <cellStyle name="Note 2 3 5 2" xfId="21161" xr:uid="{00000000-0005-0000-0000-0000C7500000}"/>
    <cellStyle name="Note 2 3 5 3" xfId="21636" xr:uid="{5B97959A-BE73-426D-AA56-CCE30AE97BE2}"/>
    <cellStyle name="Note 2 3 6" xfId="33882" xr:uid="{F45D9E5D-479F-4621-8E57-E157D7C6BA8C}"/>
    <cellStyle name="Note 2 4" xfId="20428" xr:uid="{00000000-0005-0000-0000-0000C8500000}"/>
    <cellStyle name="Note 2 4 2" xfId="20429" xr:uid="{00000000-0005-0000-0000-0000C9500000}"/>
    <cellStyle name="Note 2 4 2 2" xfId="20430" xr:uid="{00000000-0005-0000-0000-0000CA500000}"/>
    <cellStyle name="Note 2 4 2 2 2" xfId="21160" xr:uid="{00000000-0005-0000-0000-0000CB500000}"/>
    <cellStyle name="Note 2 4 2 2 3" xfId="21637" xr:uid="{E37BE745-B685-41CE-AE83-A7E04BA42009}"/>
    <cellStyle name="Note 2 4 3" xfId="20431" xr:uid="{00000000-0005-0000-0000-0000CC500000}"/>
    <cellStyle name="Note 2 4 3 2" xfId="20432" xr:uid="{00000000-0005-0000-0000-0000CD500000}"/>
    <cellStyle name="Note 2 4 3 2 2" xfId="21159" xr:uid="{00000000-0005-0000-0000-0000CE500000}"/>
    <cellStyle name="Note 2 4 3 2 3" xfId="21638" xr:uid="{C8C49838-A0AE-45BF-929C-D5FA2D1F995E}"/>
    <cellStyle name="Note 2 4 4" xfId="20433" xr:uid="{00000000-0005-0000-0000-0000CF500000}"/>
    <cellStyle name="Note 2 4 4 2" xfId="20434" xr:uid="{00000000-0005-0000-0000-0000D0500000}"/>
    <cellStyle name="Note 2 4 4 2 2" xfId="21158" xr:uid="{00000000-0005-0000-0000-0000D1500000}"/>
    <cellStyle name="Note 2 4 4 2 3" xfId="21639" xr:uid="{1F7F98FD-A387-4C1C-B8BD-2E6D76F4A51C}"/>
    <cellStyle name="Note 2 4 5" xfId="20435" xr:uid="{00000000-0005-0000-0000-0000D2500000}"/>
    <cellStyle name="Note 2 4 6" xfId="20436" xr:uid="{00000000-0005-0000-0000-0000D3500000}"/>
    <cellStyle name="Note 2 4 7" xfId="20437" xr:uid="{00000000-0005-0000-0000-0000D4500000}"/>
    <cellStyle name="Note 2 4 7 2" xfId="21157" xr:uid="{00000000-0005-0000-0000-0000D5500000}"/>
    <cellStyle name="Note 2 4 7 3" xfId="21640" xr:uid="{F60D3132-B9C9-4B72-8249-B0E115E693E2}"/>
    <cellStyle name="Note 2 4 8" xfId="33883" xr:uid="{357F1A12-9BF1-4717-B8B6-F6D41FD8B707}"/>
    <cellStyle name="Note 2 5" xfId="20438" xr:uid="{00000000-0005-0000-0000-0000D6500000}"/>
    <cellStyle name="Note 2 5 2" xfId="20439" xr:uid="{00000000-0005-0000-0000-0000D7500000}"/>
    <cellStyle name="Note 2 5 2 2" xfId="20440" xr:uid="{00000000-0005-0000-0000-0000D8500000}"/>
    <cellStyle name="Note 2 5 2 2 2" xfId="21156" xr:uid="{00000000-0005-0000-0000-0000D9500000}"/>
    <cellStyle name="Note 2 5 2 2 3" xfId="21641" xr:uid="{2D1909E7-2362-41C1-A736-C4FB8ACC809A}"/>
    <cellStyle name="Note 2 5 2 3" xfId="33885" xr:uid="{A78353C4-DBD2-4FA5-B477-9E4CE1DDF4F6}"/>
    <cellStyle name="Note 2 5 3" xfId="20441" xr:uid="{00000000-0005-0000-0000-0000DA500000}"/>
    <cellStyle name="Note 2 5 3 2" xfId="20442" xr:uid="{00000000-0005-0000-0000-0000DB500000}"/>
    <cellStyle name="Note 2 5 3 2 2" xfId="21155" xr:uid="{00000000-0005-0000-0000-0000DC500000}"/>
    <cellStyle name="Note 2 5 3 2 3" xfId="21642" xr:uid="{C22A5FC3-17E2-4779-853C-9DDC3529871E}"/>
    <cellStyle name="Note 2 5 4" xfId="20443" xr:uid="{00000000-0005-0000-0000-0000DD500000}"/>
    <cellStyle name="Note 2 5 4 2" xfId="20444" xr:uid="{00000000-0005-0000-0000-0000DE500000}"/>
    <cellStyle name="Note 2 5 4 2 2" xfId="21154" xr:uid="{00000000-0005-0000-0000-0000DF500000}"/>
    <cellStyle name="Note 2 5 4 2 3" xfId="21643" xr:uid="{6EA14E60-A5CA-4988-B0C5-1704D10BD12B}"/>
    <cellStyle name="Note 2 5 5" xfId="20445" xr:uid="{00000000-0005-0000-0000-0000E0500000}"/>
    <cellStyle name="Note 2 5 6" xfId="20446" xr:uid="{00000000-0005-0000-0000-0000E1500000}"/>
    <cellStyle name="Note 2 5 7" xfId="20447" xr:uid="{00000000-0005-0000-0000-0000E2500000}"/>
    <cellStyle name="Note 2 5 7 2" xfId="21153" xr:uid="{00000000-0005-0000-0000-0000E3500000}"/>
    <cellStyle name="Note 2 5 7 3" xfId="21644" xr:uid="{C2A2243A-FB67-4E52-8CEB-67004C9DA854}"/>
    <cellStyle name="Note 2 5 8" xfId="33884" xr:uid="{D924B221-8E3D-4712-A7B2-BE170A77D650}"/>
    <cellStyle name="Note 2 6" xfId="20448" xr:uid="{00000000-0005-0000-0000-0000E4500000}"/>
    <cellStyle name="Note 2 6 2" xfId="20449" xr:uid="{00000000-0005-0000-0000-0000E5500000}"/>
    <cellStyle name="Note 2 6 2 2" xfId="20450" xr:uid="{00000000-0005-0000-0000-0000E6500000}"/>
    <cellStyle name="Note 2 6 2 2 2" xfId="21152" xr:uid="{00000000-0005-0000-0000-0000E7500000}"/>
    <cellStyle name="Note 2 6 2 2 3" xfId="21645" xr:uid="{E10857DD-4BBB-4A7E-972C-C8E0B17C7C6E}"/>
    <cellStyle name="Note 2 6 3" xfId="20451" xr:uid="{00000000-0005-0000-0000-0000E8500000}"/>
    <cellStyle name="Note 2 6 3 2" xfId="20452" xr:uid="{00000000-0005-0000-0000-0000E9500000}"/>
    <cellStyle name="Note 2 6 3 2 2" xfId="21151" xr:uid="{00000000-0005-0000-0000-0000EA500000}"/>
    <cellStyle name="Note 2 6 3 2 3" xfId="21646" xr:uid="{7DFB9AF7-F67A-4DEC-A47C-F83FC30AA34B}"/>
    <cellStyle name="Note 2 6 4" xfId="20453" xr:uid="{00000000-0005-0000-0000-0000EB500000}"/>
    <cellStyle name="Note 2 6 4 2" xfId="20454" xr:uid="{00000000-0005-0000-0000-0000EC500000}"/>
    <cellStyle name="Note 2 6 4 2 2" xfId="21150" xr:uid="{00000000-0005-0000-0000-0000ED500000}"/>
    <cellStyle name="Note 2 6 4 2 3" xfId="21647" xr:uid="{49C2B403-420F-4287-882E-79142A22E186}"/>
    <cellStyle name="Note 2 6 5" xfId="20455" xr:uid="{00000000-0005-0000-0000-0000EE500000}"/>
    <cellStyle name="Note 2 6 6" xfId="20456" xr:uid="{00000000-0005-0000-0000-0000EF500000}"/>
    <cellStyle name="Note 2 6 7" xfId="20457" xr:uid="{00000000-0005-0000-0000-0000F0500000}"/>
    <cellStyle name="Note 2 6 7 2" xfId="21149" xr:uid="{00000000-0005-0000-0000-0000F1500000}"/>
    <cellStyle name="Note 2 6 7 3" xfId="21648" xr:uid="{EACD1043-B7D7-40E8-9823-37609E34B888}"/>
    <cellStyle name="Note 2 6 8" xfId="33886" xr:uid="{0D8D10A5-B9CA-421E-A2B5-164D7F6DAAE5}"/>
    <cellStyle name="Note 2 7" xfId="20458" xr:uid="{00000000-0005-0000-0000-0000F2500000}"/>
    <cellStyle name="Note 2 7 2" xfId="20459" xr:uid="{00000000-0005-0000-0000-0000F3500000}"/>
    <cellStyle name="Note 2 7 2 2" xfId="20460" xr:uid="{00000000-0005-0000-0000-0000F4500000}"/>
    <cellStyle name="Note 2 7 2 2 2" xfId="21148" xr:uid="{00000000-0005-0000-0000-0000F5500000}"/>
    <cellStyle name="Note 2 7 2 2 3" xfId="21649" xr:uid="{FEF5F307-612B-46D8-92E3-CC52D8A9A507}"/>
    <cellStyle name="Note 2 7 3" xfId="20461" xr:uid="{00000000-0005-0000-0000-0000F6500000}"/>
    <cellStyle name="Note 2 7 3 2" xfId="20462" xr:uid="{00000000-0005-0000-0000-0000F7500000}"/>
    <cellStyle name="Note 2 7 3 2 2" xfId="21147" xr:uid="{00000000-0005-0000-0000-0000F8500000}"/>
    <cellStyle name="Note 2 7 3 2 3" xfId="21650" xr:uid="{3AFEDE9B-C13C-4CAC-98B1-C52C67A9DFE6}"/>
    <cellStyle name="Note 2 7 4" xfId="20463" xr:uid="{00000000-0005-0000-0000-0000F9500000}"/>
    <cellStyle name="Note 2 7 4 2" xfId="20464" xr:uid="{00000000-0005-0000-0000-0000FA500000}"/>
    <cellStyle name="Note 2 7 4 2 2" xfId="21146" xr:uid="{00000000-0005-0000-0000-0000FB500000}"/>
    <cellStyle name="Note 2 7 4 2 3" xfId="21651" xr:uid="{813E738B-489E-46A2-9A45-B3FAB98F2C8F}"/>
    <cellStyle name="Note 2 7 5" xfId="20465" xr:uid="{00000000-0005-0000-0000-0000FC500000}"/>
    <cellStyle name="Note 2 7 6" xfId="20466" xr:uid="{00000000-0005-0000-0000-0000FD500000}"/>
    <cellStyle name="Note 2 7 7" xfId="20467" xr:uid="{00000000-0005-0000-0000-0000FE500000}"/>
    <cellStyle name="Note 2 7 7 2" xfId="21145" xr:uid="{00000000-0005-0000-0000-0000FF500000}"/>
    <cellStyle name="Note 2 7 7 3" xfId="21652" xr:uid="{64463DB1-994A-4AD4-9F5C-FAEDD4207A06}"/>
    <cellStyle name="Note 2 7 8" xfId="33887" xr:uid="{F349C6EC-B250-4768-A915-DFC908D832B5}"/>
    <cellStyle name="Note 2 8" xfId="20468" xr:uid="{00000000-0005-0000-0000-000000510000}"/>
    <cellStyle name="Note 2 8 2" xfId="20469" xr:uid="{00000000-0005-0000-0000-000001510000}"/>
    <cellStyle name="Note 2 8 2 2" xfId="21144" xr:uid="{00000000-0005-0000-0000-000002510000}"/>
    <cellStyle name="Note 2 8 2 3" xfId="21653" xr:uid="{73C29EA5-3242-485D-B76D-2AFBAD1F8FDD}"/>
    <cellStyle name="Note 2 8 3" xfId="20470" xr:uid="{00000000-0005-0000-0000-000003510000}"/>
    <cellStyle name="Note 2 8 3 2" xfId="21143" xr:uid="{00000000-0005-0000-0000-000004510000}"/>
    <cellStyle name="Note 2 8 3 3" xfId="21654" xr:uid="{2533389A-71BC-49D0-9215-D0D353B44CF8}"/>
    <cellStyle name="Note 2 8 4" xfId="20471" xr:uid="{00000000-0005-0000-0000-000005510000}"/>
    <cellStyle name="Note 2 8 4 2" xfId="21142" xr:uid="{00000000-0005-0000-0000-000006510000}"/>
    <cellStyle name="Note 2 8 4 3" xfId="21655" xr:uid="{9D97A25C-4A79-4FF4-8DC4-ECB3184A1C82}"/>
    <cellStyle name="Note 2 8 5" xfId="20472" xr:uid="{00000000-0005-0000-0000-000007510000}"/>
    <cellStyle name="Note 2 8 5 2" xfId="21141" xr:uid="{00000000-0005-0000-0000-000008510000}"/>
    <cellStyle name="Note 2 8 5 3" xfId="21656" xr:uid="{F2946AA2-D34B-46AB-B9AC-15067B0421E0}"/>
    <cellStyle name="Note 2 9" xfId="20473" xr:uid="{00000000-0005-0000-0000-000009510000}"/>
    <cellStyle name="Note 2 9 2" xfId="20474" xr:uid="{00000000-0005-0000-0000-00000A510000}"/>
    <cellStyle name="Note 2 9 2 2" xfId="21140" xr:uid="{00000000-0005-0000-0000-00000B510000}"/>
    <cellStyle name="Note 2 9 2 3" xfId="21657" xr:uid="{082B9241-FA40-430D-A7C9-C2D08089B8A1}"/>
    <cellStyle name="Note 2 9 3" xfId="20475" xr:uid="{00000000-0005-0000-0000-00000C510000}"/>
    <cellStyle name="Note 2 9 3 2" xfId="21139" xr:uid="{00000000-0005-0000-0000-00000D510000}"/>
    <cellStyle name="Note 2 9 3 3" xfId="21658" xr:uid="{29F537CC-BF5A-4D12-8A08-7517BB851A64}"/>
    <cellStyle name="Note 2 9 4" xfId="20476" xr:uid="{00000000-0005-0000-0000-00000E510000}"/>
    <cellStyle name="Note 2 9 4 2" xfId="21138" xr:uid="{00000000-0005-0000-0000-00000F510000}"/>
    <cellStyle name="Note 2 9 4 3" xfId="21659" xr:uid="{383E5E80-40CA-4BF7-8B48-611B67F46596}"/>
    <cellStyle name="Note 2 9 5" xfId="20477" xr:uid="{00000000-0005-0000-0000-000010510000}"/>
    <cellStyle name="Note 2 9 5 2" xfId="21137" xr:uid="{00000000-0005-0000-0000-000011510000}"/>
    <cellStyle name="Note 2 9 5 3" xfId="21660" xr:uid="{5C9CF8FE-61DC-4C43-B175-C07E189E7282}"/>
    <cellStyle name="Note 2_Cadrage conso" xfId="33888" xr:uid="{525780A7-CED7-47BF-948C-39C244C5A956}"/>
    <cellStyle name="Note 3" xfId="33889" xr:uid="{0788AFC5-92F0-4A00-838E-68E81105DC82}"/>
    <cellStyle name="Note 3 2" xfId="20478" xr:uid="{00000000-0005-0000-0000-000012510000}"/>
    <cellStyle name="Note 3 2 2" xfId="20479" xr:uid="{00000000-0005-0000-0000-000013510000}"/>
    <cellStyle name="Note 3 2 2 2" xfId="21135" xr:uid="{00000000-0005-0000-0000-000014510000}"/>
    <cellStyle name="Note 3 2 2 3" xfId="21662" xr:uid="{3F381C9E-9F20-428A-8D5C-71E57A6D5BE2}"/>
    <cellStyle name="Note 3 2 3" xfId="20480" xr:uid="{00000000-0005-0000-0000-000015510000}"/>
    <cellStyle name="Note 3 2 4" xfId="21136" xr:uid="{00000000-0005-0000-0000-000016510000}"/>
    <cellStyle name="Note 3 2 4 2" xfId="33890" xr:uid="{1CA56F71-AE1C-4903-9739-E27E1F327A27}"/>
    <cellStyle name="Note 3 2 5" xfId="21661" xr:uid="{F937876D-F2F0-4A45-B842-25AE4EA534A9}"/>
    <cellStyle name="Note 3 3" xfId="20481" xr:uid="{00000000-0005-0000-0000-000017510000}"/>
    <cellStyle name="Note 3 3 2" xfId="20482" xr:uid="{00000000-0005-0000-0000-000018510000}"/>
    <cellStyle name="Note 3 3 2 2" xfId="33892" xr:uid="{598185FB-2E81-4FEF-A048-A9A30AEDB0AE}"/>
    <cellStyle name="Note 3 3 3" xfId="21134" xr:uid="{00000000-0005-0000-0000-000019510000}"/>
    <cellStyle name="Note 3 3 3 2" xfId="33891" xr:uid="{68A57D67-1E3B-4580-87FE-6CA69E554483}"/>
    <cellStyle name="Note 3 3 4" xfId="21663" xr:uid="{32ACF827-011B-48A9-9628-1A22D5D69F62}"/>
    <cellStyle name="Note 3 4" xfId="20483" xr:uid="{00000000-0005-0000-0000-00001A510000}"/>
    <cellStyle name="Note 3 4 2" xfId="21133" xr:uid="{00000000-0005-0000-0000-00001B510000}"/>
    <cellStyle name="Note 3 4 2 2" xfId="33893" xr:uid="{5330195E-7895-4826-91AD-2E764718BC09}"/>
    <cellStyle name="Note 3 4 3" xfId="21664" xr:uid="{D7214C5F-EF6D-47BD-A129-B2130F9EBF0B}"/>
    <cellStyle name="Note 3 5" xfId="20484" xr:uid="{00000000-0005-0000-0000-00001C510000}"/>
    <cellStyle name="Note 3 5 2" xfId="33894" xr:uid="{5021EC7B-DD90-48FF-AD8D-96DB796D99BE}"/>
    <cellStyle name="Note 3 6" xfId="33895" xr:uid="{DA9823BC-9F74-4047-851D-F3EA9500A3C0}"/>
    <cellStyle name="Note 3_Cadrage conso" xfId="33896" xr:uid="{14E42498-83B2-4EDC-9DDE-9E9348A44095}"/>
    <cellStyle name="Note 4" xfId="33897" xr:uid="{765C14B8-BC40-40D4-BF18-2A0683487531}"/>
    <cellStyle name="Note 4 2" xfId="20485" xr:uid="{00000000-0005-0000-0000-00001D510000}"/>
    <cellStyle name="Note 4 2 2" xfId="20486" xr:uid="{00000000-0005-0000-0000-00001E510000}"/>
    <cellStyle name="Note 4 2 2 2" xfId="21131" xr:uid="{00000000-0005-0000-0000-00001F510000}"/>
    <cellStyle name="Note 4 2 2 2 2" xfId="33899" xr:uid="{864FB320-F4B0-4699-8337-70B49D05D401}"/>
    <cellStyle name="Note 4 2 2 3" xfId="21666" xr:uid="{29681E26-0490-4C7C-BE5D-8A43FB202F6C}"/>
    <cellStyle name="Note 4 2 3" xfId="20487" xr:uid="{00000000-0005-0000-0000-000020510000}"/>
    <cellStyle name="Note 4 2 4" xfId="21132" xr:uid="{00000000-0005-0000-0000-000021510000}"/>
    <cellStyle name="Note 4 2 4 2" xfId="33898" xr:uid="{4C0EEB12-FDF5-4556-8A1F-393416E85528}"/>
    <cellStyle name="Note 4 2 5" xfId="21665" xr:uid="{91820069-5C29-4571-8B48-6846B55F25B5}"/>
    <cellStyle name="Note 4 3" xfId="20488" xr:uid="{00000000-0005-0000-0000-000022510000}"/>
    <cellStyle name="Note 4 3 2" xfId="33900" xr:uid="{5AE9EFDB-6902-4F02-8C16-461A686B4E05}"/>
    <cellStyle name="Note 4 4" xfId="20489" xr:uid="{00000000-0005-0000-0000-000023510000}"/>
    <cellStyle name="Note 4 4 2" xfId="21130" xr:uid="{00000000-0005-0000-0000-000024510000}"/>
    <cellStyle name="Note 4 4 2 2" xfId="33901" xr:uid="{A8591976-450F-4AFC-95A4-B80F216CF857}"/>
    <cellStyle name="Note 4 4 3" xfId="21667" xr:uid="{D5A42B82-E763-4C37-96B3-9F4A39D4F678}"/>
    <cellStyle name="Note 4 5" xfId="20490" xr:uid="{00000000-0005-0000-0000-000025510000}"/>
    <cellStyle name="Note 4 5 2" xfId="33902" xr:uid="{43CB9E73-113A-473C-A223-3919BD76EDAA}"/>
    <cellStyle name="Note 4 6" xfId="33903" xr:uid="{9AC07F77-FC99-4934-81B5-8C2DBCDC80A5}"/>
    <cellStyle name="Note 4_Cadrage conso" xfId="33904" xr:uid="{EF6A46AC-5304-4636-9497-1AF15F79D811}"/>
    <cellStyle name="Note 5" xfId="20491" xr:uid="{00000000-0005-0000-0000-000026510000}"/>
    <cellStyle name="Note 5 2" xfId="20492" xr:uid="{00000000-0005-0000-0000-000027510000}"/>
    <cellStyle name="Note 5 2 2" xfId="20493" xr:uid="{00000000-0005-0000-0000-000028510000}"/>
    <cellStyle name="Note 5 2 3" xfId="21128" xr:uid="{00000000-0005-0000-0000-000029510000}"/>
    <cellStyle name="Note 5 2 3 2" xfId="33906" xr:uid="{A59711D0-7A5A-454C-A671-089276247BB6}"/>
    <cellStyle name="Note 5 2 4" xfId="21669" xr:uid="{A06EF706-A81B-47BB-943E-FE7AE1224339}"/>
    <cellStyle name="Note 5 3" xfId="20494" xr:uid="{00000000-0005-0000-0000-00002A510000}"/>
    <cellStyle name="Note 5 3 2" xfId="20495" xr:uid="{00000000-0005-0000-0000-00002B510000}"/>
    <cellStyle name="Note 5 3 3" xfId="21127" xr:uid="{00000000-0005-0000-0000-00002C510000}"/>
    <cellStyle name="Note 5 3 4" xfId="21670" xr:uid="{C107095B-DAE2-4C4B-A961-9BA6EDA705A5}"/>
    <cellStyle name="Note 5 4" xfId="20496" xr:uid="{00000000-0005-0000-0000-00002D510000}"/>
    <cellStyle name="Note 5 4 2" xfId="21126" xr:uid="{00000000-0005-0000-0000-00002E510000}"/>
    <cellStyle name="Note 5 4 3" xfId="21671" xr:uid="{9B8C46B5-AB6C-4A91-AB21-EDB4A678A45F}"/>
    <cellStyle name="Note 5 5" xfId="20497" xr:uid="{00000000-0005-0000-0000-00002F510000}"/>
    <cellStyle name="Note 5 6" xfId="21129" xr:uid="{00000000-0005-0000-0000-000030510000}"/>
    <cellStyle name="Note 5 6 2" xfId="33905" xr:uid="{F5DC3B2A-1C1E-4731-B2D8-ACA1B17D9579}"/>
    <cellStyle name="Note 5 7" xfId="21668" xr:uid="{B7E215B3-3396-4363-B246-27DBFC671B61}"/>
    <cellStyle name="Note 5_Annexe 6 IAS" xfId="33907" xr:uid="{A7097843-27D3-4064-8366-F282243C1F9C}"/>
    <cellStyle name="Note 6" xfId="20498" xr:uid="{00000000-0005-0000-0000-000031510000}"/>
    <cellStyle name="Note 6 2" xfId="20499" xr:uid="{00000000-0005-0000-0000-000032510000}"/>
    <cellStyle name="Note 6 2 2" xfId="20500" xr:uid="{00000000-0005-0000-0000-000033510000}"/>
    <cellStyle name="Note 6 2 3" xfId="21124" xr:uid="{00000000-0005-0000-0000-000034510000}"/>
    <cellStyle name="Note 6 2 3 2" xfId="33909" xr:uid="{31D43DBC-DF26-4CA4-998E-7C1C4D34D222}"/>
    <cellStyle name="Note 6 2 4" xfId="21673" xr:uid="{D1848A92-4974-44EE-A369-181FCB24BA42}"/>
    <cellStyle name="Note 6 3" xfId="20501" xr:uid="{00000000-0005-0000-0000-000035510000}"/>
    <cellStyle name="Note 6 4" xfId="20502" xr:uid="{00000000-0005-0000-0000-000036510000}"/>
    <cellStyle name="Note 6 5" xfId="21125" xr:uid="{00000000-0005-0000-0000-000037510000}"/>
    <cellStyle name="Note 6 5 2" xfId="33908" xr:uid="{7B7CE81B-107F-4F61-A053-CA12C83DD6E7}"/>
    <cellStyle name="Note 6 6" xfId="21672" xr:uid="{2E38B5CB-03AB-4CB3-BE27-96D3B9A253CA}"/>
    <cellStyle name="Note 6_Annexe 6 IAS" xfId="33910" xr:uid="{F61F6CFD-F4D4-471F-9A83-5934C76CD2FE}"/>
    <cellStyle name="Note 7" xfId="20503" xr:uid="{00000000-0005-0000-0000-000038510000}"/>
    <cellStyle name="Note 7 2" xfId="21123" xr:uid="{00000000-0005-0000-0000-000039510000}"/>
    <cellStyle name="Note 7 2 2" xfId="33912" xr:uid="{2AC980D5-C838-4219-80CF-BD5BA0E09D71}"/>
    <cellStyle name="Note 7 3" xfId="33911" xr:uid="{7451CA6B-9EAC-45B9-81AD-FC9633C9069C}"/>
    <cellStyle name="Note 7 4" xfId="21674" xr:uid="{7F9E98BC-ED61-4E4F-B8C8-41E07717CDAF}"/>
    <cellStyle name="Note 7_Annexe 6 IAS" xfId="33913" xr:uid="{CB6AE5D2-7EC4-497F-A6ED-1D2E16AF5C4A}"/>
    <cellStyle name="Note 8" xfId="20504" xr:uid="{00000000-0005-0000-0000-00003A510000}"/>
    <cellStyle name="Note 8 2" xfId="20505" xr:uid="{00000000-0005-0000-0000-00003B510000}"/>
    <cellStyle name="Note 8 2 2" xfId="21121" xr:uid="{00000000-0005-0000-0000-00003C510000}"/>
    <cellStyle name="Note 8 2 2 2" xfId="33915" xr:uid="{3F12211D-0D77-45B6-AC25-A1635F821400}"/>
    <cellStyle name="Note 8 2 3" xfId="21676" xr:uid="{30BE5976-EF90-43F8-82DE-7F5FD0321C43}"/>
    <cellStyle name="Note 8 3" xfId="21122" xr:uid="{00000000-0005-0000-0000-00003D510000}"/>
    <cellStyle name="Note 8 3 2" xfId="33914" xr:uid="{4468A13F-1316-421D-9ECC-251E9613CA9C}"/>
    <cellStyle name="Note 8 4" xfId="21675" xr:uid="{FA9C33D6-CC24-4892-9C80-B0FB7254C433}"/>
    <cellStyle name="Note 8_Annexe 6 IAS" xfId="33916" xr:uid="{BEC2FCD2-3145-4626-BC53-A4CADC2E0F24}"/>
    <cellStyle name="Note 9" xfId="20506" xr:uid="{00000000-0005-0000-0000-00003E510000}"/>
    <cellStyle name="Note 9 2" xfId="21120" xr:uid="{00000000-0005-0000-0000-00003F510000}"/>
    <cellStyle name="Note 9 2 2" xfId="33918" xr:uid="{459E653A-1008-41A7-B690-81F5B216C466}"/>
    <cellStyle name="Note 9 3" xfId="33917" xr:uid="{C50327BF-5401-499A-B2BC-7C42E052142C}"/>
    <cellStyle name="Note 9 4" xfId="21677" xr:uid="{A01E1989-D8F5-4618-9731-37F92B4CE88C}"/>
    <cellStyle name="Note 9_Annexe 6 IAS" xfId="33919" xr:uid="{F4AE51D0-D4F1-4279-880C-6B1065FDD191}"/>
    <cellStyle name="Notes" xfId="33920" xr:uid="{6E38FCAF-038E-4697-A75E-515A8FFC7D12}"/>
    <cellStyle name="Notes 10" xfId="33921" xr:uid="{C4AB18EF-9D67-4EB9-9401-5E8551BB5EEA}"/>
    <cellStyle name="Notes 11" xfId="33922" xr:uid="{01293EEB-51F2-4EC8-8F50-D602B5D06F8E}"/>
    <cellStyle name="Notes 12" xfId="33923" xr:uid="{347E6A7F-2C43-47F1-81A2-368EDBD9428E}"/>
    <cellStyle name="Notes 13" xfId="33924" xr:uid="{2B78CF23-B6A2-4D81-B8A8-C8CCD1F85E2B}"/>
    <cellStyle name="Notes 14" xfId="33925" xr:uid="{F6372A28-3939-49C8-BDC8-6E8F919927F9}"/>
    <cellStyle name="Notes 15" xfId="33926" xr:uid="{C5ED2205-7BA3-4E2A-A774-ACC3B580A9E0}"/>
    <cellStyle name="Notes 16" xfId="33927" xr:uid="{3EE73517-DA1C-4FC3-8D98-E949C7760B96}"/>
    <cellStyle name="Notes 17" xfId="33928" xr:uid="{246FBBDF-E6FE-495A-8842-2D40322E17BC}"/>
    <cellStyle name="Notes 18" xfId="37824" xr:uid="{6141FB1E-2ED6-4ED6-B2A7-F60B3C967A9A}"/>
    <cellStyle name="Notes 2" xfId="33929" xr:uid="{530DCD63-16FA-411B-A9EB-9CD14E122492}"/>
    <cellStyle name="Notes 2 2" xfId="33930" xr:uid="{49C18D99-44F1-45A6-B262-E0C214EBB0CB}"/>
    <cellStyle name="Notes 2_Annexe 6 IAS" xfId="33931" xr:uid="{555532FD-C5A4-4C20-B1A9-1B3A9A76AFAC}"/>
    <cellStyle name="Notes 3" xfId="33932" xr:uid="{D8DA48D4-BAAC-496F-9693-A8701ADF1537}"/>
    <cellStyle name="Notes 3 2" xfId="33933" xr:uid="{ACCF1119-409D-47FA-BDD6-670542798D44}"/>
    <cellStyle name="Notes 3_Annexe 6 IAS" xfId="33934" xr:uid="{24318AAD-00CD-407B-9815-C883DDCC9B77}"/>
    <cellStyle name="Notes 4" xfId="33935" xr:uid="{1180034D-B210-4D1C-A6A1-C5FF48BF020E}"/>
    <cellStyle name="Notes 4 2" xfId="33936" xr:uid="{F29C31FA-A659-4DB0-8E79-A4AD34C03BF7}"/>
    <cellStyle name="Notes 4_Annexe 6 IAS" xfId="33937" xr:uid="{B75B5752-98FE-435C-93D2-80A3134CC4D7}"/>
    <cellStyle name="Notes 5" xfId="33938" xr:uid="{2001A0A8-AD34-4EA9-A591-585DB8460F95}"/>
    <cellStyle name="Notes 5 2" xfId="33939" xr:uid="{C35F36F6-DB0C-4FA5-A1EA-1FFCF2FC470E}"/>
    <cellStyle name="Notes 5_Annexe 6 IAS" xfId="33940" xr:uid="{6826F1B8-5951-4D1C-B195-302920EFF681}"/>
    <cellStyle name="Notes 6" xfId="33941" xr:uid="{4CFF1162-5C9A-42ED-9A92-D2A303D73168}"/>
    <cellStyle name="Notes 7" xfId="33942" xr:uid="{D6D63A2D-11F1-49C7-B735-32E8A5DCDC88}"/>
    <cellStyle name="Notes 8" xfId="33943" xr:uid="{E6AF7135-17CE-4E3C-B944-80A45DF8CBD6}"/>
    <cellStyle name="Notes 9" xfId="33944" xr:uid="{B6E58B42-8AB7-4C3A-982A-CBDAB977288B}"/>
    <cellStyle name="Notes_Annexe 6 IAS" xfId="33945" xr:uid="{98C16096-EDF1-4DF8-ADD1-6D6B35C10CD9}"/>
    <cellStyle name="Notitie" xfId="33946" xr:uid="{4D60FFE3-7B08-41DB-B051-942949EC084C}"/>
    <cellStyle name="Number" xfId="33947" xr:uid="{F5E54F07-B8C8-400D-9E7E-E6ABC7BB35BE}"/>
    <cellStyle name="Number (0.0)" xfId="33948" xr:uid="{9CA7ABF2-10BF-4D8D-B5C2-DB52CBF0E287}"/>
    <cellStyle name="Number (0.0) 2" xfId="33949" xr:uid="{F3F78462-BF11-404D-BDFD-F6B48DCD4F18}"/>
    <cellStyle name="Number (0.0)_Cadrage conso" xfId="33950" xr:uid="{27484C5C-8CA0-4D31-92DB-3D49CF1F4BC6}"/>
    <cellStyle name="Number (0.00)" xfId="33951" xr:uid="{0FDE6525-B23A-4957-A9D6-CDBCCC3C655D}"/>
    <cellStyle name="Number (0.00) 2" xfId="33952" xr:uid="{C12D6FCB-4A88-4A51-8225-DD119F6F45C9}"/>
    <cellStyle name="Number (0.00)_Cadrage conso" xfId="33953" xr:uid="{D8BAD11A-8F85-45A6-82DF-05FBD1B9B2A9}"/>
    <cellStyle name="Number 2" xfId="33954" xr:uid="{2BE44618-AD20-47BE-A662-EA7D218D8512}"/>
    <cellStyle name="Number 3" xfId="33955" xr:uid="{47653A1E-2B95-4DED-AE18-DD3D3F7E9AA8}"/>
    <cellStyle name="Number 4" xfId="33956" xr:uid="{E04C494B-1E49-47F6-B42B-C8BFCCA60B07}"/>
    <cellStyle name="Number 5" xfId="33957" xr:uid="{FD245FD3-4CA4-48B4-BDE5-A17F105FA41B}"/>
    <cellStyle name="Number 6" xfId="33958" xr:uid="{9AE8F4DA-3DD0-4C64-A5AE-2E4CC9803E3C}"/>
    <cellStyle name="Number_17-Juste valeur en annexe" xfId="33959" xr:uid="{39C6C9AF-28E6-4914-9CB3-F930E4B43D51}"/>
    <cellStyle name="NumberFormat" xfId="33960" xr:uid="{91A31AC9-D473-4D91-9BD2-26ABC9F43317}"/>
    <cellStyle name="NumberFormat 2" xfId="33961" xr:uid="{0E88FB6B-73B4-491C-AF77-8E9E618CA8B3}"/>
    <cellStyle name="NumberFormat 2 2" xfId="33962" xr:uid="{26C1674C-B86F-4F2B-A1FE-EA6E87789EF5}"/>
    <cellStyle name="NumberFormat 2 2 2" xfId="33963" xr:uid="{7B6B8856-6FB4-40F8-BDE9-D50EA17CFF6C}"/>
    <cellStyle name="NumberFormat 2 3" xfId="33964" xr:uid="{A6E8C991-6D2F-4AA7-AAF5-8DF4CB8A42C3}"/>
    <cellStyle name="NumberFormat 3" xfId="33965" xr:uid="{BAE9ADEE-A19B-4553-B58F-11EFC913BF6B}"/>
    <cellStyle name="NumberFormat 3 2" xfId="33966" xr:uid="{27F43506-28B8-4E36-9A95-E68488A8E244}"/>
    <cellStyle name="NumberFormat 4" xfId="33967" xr:uid="{4437470A-8253-4CF0-908D-B050EC9A34D6}"/>
    <cellStyle name="NumberFormat_Annexe 6 IAS" xfId="33968" xr:uid="{E461EFA8-3856-4696-A0A2-347EFAE19F08}"/>
    <cellStyle name="Numero_Colonne" xfId="33969" xr:uid="{B0091335-DC65-418C-B329-FBCF199E0AB3}"/>
    <cellStyle name="Ôèíàíñîâûé [0]_Ëèñò1" xfId="20507" xr:uid="{00000000-0005-0000-0000-000040510000}"/>
    <cellStyle name="Ôèíàíñîâûé_Ëèñò1" xfId="20508" xr:uid="{00000000-0005-0000-0000-000041510000}"/>
    <cellStyle name="old_data" xfId="33970" xr:uid="{B0BE59EF-C038-4B30-8F44-C78487D5EE55}"/>
    <cellStyle name="-Ombrage Jaune" xfId="33971" xr:uid="{79E3CADB-D3CD-4A61-B403-FE4E39ED9750}"/>
    <cellStyle name="Ongeldig" xfId="33972" xr:uid="{FD01E83F-394B-4F19-8A6A-3E8EAC50DAD8}"/>
    <cellStyle name="Option" xfId="20509" xr:uid="{00000000-0005-0000-0000-000042510000}"/>
    <cellStyle name="Option 2" xfId="20510" xr:uid="{00000000-0005-0000-0000-000043510000}"/>
    <cellStyle name="Option 3" xfId="20511" xr:uid="{00000000-0005-0000-0000-000044510000}"/>
    <cellStyle name="Option 4" xfId="20512" xr:uid="{00000000-0005-0000-0000-000045510000}"/>
    <cellStyle name="optionalExposure" xfId="20513" xr:uid="{00000000-0005-0000-0000-000046510000}"/>
    <cellStyle name="optionalExposure 10" xfId="33974" xr:uid="{E479109A-B6F1-4B1B-8C00-1F150B0FB920}"/>
    <cellStyle name="optionalExposure 11" xfId="33973" xr:uid="{A800D16C-86C3-4891-9EF0-44544675CF6A}"/>
    <cellStyle name="optionalExposure 11 2" xfId="37825" xr:uid="{81CA7411-2C78-413A-8E4B-E204D8F6C8FA}"/>
    <cellStyle name="optionalExposure 12" xfId="21854" xr:uid="{84B7F6E4-4D16-45A2-9285-7AC7A7B637F0}"/>
    <cellStyle name="optionalExposure 13" xfId="37328" xr:uid="{C0179A6A-59AD-4848-92A6-C194938D396D}"/>
    <cellStyle name="optionalExposure 14" xfId="21678" xr:uid="{55C3F8F0-E52C-4FB6-BA97-FAAD59183D14}"/>
    <cellStyle name="optionalExposure 2" xfId="21119" xr:uid="{00000000-0005-0000-0000-000047510000}"/>
    <cellStyle name="optionalExposure 2 2" xfId="33976" xr:uid="{BC0B4945-CD53-4AF5-9F07-45A0D4DC89C5}"/>
    <cellStyle name="optionalExposure 2 3" xfId="33977" xr:uid="{81FC3148-15B6-4837-A1BC-B9EFFC5AD180}"/>
    <cellStyle name="optionalExposure 2 3 2" xfId="37827" xr:uid="{DB5774A3-C771-47D7-9A5B-CE8AA69F4F8F}"/>
    <cellStyle name="optionalExposure 2 4" xfId="33978" xr:uid="{55C3F2DA-BB3F-4AB5-82FB-D6EF86EC8A1D}"/>
    <cellStyle name="optionalExposure 2 4 2" xfId="37828" xr:uid="{C8B33C8D-EBF9-4016-A8B9-766D92C6B55A}"/>
    <cellStyle name="optionalExposure 2 5" xfId="33979" xr:uid="{861C057F-35E5-42A3-86E4-DC1FC558B38A}"/>
    <cellStyle name="optionalExposure 2 5 2" xfId="37829" xr:uid="{966644C2-A12A-4549-B531-0DE0AA8147B4}"/>
    <cellStyle name="optionalExposure 2 6" xfId="33980" xr:uid="{2679F03F-6977-4E7E-813A-4DF3A72E7C07}"/>
    <cellStyle name="optionalExposure 2 6 2" xfId="37830" xr:uid="{A07D11E2-93ED-4376-BB73-9AA0445C13DB}"/>
    <cellStyle name="optionalExposure 2 7" xfId="37826" xr:uid="{53FDA1AB-B63F-4A53-8F75-D4FE9CB52C4E}"/>
    <cellStyle name="optionalExposure 2 8" xfId="33975" xr:uid="{32F32EAE-37F0-41B8-9061-0B5228C11DA6}"/>
    <cellStyle name="optionalExposure 2_Annexe 6 IAS" xfId="33981" xr:uid="{3FD40C2D-520E-4949-9BDA-1A98512E8996}"/>
    <cellStyle name="optionalExposure 3" xfId="33982" xr:uid="{94580A2E-B73A-4FFB-BD8B-9BEEEB16D139}"/>
    <cellStyle name="optionalExposure 3 2" xfId="33983" xr:uid="{0B8DF576-360C-49A1-A7A5-854F94B01565}"/>
    <cellStyle name="optionalExposure 3 3" xfId="33984" xr:uid="{6CA3D9A3-39C3-43C9-B590-9E2A2925A1A0}"/>
    <cellStyle name="optionalExposure 3 3 2" xfId="37831" xr:uid="{8CE37F5E-011F-4EEA-AA0B-3D9E3B0694EF}"/>
    <cellStyle name="optionalExposure 3 4" xfId="33985" xr:uid="{05C91E7F-FD98-4093-AB0F-08C49D22B9C6}"/>
    <cellStyle name="optionalExposure 3 4 2" xfId="37832" xr:uid="{101E0B87-D10B-4BCE-AA21-922922212FAE}"/>
    <cellStyle name="optionalExposure 3 5" xfId="33986" xr:uid="{73C82F25-B3E3-42B1-83A6-B6B4720295E1}"/>
    <cellStyle name="optionalExposure 3 5 2" xfId="37833" xr:uid="{30ECFE35-F16F-4168-B579-2DFB8EB49628}"/>
    <cellStyle name="optionalExposure 3 6" xfId="33987" xr:uid="{E1A5B0C8-03AA-401B-A932-96418581B357}"/>
    <cellStyle name="optionalExposure 3 6 2" xfId="37834" xr:uid="{15B48B3B-1D71-40B0-8D1F-20A58CA5456F}"/>
    <cellStyle name="optionalExposure 3_Annexe 6 IAS" xfId="33988" xr:uid="{6EF32882-EE2F-4D7C-8EC2-4D0C986C3EBD}"/>
    <cellStyle name="optionalExposure 4" xfId="33989" xr:uid="{552F2F27-802D-4B96-9D0F-0E41323CEEA5}"/>
    <cellStyle name="optionalExposure 5" xfId="33990" xr:uid="{3F98E548-9CF1-4F01-B6A9-F35709721FE8}"/>
    <cellStyle name="optionalExposure 6" xfId="33991" xr:uid="{268B7620-1FFD-400B-887D-52F5048845CE}"/>
    <cellStyle name="optionalExposure 7" xfId="33992" xr:uid="{518FD67C-BEB0-4337-84A4-6D66C0877FC9}"/>
    <cellStyle name="optionalExposure 8" xfId="33993" xr:uid="{2D7AB976-6BD1-4E4D-A757-D9A86644D4BA}"/>
    <cellStyle name="optionalExposure 9" xfId="33994" xr:uid="{699F458A-935B-475D-9B0D-2172716820E1}"/>
    <cellStyle name="optionalExposure_Annexe 6 IAS" xfId="33995" xr:uid="{33205742-EA4F-4A95-8DEE-4ABF3172CD2A}"/>
    <cellStyle name="optionalMaturity" xfId="33996" xr:uid="{D21582F9-D2A5-458D-A1EE-C7BC09C838DE}"/>
    <cellStyle name="optionalMaturity 10" xfId="33997" xr:uid="{46E86935-895A-4998-85FC-FC8EE43D14DF}"/>
    <cellStyle name="optionalMaturity 11" xfId="37835" xr:uid="{AAF1A781-76E0-47C2-B623-3BEA5023C79C}"/>
    <cellStyle name="optionalMaturity 2" xfId="33998" xr:uid="{490EB59D-5702-4EF7-A7CD-27E52A4064A2}"/>
    <cellStyle name="optionalMaturity 2 2" xfId="33999" xr:uid="{7B2D832C-2382-4F47-954B-A405CCD36229}"/>
    <cellStyle name="optionalMaturity 2 3" xfId="34000" xr:uid="{E26B8848-01C6-4ED3-A6C7-FED19FBFAE3B}"/>
    <cellStyle name="optionalMaturity 2 3 2" xfId="37837" xr:uid="{D13743A8-1830-49E6-939F-15C5D8BDE1CF}"/>
    <cellStyle name="optionalMaturity 2 4" xfId="34001" xr:uid="{0878DB27-D991-42CA-92EA-E29818FDA6D3}"/>
    <cellStyle name="optionalMaturity 2 4 2" xfId="37838" xr:uid="{DA221B2F-64E9-4C05-8A14-F4D6BE01E0E6}"/>
    <cellStyle name="optionalMaturity 2 5" xfId="34002" xr:uid="{DB8F2A51-4637-4A5D-8CC7-10B8F4B6A4BB}"/>
    <cellStyle name="optionalMaturity 2 5 2" xfId="37839" xr:uid="{DA4A0708-C85A-4149-8E79-45B9E7492906}"/>
    <cellStyle name="optionalMaturity 2 6" xfId="34003" xr:uid="{D3ED65F5-C97C-42DA-BF80-301EC0DF6F9E}"/>
    <cellStyle name="optionalMaturity 2 6 2" xfId="37840" xr:uid="{A4F6272E-CF63-421C-A142-1D7F4C2A85C0}"/>
    <cellStyle name="optionalMaturity 2 7" xfId="37836" xr:uid="{2D8533C0-425E-43B4-A153-83673352EBF2}"/>
    <cellStyle name="optionalMaturity 2_Annexe 6 IAS" xfId="34004" xr:uid="{D1CC5BB1-E6D4-4FCB-9F58-AF2ED18700FB}"/>
    <cellStyle name="optionalMaturity 3" xfId="34005" xr:uid="{B80EF9EA-4D92-48CD-B83E-93261456AAFC}"/>
    <cellStyle name="optionalMaturity 3 2" xfId="34006" xr:uid="{AEB2B8E8-9397-477F-9356-B8F7AD56AD34}"/>
    <cellStyle name="optionalMaturity 3 3" xfId="34007" xr:uid="{8ABC7A5C-E256-4CB7-9FBD-D168F8289D58}"/>
    <cellStyle name="optionalMaturity 3 3 2" xfId="37841" xr:uid="{61128B26-2BE8-4A59-B871-CE5A3F6AFA64}"/>
    <cellStyle name="optionalMaturity 3 4" xfId="34008" xr:uid="{DBADB06C-8C62-42B8-930E-05281C666D1A}"/>
    <cellStyle name="optionalMaturity 3 4 2" xfId="37842" xr:uid="{53750269-8FA1-40FB-A138-D96FDDB1FBFE}"/>
    <cellStyle name="optionalMaturity 3 5" xfId="34009" xr:uid="{D3FE8655-F1FF-4FD2-8705-06E6558C0AF8}"/>
    <cellStyle name="optionalMaturity 3 5 2" xfId="37843" xr:uid="{9B004C90-E713-4D08-A60F-D8FEE4850A81}"/>
    <cellStyle name="optionalMaturity 3 6" xfId="34010" xr:uid="{A32BE47D-99D4-4118-B440-8154D3E6D551}"/>
    <cellStyle name="optionalMaturity 3 6 2" xfId="37844" xr:uid="{8E730D84-0047-40A6-A7C6-A16F188B0540}"/>
    <cellStyle name="optionalMaturity 3_Annexe 6 IAS" xfId="34011" xr:uid="{042B8045-473C-4670-AA1A-B500007ABFE1}"/>
    <cellStyle name="optionalMaturity 4" xfId="34012" xr:uid="{6F0782BA-4654-4784-8233-EEE43F6D7311}"/>
    <cellStyle name="optionalMaturity 5" xfId="34013" xr:uid="{EE2D17B7-FD10-47AC-A021-D76705B31D0A}"/>
    <cellStyle name="optionalMaturity 6" xfId="34014" xr:uid="{963484ED-7CEB-4768-B98A-3301CED7B614}"/>
    <cellStyle name="optionalMaturity 7" xfId="34015" xr:uid="{0C30B7B1-A942-4B18-B964-390A64C7B7D2}"/>
    <cellStyle name="optionalMaturity 8" xfId="34016" xr:uid="{9BE38C0C-7775-4D0E-9589-DDDB84EDE3B7}"/>
    <cellStyle name="optionalMaturity 9" xfId="34017" xr:uid="{85A81BD2-6F45-49B7-B7BC-AA10AFAFBA7C}"/>
    <cellStyle name="optionalMaturity_Annexe 6 IAS" xfId="34018" xr:uid="{6E91218C-37DC-40D7-BD5C-FB70F421355B}"/>
    <cellStyle name="optionalPD" xfId="34019" xr:uid="{DD4C805C-2A74-404F-9772-363F95D48E94}"/>
    <cellStyle name="optionalPD 10" xfId="34020" xr:uid="{679D6761-7219-4A4A-AA95-84C6DC4640DC}"/>
    <cellStyle name="optionalPD 11" xfId="37845" xr:uid="{C12DFBFC-D52D-4ED6-BFFB-241D8C1E37B6}"/>
    <cellStyle name="optionalPD 2" xfId="34021" xr:uid="{C515CE62-0967-4CF9-972F-A90F96CA8F4A}"/>
    <cellStyle name="optionalPD 2 2" xfId="34022" xr:uid="{BBA5C3E0-7C72-473E-A03F-7797EEA65D86}"/>
    <cellStyle name="optionalPD 2 3" xfId="34023" xr:uid="{0DB53683-B4CC-4048-A949-C53EE199A952}"/>
    <cellStyle name="optionalPD 2 3 2" xfId="37847" xr:uid="{1C81BCCE-9591-483A-9D6C-BCB4F3626BCC}"/>
    <cellStyle name="optionalPD 2 4" xfId="34024" xr:uid="{66F78CFC-F713-4087-8724-401070A099E5}"/>
    <cellStyle name="optionalPD 2 4 2" xfId="37848" xr:uid="{2D3C29FA-28C9-4607-B96E-CF763FEB1626}"/>
    <cellStyle name="optionalPD 2 5" xfId="34025" xr:uid="{D819964A-8452-4134-802F-EDFE2DF3367B}"/>
    <cellStyle name="optionalPD 2 5 2" xfId="37849" xr:uid="{AD567783-8EE2-42FC-B593-5B4EEDC5BCEB}"/>
    <cellStyle name="optionalPD 2 6" xfId="34026" xr:uid="{EAECCE92-A59E-47A8-9681-FD1320C2351E}"/>
    <cellStyle name="optionalPD 2 6 2" xfId="37850" xr:uid="{23572B6F-53C1-40D4-A8DB-E38BC9EF6CA4}"/>
    <cellStyle name="optionalPD 2 7" xfId="37846" xr:uid="{851B0AF0-03BA-4BE3-ACB9-331606A221B6}"/>
    <cellStyle name="optionalPD 2_Annexe 6 IAS" xfId="34027" xr:uid="{630C24E1-DD63-44EC-B219-21E0DEBD497F}"/>
    <cellStyle name="optionalPD 3" xfId="34028" xr:uid="{DBF99E6C-1315-44CF-97AD-84A9F53389B0}"/>
    <cellStyle name="optionalPD 3 2" xfId="34029" xr:uid="{6568D8B2-2CD4-45B6-9848-77AD18B3E2E0}"/>
    <cellStyle name="optionalPD 3 3" xfId="34030" xr:uid="{51FF8C5B-D9F3-4C3E-85B7-7ACB9CF9D50B}"/>
    <cellStyle name="optionalPD 3 3 2" xfId="37851" xr:uid="{94A66495-3416-43CD-83F9-9D35845C363B}"/>
    <cellStyle name="optionalPD 3 4" xfId="34031" xr:uid="{B9A84C5D-40D9-4AC4-A3C7-21906BCC03F6}"/>
    <cellStyle name="optionalPD 3 4 2" xfId="37852" xr:uid="{11301DB5-39D5-4633-9A63-50B7C861F351}"/>
    <cellStyle name="optionalPD 3 5" xfId="34032" xr:uid="{9E2AA428-D428-41A2-94E9-328F3EC98BCF}"/>
    <cellStyle name="optionalPD 3 5 2" xfId="37853" xr:uid="{F05DC749-DE7C-40DA-9BE6-90C93F8CB782}"/>
    <cellStyle name="optionalPD 3 6" xfId="34033" xr:uid="{DAB2C5AC-E5BD-4DC8-8F05-4284D7C3ADE0}"/>
    <cellStyle name="optionalPD 3 6 2" xfId="37854" xr:uid="{4F0C16FF-EAC5-4F82-92F3-3B639A5D9878}"/>
    <cellStyle name="optionalPD 3_Annexe 6 IAS" xfId="34034" xr:uid="{6A2F5A5E-1CB5-4415-AED9-B9F4C6B40684}"/>
    <cellStyle name="optionalPD 4" xfId="34035" xr:uid="{BBAE7C1E-BE70-4B62-9326-ABBD0E2C859A}"/>
    <cellStyle name="optionalPD 5" xfId="34036" xr:uid="{79AC8855-2596-47D3-9BA9-B42037954B93}"/>
    <cellStyle name="optionalPD 6" xfId="34037" xr:uid="{CF8179F2-331F-4660-8D73-97E0FE95C5A1}"/>
    <cellStyle name="optionalPD 7" xfId="34038" xr:uid="{5A6C7E8B-FCB8-43CA-B46A-4B5C4F8ABBA9}"/>
    <cellStyle name="optionalPD 8" xfId="34039" xr:uid="{64EC6F72-0B8F-405D-8B6F-169C23ACCC2F}"/>
    <cellStyle name="optionalPD 9" xfId="34040" xr:uid="{6A531A20-F90A-42E9-9F42-9350D8548EFC}"/>
    <cellStyle name="optionalPD_Annexe 6 IAS" xfId="34041" xr:uid="{3F9CC24F-AF03-47DB-AF09-99DFDE616AEC}"/>
    <cellStyle name="optionalPercentage" xfId="34042" xr:uid="{8026E5C4-A296-4A29-9B23-2DF0089E14FB}"/>
    <cellStyle name="optionalPercentage 10" xfId="34043" xr:uid="{230C8CA3-2A73-4271-81C1-AF1D1721F7DB}"/>
    <cellStyle name="optionalPercentage 11" xfId="37855" xr:uid="{6345E0A8-F4A5-4D27-840B-93F5E8F252AE}"/>
    <cellStyle name="optionalPercentage 2" xfId="34044" xr:uid="{C692D415-09FE-4D5F-9039-B012D51050C7}"/>
    <cellStyle name="optionalPercentage 2 2" xfId="34045" xr:uid="{9499C0CA-6EE0-4421-BADF-0D6C7B1722EC}"/>
    <cellStyle name="optionalPercentage 2 3" xfId="34046" xr:uid="{F4D21C50-C922-4FF8-8656-885CAE37334B}"/>
    <cellStyle name="optionalPercentage 2 3 2" xfId="37857" xr:uid="{D7506846-C921-4242-B549-14BC3D057F67}"/>
    <cellStyle name="optionalPercentage 2 4" xfId="34047" xr:uid="{333DE9A4-6648-4647-B879-F0F99CC5DCDD}"/>
    <cellStyle name="optionalPercentage 2 4 2" xfId="37858" xr:uid="{4E338ED5-2FE6-4EB1-A863-C281FAA6AFF4}"/>
    <cellStyle name="optionalPercentage 2 5" xfId="34048" xr:uid="{BFF63E29-E2E9-4306-A448-9154E31E5023}"/>
    <cellStyle name="optionalPercentage 2 5 2" xfId="37859" xr:uid="{59976AAE-CB65-4BA4-907E-770A5E01033D}"/>
    <cellStyle name="optionalPercentage 2 6" xfId="34049" xr:uid="{B05D27A9-755B-4DFE-9686-4395A58370B3}"/>
    <cellStyle name="optionalPercentage 2 6 2" xfId="37860" xr:uid="{5F3B482B-B6DF-43F9-99CD-BC474AF7CD67}"/>
    <cellStyle name="optionalPercentage 2 7" xfId="37856" xr:uid="{8B976BF4-9413-45EC-845C-22F5826E9497}"/>
    <cellStyle name="optionalPercentage 2_Annexe 6 IAS" xfId="34050" xr:uid="{CF87EE6B-8D75-4872-97E4-A5DA63E32873}"/>
    <cellStyle name="optionalPercentage 3" xfId="34051" xr:uid="{D3A1911B-5CC2-4F00-88DA-D2A199EA552C}"/>
    <cellStyle name="optionalPercentage 3 2" xfId="34052" xr:uid="{91A2FC99-D455-4CE0-8C5C-E23C70294911}"/>
    <cellStyle name="optionalPercentage 3 3" xfId="34053" xr:uid="{E7161324-9ADE-4313-BC36-F1C53D454DD2}"/>
    <cellStyle name="optionalPercentage 3 3 2" xfId="37861" xr:uid="{8A11D84E-ACAF-4998-A7BD-2EE35B8E3B27}"/>
    <cellStyle name="optionalPercentage 3 4" xfId="34054" xr:uid="{19D04FB6-5488-43ED-97B2-DF7A4D3451A1}"/>
    <cellStyle name="optionalPercentage 3 4 2" xfId="37862" xr:uid="{77B37A42-BDA7-402F-8557-9BC626C03D60}"/>
    <cellStyle name="optionalPercentage 3 5" xfId="34055" xr:uid="{28C9090A-8BB2-4276-BCF5-4AADE440BFEE}"/>
    <cellStyle name="optionalPercentage 3 5 2" xfId="37863" xr:uid="{D9C3A59F-D66A-43E3-A002-AB57BDB171E0}"/>
    <cellStyle name="optionalPercentage 3 6" xfId="34056" xr:uid="{5747D337-3A47-4A51-825D-EF3E0D8D3EE9}"/>
    <cellStyle name="optionalPercentage 3 6 2" xfId="37864" xr:uid="{44CDAA12-7452-45B0-9AFE-7CF14D567405}"/>
    <cellStyle name="optionalPercentage 3_Annexe 6 IAS" xfId="34057" xr:uid="{A542FEF6-A602-4643-A036-BA8F43CD99C7}"/>
    <cellStyle name="optionalPercentage 4" xfId="34058" xr:uid="{A3331D06-1F90-46A4-8FA7-C946B5E879A1}"/>
    <cellStyle name="optionalPercentage 5" xfId="34059" xr:uid="{40F143C5-5EC9-43AC-B77B-5D09DD904A66}"/>
    <cellStyle name="optionalPercentage 6" xfId="34060" xr:uid="{4D9708D0-2F25-463C-8799-DCE39EB2807B}"/>
    <cellStyle name="optionalPercentage 7" xfId="34061" xr:uid="{EAFCA7DF-8C61-42A2-8646-1F9EF8E67F85}"/>
    <cellStyle name="optionalPercentage 8" xfId="34062" xr:uid="{20839E20-C3C7-403B-82B4-097F6D7870F4}"/>
    <cellStyle name="optionalPercentage 9" xfId="34063" xr:uid="{4C0769EC-363F-4272-B25C-422954905A73}"/>
    <cellStyle name="optionalPercentage_Annexe 6 IAS" xfId="34064" xr:uid="{132896B9-A264-42CC-B239-16E3EBB79FF8}"/>
    <cellStyle name="optionalPercentageL" xfId="34065" xr:uid="{503975C8-F061-41EA-98C0-35362CB2EAFD}"/>
    <cellStyle name="optionalPercentageL 2" xfId="34066" xr:uid="{A01FBDB6-DAB9-42DC-B152-27FC2B7A2185}"/>
    <cellStyle name="optionalPercentageL 2 2" xfId="37865" xr:uid="{27F06C79-1539-406D-9AEA-6DCE22E9C72E}"/>
    <cellStyle name="optionalPercentageL 3" xfId="34067" xr:uid="{DC277C26-84C1-4607-A94A-98576A132ED7}"/>
    <cellStyle name="optionalPercentageL 3 2" xfId="37866" xr:uid="{BFD3B59C-0A01-4C42-9EE4-EE6A16866BD0}"/>
    <cellStyle name="optionalPercentageL 4" xfId="34068" xr:uid="{EA83E366-3DBF-4D05-9A3B-7FC53E530F98}"/>
    <cellStyle name="optionalPercentageL 4 2" xfId="37867" xr:uid="{F3527A1D-9C63-4C6F-A032-FD9C930C0238}"/>
    <cellStyle name="optionalPercentageL 5" xfId="34069" xr:uid="{32248598-16B6-4565-81D1-426231C6EEE7}"/>
    <cellStyle name="optionalPercentageL 5 2" xfId="37868" xr:uid="{1A7DF6C5-F6CC-4946-97FF-CAE9086BC11B}"/>
    <cellStyle name="optionalPercentageL 6" xfId="34070" xr:uid="{380C1A72-FC8A-4BDB-B108-EA2E0658F899}"/>
    <cellStyle name="optionalPercentageL 6 2" xfId="37869" xr:uid="{340DDFD8-BB51-4765-B38B-4AAB960127D5}"/>
    <cellStyle name="optionalPercentageS" xfId="34071" xr:uid="{D1CF6D36-5F59-49C5-8393-9B2E4B512A6A}"/>
    <cellStyle name="optionalPercentageS 10" xfId="34072" xr:uid="{3D19E2C1-573E-4D11-857D-638F64FE24F4}"/>
    <cellStyle name="optionalPercentageS 11" xfId="34073" xr:uid="{0C04E4FF-103C-4AF0-9B22-C3A3E779BBD9}"/>
    <cellStyle name="optionalPercentageS 12" xfId="34074" xr:uid="{98D6FF29-2319-4795-B3D9-EEAC0D775D0A}"/>
    <cellStyle name="optionalPercentageS 13" xfId="34075" xr:uid="{59EF346F-C21F-4D25-AB4F-A8814DB60226}"/>
    <cellStyle name="optionalPercentageS 14" xfId="34076" xr:uid="{BD28D167-249D-42BC-A87C-7D7872590D64}"/>
    <cellStyle name="optionalPercentageS 15" xfId="34077" xr:uid="{1DE671C2-42DA-4666-B573-BB6E515E9C50}"/>
    <cellStyle name="optionalPercentageS 16" xfId="34078" xr:uid="{6E67561B-7B98-4C44-A609-AD8C9B81D436}"/>
    <cellStyle name="optionalPercentageS 17" xfId="34079" xr:uid="{45CBCA22-7E57-49B1-ADD0-00CC986BC4A7}"/>
    <cellStyle name="optionalPercentageS 2" xfId="34080" xr:uid="{BC3144B8-4EEB-4D0A-B63E-1595C251ECD0}"/>
    <cellStyle name="optionalPercentageS 2 2" xfId="34081" xr:uid="{1481D3F8-5401-4166-AD6F-9BD6F5CD5EF2}"/>
    <cellStyle name="optionalPercentageS 2_Annexe 6 IAS" xfId="34082" xr:uid="{34C1331E-FA9C-49EE-84E4-9A2E8CA45263}"/>
    <cellStyle name="optionalPercentageS 3" xfId="34083" xr:uid="{C57E00E6-02F8-4A1D-8CDE-7C1F3A4297D1}"/>
    <cellStyle name="optionalPercentageS 3 2" xfId="34084" xr:uid="{B58E1E77-6B94-4A60-813D-B85EF1F11668}"/>
    <cellStyle name="optionalPercentageS 3_Annexe 6 IAS" xfId="34085" xr:uid="{E5D2791A-2E7E-4D29-B7E6-6015378A25F0}"/>
    <cellStyle name="optionalPercentageS 4" xfId="34086" xr:uid="{7CA8BF49-5613-4407-9818-30D0E94852ED}"/>
    <cellStyle name="optionalPercentageS 4 2" xfId="34087" xr:uid="{269B1285-D99A-4B0B-8A4A-DA7B74E13954}"/>
    <cellStyle name="optionalPercentageS 4_Annexe 6 IAS" xfId="34088" xr:uid="{1C08BCBB-43ED-4FDA-B613-E69920685039}"/>
    <cellStyle name="optionalPercentageS 5" xfId="34089" xr:uid="{E51F843A-B20C-4BCE-A29F-C1FC53BE3D22}"/>
    <cellStyle name="optionalPercentageS 5 2" xfId="34090" xr:uid="{7656072A-02EE-48D2-B0DD-6360E0FC6585}"/>
    <cellStyle name="optionalPercentageS 5_Annexe 6 IAS" xfId="34091" xr:uid="{2A09285D-810F-4C55-8141-9A83A95931E1}"/>
    <cellStyle name="optionalPercentageS 6" xfId="34092" xr:uid="{E406049E-B507-4586-9012-DCF51587F545}"/>
    <cellStyle name="optionalPercentageS 7" xfId="34093" xr:uid="{3AFBC430-23A2-49EB-86B8-800DB5C9842A}"/>
    <cellStyle name="optionalPercentageS 8" xfId="34094" xr:uid="{CC77EBE4-8EE1-4374-B5BA-4B972BF7D1FB}"/>
    <cellStyle name="optionalPercentageS 9" xfId="34095" xr:uid="{43F165D7-17BE-47B3-A4D0-BF2597CE5AED}"/>
    <cellStyle name="optionalPercentageS_Annexe 6 IAS" xfId="34096" xr:uid="{14DA35B6-CB01-4A17-AEB3-420248F63068}"/>
    <cellStyle name="optionalSelection" xfId="34097" xr:uid="{3E2DC62B-D074-4434-BAC0-2C9456D6ABC9}"/>
    <cellStyle name="optionalSelection 10" xfId="34098" xr:uid="{C16B9474-0351-4159-92E5-7547102E8706}"/>
    <cellStyle name="optionalSelection 11" xfId="37870" xr:uid="{3F022030-D6E2-4A0E-8464-DFE490C2B31A}"/>
    <cellStyle name="optionalSelection 2" xfId="34099" xr:uid="{EE4ADE60-4993-44AA-A64D-73815E8FCED3}"/>
    <cellStyle name="optionalSelection 2 2" xfId="34100" xr:uid="{E69F4633-5837-4E01-8226-0A5A92935C08}"/>
    <cellStyle name="optionalSelection 2 3" xfId="34101" xr:uid="{2CAA7ECE-790A-4BC2-908E-F64C21026F42}"/>
    <cellStyle name="optionalSelection 2 3 2" xfId="37872" xr:uid="{468524AF-3E8C-4664-9756-D20E6FE22DD4}"/>
    <cellStyle name="optionalSelection 2 4" xfId="34102" xr:uid="{48DC1780-6D6F-4ABF-A17F-40CD714AAFA6}"/>
    <cellStyle name="optionalSelection 2 4 2" xfId="37873" xr:uid="{E5FE8E5E-A251-4DD4-A2E9-B1ACA6BA1CC5}"/>
    <cellStyle name="optionalSelection 2 5" xfId="34103" xr:uid="{D1C2A833-636C-4A6E-8A4D-D9C322CDE37D}"/>
    <cellStyle name="optionalSelection 2 5 2" xfId="37874" xr:uid="{BD439525-70C0-435F-8C2E-3F8DA4116279}"/>
    <cellStyle name="optionalSelection 2 6" xfId="34104" xr:uid="{B841A159-41C9-4C31-93A2-B923FF338659}"/>
    <cellStyle name="optionalSelection 2 6 2" xfId="37875" xr:uid="{22049A43-D2E9-42B8-87C6-F03944E41629}"/>
    <cellStyle name="optionalSelection 2 7" xfId="37871" xr:uid="{678F94C7-1502-40B5-AE10-5166A728C605}"/>
    <cellStyle name="optionalSelection 2_Annexe 6 IAS" xfId="34105" xr:uid="{F8113304-2FCD-4DAC-9B18-C2D2937C35BE}"/>
    <cellStyle name="optionalSelection 3" xfId="34106" xr:uid="{73761EE4-7DE2-4902-9000-26E5602CB0AD}"/>
    <cellStyle name="optionalSelection 3 2" xfId="34107" xr:uid="{49834F70-12B1-49B1-B0CA-46FD82FF8AE9}"/>
    <cellStyle name="optionalSelection 3 3" xfId="34108" xr:uid="{4D104DEE-0125-4CF3-AF88-890BA270D055}"/>
    <cellStyle name="optionalSelection 3 3 2" xfId="37876" xr:uid="{E28AFCB6-4093-4125-B6A9-66C113BF5969}"/>
    <cellStyle name="optionalSelection 3 4" xfId="34109" xr:uid="{9A39FED2-BDF0-47B7-B317-3FDA02C97079}"/>
    <cellStyle name="optionalSelection 3 4 2" xfId="37877" xr:uid="{0CDD6A8C-EC3F-44B5-8C23-536B57E755A8}"/>
    <cellStyle name="optionalSelection 3 5" xfId="34110" xr:uid="{8AF8AFB2-8E02-4FE4-B73B-2268D8A1297A}"/>
    <cellStyle name="optionalSelection 3 5 2" xfId="37878" xr:uid="{B56E750C-000F-43E8-8A9D-697E9A521391}"/>
    <cellStyle name="optionalSelection 3 6" xfId="34111" xr:uid="{B919A49B-EAAF-495D-BEA2-81FB046EA507}"/>
    <cellStyle name="optionalSelection 3 6 2" xfId="37879" xr:uid="{B33FA3F6-C936-40EA-A79F-CAF23181E231}"/>
    <cellStyle name="optionalSelection 3_Annexe 6 IAS" xfId="34112" xr:uid="{94421D77-727D-4175-B0FE-9DBBB4BCB80C}"/>
    <cellStyle name="optionalSelection 4" xfId="34113" xr:uid="{CB8FBEB2-9AC2-41B4-9EC6-5DFDAA0F6EB4}"/>
    <cellStyle name="optionalSelection 5" xfId="34114" xr:uid="{283B19AF-50E8-4F9B-890C-D0A1688142F5}"/>
    <cellStyle name="optionalSelection 6" xfId="34115" xr:uid="{9D3624FC-A9DB-4291-BA70-5C5D5292B80B}"/>
    <cellStyle name="optionalSelection 7" xfId="34116" xr:uid="{BA3910F0-87F7-495E-BEB3-C662E1C6B28C}"/>
    <cellStyle name="optionalSelection 8" xfId="34117" xr:uid="{0134C5F8-B8C8-437F-92F2-9E4A57ABB6B6}"/>
    <cellStyle name="optionalSelection 9" xfId="34118" xr:uid="{2847B339-67DD-424F-97E3-DA0C20D244CA}"/>
    <cellStyle name="optionalSelection_Annexe 6 IAS" xfId="34119" xr:uid="{C46E042D-A11E-484B-AC38-76C3A851A53E}"/>
    <cellStyle name="optionalText" xfId="34120" xr:uid="{23B2A56E-70B1-4CDD-9D43-75EAF3A2B040}"/>
    <cellStyle name="optionalText 10" xfId="34121" xr:uid="{3975D64A-B5F0-4E3B-95AB-0E0FDBC7B7CA}"/>
    <cellStyle name="optionalText 11" xfId="37880" xr:uid="{BC77AD1C-B939-4DAA-8792-47DDFD6F8B3C}"/>
    <cellStyle name="optionalText 2" xfId="34122" xr:uid="{9BF4AB6F-2DC5-4B7C-8FE1-3E298C14A8F3}"/>
    <cellStyle name="optionalText 2 2" xfId="34123" xr:uid="{8D6F2266-681C-45EF-BD33-E5629F791BF5}"/>
    <cellStyle name="optionalText 2 3" xfId="34124" xr:uid="{730C0838-99B1-4099-A9F4-98060A695EFF}"/>
    <cellStyle name="optionalText 2 3 2" xfId="37882" xr:uid="{95CB8CDC-0A17-432B-AEB6-8FE869A30D63}"/>
    <cellStyle name="optionalText 2 4" xfId="34125" xr:uid="{96AAEF0E-ACAD-45B7-8E5C-F05F43D0332B}"/>
    <cellStyle name="optionalText 2 4 2" xfId="37883" xr:uid="{77865B3B-4C22-4C87-886A-B6B08338CC42}"/>
    <cellStyle name="optionalText 2 5" xfId="34126" xr:uid="{AED1CC09-D998-44C4-8EBC-31CF2D74CC20}"/>
    <cellStyle name="optionalText 2 5 2" xfId="37884" xr:uid="{49095B8E-0BD5-4ACB-908B-3F7A2D5747D5}"/>
    <cellStyle name="optionalText 2 6" xfId="34127" xr:uid="{F0DE34EE-7FC3-40A7-985A-3C9E6D9A5092}"/>
    <cellStyle name="optionalText 2 6 2" xfId="37885" xr:uid="{8A4238E0-9239-4CAD-BFD5-5E9810C6F5F4}"/>
    <cellStyle name="optionalText 2 7" xfId="37881" xr:uid="{3D91D3CA-CA39-4644-ABA5-0108982F97AA}"/>
    <cellStyle name="optionalText 2_Annexe 6 IAS" xfId="34128" xr:uid="{90DD1349-26FA-44C9-85E1-4B38352D89B9}"/>
    <cellStyle name="optionalText 3" xfId="34129" xr:uid="{1380212E-D962-42DC-B8CB-512CC179FEFD}"/>
    <cellStyle name="optionalText 3 2" xfId="34130" xr:uid="{06C02ECE-E8DB-4DBE-82D0-1F62ECDF5A6D}"/>
    <cellStyle name="optionalText 3 3" xfId="34131" xr:uid="{6581F7C7-23CF-4C92-8A10-C924FEB3A511}"/>
    <cellStyle name="optionalText 3 3 2" xfId="37886" xr:uid="{46040A57-8F1A-4191-88D9-F6282AB7DB6A}"/>
    <cellStyle name="optionalText 3 4" xfId="34132" xr:uid="{ABDDAA9D-41FD-425E-8718-2AFA7AC36A9F}"/>
    <cellStyle name="optionalText 3 4 2" xfId="37887" xr:uid="{9CAF6E03-6861-46BF-B544-C2F041FF26AF}"/>
    <cellStyle name="optionalText 3 5" xfId="34133" xr:uid="{CB7441DD-B62F-4ECF-9327-F5027B1D6FA8}"/>
    <cellStyle name="optionalText 3 5 2" xfId="37888" xr:uid="{F5A77E7C-6909-4BA1-9FC4-2BDE47878030}"/>
    <cellStyle name="optionalText 3 6" xfId="34134" xr:uid="{11E405A7-D466-447F-B4C8-090F94CA504B}"/>
    <cellStyle name="optionalText 3 6 2" xfId="37889" xr:uid="{778E7716-502A-4C52-83F0-E3214C966B26}"/>
    <cellStyle name="optionalText 3_Annexe 6 IAS" xfId="34135" xr:uid="{84BCA7E8-3AA1-4BCF-A914-9E519FBF7675}"/>
    <cellStyle name="optionalText 4" xfId="34136" xr:uid="{20A85303-B5B3-48AF-91F4-1F288CBB4A72}"/>
    <cellStyle name="optionalText 5" xfId="34137" xr:uid="{DDCB193C-1329-4986-9B1E-A5FA09BD5854}"/>
    <cellStyle name="optionalText 6" xfId="34138" xr:uid="{6A1FCDAF-B025-419E-9374-2E23E867FB36}"/>
    <cellStyle name="optionalText 7" xfId="34139" xr:uid="{F38419E3-C9F1-4CEC-85C6-4DAA17718FA3}"/>
    <cellStyle name="optionalText 8" xfId="34140" xr:uid="{31C34F14-8ED1-4310-A92D-34036F928588}"/>
    <cellStyle name="optionalText 9" xfId="34141" xr:uid="{9DEB3BC7-A72F-4D27-9D12-435DE352D561}"/>
    <cellStyle name="optionalText_Annexe 6 IAS" xfId="34142" xr:uid="{3DD900C5-174B-4163-843A-A294B3D18856}"/>
    <cellStyle name="OptionHeading" xfId="20514" xr:uid="{00000000-0005-0000-0000-000048510000}"/>
    <cellStyle name="OptionHeading 2" xfId="20515" xr:uid="{00000000-0005-0000-0000-000049510000}"/>
    <cellStyle name="OptionHeading 3" xfId="20516" xr:uid="{00000000-0005-0000-0000-00004A510000}"/>
    <cellStyle name="Output 10" xfId="34144" xr:uid="{4B5BD392-FE9A-435A-B7EE-72BFA9AADC81}"/>
    <cellStyle name="Output 11" xfId="34145" xr:uid="{FF0D4080-81B5-4D35-9907-E9D797933CD1}"/>
    <cellStyle name="Output 12" xfId="34146" xr:uid="{6559F97A-7874-4E7F-BC81-34DB5BEB50C5}"/>
    <cellStyle name="Output 13" xfId="34147" xr:uid="{22DA1808-0401-4C45-A5AF-429B2AF8EA70}"/>
    <cellStyle name="Output 14" xfId="34148" xr:uid="{D5AFC2B2-0B85-4D25-9631-B5187FC3CD92}"/>
    <cellStyle name="Output 15" xfId="34149" xr:uid="{0EB75DC9-E57D-407D-A74A-520BFDCB4D24}"/>
    <cellStyle name="Output 16" xfId="34150" xr:uid="{5AEC3804-AEB2-4919-A37E-7910EE68278F}"/>
    <cellStyle name="Output 17" xfId="34151" xr:uid="{3163CB0A-434A-4248-B47C-DBB9CA01BC01}"/>
    <cellStyle name="Output 18" xfId="34143" xr:uid="{B1BF867F-C140-49FD-ABB2-FE11EE033A69}"/>
    <cellStyle name="Output 2" xfId="20517" xr:uid="{00000000-0005-0000-0000-00004B510000}"/>
    <cellStyle name="Output 2 10" xfId="20518" xr:uid="{00000000-0005-0000-0000-00004C510000}"/>
    <cellStyle name="Output 2 10 2" xfId="20519" xr:uid="{00000000-0005-0000-0000-00004D510000}"/>
    <cellStyle name="Output 2 10 2 2" xfId="21117" xr:uid="{00000000-0005-0000-0000-00004E510000}"/>
    <cellStyle name="Output 2 10 2 3" xfId="21680" xr:uid="{65043B25-9C11-4085-9805-7B398CDC3040}"/>
    <cellStyle name="Output 2 10 3" xfId="20520" xr:uid="{00000000-0005-0000-0000-00004F510000}"/>
    <cellStyle name="Output 2 10 3 2" xfId="21116" xr:uid="{00000000-0005-0000-0000-000050510000}"/>
    <cellStyle name="Output 2 10 3 3" xfId="21681" xr:uid="{1B5C042E-1C6C-4011-8C76-FFF193AD5DD8}"/>
    <cellStyle name="Output 2 10 4" xfId="20521" xr:uid="{00000000-0005-0000-0000-000051510000}"/>
    <cellStyle name="Output 2 10 4 2" xfId="21115" xr:uid="{00000000-0005-0000-0000-000052510000}"/>
    <cellStyle name="Output 2 10 4 3" xfId="21682" xr:uid="{CE84FE37-A871-48C2-A3EA-EC6E1D6DAF66}"/>
    <cellStyle name="Output 2 10 5" xfId="20522" xr:uid="{00000000-0005-0000-0000-000053510000}"/>
    <cellStyle name="Output 2 10 5 2" xfId="21114" xr:uid="{00000000-0005-0000-0000-000054510000}"/>
    <cellStyle name="Output 2 10 5 3" xfId="21683" xr:uid="{471E2FA8-140B-406D-AA5C-406EA15C0D3E}"/>
    <cellStyle name="Output 2 11" xfId="20523" xr:uid="{00000000-0005-0000-0000-000055510000}"/>
    <cellStyle name="Output 2 11 2" xfId="20524" xr:uid="{00000000-0005-0000-0000-000056510000}"/>
    <cellStyle name="Output 2 11 2 2" xfId="21112" xr:uid="{00000000-0005-0000-0000-000057510000}"/>
    <cellStyle name="Output 2 11 2 3" xfId="21685" xr:uid="{179065B7-9AC4-4DAA-A9B9-4C756F4C9AB7}"/>
    <cellStyle name="Output 2 11 3" xfId="20525" xr:uid="{00000000-0005-0000-0000-000058510000}"/>
    <cellStyle name="Output 2 11 3 2" xfId="21111" xr:uid="{00000000-0005-0000-0000-000059510000}"/>
    <cellStyle name="Output 2 11 3 3" xfId="21686" xr:uid="{01850A4E-FC8A-40DB-A96C-D803843FB3B1}"/>
    <cellStyle name="Output 2 11 4" xfId="20526" xr:uid="{00000000-0005-0000-0000-00005A510000}"/>
    <cellStyle name="Output 2 11 4 2" xfId="21110" xr:uid="{00000000-0005-0000-0000-00005B510000}"/>
    <cellStyle name="Output 2 11 4 3" xfId="21687" xr:uid="{0214CCAB-D9D5-494C-B168-0110A0697C62}"/>
    <cellStyle name="Output 2 11 5" xfId="20527" xr:uid="{00000000-0005-0000-0000-00005C510000}"/>
    <cellStyle name="Output 2 11 5 2" xfId="21109" xr:uid="{00000000-0005-0000-0000-00005D510000}"/>
    <cellStyle name="Output 2 11 5 3" xfId="21688" xr:uid="{FF9B0EF1-073B-4592-9872-F77C37D8FBEA}"/>
    <cellStyle name="Output 2 11 6" xfId="21113" xr:uid="{00000000-0005-0000-0000-00005E510000}"/>
    <cellStyle name="Output 2 11 7" xfId="21684" xr:uid="{9F2528C4-C4DB-4D75-B341-825EB1EFBAA1}"/>
    <cellStyle name="Output 2 12" xfId="20528" xr:uid="{00000000-0005-0000-0000-00005F510000}"/>
    <cellStyle name="Output 2 12 2" xfId="20529" xr:uid="{00000000-0005-0000-0000-000060510000}"/>
    <cellStyle name="Output 2 12 2 2" xfId="21107" xr:uid="{00000000-0005-0000-0000-000061510000}"/>
    <cellStyle name="Output 2 12 2 3" xfId="21690" xr:uid="{10309B52-763C-48A0-AB59-3EFCF347443F}"/>
    <cellStyle name="Output 2 12 3" xfId="20530" xr:uid="{00000000-0005-0000-0000-000062510000}"/>
    <cellStyle name="Output 2 12 3 2" xfId="21106" xr:uid="{00000000-0005-0000-0000-000063510000}"/>
    <cellStyle name="Output 2 12 3 3" xfId="21691" xr:uid="{97C9B459-5F57-46CB-B9CE-3FF34C502C0D}"/>
    <cellStyle name="Output 2 12 4" xfId="20531" xr:uid="{00000000-0005-0000-0000-000064510000}"/>
    <cellStyle name="Output 2 12 4 2" xfId="21105" xr:uid="{00000000-0005-0000-0000-000065510000}"/>
    <cellStyle name="Output 2 12 4 3" xfId="21692" xr:uid="{A6E080ED-503B-46ED-8913-CCE5CBC200A6}"/>
    <cellStyle name="Output 2 12 5" xfId="20532" xr:uid="{00000000-0005-0000-0000-000066510000}"/>
    <cellStyle name="Output 2 12 5 2" xfId="21104" xr:uid="{00000000-0005-0000-0000-000067510000}"/>
    <cellStyle name="Output 2 12 5 3" xfId="21693" xr:uid="{30CD45ED-194A-4DF3-B226-7C4A397D76A0}"/>
    <cellStyle name="Output 2 12 6" xfId="21108" xr:uid="{00000000-0005-0000-0000-000068510000}"/>
    <cellStyle name="Output 2 12 7" xfId="21689" xr:uid="{76B7AAB1-EFD9-41AB-AF48-ABA636932151}"/>
    <cellStyle name="Output 2 13" xfId="20533" xr:uid="{00000000-0005-0000-0000-000069510000}"/>
    <cellStyle name="Output 2 13 2" xfId="20534" xr:uid="{00000000-0005-0000-0000-00006A510000}"/>
    <cellStyle name="Output 2 13 2 2" xfId="21102" xr:uid="{00000000-0005-0000-0000-00006B510000}"/>
    <cellStyle name="Output 2 13 2 3" xfId="21695" xr:uid="{AA83F158-D6CD-49F7-AC8A-A7EF1B77407B}"/>
    <cellStyle name="Output 2 13 3" xfId="20535" xr:uid="{00000000-0005-0000-0000-00006C510000}"/>
    <cellStyle name="Output 2 13 3 2" xfId="21101" xr:uid="{00000000-0005-0000-0000-00006D510000}"/>
    <cellStyle name="Output 2 13 3 3" xfId="21696" xr:uid="{DA5CA2D0-9F1E-4928-A334-D2C5D077676B}"/>
    <cellStyle name="Output 2 13 4" xfId="20536" xr:uid="{00000000-0005-0000-0000-00006E510000}"/>
    <cellStyle name="Output 2 13 4 2" xfId="21100" xr:uid="{00000000-0005-0000-0000-00006F510000}"/>
    <cellStyle name="Output 2 13 4 3" xfId="21697" xr:uid="{2200100F-2DA8-43CF-9030-D031A70FA586}"/>
    <cellStyle name="Output 2 13 5" xfId="21103" xr:uid="{00000000-0005-0000-0000-000070510000}"/>
    <cellStyle name="Output 2 13 6" xfId="21694" xr:uid="{EFC593FA-513E-4DE8-A708-E0A31FBF9A5A}"/>
    <cellStyle name="Output 2 14" xfId="20537" xr:uid="{00000000-0005-0000-0000-000071510000}"/>
    <cellStyle name="Output 2 14 2" xfId="21099" xr:uid="{00000000-0005-0000-0000-000072510000}"/>
    <cellStyle name="Output 2 14 3" xfId="21698" xr:uid="{FEBE3F83-0088-4F0A-8247-0AE206B9ACBE}"/>
    <cellStyle name="Output 2 15" xfId="20538" xr:uid="{00000000-0005-0000-0000-000073510000}"/>
    <cellStyle name="Output 2 15 2" xfId="21098" xr:uid="{00000000-0005-0000-0000-000074510000}"/>
    <cellStyle name="Output 2 15 3" xfId="21699" xr:uid="{B2A47C88-0E23-4A9A-935D-53FD22B464F9}"/>
    <cellStyle name="Output 2 16" xfId="20539" xr:uid="{00000000-0005-0000-0000-000075510000}"/>
    <cellStyle name="Output 2 16 2" xfId="21097" xr:uid="{00000000-0005-0000-0000-000076510000}"/>
    <cellStyle name="Output 2 16 3" xfId="21700" xr:uid="{39595C9B-7596-4933-89C7-696729AEBE8F}"/>
    <cellStyle name="Output 2 17" xfId="21118" xr:uid="{00000000-0005-0000-0000-000077510000}"/>
    <cellStyle name="Output 2 17 2" xfId="34152" xr:uid="{E52DB5C2-B952-4A83-A0A0-BB764C42875E}"/>
    <cellStyle name="Output 2 18" xfId="21679" xr:uid="{5BA8CA3A-9670-4FDF-B83D-45455AB7DB56}"/>
    <cellStyle name="Output 2 2" xfId="20540" xr:uid="{00000000-0005-0000-0000-000078510000}"/>
    <cellStyle name="Output 2 2 10" xfId="21096" xr:uid="{00000000-0005-0000-0000-000079510000}"/>
    <cellStyle name="Output 2 2 10 2" xfId="34153" xr:uid="{4ED5AB9E-3191-4295-A9F2-41F16D92A516}"/>
    <cellStyle name="Output 2 2 11" xfId="21701" xr:uid="{9682A2A4-8757-4B10-A976-91E1DB587C0B}"/>
    <cellStyle name="Output 2 2 2" xfId="20541" xr:uid="{00000000-0005-0000-0000-00007A510000}"/>
    <cellStyle name="Output 2 2 2 2" xfId="20542" xr:uid="{00000000-0005-0000-0000-00007B510000}"/>
    <cellStyle name="Output 2 2 2 2 2" xfId="21094" xr:uid="{00000000-0005-0000-0000-00007C510000}"/>
    <cellStyle name="Output 2 2 2 2 3" xfId="21703" xr:uid="{AE3159EB-343E-4764-B994-BAC4D6BDE802}"/>
    <cellStyle name="Output 2 2 2 3" xfId="20543" xr:uid="{00000000-0005-0000-0000-00007D510000}"/>
    <cellStyle name="Output 2 2 2 3 2" xfId="21093" xr:uid="{00000000-0005-0000-0000-00007E510000}"/>
    <cellStyle name="Output 2 2 2 3 3" xfId="21704" xr:uid="{C02EDF67-6D66-4F7A-8222-111504B60E92}"/>
    <cellStyle name="Output 2 2 2 4" xfId="20544" xr:uid="{00000000-0005-0000-0000-00007F510000}"/>
    <cellStyle name="Output 2 2 2 4 2" xfId="21092" xr:uid="{00000000-0005-0000-0000-000080510000}"/>
    <cellStyle name="Output 2 2 2 4 3" xfId="21705" xr:uid="{B1CCF3C5-3459-40CB-93B1-22D6CA618C1B}"/>
    <cellStyle name="Output 2 2 2 5" xfId="21095" xr:uid="{00000000-0005-0000-0000-000081510000}"/>
    <cellStyle name="Output 2 2 2 5 2" xfId="34154" xr:uid="{F5C0DC89-A3EC-4467-9966-41969AA95C2D}"/>
    <cellStyle name="Output 2 2 2 6" xfId="21702" xr:uid="{8355B92E-CCF4-4E94-A6ED-859B578222FE}"/>
    <cellStyle name="Output 2 2 3" xfId="20545" xr:uid="{00000000-0005-0000-0000-000082510000}"/>
    <cellStyle name="Output 2 2 3 2" xfId="20546" xr:uid="{00000000-0005-0000-0000-000083510000}"/>
    <cellStyle name="Output 2 2 3 2 2" xfId="21090" xr:uid="{00000000-0005-0000-0000-000084510000}"/>
    <cellStyle name="Output 2 2 3 2 3" xfId="21707" xr:uid="{C95CF1A5-5FBD-4CD0-8EC5-C2D9AB25AE31}"/>
    <cellStyle name="Output 2 2 3 3" xfId="20547" xr:uid="{00000000-0005-0000-0000-000085510000}"/>
    <cellStyle name="Output 2 2 3 3 2" xfId="21089" xr:uid="{00000000-0005-0000-0000-000086510000}"/>
    <cellStyle name="Output 2 2 3 3 3" xfId="21708" xr:uid="{AB46AA70-4FF4-434B-9316-94F739A3B96E}"/>
    <cellStyle name="Output 2 2 3 4" xfId="20548" xr:uid="{00000000-0005-0000-0000-000087510000}"/>
    <cellStyle name="Output 2 2 3 4 2" xfId="21088" xr:uid="{00000000-0005-0000-0000-000088510000}"/>
    <cellStyle name="Output 2 2 3 4 3" xfId="21709" xr:uid="{57AE19E1-6BCC-4C0E-AD12-ED50BE91899F}"/>
    <cellStyle name="Output 2 2 3 5" xfId="21091" xr:uid="{00000000-0005-0000-0000-000089510000}"/>
    <cellStyle name="Output 2 2 3 6" xfId="21706" xr:uid="{95F75086-02EA-4567-9DE4-A1F71D1AF717}"/>
    <cellStyle name="Output 2 2 4" xfId="20549" xr:uid="{00000000-0005-0000-0000-00008A510000}"/>
    <cellStyle name="Output 2 2 4 2" xfId="20550" xr:uid="{00000000-0005-0000-0000-00008B510000}"/>
    <cellStyle name="Output 2 2 4 2 2" xfId="21086" xr:uid="{00000000-0005-0000-0000-00008C510000}"/>
    <cellStyle name="Output 2 2 4 2 3" xfId="21711" xr:uid="{E6EF5CA8-C2F3-4659-BA69-78AFC2CC0640}"/>
    <cellStyle name="Output 2 2 4 3" xfId="20551" xr:uid="{00000000-0005-0000-0000-00008D510000}"/>
    <cellStyle name="Output 2 2 4 3 2" xfId="21085" xr:uid="{00000000-0005-0000-0000-00008E510000}"/>
    <cellStyle name="Output 2 2 4 3 3" xfId="21712" xr:uid="{B25DC5E6-A888-44AA-8E29-BD4DA3EF4095}"/>
    <cellStyle name="Output 2 2 4 4" xfId="20552" xr:uid="{00000000-0005-0000-0000-00008F510000}"/>
    <cellStyle name="Output 2 2 4 4 2" xfId="21084" xr:uid="{00000000-0005-0000-0000-000090510000}"/>
    <cellStyle name="Output 2 2 4 4 3" xfId="21713" xr:uid="{7BDB5E29-DE88-4423-9EDF-D651B3F8127E}"/>
    <cellStyle name="Output 2 2 4 5" xfId="21087" xr:uid="{00000000-0005-0000-0000-000091510000}"/>
    <cellStyle name="Output 2 2 4 6" xfId="21710" xr:uid="{FF6378B7-33D7-4D1F-9AA1-D75C32A73040}"/>
    <cellStyle name="Output 2 2 5" xfId="20553" xr:uid="{00000000-0005-0000-0000-000092510000}"/>
    <cellStyle name="Output 2 2 5 2" xfId="20554" xr:uid="{00000000-0005-0000-0000-000093510000}"/>
    <cellStyle name="Output 2 2 5 2 2" xfId="21082" xr:uid="{00000000-0005-0000-0000-000094510000}"/>
    <cellStyle name="Output 2 2 5 2 3" xfId="21715" xr:uid="{E2B66190-C7A6-48E8-BA18-D041CDF40551}"/>
    <cellStyle name="Output 2 2 5 3" xfId="20555" xr:uid="{00000000-0005-0000-0000-000095510000}"/>
    <cellStyle name="Output 2 2 5 3 2" xfId="21081" xr:uid="{00000000-0005-0000-0000-000096510000}"/>
    <cellStyle name="Output 2 2 5 3 3" xfId="21716" xr:uid="{657933EA-E056-479A-8E2C-2D264B601081}"/>
    <cellStyle name="Output 2 2 5 4" xfId="20556" xr:uid="{00000000-0005-0000-0000-000097510000}"/>
    <cellStyle name="Output 2 2 5 4 2" xfId="21080" xr:uid="{00000000-0005-0000-0000-000098510000}"/>
    <cellStyle name="Output 2 2 5 4 3" xfId="21717" xr:uid="{CB88320D-705B-4EF0-A21D-DD8B90A8CB5D}"/>
    <cellStyle name="Output 2 2 5 5" xfId="21083" xr:uid="{00000000-0005-0000-0000-000099510000}"/>
    <cellStyle name="Output 2 2 5 6" xfId="21714" xr:uid="{FC07EC58-04EC-4B10-9ACE-A0CD5BE32776}"/>
    <cellStyle name="Output 2 2 6" xfId="20557" xr:uid="{00000000-0005-0000-0000-00009A510000}"/>
    <cellStyle name="Output 2 2 6 2" xfId="21079" xr:uid="{00000000-0005-0000-0000-00009B510000}"/>
    <cellStyle name="Output 2 2 6 3" xfId="21718" xr:uid="{2369461B-3898-472A-BE6B-961A9F493AA3}"/>
    <cellStyle name="Output 2 2 7" xfId="20558" xr:uid="{00000000-0005-0000-0000-00009C510000}"/>
    <cellStyle name="Output 2 2 7 2" xfId="21078" xr:uid="{00000000-0005-0000-0000-00009D510000}"/>
    <cellStyle name="Output 2 2 7 3" xfId="21719" xr:uid="{AB96CF63-D663-47BD-8539-79F72A6016E6}"/>
    <cellStyle name="Output 2 2 8" xfId="20559" xr:uid="{00000000-0005-0000-0000-00009E510000}"/>
    <cellStyle name="Output 2 2 8 2" xfId="21077" xr:uid="{00000000-0005-0000-0000-00009F510000}"/>
    <cellStyle name="Output 2 2 8 3" xfId="21720" xr:uid="{807E9A3C-28F3-4DAC-A4D8-A010F98908DF}"/>
    <cellStyle name="Output 2 2 9" xfId="20560" xr:uid="{00000000-0005-0000-0000-0000A0510000}"/>
    <cellStyle name="Output 2 2 9 2" xfId="21076" xr:uid="{00000000-0005-0000-0000-0000A1510000}"/>
    <cellStyle name="Output 2 2 9 3" xfId="21721" xr:uid="{94EC6F24-520F-4894-A4F7-A26981598EE1}"/>
    <cellStyle name="Output 2 3" xfId="20561" xr:uid="{00000000-0005-0000-0000-0000A2510000}"/>
    <cellStyle name="Output 2 3 2" xfId="20562" xr:uid="{00000000-0005-0000-0000-0000A3510000}"/>
    <cellStyle name="Output 2 3 2 2" xfId="21075" xr:uid="{00000000-0005-0000-0000-0000A4510000}"/>
    <cellStyle name="Output 2 3 2 2 2" xfId="34156" xr:uid="{C97A4CEE-D747-48B2-8524-DB7EAF341D5D}"/>
    <cellStyle name="Output 2 3 2 3" xfId="21722" xr:uid="{8173243A-5B27-4E3B-B59F-3AE038B32322}"/>
    <cellStyle name="Output 2 3 3" xfId="20563" xr:uid="{00000000-0005-0000-0000-0000A5510000}"/>
    <cellStyle name="Output 2 3 3 2" xfId="21074" xr:uid="{00000000-0005-0000-0000-0000A6510000}"/>
    <cellStyle name="Output 2 3 3 3" xfId="21723" xr:uid="{AE342F9E-BE30-4E59-906F-E1ECE9592D92}"/>
    <cellStyle name="Output 2 3 4" xfId="20564" xr:uid="{00000000-0005-0000-0000-0000A7510000}"/>
    <cellStyle name="Output 2 3 4 2" xfId="21073" xr:uid="{00000000-0005-0000-0000-0000A8510000}"/>
    <cellStyle name="Output 2 3 4 3" xfId="21724" xr:uid="{346A8474-9DB8-4C49-B91F-2E94090EA2D2}"/>
    <cellStyle name="Output 2 3 5" xfId="20565" xr:uid="{00000000-0005-0000-0000-0000A9510000}"/>
    <cellStyle name="Output 2 3 5 2" xfId="21072" xr:uid="{00000000-0005-0000-0000-0000AA510000}"/>
    <cellStyle name="Output 2 3 5 3" xfId="21725" xr:uid="{C9E99E6E-EF4A-446C-A410-59FBF6EA24F2}"/>
    <cellStyle name="Output 2 3 6" xfId="34155" xr:uid="{82CFC3EF-280F-4460-A649-5667DB049860}"/>
    <cellStyle name="Output 2 4" xfId="20566" xr:uid="{00000000-0005-0000-0000-0000AB510000}"/>
    <cellStyle name="Output 2 4 2" xfId="20567" xr:uid="{00000000-0005-0000-0000-0000AC510000}"/>
    <cellStyle name="Output 2 4 2 2" xfId="21071" xr:uid="{00000000-0005-0000-0000-0000AD510000}"/>
    <cellStyle name="Output 2 4 2 3" xfId="21726" xr:uid="{FFA4E1CB-5F1A-424B-8FE2-2288BE2560B3}"/>
    <cellStyle name="Output 2 4 3" xfId="20568" xr:uid="{00000000-0005-0000-0000-0000AE510000}"/>
    <cellStyle name="Output 2 4 3 2" xfId="21070" xr:uid="{00000000-0005-0000-0000-0000AF510000}"/>
    <cellStyle name="Output 2 4 3 3" xfId="21727" xr:uid="{ABD92316-E9A6-4484-9D5D-FA1DC936C2CE}"/>
    <cellStyle name="Output 2 4 4" xfId="20569" xr:uid="{00000000-0005-0000-0000-0000B0510000}"/>
    <cellStyle name="Output 2 4 4 2" xfId="21069" xr:uid="{00000000-0005-0000-0000-0000B1510000}"/>
    <cellStyle name="Output 2 4 4 3" xfId="21728" xr:uid="{C25316ED-481E-4AD1-A33E-D2B9109B904C}"/>
    <cellStyle name="Output 2 4 5" xfId="20570" xr:uid="{00000000-0005-0000-0000-0000B2510000}"/>
    <cellStyle name="Output 2 4 5 2" xfId="21068" xr:uid="{00000000-0005-0000-0000-0000B3510000}"/>
    <cellStyle name="Output 2 4 5 3" xfId="21729" xr:uid="{0BBE405B-2E9E-4064-95AE-9147B5555F51}"/>
    <cellStyle name="Output 2 4 6" xfId="34157" xr:uid="{A9E75CC1-C0CE-4F70-AEF9-BA3CA573B14A}"/>
    <cellStyle name="Output 2 5" xfId="20571" xr:uid="{00000000-0005-0000-0000-0000B4510000}"/>
    <cellStyle name="Output 2 5 2" xfId="20572" xr:uid="{00000000-0005-0000-0000-0000B5510000}"/>
    <cellStyle name="Output 2 5 2 2" xfId="21067" xr:uid="{00000000-0005-0000-0000-0000B6510000}"/>
    <cellStyle name="Output 2 5 2 3" xfId="21730" xr:uid="{586BC3D5-2973-4C32-9608-04B1026FC206}"/>
    <cellStyle name="Output 2 5 3" xfId="20573" xr:uid="{00000000-0005-0000-0000-0000B7510000}"/>
    <cellStyle name="Output 2 5 3 2" xfId="21066" xr:uid="{00000000-0005-0000-0000-0000B8510000}"/>
    <cellStyle name="Output 2 5 3 3" xfId="21731" xr:uid="{8E1D9DDF-4A9F-4F3F-87D4-677A73A264C4}"/>
    <cellStyle name="Output 2 5 4" xfId="20574" xr:uid="{00000000-0005-0000-0000-0000B9510000}"/>
    <cellStyle name="Output 2 5 4 2" xfId="21065" xr:uid="{00000000-0005-0000-0000-0000BA510000}"/>
    <cellStyle name="Output 2 5 4 3" xfId="21732" xr:uid="{A08981B0-AE56-4679-8953-986DB1FB3893}"/>
    <cellStyle name="Output 2 5 5" xfId="20575" xr:uid="{00000000-0005-0000-0000-0000BB510000}"/>
    <cellStyle name="Output 2 5 5 2" xfId="21064" xr:uid="{00000000-0005-0000-0000-0000BC510000}"/>
    <cellStyle name="Output 2 5 5 3" xfId="21733" xr:uid="{4CDE30F8-906B-4239-AB80-44820F684890}"/>
    <cellStyle name="Output 2 5 6" xfId="34158" xr:uid="{37847C16-24D0-42AB-8790-4388EC2424C4}"/>
    <cellStyle name="Output 2 6" xfId="20576" xr:uid="{00000000-0005-0000-0000-0000BD510000}"/>
    <cellStyle name="Output 2 6 2" xfId="20577" xr:uid="{00000000-0005-0000-0000-0000BE510000}"/>
    <cellStyle name="Output 2 6 2 2" xfId="21063" xr:uid="{00000000-0005-0000-0000-0000BF510000}"/>
    <cellStyle name="Output 2 6 2 3" xfId="21734" xr:uid="{37080DE3-D04B-465D-84E8-9C44582AE8D0}"/>
    <cellStyle name="Output 2 6 3" xfId="20578" xr:uid="{00000000-0005-0000-0000-0000C0510000}"/>
    <cellStyle name="Output 2 6 3 2" xfId="21062" xr:uid="{00000000-0005-0000-0000-0000C1510000}"/>
    <cellStyle name="Output 2 6 3 3" xfId="21735" xr:uid="{3D57377D-AD71-4C18-9E7D-7D3AAE5ED963}"/>
    <cellStyle name="Output 2 6 4" xfId="20579" xr:uid="{00000000-0005-0000-0000-0000C2510000}"/>
    <cellStyle name="Output 2 6 4 2" xfId="21061" xr:uid="{00000000-0005-0000-0000-0000C3510000}"/>
    <cellStyle name="Output 2 6 4 3" xfId="21736" xr:uid="{4EC7640D-D2CD-45A9-AA56-8F9EEFB328E8}"/>
    <cellStyle name="Output 2 6 5" xfId="20580" xr:uid="{00000000-0005-0000-0000-0000C4510000}"/>
    <cellStyle name="Output 2 6 5 2" xfId="21060" xr:uid="{00000000-0005-0000-0000-0000C5510000}"/>
    <cellStyle name="Output 2 6 5 3" xfId="21737" xr:uid="{F4922BA1-0BC3-4BAE-99D5-E27B9D6FF261}"/>
    <cellStyle name="Output 2 7" xfId="20581" xr:uid="{00000000-0005-0000-0000-0000C6510000}"/>
    <cellStyle name="Output 2 7 2" xfId="20582" xr:uid="{00000000-0005-0000-0000-0000C7510000}"/>
    <cellStyle name="Output 2 7 2 2" xfId="21059" xr:uid="{00000000-0005-0000-0000-0000C8510000}"/>
    <cellStyle name="Output 2 7 2 3" xfId="21738" xr:uid="{677640D1-2290-471F-98A6-9C20816A6D82}"/>
    <cellStyle name="Output 2 7 3" xfId="20583" xr:uid="{00000000-0005-0000-0000-0000C9510000}"/>
    <cellStyle name="Output 2 7 3 2" xfId="21058" xr:uid="{00000000-0005-0000-0000-0000CA510000}"/>
    <cellStyle name="Output 2 7 3 3" xfId="21739" xr:uid="{ECCA2EE5-0254-401C-8B09-738C9C0C99AA}"/>
    <cellStyle name="Output 2 7 4" xfId="20584" xr:uid="{00000000-0005-0000-0000-0000CB510000}"/>
    <cellStyle name="Output 2 7 4 2" xfId="21057" xr:uid="{00000000-0005-0000-0000-0000CC510000}"/>
    <cellStyle name="Output 2 7 4 3" xfId="21740" xr:uid="{27DA1E69-F783-46D5-8E4C-4FC316070B8D}"/>
    <cellStyle name="Output 2 7 5" xfId="20585" xr:uid="{00000000-0005-0000-0000-0000CD510000}"/>
    <cellStyle name="Output 2 7 5 2" xfId="21056" xr:uid="{00000000-0005-0000-0000-0000CE510000}"/>
    <cellStyle name="Output 2 7 5 3" xfId="21741" xr:uid="{25B30702-ABAE-4E9A-A304-A7687D3843D1}"/>
    <cellStyle name="Output 2 8" xfId="20586" xr:uid="{00000000-0005-0000-0000-0000CF510000}"/>
    <cellStyle name="Output 2 8 2" xfId="20587" xr:uid="{00000000-0005-0000-0000-0000D0510000}"/>
    <cellStyle name="Output 2 8 2 2" xfId="21055" xr:uid="{00000000-0005-0000-0000-0000D1510000}"/>
    <cellStyle name="Output 2 8 2 3" xfId="21742" xr:uid="{AD5AFF11-49E7-4768-B781-98AD90091A59}"/>
    <cellStyle name="Output 2 8 3" xfId="20588" xr:uid="{00000000-0005-0000-0000-0000D2510000}"/>
    <cellStyle name="Output 2 8 3 2" xfId="21054" xr:uid="{00000000-0005-0000-0000-0000D3510000}"/>
    <cellStyle name="Output 2 8 3 3" xfId="21743" xr:uid="{79232726-9378-4BD1-97D4-C249FB17B774}"/>
    <cellStyle name="Output 2 8 4" xfId="20589" xr:uid="{00000000-0005-0000-0000-0000D4510000}"/>
    <cellStyle name="Output 2 8 4 2" xfId="21053" xr:uid="{00000000-0005-0000-0000-0000D5510000}"/>
    <cellStyle name="Output 2 8 4 3" xfId="21744" xr:uid="{CF6B133F-8149-4006-A916-350F9499DF4C}"/>
    <cellStyle name="Output 2 8 5" xfId="20590" xr:uid="{00000000-0005-0000-0000-0000D6510000}"/>
    <cellStyle name="Output 2 8 5 2" xfId="21052" xr:uid="{00000000-0005-0000-0000-0000D7510000}"/>
    <cellStyle name="Output 2 8 5 3" xfId="21745" xr:uid="{132DA72B-038E-47E0-B0ED-F668F65096BA}"/>
    <cellStyle name="Output 2 9" xfId="20591" xr:uid="{00000000-0005-0000-0000-0000D8510000}"/>
    <cellStyle name="Output 2 9 2" xfId="20592" xr:uid="{00000000-0005-0000-0000-0000D9510000}"/>
    <cellStyle name="Output 2 9 2 2" xfId="21051" xr:uid="{00000000-0005-0000-0000-0000DA510000}"/>
    <cellStyle name="Output 2 9 2 3" xfId="21746" xr:uid="{98CC3809-0351-4287-BF6F-009896884A9D}"/>
    <cellStyle name="Output 2 9 3" xfId="20593" xr:uid="{00000000-0005-0000-0000-0000DB510000}"/>
    <cellStyle name="Output 2 9 3 2" xfId="21050" xr:uid="{00000000-0005-0000-0000-0000DC510000}"/>
    <cellStyle name="Output 2 9 3 3" xfId="21747" xr:uid="{0373EE2D-1850-4FA0-8F64-A0BBA4FDEB95}"/>
    <cellStyle name="Output 2 9 4" xfId="20594" xr:uid="{00000000-0005-0000-0000-0000DD510000}"/>
    <cellStyle name="Output 2 9 4 2" xfId="21049" xr:uid="{00000000-0005-0000-0000-0000DE510000}"/>
    <cellStyle name="Output 2 9 4 3" xfId="21748" xr:uid="{C11790C2-EE2A-42FA-815C-01DFE9724675}"/>
    <cellStyle name="Output 2 9 5" xfId="20595" xr:uid="{00000000-0005-0000-0000-0000DF510000}"/>
    <cellStyle name="Output 2 9 5 2" xfId="21048" xr:uid="{00000000-0005-0000-0000-0000E0510000}"/>
    <cellStyle name="Output 2 9 5 3" xfId="21749" xr:uid="{8D484171-E91E-4BFC-BB00-BBC4BFC604F0}"/>
    <cellStyle name="Output 2_Cadrage conso" xfId="34159" xr:uid="{F860AC5F-1ABD-473C-B1C6-A961F0F299EF}"/>
    <cellStyle name="Output 3" xfId="20596" xr:uid="{00000000-0005-0000-0000-0000E1510000}"/>
    <cellStyle name="Output 3 2" xfId="20597" xr:uid="{00000000-0005-0000-0000-0000E2510000}"/>
    <cellStyle name="Output 3 2 2" xfId="21046" xr:uid="{00000000-0005-0000-0000-0000E3510000}"/>
    <cellStyle name="Output 3 2 2 2" xfId="34162" xr:uid="{30E4CCAA-F4DB-4FD5-811C-EFB3D8DE5B4F}"/>
    <cellStyle name="Output 3 2 3" xfId="34161" xr:uid="{8FEB54CA-5E63-4A2C-88FA-B9522BD714D6}"/>
    <cellStyle name="Output 3 2 4" xfId="21751" xr:uid="{C3650302-9EFB-4674-9D04-10AAC23032E8}"/>
    <cellStyle name="Output 3 3" xfId="20598" xr:uid="{00000000-0005-0000-0000-0000E4510000}"/>
    <cellStyle name="Output 3 3 2" xfId="21045" xr:uid="{00000000-0005-0000-0000-0000E5510000}"/>
    <cellStyle name="Output 3 3 2 2" xfId="34164" xr:uid="{920D8678-9E75-45BB-9C96-49D203BA483A}"/>
    <cellStyle name="Output 3 3 3" xfId="34163" xr:uid="{2897B62C-F450-44CB-A308-726BF0AA16F4}"/>
    <cellStyle name="Output 3 3 4" xfId="21752" xr:uid="{C4C009FB-0B70-443A-9942-1BB921347CDB}"/>
    <cellStyle name="Output 3 4" xfId="21047" xr:uid="{00000000-0005-0000-0000-0000E6510000}"/>
    <cellStyle name="Output 3 4 2" xfId="34165" xr:uid="{4EBCAD01-9714-47E1-B862-0A3B7B5E8C7D}"/>
    <cellStyle name="Output 3 5" xfId="34166" xr:uid="{18C11215-4AC1-427F-863F-9833C9EFE9A8}"/>
    <cellStyle name="Output 3 6" xfId="34160" xr:uid="{56C1E257-B88C-4AA0-8672-655BB2E2CF5B}"/>
    <cellStyle name="Output 3 7" xfId="21750" xr:uid="{ED31AEF2-7FC2-43A2-BBA0-E0E96F477723}"/>
    <cellStyle name="Output 3_Cadrage conso" xfId="34167" xr:uid="{11407D79-F44C-4861-848C-3AF0DB985C86}"/>
    <cellStyle name="Output 4" xfId="20599" xr:uid="{00000000-0005-0000-0000-0000E7510000}"/>
    <cellStyle name="Output 4 2" xfId="20600" xr:uid="{00000000-0005-0000-0000-0000E8510000}"/>
    <cellStyle name="Output 4 2 2" xfId="21043" xr:uid="{00000000-0005-0000-0000-0000E9510000}"/>
    <cellStyle name="Output 4 2 2 2" xfId="34170" xr:uid="{95763BD5-E2AB-4628-A0D6-4D3A9FD8805B}"/>
    <cellStyle name="Output 4 2 3" xfId="34169" xr:uid="{625DBB64-08CB-4F0C-A1A4-12D36DAF42BE}"/>
    <cellStyle name="Output 4 2 4" xfId="21754" xr:uid="{33526B21-05D3-4B5F-8536-442B5A12B10B}"/>
    <cellStyle name="Output 4 3" xfId="20601" xr:uid="{00000000-0005-0000-0000-0000EA510000}"/>
    <cellStyle name="Output 4 3 2" xfId="21042" xr:uid="{00000000-0005-0000-0000-0000EB510000}"/>
    <cellStyle name="Output 4 3 2 2" xfId="34172" xr:uid="{50F22715-BBA7-45A8-B5D6-02665DC0B312}"/>
    <cellStyle name="Output 4 3 3" xfId="34171" xr:uid="{6E3D3CF7-79AB-4CA3-A34C-DF2A35FB4C03}"/>
    <cellStyle name="Output 4 3 4" xfId="21755" xr:uid="{114A1822-314C-4746-8F11-D73151970C1E}"/>
    <cellStyle name="Output 4 4" xfId="21044" xr:uid="{00000000-0005-0000-0000-0000EC510000}"/>
    <cellStyle name="Output 4 4 2" xfId="34173" xr:uid="{7ED1CC24-32EB-4419-800E-DFEB5A84C0A8}"/>
    <cellStyle name="Output 4 5" xfId="34174" xr:uid="{85F843F4-164D-4E98-A27F-69398E9A3F6F}"/>
    <cellStyle name="Output 4 6" xfId="34168" xr:uid="{25F85B02-D002-4E75-BDC8-7ED6197BF164}"/>
    <cellStyle name="Output 4 7" xfId="21753" xr:uid="{9C64F896-0888-4758-872E-4C96484C5431}"/>
    <cellStyle name="Output 4_Cadrage conso" xfId="34175" xr:uid="{58396109-6169-4DF6-BC94-364B9913633D}"/>
    <cellStyle name="Output 5" xfId="20602" xr:uid="{00000000-0005-0000-0000-0000ED510000}"/>
    <cellStyle name="Output 5 2" xfId="20603" xr:uid="{00000000-0005-0000-0000-0000EE510000}"/>
    <cellStyle name="Output 5 2 2" xfId="21040" xr:uid="{00000000-0005-0000-0000-0000EF510000}"/>
    <cellStyle name="Output 5 2 3" xfId="21757" xr:uid="{8FAEE690-3455-4A62-A3B0-8265D4481290}"/>
    <cellStyle name="Output 5 3" xfId="20604" xr:uid="{00000000-0005-0000-0000-0000F0510000}"/>
    <cellStyle name="Output 5 3 2" xfId="21039" xr:uid="{00000000-0005-0000-0000-0000F1510000}"/>
    <cellStyle name="Output 5 3 3" xfId="21758" xr:uid="{CED02403-1B81-4213-ACAD-CCDF361C2489}"/>
    <cellStyle name="Output 5 4" xfId="21041" xr:uid="{00000000-0005-0000-0000-0000F2510000}"/>
    <cellStyle name="Output 5 4 2" xfId="34176" xr:uid="{AB2BB229-8E49-4338-B577-86D4D5689BB9}"/>
    <cellStyle name="Output 5 5" xfId="21756" xr:uid="{01FAE487-5D5F-4617-92F6-0A8A49449AA8}"/>
    <cellStyle name="Output 6" xfId="20605" xr:uid="{00000000-0005-0000-0000-0000F3510000}"/>
    <cellStyle name="Output 6 2" xfId="20606" xr:uid="{00000000-0005-0000-0000-0000F4510000}"/>
    <cellStyle name="Output 6 2 2" xfId="21037" xr:uid="{00000000-0005-0000-0000-0000F5510000}"/>
    <cellStyle name="Output 6 2 2 2" xfId="34178" xr:uid="{0EF3A4EE-2AEA-4D8D-945E-E99D7A2184CF}"/>
    <cellStyle name="Output 6 2 3" xfId="21760" xr:uid="{5E648C6D-D21E-4E67-87C8-F24EEBE7CCEA}"/>
    <cellStyle name="Output 6 3" xfId="20607" xr:uid="{00000000-0005-0000-0000-0000F6510000}"/>
    <cellStyle name="Output 6 3 2" xfId="21036" xr:uid="{00000000-0005-0000-0000-0000F7510000}"/>
    <cellStyle name="Output 6 3 3" xfId="21761" xr:uid="{0C378D75-E5AC-49CD-B61E-5DFDB844AE13}"/>
    <cellStyle name="Output 6 4" xfId="21038" xr:uid="{00000000-0005-0000-0000-0000F8510000}"/>
    <cellStyle name="Output 6 4 2" xfId="34177" xr:uid="{F66F8796-437B-4B81-803D-DEEBB3CCD0A0}"/>
    <cellStyle name="Output 6 5" xfId="21759" xr:uid="{D55F51F7-76E7-40E0-BADE-0B839F2D818E}"/>
    <cellStyle name="Output 6_Cadrage conso" xfId="34179" xr:uid="{15649FDB-EA66-4D67-BEC0-B7CCC2B06C8F}"/>
    <cellStyle name="Output 7" xfId="20608" xr:uid="{00000000-0005-0000-0000-0000F9510000}"/>
    <cellStyle name="Output 7 2" xfId="21035" xr:uid="{00000000-0005-0000-0000-0000FA510000}"/>
    <cellStyle name="Output 7 2 2" xfId="34181" xr:uid="{F8001870-321A-429F-9984-29BD000FD410}"/>
    <cellStyle name="Output 7 3" xfId="34180" xr:uid="{73BACD38-0117-4469-8FBC-5933478EC682}"/>
    <cellStyle name="Output 7 4" xfId="21762" xr:uid="{B594023E-F243-40B5-897A-2139C846FBA1}"/>
    <cellStyle name="Output 7_Cadrage conso" xfId="34182" xr:uid="{6D223E2B-8E92-4E3E-BBF9-04E633C61764}"/>
    <cellStyle name="Output 8" xfId="34183" xr:uid="{B5A42809-E267-4609-B785-80C6F84E9105}"/>
    <cellStyle name="Output 9" xfId="34184" xr:uid="{16944032-ED13-4945-904C-9EBC60F2BC0A}"/>
    <cellStyle name="output2" xfId="34185" xr:uid="{15B4236B-099D-48E9-B22C-D0ECC3C2E409}"/>
    <cellStyle name="output2 10" xfId="34186" xr:uid="{02420F10-2B6F-4C56-9B91-99E3D1FA8367}"/>
    <cellStyle name="output2 11" xfId="34187" xr:uid="{09B477D7-A9F7-4035-AFDC-1527DBA4B320}"/>
    <cellStyle name="output2 12" xfId="34188" xr:uid="{C8B75944-E9B8-40B2-BA54-2FECBCC05A38}"/>
    <cellStyle name="output2 13" xfId="34189" xr:uid="{20F28A4B-7F71-4512-9336-B46BFF6518C6}"/>
    <cellStyle name="output2 14" xfId="34190" xr:uid="{F533CB5E-10C5-43A8-B912-FE3D4BBF0151}"/>
    <cellStyle name="output2 15" xfId="34191" xr:uid="{1BA525A8-CC21-441F-8518-355CBB0B95B5}"/>
    <cellStyle name="output2 16" xfId="34192" xr:uid="{5F49DB95-7801-4682-8BCA-BD06782C19D5}"/>
    <cellStyle name="output2 17" xfId="34193" xr:uid="{C7611892-5DE9-4AD9-ADE6-1BCE79B53E3B}"/>
    <cellStyle name="output2 18" xfId="37890" xr:uid="{9D59358D-8BC7-49AC-84C9-7F212EEDDB05}"/>
    <cellStyle name="output2 2" xfId="34194" xr:uid="{9C39B59E-574E-4F2B-8681-DB7F151B980A}"/>
    <cellStyle name="output2 2 2" xfId="34195" xr:uid="{7AC5309E-F028-4628-8BB9-625B0D06D54D}"/>
    <cellStyle name="output2 2_Annexe 6 IAS" xfId="34196" xr:uid="{5BDCDD6F-1587-4D1A-BADD-E3E5CCF0EF3A}"/>
    <cellStyle name="output2 3" xfId="34197" xr:uid="{C269F2E8-9585-4789-9E07-FAC062E2EC47}"/>
    <cellStyle name="output2 3 2" xfId="34198" xr:uid="{51A47A75-32FA-4169-A1CD-9D3F2BE1CC51}"/>
    <cellStyle name="output2 3_Annexe 6 IAS" xfId="34199" xr:uid="{E71D8728-379A-41B9-9E34-524CA9FA3116}"/>
    <cellStyle name="output2 4" xfId="34200" xr:uid="{6EF48403-60EC-43B9-85D1-15898F68797D}"/>
    <cellStyle name="output2 4 2" xfId="34201" xr:uid="{E27B94C5-69EA-41D1-8151-DA2BE76235CB}"/>
    <cellStyle name="output2 4_Annexe 6 IAS" xfId="34202" xr:uid="{9E38F399-47E3-4D26-8908-DC85864CDB1C}"/>
    <cellStyle name="output2 5" xfId="34203" xr:uid="{F57FE25F-2467-4C8D-8CE0-67016C016FC7}"/>
    <cellStyle name="output2 5 2" xfId="34204" xr:uid="{24919204-0A5A-49C6-AFA6-3C2D69A92C29}"/>
    <cellStyle name="output2 5_Annexe 6 IAS" xfId="34205" xr:uid="{9B1CB02C-1605-417A-A0A8-4A2AFCCAB3C3}"/>
    <cellStyle name="output2 6" xfId="34206" xr:uid="{03095185-D34D-4CD4-B6C6-40BEB404FE74}"/>
    <cellStyle name="output2 7" xfId="34207" xr:uid="{1492899D-ED22-458E-84BB-ECD99FF7CF8C}"/>
    <cellStyle name="output2 8" xfId="34208" xr:uid="{DC91D7B1-AFA0-4400-BEAD-8C3C0FF8C07D}"/>
    <cellStyle name="output2 9" xfId="34209" xr:uid="{889B6B60-BDDF-48A9-97CC-8A10CD943B05}"/>
    <cellStyle name="output2_Annexe 6 IAS" xfId="34210" xr:uid="{ACDC308A-1287-4484-9F06-7E637E7D5511}"/>
    <cellStyle name="p" xfId="34211" xr:uid="{2954821B-85E2-4346-A5E3-C4AAB85C7AF7}"/>
    <cellStyle name="p 10" xfId="34212" xr:uid="{0DDFB156-C5D8-4E3E-B7F8-173197AEA95A}"/>
    <cellStyle name="p 11" xfId="34213" xr:uid="{ED514F03-C37E-4E2C-A50B-4E6E8E70F501}"/>
    <cellStyle name="p 12" xfId="34214" xr:uid="{DD912820-5DCE-4687-90CD-D7623A2E3537}"/>
    <cellStyle name="p 13" xfId="34215" xr:uid="{4FCD3DDD-84A4-4828-94D4-2A830808C48F}"/>
    <cellStyle name="p 14" xfId="34216" xr:uid="{B8183911-F9D3-4D83-88CC-4BE90641568D}"/>
    <cellStyle name="p 15" xfId="34217" xr:uid="{C200AE06-5C21-4702-B827-6F4CDF829CA6}"/>
    <cellStyle name="p 16" xfId="34218" xr:uid="{7B090FB0-C559-45EB-8F64-AD3533689D51}"/>
    <cellStyle name="p 17" xfId="34219" xr:uid="{F75EC8CA-8671-4569-80DD-AFEC1BCB241E}"/>
    <cellStyle name="p 2" xfId="34220" xr:uid="{B8ED738E-6B9A-46D0-9849-8879E69094A6}"/>
    <cellStyle name="p 2 2" xfId="34221" xr:uid="{41C7E26D-2163-4F6D-B510-F5C7FD2485C0}"/>
    <cellStyle name="p 2_Annexe 6 IAS" xfId="34222" xr:uid="{9852488E-552B-4F7F-9C8B-F0DBF8E7E369}"/>
    <cellStyle name="p 3" xfId="34223" xr:uid="{BBBAF02C-9AF0-4B0C-8F77-68B8C27933D6}"/>
    <cellStyle name="p 4" xfId="34224" xr:uid="{8701881A-0E50-4175-9E51-F3E732B3A767}"/>
    <cellStyle name="p 5" xfId="34225" xr:uid="{DD0D4353-EDE9-4A79-A2DA-5BD58E47E34B}"/>
    <cellStyle name="p 6" xfId="34226" xr:uid="{260D04BD-B8BB-4D59-818C-11364A46E8F9}"/>
    <cellStyle name="p 7" xfId="34227" xr:uid="{0131BBB7-6CCE-4C5C-8970-0966ACEBC6A8}"/>
    <cellStyle name="p 8" xfId="34228" xr:uid="{F05C43CF-922A-4C48-8E5E-011185FEFF20}"/>
    <cellStyle name="p 9" xfId="34229" xr:uid="{21EE0595-7465-4F95-8C73-75C597AC8961}"/>
    <cellStyle name="P&amp;L" xfId="34230" xr:uid="{1DD789E7-5C6C-434F-9D1C-577F93227051}"/>
    <cellStyle name="P&amp;L 10" xfId="34231" xr:uid="{6DFAB1CF-BC12-4C75-9EC3-A165F60E34AC}"/>
    <cellStyle name="P&amp;L 11" xfId="34232" xr:uid="{AA16FC5B-1FAB-43D3-BE9B-183292EE84BE}"/>
    <cellStyle name="P&amp;L 12" xfId="34233" xr:uid="{2C93B9C7-5E64-4525-85C6-F456E47A6E48}"/>
    <cellStyle name="P&amp;L 13" xfId="34234" xr:uid="{ED4AB583-6C30-48F9-9615-5426B0028B8E}"/>
    <cellStyle name="P&amp;L 14" xfId="34235" xr:uid="{5FAA0E20-2F8E-4D75-8F91-018C6F38A823}"/>
    <cellStyle name="P&amp;L 15" xfId="34236" xr:uid="{77180926-B4F3-43B5-A70E-B1DABC18AF55}"/>
    <cellStyle name="P&amp;L 16" xfId="34237" xr:uid="{44901B81-DF35-41C4-80D4-14610B7675D0}"/>
    <cellStyle name="P&amp;L 17" xfId="34238" xr:uid="{325EB1F9-B672-4B5F-9713-017C77AB9CE1}"/>
    <cellStyle name="P&amp;L 18" xfId="34239" xr:uid="{A751006F-1476-48B2-8629-652C13ECB0E2}"/>
    <cellStyle name="P&amp;L 19" xfId="34240" xr:uid="{6A8E1D3D-1C01-47E3-A85B-2556B837EE99}"/>
    <cellStyle name="P&amp;L 2" xfId="34241" xr:uid="{D68B41ED-F62A-49AB-AE3B-EC1660ABA72E}"/>
    <cellStyle name="P&amp;L 2 2" xfId="34242" xr:uid="{05C0BFBB-2317-44AF-9B56-0D467D7FA62C}"/>
    <cellStyle name="P&amp;L 2_Annexe 6 IAS" xfId="34243" xr:uid="{57A3E65E-69E7-441E-9862-92962EFC90FE}"/>
    <cellStyle name="P&amp;L 20" xfId="34244" xr:uid="{EA9FF606-A8A1-4C69-A9B6-2C74182751C4}"/>
    <cellStyle name="P&amp;L 21" xfId="34245" xr:uid="{E6DE07B2-9E80-463A-BB36-A0BE0F085F3C}"/>
    <cellStyle name="P&amp;L 22" xfId="34246" xr:uid="{C13412F4-1E5C-4390-8FBB-4C9B0D75BD71}"/>
    <cellStyle name="P&amp;L 23" xfId="37891" xr:uid="{71277D03-E21B-4C3D-9FA6-D188020F8F69}"/>
    <cellStyle name="P&amp;L 3" xfId="34247" xr:uid="{3FE222D4-452C-4054-8291-C2B1724F1969}"/>
    <cellStyle name="P&amp;L 3 2" xfId="34248" xr:uid="{725DD367-3C1C-41A6-AF4D-E240FA8FF8C8}"/>
    <cellStyle name="P&amp;L 3_Annexe 6 IAS" xfId="34249" xr:uid="{6FC0A37C-7901-4873-BA52-FBD5DDE3487C}"/>
    <cellStyle name="P&amp;L 4" xfId="34250" xr:uid="{77D1E336-DE33-4CF4-9F1C-E8264F955DC3}"/>
    <cellStyle name="P&amp;L 4 2" xfId="34251" xr:uid="{B606DA0A-2899-4FF1-B09D-CA6275ABE1F7}"/>
    <cellStyle name="P&amp;L 4_Annexe 6 IAS" xfId="34252" xr:uid="{877B15D6-AC41-4D78-825E-855ADE89889A}"/>
    <cellStyle name="P&amp;L 5" xfId="34253" xr:uid="{8E13791D-C7E2-4FAC-B4E3-DA868F789944}"/>
    <cellStyle name="P&amp;L 5 2" xfId="34254" xr:uid="{786989CB-41AE-4F39-BE6A-5BBABDF91A00}"/>
    <cellStyle name="P&amp;L 5_Annexe 6 IAS" xfId="34255" xr:uid="{13F0314F-4F9F-4B27-8EA8-3570FEDD9AAD}"/>
    <cellStyle name="P&amp;L 6" xfId="34256" xr:uid="{A70EDB3D-5146-47A0-8948-8D71FAA1D048}"/>
    <cellStyle name="P&amp;L 6 2" xfId="34257" xr:uid="{A75E8BC5-396B-42D8-9570-B0B38E05B1D3}"/>
    <cellStyle name="P&amp;L 6_Annexe 6 IAS" xfId="34258" xr:uid="{734B0276-7448-4E90-81B2-59008680C57F}"/>
    <cellStyle name="P&amp;L 7" xfId="34259" xr:uid="{41FBAC96-7FD3-4BB0-A186-E0ACC27C2831}"/>
    <cellStyle name="P&amp;L 7 2" xfId="34260" xr:uid="{348EF76F-614D-4A94-AF44-1FDA04A52674}"/>
    <cellStyle name="P&amp;L 7_Annexe 6 IAS" xfId="34261" xr:uid="{1129204C-1030-41ED-8B55-19EAD305F3E0}"/>
    <cellStyle name="P&amp;L 8" xfId="34262" xr:uid="{BA82793A-5524-49E7-884C-75E09505A21E}"/>
    <cellStyle name="P&amp;L 9" xfId="34263" xr:uid="{00717FC7-1DB4-47AB-BF0F-7E104D82CE77}"/>
    <cellStyle name="P&amp;L_Annexe 6 IAS" xfId="34264" xr:uid="{1D2A4C36-6F1C-4ED7-871B-5281228E7B70}"/>
    <cellStyle name="P&amp;L2" xfId="34265" xr:uid="{D47A6181-6C5D-47EC-842C-9802B900BC3B}"/>
    <cellStyle name="P&amp;L2 10" xfId="34266" xr:uid="{118F6958-82FA-4D83-81C8-FAE4F5DB7268}"/>
    <cellStyle name="P&amp;L2 11" xfId="34267" xr:uid="{B28E94D3-90BA-4E88-82A6-7717F7535EC5}"/>
    <cellStyle name="P&amp;L2 12" xfId="34268" xr:uid="{8BB096D1-A238-4868-A097-B6EDBFB78B50}"/>
    <cellStyle name="P&amp;L2 13" xfId="34269" xr:uid="{F201664A-466E-40C7-A0AB-FC80836E9D5A}"/>
    <cellStyle name="P&amp;L2 14" xfId="34270" xr:uid="{0669859F-55F8-4DB0-AC9D-DEF2A1DC2FFC}"/>
    <cellStyle name="P&amp;L2 15" xfId="34271" xr:uid="{8CB81A06-8721-4940-A7A9-CE1D1CBBD69A}"/>
    <cellStyle name="P&amp;L2 16" xfId="34272" xr:uid="{214B99FA-095A-4DFA-90FF-55FB3E981B85}"/>
    <cellStyle name="P&amp;L2 17" xfId="34273" xr:uid="{B1524E1B-530F-4135-B8B6-A14A3F5E9DE5}"/>
    <cellStyle name="P&amp;L2 18" xfId="37892" xr:uid="{AE5D1AA1-FA95-4EA8-9FD5-54118AA4F36F}"/>
    <cellStyle name="P&amp;L2 2" xfId="34274" xr:uid="{1F8CFB8D-D3DA-4463-8F82-BC24D0140178}"/>
    <cellStyle name="P&amp;L2 2 2" xfId="34275" xr:uid="{92D0478A-8D24-497A-8E04-A4B9B22E07BC}"/>
    <cellStyle name="P&amp;L2 2_Annexe 6 IAS" xfId="34276" xr:uid="{1669AEF9-165F-4DB3-ACBC-2808B2E0E124}"/>
    <cellStyle name="P&amp;L2 3" xfId="34277" xr:uid="{FBEF34A6-298A-4F5E-8959-715AC1B01C08}"/>
    <cellStyle name="P&amp;L2 3 2" xfId="34278" xr:uid="{65E96E42-522D-4BA4-B90E-94E912099049}"/>
    <cellStyle name="P&amp;L2 3_Annexe 6 IAS" xfId="34279" xr:uid="{7DBB8694-2496-445A-8A3A-0F82A331F4CF}"/>
    <cellStyle name="P&amp;L2 4" xfId="34280" xr:uid="{D20EBFE5-EB54-4C19-98E3-70D05C81A146}"/>
    <cellStyle name="P&amp;L2 4 2" xfId="34281" xr:uid="{A75D0FF5-479C-4706-907E-422C42FE8F46}"/>
    <cellStyle name="P&amp;L2 4_Annexe 6 IAS" xfId="34282" xr:uid="{6CAFB7F9-0879-4B1B-8D2D-2BCDF76BD723}"/>
    <cellStyle name="P&amp;L2 5" xfId="34283" xr:uid="{679951E7-B709-42AD-AA25-36ADA93BD4F5}"/>
    <cellStyle name="P&amp;L2 5 2" xfId="34284" xr:uid="{67397447-03AF-4D01-8E84-0F0720CFD306}"/>
    <cellStyle name="P&amp;L2 5_Annexe 6 IAS" xfId="34285" xr:uid="{45F08333-6589-4AF5-986F-B727C9962473}"/>
    <cellStyle name="P&amp;L2 6" xfId="34286" xr:uid="{8E9DD987-B11F-455C-B77F-496FA8400B7D}"/>
    <cellStyle name="P&amp;L2 7" xfId="34287" xr:uid="{0DFA58E3-65C6-496A-B17F-AD4A85C9FA4D}"/>
    <cellStyle name="P&amp;L2 8" xfId="34288" xr:uid="{EDC94142-1A92-4BB7-B483-D40C032AB499}"/>
    <cellStyle name="P&amp;L2 9" xfId="34289" xr:uid="{F5BE5A63-1034-4ABA-A8F9-FEB80997598C}"/>
    <cellStyle name="P&amp;L2_Annexe 6 IAS" xfId="34290" xr:uid="{2F3ED1A3-744E-4768-9D40-80F3CF2D1EE2}"/>
    <cellStyle name="p_Annexe 6 IAS" xfId="34291" xr:uid="{E1B98F1E-C6D6-48AA-8604-7745ACB0BC69}"/>
    <cellStyle name="p_Cadrage conso" xfId="34292" xr:uid="{616127ED-07A5-4F82-B80E-9D5C0C80F888}"/>
    <cellStyle name="p_CONFIGURATION" xfId="34293" xr:uid="{F2D78B9D-2F83-4F14-A2CB-5B2E7B3E040E}"/>
    <cellStyle name="p_CONFIGURATION_Annexe 6 IAS" xfId="34294" xr:uid="{B69B9ED1-EC99-4CB5-B420-A0D439D36C4C}"/>
    <cellStyle name="p_CONTROLES" xfId="34295" xr:uid="{455AD8BA-9F8F-42CC-9D69-302F68110463}"/>
    <cellStyle name="p_CONTROLES_Annexe 6 IAS" xfId="34296" xr:uid="{3CE9964F-CFBE-4191-B1A4-5BADF5B85035}"/>
    <cellStyle name="p_Degas HFTO" xfId="34297" xr:uid="{73110D1E-0D4A-4C7A-B89F-EB06E68F04E1}"/>
    <cellStyle name="p_Degas HFTO_Annexe 6 IAS" xfId="34298" xr:uid="{5791A848-0901-493C-A4C1-548016FA8AA0}"/>
    <cellStyle name="p_Display" xfId="34299" xr:uid="{DE40A2B6-F2F5-465D-8E7E-6233C2DD7621}"/>
    <cellStyle name="p_Display_Annexe 6 IAS" xfId="34300" xr:uid="{CEDCDFF6-3820-4900-8623-0A8D94630754}"/>
    <cellStyle name="p_Feuil1" xfId="34301" xr:uid="{0CC6536B-3CA6-491B-9F25-B9290A0878AC}"/>
    <cellStyle name="p_Feuil1_Annexe 6 IAS" xfId="34302" xr:uid="{CF416214-98B2-4EB1-9195-18F60F11FDAE}"/>
    <cellStyle name="p_shadow publication 2010.12" xfId="34303" xr:uid="{C64480A3-7EDE-4B3E-A120-79F2901AD8ED}"/>
    <cellStyle name="p_shadow publication 2010.12 10" xfId="34304" xr:uid="{CFFCEE74-389B-4331-9ACA-552A57C44E87}"/>
    <cellStyle name="p_shadow publication 2010.12 10_Annexe 6 IAS" xfId="34305" xr:uid="{A7FE4BDD-5A29-4510-8317-5C51887DFCD8}"/>
    <cellStyle name="p_shadow publication 2010.12 10_CONFIGURATION" xfId="34306" xr:uid="{627D817A-09A4-48FA-822A-4CF0748DFBCF}"/>
    <cellStyle name="p_shadow publication 2010.12 10_CONFIGURATION_Annexe 6 IAS" xfId="34307" xr:uid="{4C1E808C-567E-4169-8B5A-9D78144738D9}"/>
    <cellStyle name="p_shadow publication 2010.12 10_CONTROLES" xfId="34308" xr:uid="{5523A0F2-563F-4966-A343-08853C9E5787}"/>
    <cellStyle name="p_shadow publication 2010.12 10_CONTROLES_Annexe 6 IAS" xfId="34309" xr:uid="{6B50D6CE-4D9D-4EE9-AF34-0C1EF53E3D2D}"/>
    <cellStyle name="p_shadow publication 2010.12 10_Feuil1" xfId="34310" xr:uid="{13CD1C78-2F37-4DEA-B5B2-8AFEB305C9DD}"/>
    <cellStyle name="p_shadow publication 2010.12 10_Feuil1_Annexe 6 IAS" xfId="34311" xr:uid="{A89CAB52-9BC3-4EB8-BE4D-38C6428A92EB}"/>
    <cellStyle name="p_shadow publication 2010.12 10_Sheet2" xfId="34312" xr:uid="{E432DF06-759D-4B20-8645-D47961F82E6B}"/>
    <cellStyle name="p_shadow publication 2010.12 10_Sheet2_Annexe 6 IAS" xfId="34313" xr:uid="{9120E578-1DAA-4D9F-BE27-E6C323C53D05}"/>
    <cellStyle name="p_shadow publication 2010.12 11" xfId="34314" xr:uid="{BFAF9E64-9A6F-404E-B87C-926092750D66}"/>
    <cellStyle name="p_shadow publication 2010.12 11_Annexe 6 IAS" xfId="34315" xr:uid="{891D1144-E736-4050-8FDB-D7E86CF1F0EF}"/>
    <cellStyle name="p_shadow publication 2010.12 11_CONFIGURATION" xfId="34316" xr:uid="{893D7C20-C392-4DEB-9994-1F6959659DD5}"/>
    <cellStyle name="p_shadow publication 2010.12 11_CONFIGURATION_Annexe 6 IAS" xfId="34317" xr:uid="{16718632-4158-4244-949C-1520C2AE7D1E}"/>
    <cellStyle name="p_shadow publication 2010.12 11_CONTROLES" xfId="34318" xr:uid="{2E2FA59E-204B-4DAA-B8FA-F3ECEE391757}"/>
    <cellStyle name="p_shadow publication 2010.12 11_CONTROLES_Annexe 6 IAS" xfId="34319" xr:uid="{B3B5A249-44FC-484F-8940-CA41140BDC0A}"/>
    <cellStyle name="p_shadow publication 2010.12 11_Feuil1" xfId="34320" xr:uid="{BD883885-3F1D-445F-91E6-8F1ABE490295}"/>
    <cellStyle name="p_shadow publication 2010.12 11_Feuil1_Annexe 6 IAS" xfId="34321" xr:uid="{69042061-E36F-4301-AFEF-7843C82E63D6}"/>
    <cellStyle name="p_shadow publication 2010.12 11_Sheet2" xfId="34322" xr:uid="{619FFAE8-B198-4E02-937F-C12A5EF20DE9}"/>
    <cellStyle name="p_shadow publication 2010.12 11_Sheet2_Annexe 6 IAS" xfId="34323" xr:uid="{398CB2D8-8327-4E51-8E42-B96CA5DFBB0D}"/>
    <cellStyle name="p_shadow publication 2010.12 12" xfId="34324" xr:uid="{8C38CEAE-D14B-4723-A707-28B0EC434C26}"/>
    <cellStyle name="p_shadow publication 2010.12 12_Annexe 6 IAS" xfId="34325" xr:uid="{8BDF2393-4F8B-49CA-89FA-6F01599AE9F0}"/>
    <cellStyle name="p_shadow publication 2010.12 12_CONFIGURATION" xfId="34326" xr:uid="{B9D66D4A-4517-48F9-921D-7DC4EA80DACF}"/>
    <cellStyle name="p_shadow publication 2010.12 12_CONFIGURATION_Annexe 6 IAS" xfId="34327" xr:uid="{D8A25AD2-AC18-44A8-B8D4-E3E1C18D33E4}"/>
    <cellStyle name="p_shadow publication 2010.12 12_CONTROLES" xfId="34328" xr:uid="{80BE322E-2D0B-413A-9F5B-50B39C989B1B}"/>
    <cellStyle name="p_shadow publication 2010.12 12_CONTROLES_Annexe 6 IAS" xfId="34329" xr:uid="{4616BD85-ACE5-4829-A302-F87A5DD3B1A4}"/>
    <cellStyle name="p_shadow publication 2010.12 12_Sheet2" xfId="34330" xr:uid="{48EA11CD-C3AE-42D3-A3AE-5F085127DFAA}"/>
    <cellStyle name="p_shadow publication 2010.12 12_Sheet2_Annexe 6 IAS" xfId="34331" xr:uid="{AEAC7C36-1C35-43E7-AB35-A477FD0094B3}"/>
    <cellStyle name="p_shadow publication 2010.12 13" xfId="34332" xr:uid="{FB725344-B3B6-44BB-A048-AEB43011BF91}"/>
    <cellStyle name="p_shadow publication 2010.12 13_Annexe 6 IAS" xfId="34333" xr:uid="{E35FBC99-B6BF-4E3F-9451-3C010BD89A4C}"/>
    <cellStyle name="p_shadow publication 2010.12 13_CONFIGURATION" xfId="34334" xr:uid="{392618F6-E954-41E8-B8C2-1BE9A680E089}"/>
    <cellStyle name="p_shadow publication 2010.12 13_CONFIGURATION_Annexe 6 IAS" xfId="34335" xr:uid="{DACE1EF9-8963-492D-B22C-4CD54840585C}"/>
    <cellStyle name="p_shadow publication 2010.12 13_CONTROLES" xfId="34336" xr:uid="{9CD777AB-C7E7-4BA0-973A-C29C35BFA243}"/>
    <cellStyle name="p_shadow publication 2010.12 13_CONTROLES_Annexe 6 IAS" xfId="34337" xr:uid="{A923556D-8C34-47E2-A867-A78EB090435D}"/>
    <cellStyle name="p_shadow publication 2010.12 13_Sheet2" xfId="34338" xr:uid="{7444CF9E-8EFF-4D5A-9835-95E143102E9E}"/>
    <cellStyle name="p_shadow publication 2010.12 13_Sheet2_Annexe 6 IAS" xfId="34339" xr:uid="{F4B9CDE0-169B-47C7-93A5-C8760F3F7148}"/>
    <cellStyle name="p_shadow publication 2010.12 14" xfId="34340" xr:uid="{C8897CD9-3C7F-4753-BE40-1E3CCFC66188}"/>
    <cellStyle name="p_shadow publication 2010.12 14_Annexe 6 IAS" xfId="34341" xr:uid="{C2FCC215-C2F8-4C2B-ADCB-8DD4A1DD1B9D}"/>
    <cellStyle name="p_shadow publication 2010.12 15" xfId="34342" xr:uid="{14C4CB6E-64BC-4014-A0FA-E0DDCCC4FA6C}"/>
    <cellStyle name="p_shadow publication 2010.12 15_Annexe 6 IAS" xfId="34343" xr:uid="{59290E36-659E-4BB8-B228-17CE0FAF4017}"/>
    <cellStyle name="p_shadow publication 2010.12 16" xfId="34344" xr:uid="{14FF2A35-5153-436F-9FC0-E55AA8650749}"/>
    <cellStyle name="p_shadow publication 2010.12 16_Annexe 6 IAS" xfId="34345" xr:uid="{67A94968-769C-4421-BFF0-02A57E2AF0A0}"/>
    <cellStyle name="p_shadow publication 2010.12 17" xfId="34346" xr:uid="{5983A710-15C5-4FFD-8A71-025BD3D5C34C}"/>
    <cellStyle name="p_shadow publication 2010.12 17_Annexe 6 IAS" xfId="34347" xr:uid="{4757ED71-0E48-4681-A2C2-3B010C95C869}"/>
    <cellStyle name="p_shadow publication 2010.12 2" xfId="34348" xr:uid="{3C1DAAF1-23C6-4505-9905-67403C81370B}"/>
    <cellStyle name="p_shadow publication 2010.12 2 2" xfId="34349" xr:uid="{C0F057F3-3232-4D7B-B3CA-72DE90161E02}"/>
    <cellStyle name="p_shadow publication 2010.12 2 2_Annexe 6 IAS" xfId="34350" xr:uid="{374FAEFF-8C10-41A4-8B42-28EC19C46672}"/>
    <cellStyle name="p_shadow publication 2010.12 2 2_CONFIGURATION" xfId="34351" xr:uid="{3CFEFD8F-057B-407C-9A3D-F57610297BBB}"/>
    <cellStyle name="p_shadow publication 2010.12 2 2_CONFIGURATION_Annexe 6 IAS" xfId="34352" xr:uid="{E0104649-0046-43BC-A7A4-38D305F9089A}"/>
    <cellStyle name="p_shadow publication 2010.12 2_Annexe 6 IAS" xfId="34353" xr:uid="{CAA9ED4C-6993-4DF3-9E9C-4B1ED130E33F}"/>
    <cellStyle name="p_shadow publication 2010.12 2_CONFIGURATION" xfId="34354" xr:uid="{40A336A0-E055-4D79-B0C1-64F5EF8419C7}"/>
    <cellStyle name="p_shadow publication 2010.12 2_CONFIGURATION_Annexe 6 IAS" xfId="34355" xr:uid="{79B8695D-43CD-48BE-96B2-77FD6E046A41}"/>
    <cellStyle name="p_shadow publication 2010.12 2_CONTROLES" xfId="34356" xr:uid="{BE34BEA6-E224-4676-91C5-980DF946CBC7}"/>
    <cellStyle name="p_shadow publication 2010.12 2_CONTROLES_Annexe 6 IAS" xfId="34357" xr:uid="{70C89D21-29EC-4CFA-8C9F-C66A3E09BB81}"/>
    <cellStyle name="p_shadow publication 2010.12 2_Feuil1" xfId="34358" xr:uid="{FC358921-B9A9-47C8-B888-A75E2C03B92E}"/>
    <cellStyle name="p_shadow publication 2010.12 2_Feuil1_Annexe 6 IAS" xfId="34359" xr:uid="{37AE8DB7-F541-402F-8767-376ED65C317E}"/>
    <cellStyle name="p_shadow publication 2010.12 2_Sheet2" xfId="34360" xr:uid="{A8BBCAF8-63FD-456D-AA10-804D5583088E}"/>
    <cellStyle name="p_shadow publication 2010.12 2_Sheet2_Annexe 6 IAS" xfId="34361" xr:uid="{6F6E7EF8-D04E-4E29-A3A1-CDB99235CDEC}"/>
    <cellStyle name="p_shadow publication 2010.12 3" xfId="34362" xr:uid="{A8C1CC01-C356-4081-89CB-9574F061F392}"/>
    <cellStyle name="p_shadow publication 2010.12 3_Annexe 6 IAS" xfId="34363" xr:uid="{443F4DEA-EE48-4534-904F-5DEB918BDCB0}"/>
    <cellStyle name="p_shadow publication 2010.12 3_CONFIGURATION" xfId="34364" xr:uid="{D21B69E0-3A2B-47F1-BE4A-9F46B5CAB050}"/>
    <cellStyle name="p_shadow publication 2010.12 3_CONFIGURATION_Annexe 6 IAS" xfId="34365" xr:uid="{2E26E623-2D17-4F04-9E96-FD409095638F}"/>
    <cellStyle name="p_shadow publication 2010.12 3_CONTROLES" xfId="34366" xr:uid="{D150366C-66E7-4408-B982-876F36E86402}"/>
    <cellStyle name="p_shadow publication 2010.12 3_CONTROLES_Annexe 6 IAS" xfId="34367" xr:uid="{B26C6464-F167-4588-8664-19E54E755A29}"/>
    <cellStyle name="p_shadow publication 2010.12 3_Feuil1" xfId="34368" xr:uid="{3501AB9E-8E0E-4F23-B538-823A8761ABAC}"/>
    <cellStyle name="p_shadow publication 2010.12 3_Feuil1_Annexe 6 IAS" xfId="34369" xr:uid="{0A33E8F7-A956-4E5C-995B-8CB1362174F2}"/>
    <cellStyle name="p_shadow publication 2010.12 3_Sheet2" xfId="34370" xr:uid="{8073507E-DBC7-4EA8-9E4E-B14152C5598A}"/>
    <cellStyle name="p_shadow publication 2010.12 3_Sheet2_Annexe 6 IAS" xfId="34371" xr:uid="{6A30EDE5-BE0A-43C1-8594-6A2D582F2FC8}"/>
    <cellStyle name="p_shadow publication 2010.12 4" xfId="34372" xr:uid="{0799328D-0806-4EDF-94B6-52FEAD7A6AC6}"/>
    <cellStyle name="p_shadow publication 2010.12 4_Annexe 6 IAS" xfId="34373" xr:uid="{9D9CDD79-A345-4F7A-88EB-00D12514FCFE}"/>
    <cellStyle name="p_shadow publication 2010.12 4_CONFIGURATION" xfId="34374" xr:uid="{D251E6CD-350D-42C0-9B1B-27A7EA5AE9FF}"/>
    <cellStyle name="p_shadow publication 2010.12 4_CONFIGURATION_Annexe 6 IAS" xfId="34375" xr:uid="{9AC5ED38-4D9A-4A5C-8875-C16EF48B80B7}"/>
    <cellStyle name="p_shadow publication 2010.12 4_CONTROLES" xfId="34376" xr:uid="{4A4F6A49-2EFB-489A-910D-89228E78B525}"/>
    <cellStyle name="p_shadow publication 2010.12 4_CONTROLES_Annexe 6 IAS" xfId="34377" xr:uid="{0C8606C2-1295-439D-AF29-B93C14E0A6A8}"/>
    <cellStyle name="p_shadow publication 2010.12 4_Feuil1" xfId="34378" xr:uid="{4BB5E25D-1A45-40C3-8788-8BEB3DA769F7}"/>
    <cellStyle name="p_shadow publication 2010.12 4_Feuil1_Annexe 6 IAS" xfId="34379" xr:uid="{6F403907-93A2-415F-B716-17381D061EBA}"/>
    <cellStyle name="p_shadow publication 2010.12 4_Sheet2" xfId="34380" xr:uid="{B2D2CB84-043F-45CF-A191-FC6E07013C25}"/>
    <cellStyle name="p_shadow publication 2010.12 4_Sheet2_Annexe 6 IAS" xfId="34381" xr:uid="{37BF493F-D3D0-479B-A329-6ACD68059761}"/>
    <cellStyle name="p_shadow publication 2010.12 5" xfId="34382" xr:uid="{256D273D-AED3-4633-93CE-64C7CF13DA18}"/>
    <cellStyle name="p_shadow publication 2010.12 5_Annexe 6 IAS" xfId="34383" xr:uid="{CE9453B1-4221-4F9F-B262-5711F4E6BF6D}"/>
    <cellStyle name="p_shadow publication 2010.12 5_CONFIGURATION" xfId="34384" xr:uid="{39709F1A-58B6-4705-BCB5-9B3B7C670D6C}"/>
    <cellStyle name="p_shadow publication 2010.12 5_CONFIGURATION_Annexe 6 IAS" xfId="34385" xr:uid="{6B3F0958-BFF0-4436-9D07-C7B7E10FA212}"/>
    <cellStyle name="p_shadow publication 2010.12 5_CONTROLES" xfId="34386" xr:uid="{1885326E-8BAB-47FA-9803-BA845DB3C684}"/>
    <cellStyle name="p_shadow publication 2010.12 5_CONTROLES_Annexe 6 IAS" xfId="34387" xr:uid="{D2D9B0A6-80BE-4576-97C4-C53506C0F512}"/>
    <cellStyle name="p_shadow publication 2010.12 5_Feuil1" xfId="34388" xr:uid="{E3D37075-0F68-41E6-9880-26D8F7631C4D}"/>
    <cellStyle name="p_shadow publication 2010.12 5_Feuil1_Annexe 6 IAS" xfId="34389" xr:uid="{A2B7C613-33BF-4F57-814C-CE7880D5CCF1}"/>
    <cellStyle name="p_shadow publication 2010.12 5_Sheet2" xfId="34390" xr:uid="{25ADF3BC-EC3C-401F-837D-B4E4D282B97A}"/>
    <cellStyle name="p_shadow publication 2010.12 5_Sheet2_Annexe 6 IAS" xfId="34391" xr:uid="{65F9664E-3500-4357-9FD7-A864C7E22336}"/>
    <cellStyle name="p_shadow publication 2010.12 6" xfId="34392" xr:uid="{1163E4FA-AA87-403E-9349-5C3FE3B2C9F2}"/>
    <cellStyle name="p_shadow publication 2010.12 6_Annexe 6 IAS" xfId="34393" xr:uid="{19AE1C78-534D-40DE-A8F3-96FCEDFD4C20}"/>
    <cellStyle name="p_shadow publication 2010.12 6_CONFIGURATION" xfId="34394" xr:uid="{673C76A4-1320-4BC9-BBCF-28703985DA8E}"/>
    <cellStyle name="p_shadow publication 2010.12 6_CONFIGURATION_Annexe 6 IAS" xfId="34395" xr:uid="{5BA3572F-2A77-40B3-A3BA-88DEEEADDBB5}"/>
    <cellStyle name="p_shadow publication 2010.12 6_CONTROLES" xfId="34396" xr:uid="{DA9FD7FD-8755-466B-AF53-5D73363665B5}"/>
    <cellStyle name="p_shadow publication 2010.12 6_CONTROLES_Annexe 6 IAS" xfId="34397" xr:uid="{2C8AF072-3FA8-41D2-A6B3-6A87E8D766A7}"/>
    <cellStyle name="p_shadow publication 2010.12 6_Feuil1" xfId="34398" xr:uid="{7CC2B096-A0AC-4717-B28E-3F4296106868}"/>
    <cellStyle name="p_shadow publication 2010.12 6_Feuil1_Annexe 6 IAS" xfId="34399" xr:uid="{ADC6FDAC-1391-4EE5-B352-403DAECAF273}"/>
    <cellStyle name="p_shadow publication 2010.12 6_Sheet2" xfId="34400" xr:uid="{CBCE49C9-E7D0-42C3-A975-8C5C9E64C63B}"/>
    <cellStyle name="p_shadow publication 2010.12 6_Sheet2_Annexe 6 IAS" xfId="34401" xr:uid="{3D5C8882-B304-4513-85B9-4F95558354BB}"/>
    <cellStyle name="p_shadow publication 2010.12 7" xfId="34402" xr:uid="{0ABC7CC9-D6AF-4E23-AC0F-3FA78E049472}"/>
    <cellStyle name="p_shadow publication 2010.12 7_Annexe 6 IAS" xfId="34403" xr:uid="{685E255B-33F9-4424-B565-EEC78B2333FA}"/>
    <cellStyle name="p_shadow publication 2010.12 7_CONFIGURATION" xfId="34404" xr:uid="{CE19A650-BB3B-469F-ACEB-355C7CCEB2CB}"/>
    <cellStyle name="p_shadow publication 2010.12 7_CONFIGURATION_Annexe 6 IAS" xfId="34405" xr:uid="{9E956D13-F847-4695-A59D-295D9952C6F7}"/>
    <cellStyle name="p_shadow publication 2010.12 7_CONTROLES" xfId="34406" xr:uid="{B49B089D-C760-4E6E-868C-76F4B24A2E32}"/>
    <cellStyle name="p_shadow publication 2010.12 7_CONTROLES_Annexe 6 IAS" xfId="34407" xr:uid="{F8F5D2AC-317B-4C82-B5A9-90798DC910CE}"/>
    <cellStyle name="p_shadow publication 2010.12 7_Feuil1" xfId="34408" xr:uid="{289AD195-7216-45CD-9196-0E0861022DB8}"/>
    <cellStyle name="p_shadow publication 2010.12 7_Feuil1_Annexe 6 IAS" xfId="34409" xr:uid="{B9B1B6AE-84AF-4451-AF19-C5E158B17D36}"/>
    <cellStyle name="p_shadow publication 2010.12 7_Sheet2" xfId="34410" xr:uid="{BFCEA5E8-3B55-48EB-9C89-AD710AE6CE54}"/>
    <cellStyle name="p_shadow publication 2010.12 7_Sheet2_Annexe 6 IAS" xfId="34411" xr:uid="{0E467936-343D-40F7-AAAB-9E361055878B}"/>
    <cellStyle name="p_shadow publication 2010.12 8" xfId="34412" xr:uid="{01B72A98-67C5-43C6-9CF8-3EA2A596D23C}"/>
    <cellStyle name="p_shadow publication 2010.12 8_Annexe 6 IAS" xfId="34413" xr:uid="{96593FD6-B2DF-4169-BC92-4A0433C381BB}"/>
    <cellStyle name="p_shadow publication 2010.12 8_CONFIGURATION" xfId="34414" xr:uid="{07F34EC0-D536-46C0-85C2-BDBECAABAA52}"/>
    <cellStyle name="p_shadow publication 2010.12 8_CONFIGURATION_Annexe 6 IAS" xfId="34415" xr:uid="{5D4EF67A-F9E9-457F-BB9B-513D4A39914F}"/>
    <cellStyle name="p_shadow publication 2010.12 8_CONTROLES" xfId="34416" xr:uid="{3ABC2FEB-BEB1-42A1-BE19-A75A6DF2DCAD}"/>
    <cellStyle name="p_shadow publication 2010.12 8_CONTROLES_Annexe 6 IAS" xfId="34417" xr:uid="{5ABF9D0C-8EF0-4453-9DC5-041B3142EDEC}"/>
    <cellStyle name="p_shadow publication 2010.12 8_Feuil1" xfId="34418" xr:uid="{33B9C220-EBE2-498D-AA2F-503CC2A46D49}"/>
    <cellStyle name="p_shadow publication 2010.12 8_Feuil1_Annexe 6 IAS" xfId="34419" xr:uid="{70849F25-62D3-42F1-B107-C5898850BDAD}"/>
    <cellStyle name="p_shadow publication 2010.12 8_Sheet2" xfId="34420" xr:uid="{94E5AC11-39F9-4319-9E79-EA231AED3148}"/>
    <cellStyle name="p_shadow publication 2010.12 8_Sheet2_Annexe 6 IAS" xfId="34421" xr:uid="{4444C8A4-39BB-4E0C-9E6A-F3E202CEB8E7}"/>
    <cellStyle name="p_shadow publication 2010.12 9" xfId="34422" xr:uid="{1EC57795-AF58-4954-94CF-37E493AD64D2}"/>
    <cellStyle name="p_shadow publication 2010.12 9_Annexe 6 IAS" xfId="34423" xr:uid="{3248942A-7220-4CF3-88DD-7109CB987536}"/>
    <cellStyle name="p_shadow publication 2010.12 9_CONFIGURATION" xfId="34424" xr:uid="{6C836CA0-0973-4DC8-B608-CAAA3B93FA9A}"/>
    <cellStyle name="p_shadow publication 2010.12 9_CONFIGURATION_Annexe 6 IAS" xfId="34425" xr:uid="{C82E223D-7E3F-47FD-9219-BB531188DA73}"/>
    <cellStyle name="p_shadow publication 2010.12 9_CONTROLES" xfId="34426" xr:uid="{0EDD13D3-3486-4A80-835F-93A765A31EBF}"/>
    <cellStyle name="p_shadow publication 2010.12 9_CONTROLES_Annexe 6 IAS" xfId="34427" xr:uid="{8BF4E16B-2060-41E5-BFC9-858E3F36E335}"/>
    <cellStyle name="p_shadow publication 2010.12 9_Feuil1" xfId="34428" xr:uid="{11814447-898A-4048-8273-29EA6AECB873}"/>
    <cellStyle name="p_shadow publication 2010.12 9_Feuil1_Annexe 6 IAS" xfId="34429" xr:uid="{C20036F4-D161-456D-82D0-80FE8DBF2298}"/>
    <cellStyle name="p_shadow publication 2010.12 9_Sheet2" xfId="34430" xr:uid="{29320738-5894-40B6-A60A-9CCF2E90C976}"/>
    <cellStyle name="p_shadow publication 2010.12 9_Sheet2_Annexe 6 IAS" xfId="34431" xr:uid="{0C8297E0-DFDF-4DA7-B39D-FC94C7E0797E}"/>
    <cellStyle name="p_shadow publication 2010.12_Annexe 6 IAS" xfId="34432" xr:uid="{E67FCE79-9BC0-4FC8-B806-9D9488A1CF8F}"/>
    <cellStyle name="p_shadow publication 2010.12_CONFIGURATION" xfId="34433" xr:uid="{B2681F39-EAD2-4BC5-AB0E-9A3ED19A1449}"/>
    <cellStyle name="p_shadow publication 2010.12_CONFIGURATION_Annexe 6 IAS" xfId="34434" xr:uid="{9281CD92-7737-45AF-8EE8-FF51B3437D95}"/>
    <cellStyle name="p_shadow publication 2010.12_CONTROLES" xfId="34435" xr:uid="{08C33631-6E6A-4684-BF53-D46C4501C328}"/>
    <cellStyle name="p_shadow publication 2010.12_CONTROLES_Annexe 6 IAS" xfId="34436" xr:uid="{383F9A44-CC83-4D34-A731-3FD27CB6898B}"/>
    <cellStyle name="p_shadow publication 2010.12_Display" xfId="34437" xr:uid="{1FCE6D24-ADB1-458C-88A4-15371082BCE6}"/>
    <cellStyle name="p_shadow publication 2010.12_Display_Annexe 6 IAS" xfId="34438" xr:uid="{6C1835A9-0746-464C-BA99-1D05D7B1F7F8}"/>
    <cellStyle name="p_shadow publication 2010.12_Feuil1" xfId="34439" xr:uid="{C0213D84-C043-4C0B-8D44-B55AEA285B99}"/>
    <cellStyle name="p_shadow publication 2010.12_Feuil1_Annexe 6 IAS" xfId="34440" xr:uid="{ECB42AB0-087A-4434-A6C8-207B6215411A}"/>
    <cellStyle name="p_shadow publication 2010.12_Sheet1" xfId="34441" xr:uid="{05CDD489-BAB8-4A97-BEE2-E1C32917CFCE}"/>
    <cellStyle name="p_shadow publication 2010.12_Sheet1_Annexe 6 IAS" xfId="34442" xr:uid="{A5FF16A8-080A-40BA-8F64-C879B6B3ABB9}"/>
    <cellStyle name="p_shadow publication 2010.12_Sheet1_CONTROLES" xfId="34443" xr:uid="{75C52DB5-85EF-478D-8951-88C78504EF42}"/>
    <cellStyle name="p_shadow publication 2010.12_Sheet1_CONTROLES_Annexe 6 IAS" xfId="34444" xr:uid="{9CAF94C8-7AFF-47A4-9631-227D35C85075}"/>
    <cellStyle name="p_shadow publication 2010.12_Sheet2" xfId="34445" xr:uid="{C7F7665A-9FAF-4390-ABE7-88262B216002}"/>
    <cellStyle name="p_shadow publication 2010.12_Sheet2_Annexe 6 IAS" xfId="34446" xr:uid="{75E55ED3-1B8D-4FAE-88D1-8B3291EFA8C4}"/>
    <cellStyle name="p_Sheet1" xfId="34447" xr:uid="{4BC2C0A0-3E75-48D9-A895-1C067A19803E}"/>
    <cellStyle name="p_Sheet1_Annexe 6 IAS" xfId="34448" xr:uid="{594A74A7-DF6A-45B5-8A41-B0A5802E1893}"/>
    <cellStyle name="p_Sheet1_CONTROLES" xfId="34449" xr:uid="{9F8068C1-6577-4DCF-9E05-2DE384B7B773}"/>
    <cellStyle name="p_Sheet1_CONTROLES_Annexe 6 IAS" xfId="34450" xr:uid="{3D7813D6-7A33-4F56-A1FF-4EAE5E48E8D5}"/>
    <cellStyle name="p_Sheet2" xfId="34451" xr:uid="{EA0E7D40-82B6-44F2-A4B2-EFE5860A36AE}"/>
    <cellStyle name="p_Sheet2_Annexe 6 IAS" xfId="34452" xr:uid="{3BFCB542-9255-4512-92BB-79C036D7F231}"/>
    <cellStyle name="p_Synthese cumul 300910" xfId="34453" xr:uid="{F4FBB36B-4FE2-4E34-8992-252F9FC77D5B}"/>
    <cellStyle name="p_Synthese cumul 300910 10" xfId="34454" xr:uid="{2B37BDB2-48F8-45A8-8FAA-1DD644835850}"/>
    <cellStyle name="p_Synthese cumul 300910 10_Annexe 6 IAS" xfId="34455" xr:uid="{DDE5DF24-5B4C-41E5-9A15-B663654DEF3D}"/>
    <cellStyle name="p_Synthese cumul 300910 10_CONFIGURATION" xfId="34456" xr:uid="{56AE3174-404B-46F8-8490-EAF52D928984}"/>
    <cellStyle name="p_Synthese cumul 300910 10_CONFIGURATION_Annexe 6 IAS" xfId="34457" xr:uid="{FBD770E0-D312-43BC-A4DF-895C53426494}"/>
    <cellStyle name="p_Synthese cumul 300910 10_CONTROLES" xfId="34458" xr:uid="{6B3A4778-431B-4D3D-A11A-EF9BC4FCD1ED}"/>
    <cellStyle name="p_Synthese cumul 300910 10_CONTROLES_Annexe 6 IAS" xfId="34459" xr:uid="{378508EF-5143-4413-B302-67B73FBD96FC}"/>
    <cellStyle name="p_Synthese cumul 300910 10_Feuil1" xfId="34460" xr:uid="{BC789CBE-2EBE-4522-AF21-3B28A3D7F0BC}"/>
    <cellStyle name="p_Synthese cumul 300910 10_Feuil1_Annexe 6 IAS" xfId="34461" xr:uid="{89C867D6-BA66-4BCD-BE9D-4C0D6186B0DC}"/>
    <cellStyle name="p_Synthese cumul 300910 10_Sheet2" xfId="34462" xr:uid="{3DFDBF22-08F8-4136-8E0C-AD768F09D01D}"/>
    <cellStyle name="p_Synthese cumul 300910 10_Sheet2_Annexe 6 IAS" xfId="34463" xr:uid="{A2610709-884C-4E29-9216-3DD3FCB3003D}"/>
    <cellStyle name="p_Synthese cumul 300910 11" xfId="34464" xr:uid="{78E7C1C2-DC3E-4548-8CCC-E3815F5330C3}"/>
    <cellStyle name="p_Synthese cumul 300910 11_Annexe 6 IAS" xfId="34465" xr:uid="{1049002D-CB1E-4F91-92A5-25626A3E4A90}"/>
    <cellStyle name="p_Synthese cumul 300910 11_CONFIGURATION" xfId="34466" xr:uid="{6B55B33C-BBA6-43EE-85FB-1A7A9F45CC2E}"/>
    <cellStyle name="p_Synthese cumul 300910 11_CONFIGURATION_Annexe 6 IAS" xfId="34467" xr:uid="{DFE0921E-2F65-4BBF-B43F-4DE74E4464B2}"/>
    <cellStyle name="p_Synthese cumul 300910 11_CONTROLES" xfId="34468" xr:uid="{E57B2048-0097-4142-85D6-7D5AB03A1B9E}"/>
    <cellStyle name="p_Synthese cumul 300910 11_CONTROLES_Annexe 6 IAS" xfId="34469" xr:uid="{6E0E2708-37F6-439B-8832-98CBD841E033}"/>
    <cellStyle name="p_Synthese cumul 300910 11_Feuil1" xfId="34470" xr:uid="{7738DD06-F95D-4FFE-95BD-3E72C9D99539}"/>
    <cellStyle name="p_Synthese cumul 300910 11_Feuil1_Annexe 6 IAS" xfId="34471" xr:uid="{C1F51DA6-333D-4D4D-9F71-B90703681425}"/>
    <cellStyle name="p_Synthese cumul 300910 11_Sheet2" xfId="34472" xr:uid="{B345682F-03E1-4A20-B188-39248BBF8643}"/>
    <cellStyle name="p_Synthese cumul 300910 11_Sheet2_Annexe 6 IAS" xfId="34473" xr:uid="{9FA2C106-8442-4E18-B03B-085031410FB6}"/>
    <cellStyle name="p_Synthese cumul 300910 12" xfId="34474" xr:uid="{CF944B58-6863-429A-8836-9D1801E55590}"/>
    <cellStyle name="p_Synthese cumul 300910 12_Annexe 6 IAS" xfId="34475" xr:uid="{F852ACFC-0280-4B3F-BF14-30662D8D8CE4}"/>
    <cellStyle name="p_Synthese cumul 300910 12_CONFIGURATION" xfId="34476" xr:uid="{2877D743-F031-489B-A0B0-7DDCDA555D7C}"/>
    <cellStyle name="p_Synthese cumul 300910 12_CONFIGURATION_Annexe 6 IAS" xfId="34477" xr:uid="{D406129A-F6BA-4B7C-B559-169FE748FB64}"/>
    <cellStyle name="p_Synthese cumul 300910 12_CONTROLES" xfId="34478" xr:uid="{FE7C6954-0B65-4A32-A49D-B26C68929A49}"/>
    <cellStyle name="p_Synthese cumul 300910 12_CONTROLES_Annexe 6 IAS" xfId="34479" xr:uid="{922B0395-A259-446D-9C9B-CDE55BAB48EC}"/>
    <cellStyle name="p_Synthese cumul 300910 12_Sheet2" xfId="34480" xr:uid="{2FF5E12D-8AA7-4219-A154-4BD37E371192}"/>
    <cellStyle name="p_Synthese cumul 300910 12_Sheet2_Annexe 6 IAS" xfId="34481" xr:uid="{F4A83430-FEBC-4BEC-A472-1A3D7921980F}"/>
    <cellStyle name="p_Synthese cumul 300910 13" xfId="34482" xr:uid="{4856CF03-2529-4647-A48F-41252A7B1C01}"/>
    <cellStyle name="p_Synthese cumul 300910 13_Annexe 6 IAS" xfId="34483" xr:uid="{3BF0C2F8-A793-4AE5-964A-0A07722E34CD}"/>
    <cellStyle name="p_Synthese cumul 300910 13_CONFIGURATION" xfId="34484" xr:uid="{6B69645D-DADC-4634-95C0-48B4B5912DAA}"/>
    <cellStyle name="p_Synthese cumul 300910 13_CONFIGURATION_Annexe 6 IAS" xfId="34485" xr:uid="{4C5DE20F-B38F-461A-B901-D531B5575F11}"/>
    <cellStyle name="p_Synthese cumul 300910 13_CONTROLES" xfId="34486" xr:uid="{82BD362B-51B2-4993-BC85-E60C4B8079FE}"/>
    <cellStyle name="p_Synthese cumul 300910 13_CONTROLES_Annexe 6 IAS" xfId="34487" xr:uid="{06177BEB-1D24-4BBE-ABCD-9C47FC2ED97D}"/>
    <cellStyle name="p_Synthese cumul 300910 13_Sheet2" xfId="34488" xr:uid="{10BB1325-9F90-4F9F-8501-1CAE3DCA86C3}"/>
    <cellStyle name="p_Synthese cumul 300910 13_Sheet2_Annexe 6 IAS" xfId="34489" xr:uid="{25BBFF3F-0FAD-4EA2-9670-87EB4564E752}"/>
    <cellStyle name="p_Synthese cumul 300910 14" xfId="34490" xr:uid="{E2584675-709A-4D1B-A03D-0DCAAE3BBB97}"/>
    <cellStyle name="p_Synthese cumul 300910 14_Annexe 6 IAS" xfId="34491" xr:uid="{B2262796-75A4-43E4-86D6-217260B7676B}"/>
    <cellStyle name="p_Synthese cumul 300910 15" xfId="34492" xr:uid="{1E47A48F-4563-4146-AD6B-F0EB73A18EA3}"/>
    <cellStyle name="p_Synthese cumul 300910 15_Annexe 6 IAS" xfId="34493" xr:uid="{ADCD57B6-E226-4AE7-9018-B8342B0B35ED}"/>
    <cellStyle name="p_Synthese cumul 300910 16" xfId="34494" xr:uid="{F0CC1AB7-870E-4F1B-B17F-FD2A7C0B7654}"/>
    <cellStyle name="p_Synthese cumul 300910 16_Annexe 6 IAS" xfId="34495" xr:uid="{32F7A152-B1CA-4ADF-8342-B29B53B88A17}"/>
    <cellStyle name="p_Synthese cumul 300910 17" xfId="34496" xr:uid="{0C98FF4B-56BC-49F1-9AF8-94A800203143}"/>
    <cellStyle name="p_Synthese cumul 300910 17_Annexe 6 IAS" xfId="34497" xr:uid="{9BC565BF-E2C4-49A5-869D-18BEA0291C1D}"/>
    <cellStyle name="p_Synthese cumul 300910 2" xfId="34498" xr:uid="{A894FEE4-C523-4181-AE71-3C04C0A80DEA}"/>
    <cellStyle name="p_Synthese cumul 300910 2 2" xfId="34499" xr:uid="{DA1F46AD-DCA0-42D5-B856-A6C41827E4BB}"/>
    <cellStyle name="p_Synthese cumul 300910 2 2_Annexe 6 IAS" xfId="34500" xr:uid="{27DF63D8-86E9-4ADE-8AA7-EA12E3DB862A}"/>
    <cellStyle name="p_Synthese cumul 300910 2 2_CONFIGURATION" xfId="34501" xr:uid="{2738C20C-CB4F-4DD1-9C97-EBC93A6F07E1}"/>
    <cellStyle name="p_Synthese cumul 300910 2 2_CONFIGURATION_Annexe 6 IAS" xfId="34502" xr:uid="{76670538-54BE-4A6D-9539-B845BE4BE2F7}"/>
    <cellStyle name="p_Synthese cumul 300910 2_Annexe 6 IAS" xfId="34503" xr:uid="{342934B0-BEBD-40C1-BBFA-D8BFCF0ED77C}"/>
    <cellStyle name="p_Synthese cumul 300910 2_CONFIGURATION" xfId="34504" xr:uid="{914E8B63-AE6F-4ED6-B5ED-5A2D7516DC6E}"/>
    <cellStyle name="p_Synthese cumul 300910 2_CONFIGURATION_Annexe 6 IAS" xfId="34505" xr:uid="{0D56EC8B-B01C-40BF-A691-AFAD9D0305A0}"/>
    <cellStyle name="p_Synthese cumul 300910 2_CONTROLES" xfId="34506" xr:uid="{FD3C6FFD-7D76-4CF2-B954-F4F5B89723B2}"/>
    <cellStyle name="p_Synthese cumul 300910 2_CONTROLES_Annexe 6 IAS" xfId="34507" xr:uid="{05026BE5-616E-4EC4-B794-F9C5EE429368}"/>
    <cellStyle name="p_Synthese cumul 300910 2_Feuil1" xfId="34508" xr:uid="{8D4C6010-11A4-48E9-898B-182F877E6A49}"/>
    <cellStyle name="p_Synthese cumul 300910 2_Feuil1_Annexe 6 IAS" xfId="34509" xr:uid="{8D7591E9-4561-4435-9C55-1738607E6452}"/>
    <cellStyle name="p_Synthese cumul 300910 2_Sheet2" xfId="34510" xr:uid="{96F33C0A-1889-4089-A523-C9C0BB683B3A}"/>
    <cellStyle name="p_Synthese cumul 300910 2_Sheet2_Annexe 6 IAS" xfId="34511" xr:uid="{E2A98848-D703-470E-8423-EBA2507D7D16}"/>
    <cellStyle name="p_Synthese cumul 300910 3" xfId="34512" xr:uid="{23424962-87D9-46A5-BD0A-094BFEE4D7A9}"/>
    <cellStyle name="p_Synthese cumul 300910 3_Annexe 6 IAS" xfId="34513" xr:uid="{07CD4DBA-77A7-40CF-9E31-F8805B16A4CD}"/>
    <cellStyle name="p_Synthese cumul 300910 3_CONFIGURATION" xfId="34514" xr:uid="{4BB2EA92-CD06-4499-9DA2-EC7F34546C5A}"/>
    <cellStyle name="p_Synthese cumul 300910 3_CONFIGURATION_Annexe 6 IAS" xfId="34515" xr:uid="{E66FAA5F-F02C-4C5E-BD15-16F527F99EFD}"/>
    <cellStyle name="p_Synthese cumul 300910 3_CONTROLES" xfId="34516" xr:uid="{37A0A102-3314-4D17-AB25-EC60E81C7EA3}"/>
    <cellStyle name="p_Synthese cumul 300910 3_CONTROLES_Annexe 6 IAS" xfId="34517" xr:uid="{148D5F05-679C-4A7A-B35B-01E122B6F66C}"/>
    <cellStyle name="p_Synthese cumul 300910 3_Feuil1" xfId="34518" xr:uid="{A23991B5-3203-465D-8313-0CB0655BAF1E}"/>
    <cellStyle name="p_Synthese cumul 300910 3_Feuil1_Annexe 6 IAS" xfId="34519" xr:uid="{A6687DE2-6AB2-49B5-B9AD-C8B2DC260A3E}"/>
    <cellStyle name="p_Synthese cumul 300910 3_Sheet2" xfId="34520" xr:uid="{4989D4B9-E54F-4186-84C3-21A604A9B5B0}"/>
    <cellStyle name="p_Synthese cumul 300910 3_Sheet2_Annexe 6 IAS" xfId="34521" xr:uid="{A2F643FD-D678-433E-93FA-AEA7C4E8B51E}"/>
    <cellStyle name="p_Synthese cumul 300910 4" xfId="34522" xr:uid="{EA528128-DEB5-4B36-89A5-5666A6C0381D}"/>
    <cellStyle name="p_Synthese cumul 300910 4_Annexe 6 IAS" xfId="34523" xr:uid="{7A68D3ED-F7FF-412C-898E-358C651A393D}"/>
    <cellStyle name="p_Synthese cumul 300910 4_CONFIGURATION" xfId="34524" xr:uid="{266F4840-EF6C-4E03-9A97-3CCDCB952605}"/>
    <cellStyle name="p_Synthese cumul 300910 4_CONFIGURATION_Annexe 6 IAS" xfId="34525" xr:uid="{31F493A7-59B5-4E03-B043-309273831E72}"/>
    <cellStyle name="p_Synthese cumul 300910 4_CONTROLES" xfId="34526" xr:uid="{DB37002D-AC50-4B3D-8C7B-A3223B7D158A}"/>
    <cellStyle name="p_Synthese cumul 300910 4_CONTROLES_Annexe 6 IAS" xfId="34527" xr:uid="{CF5E9826-33F3-4696-BBB7-50BB20138B1A}"/>
    <cellStyle name="p_Synthese cumul 300910 4_Feuil1" xfId="34528" xr:uid="{E97315B7-2B8E-4CA9-838E-92F7F6CCF20E}"/>
    <cellStyle name="p_Synthese cumul 300910 4_Feuil1_Annexe 6 IAS" xfId="34529" xr:uid="{3B6CCBC3-634B-4C12-9D83-79838954984E}"/>
    <cellStyle name="p_Synthese cumul 300910 4_Sheet2" xfId="34530" xr:uid="{470F21EB-68C1-4D5C-89FD-CEE56FA2DC6F}"/>
    <cellStyle name="p_Synthese cumul 300910 4_Sheet2_Annexe 6 IAS" xfId="34531" xr:uid="{421FE3C6-DE7A-4B7E-9469-00A848EF1B67}"/>
    <cellStyle name="p_Synthese cumul 300910 5" xfId="34532" xr:uid="{692B1C25-CC43-4343-9D14-858CFB1D8742}"/>
    <cellStyle name="p_Synthese cumul 300910 5_Annexe 6 IAS" xfId="34533" xr:uid="{DAB9CDFE-B3B8-4B41-AA23-53201CDDF4BE}"/>
    <cellStyle name="p_Synthese cumul 300910 5_CONFIGURATION" xfId="34534" xr:uid="{6CA26BB8-506C-4F17-81ED-62C192267F83}"/>
    <cellStyle name="p_Synthese cumul 300910 5_CONFIGURATION_Annexe 6 IAS" xfId="34535" xr:uid="{9C6293DD-996D-4924-86BC-E3FDA6960B2C}"/>
    <cellStyle name="p_Synthese cumul 300910 5_CONTROLES" xfId="34536" xr:uid="{11209D1C-728E-4DE3-A5EF-1EEA710DD5F2}"/>
    <cellStyle name="p_Synthese cumul 300910 5_CONTROLES_Annexe 6 IAS" xfId="34537" xr:uid="{3565E758-20BF-48D8-8B29-9331FC35DB6F}"/>
    <cellStyle name="p_Synthese cumul 300910 5_Feuil1" xfId="34538" xr:uid="{2D094E55-55E6-46E0-9FF6-656A69D2FA63}"/>
    <cellStyle name="p_Synthese cumul 300910 5_Feuil1_Annexe 6 IAS" xfId="34539" xr:uid="{46CDC24D-1789-415C-82E5-8A96CCEC4F20}"/>
    <cellStyle name="p_Synthese cumul 300910 5_Sheet2" xfId="34540" xr:uid="{D3DC4459-9468-431C-9C29-0B90A818D37C}"/>
    <cellStyle name="p_Synthese cumul 300910 5_Sheet2_Annexe 6 IAS" xfId="34541" xr:uid="{25D80179-C525-4D99-9CCB-2E46D21CE4C6}"/>
    <cellStyle name="p_Synthese cumul 300910 6" xfId="34542" xr:uid="{40056381-4AD1-40D3-A404-793A0814F4C7}"/>
    <cellStyle name="p_Synthese cumul 300910 6_Annexe 6 IAS" xfId="34543" xr:uid="{7401ABBA-C6EB-43B7-B55E-10E6122A457A}"/>
    <cellStyle name="p_Synthese cumul 300910 6_CONFIGURATION" xfId="34544" xr:uid="{987F2A92-ACFC-4951-A8B5-E741106F5352}"/>
    <cellStyle name="p_Synthese cumul 300910 6_CONFIGURATION_Annexe 6 IAS" xfId="34545" xr:uid="{48B8CE9C-9344-4DD7-BBBA-2DB6B655B547}"/>
    <cellStyle name="p_Synthese cumul 300910 6_CONTROLES" xfId="34546" xr:uid="{9C17B1F2-0933-45F1-B665-4E020D340446}"/>
    <cellStyle name="p_Synthese cumul 300910 6_CONTROLES_Annexe 6 IAS" xfId="34547" xr:uid="{EF3A2060-D2B9-4301-A960-CBAD198B1A87}"/>
    <cellStyle name="p_Synthese cumul 300910 6_Feuil1" xfId="34548" xr:uid="{B9BB2BD3-E4BD-4876-8A49-71ECBC95021C}"/>
    <cellStyle name="p_Synthese cumul 300910 6_Feuil1_Annexe 6 IAS" xfId="34549" xr:uid="{7F379614-47DE-4DCE-9A9B-AC1E953B75E4}"/>
    <cellStyle name="p_Synthese cumul 300910 6_Sheet2" xfId="34550" xr:uid="{44DC3F47-1CD0-4FC8-BB8A-51C93381AB02}"/>
    <cellStyle name="p_Synthese cumul 300910 6_Sheet2_Annexe 6 IAS" xfId="34551" xr:uid="{EBBE23F1-825E-4955-B1DD-2F6F934F476A}"/>
    <cellStyle name="p_Synthese cumul 300910 7" xfId="34552" xr:uid="{C4DB8320-2ADF-42FE-8218-6E05480E4DD0}"/>
    <cellStyle name="p_Synthese cumul 300910 7_Annexe 6 IAS" xfId="34553" xr:uid="{9882DCE1-3D29-4F5F-8552-0AA9E0E3A754}"/>
    <cellStyle name="p_Synthese cumul 300910 7_CONFIGURATION" xfId="34554" xr:uid="{F8A333CB-EAED-46C1-834C-515499491CDC}"/>
    <cellStyle name="p_Synthese cumul 300910 7_CONFIGURATION_Annexe 6 IAS" xfId="34555" xr:uid="{53F55548-1CC6-4E52-9C49-D3B4DC45EB42}"/>
    <cellStyle name="p_Synthese cumul 300910 7_CONTROLES" xfId="34556" xr:uid="{A047F8A7-7705-4DCA-A5C3-5746E02FAC01}"/>
    <cellStyle name="p_Synthese cumul 300910 7_CONTROLES_Annexe 6 IAS" xfId="34557" xr:uid="{8A2B2A41-202D-4D0D-A8B8-8DC08B799ED3}"/>
    <cellStyle name="p_Synthese cumul 300910 7_Feuil1" xfId="34558" xr:uid="{6A14FF79-D825-48D3-B910-75110A15A659}"/>
    <cellStyle name="p_Synthese cumul 300910 7_Feuil1_Annexe 6 IAS" xfId="34559" xr:uid="{3D9E98D0-9A87-4973-9C51-3CF2F92902C5}"/>
    <cellStyle name="p_Synthese cumul 300910 7_Sheet2" xfId="34560" xr:uid="{1C5C0CE8-9E4D-4C4A-A677-1239A75D36FF}"/>
    <cellStyle name="p_Synthese cumul 300910 7_Sheet2_Annexe 6 IAS" xfId="34561" xr:uid="{D1B6A2BD-A8C8-473F-A032-EF23BF15482F}"/>
    <cellStyle name="p_Synthese cumul 300910 8" xfId="34562" xr:uid="{AF9A7C52-6B97-4440-9AAE-E5C94A6D4616}"/>
    <cellStyle name="p_Synthese cumul 300910 8_Annexe 6 IAS" xfId="34563" xr:uid="{BE728B3F-8367-4511-A6C2-ED37825B94A3}"/>
    <cellStyle name="p_Synthese cumul 300910 8_CONFIGURATION" xfId="34564" xr:uid="{6EF8E662-0D3F-49F5-8C46-330BBC6816FE}"/>
    <cellStyle name="p_Synthese cumul 300910 8_CONFIGURATION_Annexe 6 IAS" xfId="34565" xr:uid="{4D9FF26E-8A8C-4754-827D-5E0796902785}"/>
    <cellStyle name="p_Synthese cumul 300910 8_CONTROLES" xfId="34566" xr:uid="{94328AA5-604C-4E0F-81BC-06004F8792C1}"/>
    <cellStyle name="p_Synthese cumul 300910 8_CONTROLES_Annexe 6 IAS" xfId="34567" xr:uid="{BA74D34E-1E66-4B5D-9D8D-80B5E7A4D0AA}"/>
    <cellStyle name="p_Synthese cumul 300910 8_Feuil1" xfId="34568" xr:uid="{F9C55519-684D-4194-B653-C275762FA4B2}"/>
    <cellStyle name="p_Synthese cumul 300910 8_Feuil1_Annexe 6 IAS" xfId="34569" xr:uid="{EEE6F547-6196-489A-90FD-BF5165254BCE}"/>
    <cellStyle name="p_Synthese cumul 300910 8_Sheet2" xfId="34570" xr:uid="{C0820B83-FDDA-44D9-9190-9CA84B91B408}"/>
    <cellStyle name="p_Synthese cumul 300910 8_Sheet2_Annexe 6 IAS" xfId="34571" xr:uid="{A93DFAD3-ED71-4020-B56C-47A8D7CDE00B}"/>
    <cellStyle name="p_Synthese cumul 300910 9" xfId="34572" xr:uid="{7EF7039E-0500-4338-A9A7-4F57AC4F8BEC}"/>
    <cellStyle name="p_Synthese cumul 300910 9_Annexe 6 IAS" xfId="34573" xr:uid="{DE69299E-72FC-41C9-8B9A-BBF1FE3A18A0}"/>
    <cellStyle name="p_Synthese cumul 300910 9_CONFIGURATION" xfId="34574" xr:uid="{E71861F0-9440-4D33-8674-94961C8C8D99}"/>
    <cellStyle name="p_Synthese cumul 300910 9_CONFIGURATION_Annexe 6 IAS" xfId="34575" xr:uid="{207986DC-42EC-4A02-9AC2-1FA18DE011A5}"/>
    <cellStyle name="p_Synthese cumul 300910 9_CONTROLES" xfId="34576" xr:uid="{873AFDAA-265C-4747-A562-24856F83754B}"/>
    <cellStyle name="p_Synthese cumul 300910 9_CONTROLES_Annexe 6 IAS" xfId="34577" xr:uid="{C28C7432-51CB-4BFD-A4CD-23461688F947}"/>
    <cellStyle name="p_Synthese cumul 300910 9_Feuil1" xfId="34578" xr:uid="{B2360E3E-FD89-455E-8E34-A771E25B4926}"/>
    <cellStyle name="p_Synthese cumul 300910 9_Feuil1_Annexe 6 IAS" xfId="34579" xr:uid="{834EB1DE-66D8-4AB1-8242-B16237D47311}"/>
    <cellStyle name="p_Synthese cumul 300910 9_Sheet2" xfId="34580" xr:uid="{FE9501F4-03BC-41F9-8FEF-2CC65DA80EA5}"/>
    <cellStyle name="p_Synthese cumul 300910 9_Sheet2_Annexe 6 IAS" xfId="34581" xr:uid="{19DDE227-7B67-4882-B6DB-C800C4147AF4}"/>
    <cellStyle name="p_Synthese cumul 300910_Annexe 6 IAS" xfId="34582" xr:uid="{1EEE8B0C-D34E-40FE-BE8F-80DFADD93B97}"/>
    <cellStyle name="p_Synthese cumul 300910_CONFIGURATION" xfId="34583" xr:uid="{3528752E-96DF-422E-9618-738713AC66EC}"/>
    <cellStyle name="p_Synthese cumul 300910_CONFIGURATION_Annexe 6 IAS" xfId="34584" xr:uid="{D7E65586-AEBF-4759-9624-47738C538B63}"/>
    <cellStyle name="p_Synthese cumul 300910_CONTROLES" xfId="34585" xr:uid="{46D3E9C2-A3FA-4D30-9A84-976AEE63A517}"/>
    <cellStyle name="p_Synthese cumul 300910_CONTROLES_Annexe 6 IAS" xfId="34586" xr:uid="{167C41AF-6801-475E-96C2-CB596C416138}"/>
    <cellStyle name="p_Synthese cumul 300910_Display" xfId="34587" xr:uid="{94D1A942-D952-4789-A6AF-99D9F5D49468}"/>
    <cellStyle name="p_Synthese cumul 300910_Display_Annexe 6 IAS" xfId="34588" xr:uid="{C3E52792-B125-4C4D-AB33-7AC3B086C1E7}"/>
    <cellStyle name="p_Synthese cumul 300910_Feuil1" xfId="34589" xr:uid="{A1AF2129-6DAF-43EF-96BC-1C72EAFC21B0}"/>
    <cellStyle name="p_Synthese cumul 300910_Feuil1_Annexe 6 IAS" xfId="34590" xr:uid="{50F9C576-CD69-446B-A11F-82D8DB499D66}"/>
    <cellStyle name="p_Synthese cumul 300910_Sheet1" xfId="34591" xr:uid="{A0590E30-11ED-4923-9E1E-70C167764C11}"/>
    <cellStyle name="p_Synthese cumul 300910_Sheet1_Annexe 6 IAS" xfId="34592" xr:uid="{A39D7247-5076-4896-9D86-AEB8196A87DC}"/>
    <cellStyle name="p_Synthese cumul 300910_Sheet1_CONTROLES" xfId="34593" xr:uid="{F9913566-47F2-4033-8768-5396EDFF2FCA}"/>
    <cellStyle name="p_Synthese cumul 300910_Sheet1_CONTROLES_Annexe 6 IAS" xfId="34594" xr:uid="{45362AC6-AF4E-4E87-9A0E-9170CC6687ED}"/>
    <cellStyle name="p_Synthese cumul 300910_Sheet2" xfId="34595" xr:uid="{7BE96F91-4C14-4ADE-8105-4BC522FB2A44}"/>
    <cellStyle name="p_Synthese cumul 300910_Sheet2_Annexe 6 IAS" xfId="34596" xr:uid="{A220ECF8-7955-45D6-BA9C-21D89F228335}"/>
    <cellStyle name="Page Heading Large" xfId="34597" xr:uid="{DE505B31-8860-4A4D-A4E3-7DC4E1BA0036}"/>
    <cellStyle name="Page Heading Small" xfId="34598" xr:uid="{E4EE03F8-F0F5-45FC-8EB6-E84AF2A6788B}"/>
    <cellStyle name="Page Number" xfId="34599" xr:uid="{367864CF-97A2-4929-8D8B-655ED45C46C3}"/>
    <cellStyle name="Page Number 10" xfId="34600" xr:uid="{413276FD-3286-4D9B-A5D6-60478A97C46F}"/>
    <cellStyle name="Page Number 11" xfId="34601" xr:uid="{EEE084BF-C133-49C2-8169-D73D814D63D3}"/>
    <cellStyle name="Page Number 12" xfId="34602" xr:uid="{AFDED4E6-8DB0-4509-BD58-247FBC40D6AE}"/>
    <cellStyle name="Page Number 13" xfId="34603" xr:uid="{0631BD8E-382A-4C45-8A67-843F970326AC}"/>
    <cellStyle name="Page Number 14" xfId="34604" xr:uid="{95E66458-0EEA-4149-B585-589B883CA589}"/>
    <cellStyle name="Page Number 15" xfId="34605" xr:uid="{8A7DFC5A-952B-4ED3-96A6-325E755FFB91}"/>
    <cellStyle name="Page Number 16" xfId="34606" xr:uid="{7EF6467C-BDE3-46C4-BAB2-0882655E900E}"/>
    <cellStyle name="Page Number 17" xfId="34607" xr:uid="{F3F694B5-FB6D-499A-9234-FF3A5D07739F}"/>
    <cellStyle name="Page Number 2" xfId="34608" xr:uid="{FADAEFD3-B1B0-4249-9591-36B2ED1DAA4D}"/>
    <cellStyle name="Page Number 3" xfId="34609" xr:uid="{00D5B560-B1F1-4C0F-B53C-9D94E79D86CA}"/>
    <cellStyle name="Page Number 4" xfId="34610" xr:uid="{62C19280-5B42-45BA-8DC3-5D559DB98892}"/>
    <cellStyle name="Page Number 5" xfId="34611" xr:uid="{E4C2625D-7A21-4652-8DF6-A64B222BB8B6}"/>
    <cellStyle name="Page Number 6" xfId="34612" xr:uid="{FA835569-B4E4-47D6-B3E0-C4E39A0110F6}"/>
    <cellStyle name="Page Number 7" xfId="34613" xr:uid="{BA63F02B-393E-4A7B-95E9-FC140E21F427}"/>
    <cellStyle name="Page Number 8" xfId="34614" xr:uid="{D22AC7E0-92E5-4A89-BFBC-B8109B4C4FCA}"/>
    <cellStyle name="Page Number 9" xfId="34615" xr:uid="{A28ADB6D-EB4D-4E05-9F7D-97E9775A0651}"/>
    <cellStyle name="Page Number_~0950885" xfId="34616" xr:uid="{653FCF5C-35B8-4AEA-AD0A-1F71BB23D50A}"/>
    <cellStyle name="parité" xfId="34617" xr:uid="{EC9AD060-154D-42E2-9114-BF99BACFC132}"/>
    <cellStyle name="parité 2" xfId="34618" xr:uid="{B2520EB4-A532-44E1-A139-682A2C981C5E}"/>
    <cellStyle name="parité_~0950885" xfId="34619" xr:uid="{F44B6F5A-F61D-4A55-921B-220399537B1C}"/>
    <cellStyle name="PB Table Heading" xfId="34620" xr:uid="{A665C50C-77DA-40BA-8FE4-1A6A3BF75668}"/>
    <cellStyle name="PB Table Heading 2" xfId="34621" xr:uid="{739B3986-F471-493A-988A-9ADE334AC8FA}"/>
    <cellStyle name="PB Table Heading 2 2" xfId="34622" xr:uid="{D0349921-50BE-4F0A-AFE3-15B9E261BE01}"/>
    <cellStyle name="PB Table Heading 2 2 2" xfId="34623" xr:uid="{CB6A7BD0-C42A-4FFF-8182-C99E1F8F447C}"/>
    <cellStyle name="PB Table Heading 2 3" xfId="34624" xr:uid="{C77204BB-138A-4619-8480-049E8CD7C68F}"/>
    <cellStyle name="PB Table Heading 3" xfId="34625" xr:uid="{F1A46BD7-3859-4D43-8985-078B9E33F9D7}"/>
    <cellStyle name="PB Table Heading 3 2" xfId="34626" xr:uid="{1FD1DA75-BBD7-4BF2-88D8-49151D3A2BE5}"/>
    <cellStyle name="PB Table Heading 4" xfId="34627" xr:uid="{AF9825CA-CFF3-40AF-9063-A5E209ED5D54}"/>
    <cellStyle name="PB Table Heading_Cadrage conso" xfId="34628" xr:uid="{EB6C08FB-89B4-4CF3-87BD-8D4650091352}"/>
    <cellStyle name="PB Table Highlight1" xfId="34629" xr:uid="{98DA3D41-5CB2-4E04-A788-404F3D786732}"/>
    <cellStyle name="PB Table Highlight2" xfId="34630" xr:uid="{8AD81B71-D2AA-4FB1-BF96-72EE303BE145}"/>
    <cellStyle name="PB Table Highlight2 2" xfId="34631" xr:uid="{59B0CB41-82AB-45D3-9E97-69147853DD1B}"/>
    <cellStyle name="PB Table Highlight2 2 2" xfId="34632" xr:uid="{69EB8515-CCF1-4572-9251-D21E90AB7266}"/>
    <cellStyle name="PB Table Highlight2 2 3" xfId="37894" xr:uid="{547579D3-6F61-41F9-87BB-CA71DADABE72}"/>
    <cellStyle name="PB Table Highlight2 2_Cadrage conso" xfId="34633" xr:uid="{65B2A550-F7E3-4522-8A06-D8BCC418EEF8}"/>
    <cellStyle name="PB Table Highlight2 3" xfId="34634" xr:uid="{25125827-1401-4D60-B232-CAE730FC8B67}"/>
    <cellStyle name="PB Table Highlight2 4" xfId="37893" xr:uid="{4C7F788F-2C4E-4F02-94B1-AF391E9C8550}"/>
    <cellStyle name="PB Table Highlight2_Annexe 6 IAS" xfId="34635" xr:uid="{CBFB497A-A1E6-47FF-97FF-0CDA0D25C179}"/>
    <cellStyle name="PB Table Highlight3" xfId="34636" xr:uid="{0D505B42-F849-4C5F-AA37-F8A9CA7AA883}"/>
    <cellStyle name="PB Table Highlight3 2" xfId="34637" xr:uid="{1B6A860E-D4FA-4CCE-8BCB-2BCD0C1C0DA8}"/>
    <cellStyle name="PB Table Highlight3 2 2" xfId="34638" xr:uid="{FB0673B7-013A-4661-A359-9ACECAF7BCFF}"/>
    <cellStyle name="PB Table Highlight3 2 3" xfId="37896" xr:uid="{819FF212-877F-404B-BC27-7D5578D0FA50}"/>
    <cellStyle name="PB Table Highlight3 2_Cadrage conso" xfId="34639" xr:uid="{09967F86-FF4F-4FD5-9FB6-401F2B9795E5}"/>
    <cellStyle name="PB Table Highlight3 3" xfId="34640" xr:uid="{BF20B859-730E-4650-9269-DC126C4533A1}"/>
    <cellStyle name="PB Table Highlight3 4" xfId="37895" xr:uid="{CA11D8E4-7908-46E2-A900-92CB9262680C}"/>
    <cellStyle name="PB Table Highlight3_Annexe 6 IAS" xfId="34641" xr:uid="{BBD72F52-85BD-477B-BCFF-8323893F7104}"/>
    <cellStyle name="PB Table Standard Row" xfId="34642" xr:uid="{232C6A08-48A7-4107-80C0-D83B1EC9C1C1}"/>
    <cellStyle name="PB Table Standard Row 2" xfId="34643" xr:uid="{F956E995-8832-4AB1-8518-4F8AC46485C6}"/>
    <cellStyle name="PB Table Standard Row_Cadrage conso" xfId="34644" xr:uid="{DF72E440-089E-4152-9D42-2C8DAAA1295E}"/>
    <cellStyle name="PB Table Subtotal Row" xfId="34645" xr:uid="{E975FC67-2AE6-47F8-B053-2777F270D629}"/>
    <cellStyle name="PB Table Subtotal Row 2" xfId="34646" xr:uid="{8FDCA761-3F13-4ACF-A608-4766DCBD7982}"/>
    <cellStyle name="PB Table Subtotal Row 3" xfId="37897" xr:uid="{7822B7A8-9F55-4244-994D-7EEACDD7304C}"/>
    <cellStyle name="PB Table Subtotal Row_Cadrage conso" xfId="34647" xr:uid="{8DF7A0DE-9F96-4023-93DF-49DD734D556E}"/>
    <cellStyle name="PB Table Total Row" xfId="34648" xr:uid="{10632F7E-E664-4F21-8EA6-4488EC939B35}"/>
    <cellStyle name="PB Table Total Row 2" xfId="34649" xr:uid="{6C126FA3-B513-4634-A353-2ABDD8F6F722}"/>
    <cellStyle name="PB Table Total Row 2 2" xfId="34650" xr:uid="{05C59F12-AF43-47CB-B6CF-48532CC892B5}"/>
    <cellStyle name="PB Table Total Row 2 2 2" xfId="34651" xr:uid="{5BB55ECB-A00D-4437-8953-01DD9E18A2DE}"/>
    <cellStyle name="PB Table Total Row 2 3" xfId="34652" xr:uid="{C18488D6-94F9-4EC0-B521-5075C7504250}"/>
    <cellStyle name="PB Table Total Row 3" xfId="34653" xr:uid="{B9789D9C-BF86-43E6-815C-EF5602315EC8}"/>
    <cellStyle name="PB Table Total Row 3 2" xfId="34654" xr:uid="{C3BCCB1F-FD80-422A-BE79-03FC46005F6D}"/>
    <cellStyle name="PB Table Total Row 4" xfId="34655" xr:uid="{89C10029-1020-41B1-A752-0E44DF24CA25}"/>
    <cellStyle name="PB Table Total Row_Cadrage conso" xfId="34656" xr:uid="{E65F4FAD-DB25-47C5-B4F6-6D8866A18256}"/>
    <cellStyle name="pb_table_format_columnheading" xfId="34657" xr:uid="{2BACD5D7-B4DC-474B-9062-FFCF5600AF8C}"/>
    <cellStyle name="Percen - Style1" xfId="20609" xr:uid="{00000000-0005-0000-0000-0000FB510000}"/>
    <cellStyle name="Percent" xfId="20948" builtinId="5"/>
    <cellStyle name="Percent (0.00)" xfId="34659" xr:uid="{C741D3F6-FE9D-49BD-9887-42A90F17B54E}"/>
    <cellStyle name="Percent [0]" xfId="20610" xr:uid="{00000000-0005-0000-0000-0000FD510000}"/>
    <cellStyle name="Percent [0] 10" xfId="34661" xr:uid="{977E6378-AB08-43F5-875A-39744F20988D}"/>
    <cellStyle name="Percent [0] 11" xfId="34662" xr:uid="{7D00D25C-7097-4075-B920-1F68455866CE}"/>
    <cellStyle name="Percent [0] 12" xfId="34663" xr:uid="{6A18E74F-C334-4C55-ABD9-E72DC9948235}"/>
    <cellStyle name="Percent [0] 13" xfId="34664" xr:uid="{1934D24B-0819-4F59-B29F-217CFCD3C546}"/>
    <cellStyle name="Percent [0] 14" xfId="34665" xr:uid="{A5C11158-4057-4F5E-8027-2C4CD5EEF90A}"/>
    <cellStyle name="Percent [0] 15" xfId="34666" xr:uid="{7981A48A-78DF-4B20-9966-054109C08550}"/>
    <cellStyle name="Percent [0] 16" xfId="34667" xr:uid="{6DC5B236-3F39-4EDE-A8DA-A3F4CF93459E}"/>
    <cellStyle name="Percent [0] 17" xfId="34668" xr:uid="{901E4589-2D77-45FB-87E8-C37191965530}"/>
    <cellStyle name="Percent [0] 18" xfId="34660" xr:uid="{6333CEB6-BC66-4F28-97B8-861DD5254177}"/>
    <cellStyle name="Percent [0] 2" xfId="34669" xr:uid="{D997E4F8-0D98-4717-98CF-58F97CCD1013}"/>
    <cellStyle name="Percent [0] 2 2" xfId="34670" xr:uid="{47E6AA4D-6A6D-40AF-B96B-D1F5C9724D66}"/>
    <cellStyle name="Percent [0] 2 2 2" xfId="34671" xr:uid="{643DBA43-91E6-4207-ACF3-1DD811BF2892}"/>
    <cellStyle name="Percent [0] 2 3" xfId="34672" xr:uid="{E6F3FCCD-5049-4F5B-A825-56C856A07D6F}"/>
    <cellStyle name="Percent [0] 3" xfId="34673" xr:uid="{5E1CD817-3156-4853-9696-42165DAA02B7}"/>
    <cellStyle name="Percent [0] 3 2" xfId="34674" xr:uid="{1C9243A0-1476-4557-8DAC-C204A8AD1BA6}"/>
    <cellStyle name="Percent [0] 4" xfId="34675" xr:uid="{12D174E6-4B74-4CDC-AC36-79C96750EC5F}"/>
    <cellStyle name="Percent [0] 5" xfId="34676" xr:uid="{9916FA22-7F23-4A7F-81CC-BC4C3C61018F}"/>
    <cellStyle name="Percent [0] 6" xfId="34677" xr:uid="{0CCBACED-A5BF-4779-B5FD-0B4700D01A9A}"/>
    <cellStyle name="Percent [0] 7" xfId="34678" xr:uid="{0847869C-DE38-401F-AA3B-723D509FB40E}"/>
    <cellStyle name="Percent [0] 8" xfId="34679" xr:uid="{B6C42BA6-9666-4766-9D38-D337F66CD2DC}"/>
    <cellStyle name="Percent [0] 9" xfId="34680" xr:uid="{E285EA17-5246-4F0E-9692-A2CE47FB65C3}"/>
    <cellStyle name="Percent [0]_Annexe 6 IAS" xfId="34681" xr:uid="{07B3D219-5152-4E16-B4F2-2520B820FBC7}"/>
    <cellStyle name="Percent [00]" xfId="20611" xr:uid="{00000000-0005-0000-0000-0000FE510000}"/>
    <cellStyle name="Percent [00] 10" xfId="34683" xr:uid="{7B8631F9-47BA-446A-965C-2A86B0C22077}"/>
    <cellStyle name="Percent [00] 11" xfId="34684" xr:uid="{BBCC0CED-9F63-4116-8445-C73A8CFE50C7}"/>
    <cellStyle name="Percent [00] 12" xfId="34685" xr:uid="{A9ACC340-D2A2-4CEF-BF75-EAA689D0834A}"/>
    <cellStyle name="Percent [00] 13" xfId="34686" xr:uid="{7EF7B5AC-8219-48C4-9446-172731EDEA5F}"/>
    <cellStyle name="Percent [00] 14" xfId="34687" xr:uid="{DD9EA7C6-7DD1-4B62-B9BB-FD169C470A47}"/>
    <cellStyle name="Percent [00] 15" xfId="34688" xr:uid="{EC368476-1686-4F3A-9D89-D4A08E19F08F}"/>
    <cellStyle name="Percent [00] 16" xfId="34689" xr:uid="{3BC6C17F-629F-421C-B01D-682BBA8EE491}"/>
    <cellStyle name="Percent [00] 17" xfId="34690" xr:uid="{19D69B7D-9E1E-4A21-AFDA-DC21BDE9988D}"/>
    <cellStyle name="Percent [00] 18" xfId="34682" xr:uid="{232D9DBD-2C76-4264-A945-E96A2ECD432B}"/>
    <cellStyle name="Percent [00] 2" xfId="34691" xr:uid="{3AE772EA-F32B-4AB9-B0B0-5BA5ED24F5FD}"/>
    <cellStyle name="Percent [00] 3" xfId="34692" xr:uid="{7E75CAFF-D89D-4341-8926-7FD3C8AB5158}"/>
    <cellStyle name="Percent [00] 4" xfId="34693" xr:uid="{FBEC40AA-4AF8-4497-B654-7EC456832CF4}"/>
    <cellStyle name="Percent [00] 5" xfId="34694" xr:uid="{C1F40622-5295-469D-89CE-CBD7A100517A}"/>
    <cellStyle name="Percent [00] 6" xfId="34695" xr:uid="{D068298C-B83A-4720-BB33-44FBB9D2CCEC}"/>
    <cellStyle name="Percent [00] 7" xfId="34696" xr:uid="{321E175D-A8DA-4EB3-ADB4-8B10556A028A}"/>
    <cellStyle name="Percent [00] 8" xfId="34697" xr:uid="{FD9810C1-264C-4CAD-B461-0D1C23A67D4E}"/>
    <cellStyle name="Percent [00] 9" xfId="34698" xr:uid="{D2453233-D516-4989-BB14-296C69693B91}"/>
    <cellStyle name="Percent [00]_Annexe 6 IAS" xfId="34699" xr:uid="{450B296B-CDAC-446B-AA9C-385C3C1F3C47}"/>
    <cellStyle name="Percent [1]" xfId="34700" xr:uid="{91A81302-7DB8-4FDC-A612-13658710CE8C}"/>
    <cellStyle name="Percent [1] 2" xfId="34701" xr:uid="{B05C9DF6-467F-4345-9680-B95CB7C43377}"/>
    <cellStyle name="Percent [1] 2 2" xfId="34702" xr:uid="{EE59FC7E-5B67-434C-9C99-702306646E58}"/>
    <cellStyle name="Percent [1] 2 2 2" xfId="34703" xr:uid="{C405B5B8-CA1F-43A4-AABF-AE7295EBA833}"/>
    <cellStyle name="Percent [1] 2 3" xfId="34704" xr:uid="{02EF28BC-4817-4D44-AE25-E7A26B693812}"/>
    <cellStyle name="Percent [1] 3" xfId="34705" xr:uid="{7AE9A1C8-9435-4695-9246-406BF52AB9B9}"/>
    <cellStyle name="Percent [1] 3 2" xfId="34706" xr:uid="{C554BB46-5535-4BB0-852D-2DCFAB550707}"/>
    <cellStyle name="Percent [1] 4" xfId="34707" xr:uid="{C7787427-6F11-4E1A-A111-EA7C21C5D5EF}"/>
    <cellStyle name="Percent [1]_Cadrage conso" xfId="34708" xr:uid="{D5CE0156-46EE-4E26-8510-7BB0A0BD1761}"/>
    <cellStyle name="Percent [2]" xfId="34709" xr:uid="{19BD6FE3-B2CE-4DBF-A4F3-7852C415BBBD}"/>
    <cellStyle name="Percent [2] 2" xfId="34710" xr:uid="{3CC6B056-329D-4D39-9C58-C50FCFEEDDC1}"/>
    <cellStyle name="Percent [2] 2 2" xfId="34711" xr:uid="{F70DF235-DECF-492D-A405-58D46993992B}"/>
    <cellStyle name="Percent [2] 2 2 2" xfId="34712" xr:uid="{9F07D7B7-CF1E-4F40-A96A-C9A996BBF5A1}"/>
    <cellStyle name="Percent [2] 2 3" xfId="34713" xr:uid="{4D33A7B6-4152-402E-B37D-D43440A001F0}"/>
    <cellStyle name="Percent [2] 3" xfId="34714" xr:uid="{300D2E5C-5AFA-492A-9974-07823C01DC72}"/>
    <cellStyle name="Percent [2] 3 2" xfId="34715" xr:uid="{BB1C5B7E-3FD9-42F1-9B33-F95A7C0A35A6}"/>
    <cellStyle name="Percent [2] 4" xfId="34716" xr:uid="{4FD70231-5FF0-4525-9BEF-9A41ECFDE7A7}"/>
    <cellStyle name="Percent [2] 5" xfId="34717" xr:uid="{20949801-8A58-410F-8D4F-40C2A21FCD28}"/>
    <cellStyle name="Percent [2]_Annexe 6 IAS" xfId="34718" xr:uid="{7E3924E3-950C-4310-A5F7-29CCBF290806}"/>
    <cellStyle name="Percent [3]" xfId="34719" xr:uid="{D4235A41-F82E-4BC0-94DC-9141FF394368}"/>
    <cellStyle name="Percent [3] 2" xfId="34720" xr:uid="{5021EF70-4D23-4BFB-B22A-EF37A55BA135}"/>
    <cellStyle name="Percent [3] 2 2" xfId="34721" xr:uid="{5A972943-75C8-4BCD-A600-0DBDD6DE88A0}"/>
    <cellStyle name="Percent [3] 2 2 2" xfId="34722" xr:uid="{ED388606-902D-46C9-AB22-376C188B405B}"/>
    <cellStyle name="Percent [3] 2 3" xfId="34723" xr:uid="{8702A01D-A68C-4CE4-8480-00FB1AB6555E}"/>
    <cellStyle name="Percent [3] 3" xfId="34724" xr:uid="{F4180192-C337-4293-8543-3F567363E747}"/>
    <cellStyle name="Percent [3] 3 2" xfId="34725" xr:uid="{754E75CF-F915-45E2-8D03-ECF3965AE188}"/>
    <cellStyle name="Percent [3] 4" xfId="34726" xr:uid="{DE4A5F70-97DA-4266-9648-FD42527A430C}"/>
    <cellStyle name="Percent [3]_Cadrage conso" xfId="34727" xr:uid="{85F11C00-1E85-4410-9BB3-52F993B22789}"/>
    <cellStyle name="Percent 10" xfId="20612" xr:uid="{00000000-0005-0000-0000-0000FF510000}"/>
    <cellStyle name="Percent 10 2" xfId="20613" xr:uid="{00000000-0005-0000-0000-000000520000}"/>
    <cellStyle name="Percent 10 2 2" xfId="20614" xr:uid="{00000000-0005-0000-0000-000001520000}"/>
    <cellStyle name="Percent 10 2 2 2" xfId="34730" xr:uid="{CD4C1A1E-89D5-40F0-8BE1-AC98110DE8F4}"/>
    <cellStyle name="Percent 10 2 3" xfId="34729" xr:uid="{E9DBCB88-324F-49D8-9740-2CEB20501753}"/>
    <cellStyle name="Percent 10 2_Annexe 6 IAS" xfId="34731" xr:uid="{5402152C-A863-4DBC-872E-0A2901A2D978}"/>
    <cellStyle name="Percent 10 3" xfId="20615" xr:uid="{00000000-0005-0000-0000-000002520000}"/>
    <cellStyle name="Percent 10 3 2" xfId="34732" xr:uid="{5AE8DA74-EBF3-45FA-8DD0-531CD2D424CA}"/>
    <cellStyle name="Percent 10 4" xfId="20616" xr:uid="{00000000-0005-0000-0000-000003520000}"/>
    <cellStyle name="Percent 10 5" xfId="34728" xr:uid="{044CCB7A-C888-438B-9F86-FF7004169F74}"/>
    <cellStyle name="Percent 10_Annexe 6 IAS" xfId="34733" xr:uid="{D722087E-4C0C-4445-98B8-CDE665C3E221}"/>
    <cellStyle name="Percent 11" xfId="20617" xr:uid="{00000000-0005-0000-0000-000004520000}"/>
    <cellStyle name="Percent 11 2" xfId="20618" xr:uid="{00000000-0005-0000-0000-000005520000}"/>
    <cellStyle name="Percent 11 2 2" xfId="34736" xr:uid="{68DBBB28-E8E6-4C75-99A2-C45D805A9F19}"/>
    <cellStyle name="Percent 11 2 3" xfId="34735" xr:uid="{49E85925-3342-4A58-A573-4CCE9B39DB73}"/>
    <cellStyle name="Percent 11 2_Annexe 6 IAS" xfId="34737" xr:uid="{BA5E4E8D-B7B6-4EB4-9699-FE3D63626859}"/>
    <cellStyle name="Percent 11 3" xfId="34738" xr:uid="{795260C4-665E-4A21-B78E-5D0BE26F6BF9}"/>
    <cellStyle name="Percent 11 3 2" xfId="34739" xr:uid="{24EDAD39-F457-4DAF-930C-E48B0C4958A7}"/>
    <cellStyle name="Percent 11 3_Annexe 6 IAS" xfId="34740" xr:uid="{32A03268-D3FA-4C49-927B-08F4E0F21FB0}"/>
    <cellStyle name="Percent 11 4" xfId="34741" xr:uid="{8A7A6BB1-1C54-4666-9E52-F1ABBA408A77}"/>
    <cellStyle name="Percent 11 5" xfId="34734" xr:uid="{A86EEDC8-6A0A-4C12-820A-636F9C088686}"/>
    <cellStyle name="Percent 11_Annexe 6 IAS" xfId="34742" xr:uid="{4FF7365A-6B45-4B9F-8564-8BA6206DF969}"/>
    <cellStyle name="Percent 12" xfId="20619" xr:uid="{00000000-0005-0000-0000-000006520000}"/>
    <cellStyle name="Percent 12 2" xfId="20620" xr:uid="{00000000-0005-0000-0000-000007520000}"/>
    <cellStyle name="Percent 12 2 2" xfId="34745" xr:uid="{3D403632-9A3D-4C75-A412-C824AD8C9E9C}"/>
    <cellStyle name="Percent 12 2 3" xfId="34744" xr:uid="{0C5CD3C7-3068-42FB-AEA4-525C1AEB5120}"/>
    <cellStyle name="Percent 12 2_Annexe 6 IAS" xfId="34746" xr:uid="{D4058B4B-EBB1-48B6-976B-73D60AC4F182}"/>
    <cellStyle name="Percent 12 3" xfId="34747" xr:uid="{45F6FE57-CE22-4335-9D25-DA4777B4A27F}"/>
    <cellStyle name="Percent 12 3 2" xfId="34748" xr:uid="{1E5B84B8-B1CB-4A12-A384-CAAE068EE73B}"/>
    <cellStyle name="Percent 12 3_Annexe 6 IAS" xfId="34749" xr:uid="{A39C88BE-4512-421B-8C2E-152E474F58B7}"/>
    <cellStyle name="Percent 12 4" xfId="34750" xr:uid="{4E3C82AE-B3D9-484E-BD81-76E3E5DF71D8}"/>
    <cellStyle name="Percent 12 5" xfId="34743" xr:uid="{661E3E93-008B-48F0-B9E2-73831E829BD8}"/>
    <cellStyle name="Percent 12_Annexe 6 IAS" xfId="34751" xr:uid="{4D981205-30DA-4CA4-A6CF-10E6232AA2CB}"/>
    <cellStyle name="Percent 13" xfId="20621" xr:uid="{00000000-0005-0000-0000-000008520000}"/>
    <cellStyle name="Percent 13 2" xfId="20622" xr:uid="{00000000-0005-0000-0000-000009520000}"/>
    <cellStyle name="Percent 13 2 2" xfId="34754" xr:uid="{FDA9D9EE-CCC8-484E-A415-315217A4BFB8}"/>
    <cellStyle name="Percent 13 2 3" xfId="34755" xr:uid="{F09E8A74-12F5-4429-9BEB-A5F4D0220E47}"/>
    <cellStyle name="Percent 13 2 3 2" xfId="34756" xr:uid="{E0243516-C570-4113-BBF6-77D850E7428D}"/>
    <cellStyle name="Percent 13 2 3 3" xfId="34757" xr:uid="{A5136321-75A1-4CF8-8E74-A2183862E588}"/>
    <cellStyle name="Percent 13 2 3_Annexe 6 IAS" xfId="34758" xr:uid="{6D91E05E-37DC-4E44-A4C9-FCDD1C2A010D}"/>
    <cellStyle name="Percent 13 2 4" xfId="34753" xr:uid="{C78EC499-2A9C-472A-BC17-A3608FF924E5}"/>
    <cellStyle name="Percent 13 2_Annexe 6 IAS" xfId="34759" xr:uid="{D315CD0D-EBA9-49A5-8101-F8E0DDB7CD86}"/>
    <cellStyle name="Percent 13 3" xfId="34760" xr:uid="{64CA7579-289A-40BE-A87E-645A17D42A94}"/>
    <cellStyle name="Percent 13 3 2" xfId="34761" xr:uid="{EF53B220-8E49-43C3-901F-22525E7C21ED}"/>
    <cellStyle name="Percent 13 3 2 2" xfId="34762" xr:uid="{FDACCF78-AB39-44DE-93AD-F1A7EE1FCEEE}"/>
    <cellStyle name="Percent 13 3 2 3" xfId="34763" xr:uid="{3445DDA7-0BD0-4076-B3AE-D2A8CB7FC437}"/>
    <cellStyle name="Percent 13 3 2_Annexe 6 IAS" xfId="34764" xr:uid="{D122EAE4-77EE-40AE-B127-E688B5F33445}"/>
    <cellStyle name="Percent 13 3_Annexe 6 IAS" xfId="34765" xr:uid="{3EFFC656-FAE5-4B5E-BC4F-EDE05E070AD7}"/>
    <cellStyle name="Percent 13 4" xfId="34766" xr:uid="{FC9EE6C1-F196-4452-9A20-CB88EA1D63F9}"/>
    <cellStyle name="Percent 13 4 2" xfId="34767" xr:uid="{3C942F79-FCE1-4852-8C12-0D2F9C63A44A}"/>
    <cellStyle name="Percent 13 4_Annexe 6 IAS" xfId="34768" xr:uid="{16025EA9-20C7-45BC-A593-DCD3674301EF}"/>
    <cellStyle name="Percent 13 5" xfId="34752" xr:uid="{7B7BF25A-1105-4A90-A63D-506A01F47347}"/>
    <cellStyle name="Percent 13_Annexe 6 IAS" xfId="34769" xr:uid="{77DB0647-0DF4-4855-9A97-E0739D8C59B5}"/>
    <cellStyle name="Percent 14" xfId="20623" xr:uid="{00000000-0005-0000-0000-00000A520000}"/>
    <cellStyle name="Percent 14 2" xfId="34771" xr:uid="{BE66C7A5-50F0-4941-84AA-0685B31AABDC}"/>
    <cellStyle name="Percent 14 2 2" xfId="34772" xr:uid="{C7D7B124-B060-4839-9FE2-A14B4072432E}"/>
    <cellStyle name="Percent 14 2 2 2" xfId="34773" xr:uid="{F4E5663D-2847-42F3-A233-257E3C3F4D07}"/>
    <cellStyle name="Percent 14 2 2 3" xfId="34774" xr:uid="{30890E3D-4902-4342-A087-8AC90E6DB40C}"/>
    <cellStyle name="Percent 14 2 2_Annexe 6 IAS" xfId="34775" xr:uid="{F66FB6D9-69EC-4D25-A138-7A3CC4CAB34E}"/>
    <cellStyle name="Percent 14 2_Annexe 6 IAS" xfId="34776" xr:uid="{AA6C7279-7B71-4C26-98CD-F166D2122C6A}"/>
    <cellStyle name="Percent 14 3" xfId="34777" xr:uid="{E8E33043-FE13-411B-B27D-41D87DDCB876}"/>
    <cellStyle name="Percent 14 3 2" xfId="34778" xr:uid="{9E367612-B35D-4E1B-846D-7DFD4D8E377F}"/>
    <cellStyle name="Percent 14 3 2 2" xfId="34779" xr:uid="{F26E5B60-95CD-4189-9D05-D51B455DD157}"/>
    <cellStyle name="Percent 14 3 2 3" xfId="34780" xr:uid="{D1F791B7-F19D-4FBE-8754-F720AA49FA58}"/>
    <cellStyle name="Percent 14 3 2_Annexe 6 IAS" xfId="34781" xr:uid="{6C2019A6-7E8B-493A-8E78-92761808F717}"/>
    <cellStyle name="Percent 14 3_Annexe 6 IAS" xfId="34782" xr:uid="{17823934-4CA9-45FE-BC47-F1C269CD2340}"/>
    <cellStyle name="Percent 14 4" xfId="34783" xr:uid="{D37EDC50-FE4B-412E-98EF-00E8CFEF38A8}"/>
    <cellStyle name="Percent 14 4 2" xfId="34784" xr:uid="{9813AA7F-C14E-4D8E-80AD-FADBA2C4699F}"/>
    <cellStyle name="Percent 14 4_Annexe 6 IAS" xfId="34785" xr:uid="{49759A93-4AA4-4D50-87B8-567FED7002E5}"/>
    <cellStyle name="Percent 14 5" xfId="34786" xr:uid="{BF29E1F2-1EB4-4BEE-9CC5-F027FBE7A13B}"/>
    <cellStyle name="Percent 14 6" xfId="34770" xr:uid="{50FC8D2D-286C-4409-B694-999CE906B879}"/>
    <cellStyle name="Percent 14_Annexe 6 IAS" xfId="34787" xr:uid="{C4945BDC-35F1-4989-B301-076665E0949C}"/>
    <cellStyle name="Percent 15" xfId="20624" xr:uid="{00000000-0005-0000-0000-00000B520000}"/>
    <cellStyle name="Percent 15 2" xfId="20625" xr:uid="{00000000-0005-0000-0000-00000C520000}"/>
    <cellStyle name="Percent 15 2 2" xfId="34790" xr:uid="{E04B1AB8-0837-435E-8EC2-896A261263AA}"/>
    <cellStyle name="Percent 15 2 2 2" xfId="34791" xr:uid="{3E940C8F-C133-42B1-88CE-7B51DF954D04}"/>
    <cellStyle name="Percent 15 2 2 3" xfId="34792" xr:uid="{DD9C6D6D-BCAB-4562-A17D-071EE89C10B1}"/>
    <cellStyle name="Percent 15 2 2_Annexe 6 IAS" xfId="34793" xr:uid="{769EEF16-F93A-4BD4-B4F3-C79DFFA66FB5}"/>
    <cellStyle name="Percent 15 2 3" xfId="34789" xr:uid="{8075437B-B95C-4E2A-8C2D-664719C5CFDA}"/>
    <cellStyle name="Percent 15 2_Annexe 6 IAS" xfId="34794" xr:uid="{CE64758E-27FE-4701-8380-D0E88C804267}"/>
    <cellStyle name="Percent 15 3" xfId="34795" xr:uid="{56AC0A60-3300-40F5-A3A9-18748285533D}"/>
    <cellStyle name="Percent 15 3 2" xfId="34796" xr:uid="{69AAE7E6-6421-473E-A700-DC95B8A4854F}"/>
    <cellStyle name="Percent 15 3 2 2" xfId="34797" xr:uid="{6E39FC0E-E60B-469F-A086-AED415FF3A5B}"/>
    <cellStyle name="Percent 15 3 2 3" xfId="34798" xr:uid="{E591DAAE-2C2A-4A59-BBEC-01B71BA80C3A}"/>
    <cellStyle name="Percent 15 3 2_Annexe 6 IAS" xfId="34799" xr:uid="{E76CE2BF-7F13-42FE-9D9C-2F36CC0B45F9}"/>
    <cellStyle name="Percent 15 3_Annexe 6 IAS" xfId="34800" xr:uid="{C043857F-F981-4FF7-8822-42245A42CBCC}"/>
    <cellStyle name="Percent 15 4" xfId="34801" xr:uid="{A8A6D816-FA7F-4B70-9ADD-2E3B0C7CBC04}"/>
    <cellStyle name="Percent 15 4 2" xfId="34802" xr:uid="{5BB1C684-04B1-40E4-91E9-AE147FDE0D44}"/>
    <cellStyle name="Percent 15 4_Annexe 6 IAS" xfId="34803" xr:uid="{2EFA7ECF-E264-43E1-AFD8-91297C4C51E9}"/>
    <cellStyle name="Percent 15 5" xfId="34804" xr:uid="{9A501586-F0CD-4F6F-B21D-124F32F333AC}"/>
    <cellStyle name="Percent 15 6" xfId="34788" xr:uid="{BBE75058-8390-42D8-A6CC-C21772A48EB3}"/>
    <cellStyle name="Percent 15_Annexe 6 IAS" xfId="34805" xr:uid="{164FA601-DE1C-4C89-89F1-2E6747B16AF5}"/>
    <cellStyle name="Percent 16" xfId="20626" xr:uid="{00000000-0005-0000-0000-00000D520000}"/>
    <cellStyle name="Percent 16 2" xfId="34807" xr:uid="{5E802EA5-678A-4DA8-9C2A-718AA3C6A6A2}"/>
    <cellStyle name="Percent 16 2 2" xfId="34808" xr:uid="{613E1CA4-4430-4C3F-9119-1F648EC13342}"/>
    <cellStyle name="Percent 16 2 2 2" xfId="34809" xr:uid="{788868B4-B70B-4FA2-AEBB-FFAB6B0F6A51}"/>
    <cellStyle name="Percent 16 2 2 3" xfId="34810" xr:uid="{7D0EDF74-125D-4F81-B63F-7FEFF0737B21}"/>
    <cellStyle name="Percent 16 2 2_Annexe 6 IAS" xfId="34811" xr:uid="{A1F01C3F-BA14-4EA2-A1A3-8DB18C5CAC3F}"/>
    <cellStyle name="Percent 16 2_Annexe 6 IAS" xfId="34812" xr:uid="{17CA6020-2E78-4A49-9893-77BE12614B5D}"/>
    <cellStyle name="Percent 16 3" xfId="34813" xr:uid="{B8B2EA7F-CB82-4B11-8247-D5C01C78F37D}"/>
    <cellStyle name="Percent 16 3 2" xfId="34814" xr:uid="{AFA49325-F955-477E-B930-1DD776C3F4DB}"/>
    <cellStyle name="Percent 16 3 2 2" xfId="34815" xr:uid="{07F8E81E-B090-49DF-BBB3-1780DFBCCB09}"/>
    <cellStyle name="Percent 16 3 2 3" xfId="34816" xr:uid="{C56C6DB7-7E00-49C5-8EFC-97B0C10F8110}"/>
    <cellStyle name="Percent 16 3 2_Annexe 6 IAS" xfId="34817" xr:uid="{DED30FAF-619B-41A9-9539-2B805B0D50FF}"/>
    <cellStyle name="Percent 16 3_Annexe 6 IAS" xfId="34818" xr:uid="{FB46757A-8AF9-470C-AF28-91E8734E90E1}"/>
    <cellStyle name="Percent 16 4" xfId="34819" xr:uid="{A8E1C876-CBE9-4A93-8B53-8029E909CCD6}"/>
    <cellStyle name="Percent 16 5" xfId="34806" xr:uid="{4ED20008-BFE3-47DB-95D1-D4F52BA40F87}"/>
    <cellStyle name="Percent 16_Annexe 6 IAS" xfId="34820" xr:uid="{1CC8F9A0-745D-4042-A368-E2EEEB521404}"/>
    <cellStyle name="Percent 17" xfId="20627" xr:uid="{00000000-0005-0000-0000-00000E520000}"/>
    <cellStyle name="Percent 17 2" xfId="34822" xr:uid="{8246B4D2-BAD1-4268-ADAC-BD9964AACF41}"/>
    <cellStyle name="Percent 17 3" xfId="34823" xr:uid="{10390246-5CE5-45D8-9228-6DDC701A1123}"/>
    <cellStyle name="Percent 17 4" xfId="34824" xr:uid="{5FA9F4E5-51F4-4FE2-9D1E-6EDBE7DECB12}"/>
    <cellStyle name="Percent 17 5" xfId="34821" xr:uid="{20F5D32E-1C3E-42BE-97D6-F8BF8F322811}"/>
    <cellStyle name="Percent 17_Annexe 6 IAS" xfId="34825" xr:uid="{013395F9-F63F-414C-AE6A-C87C90C5D6B0}"/>
    <cellStyle name="Percent 18" xfId="20628" xr:uid="{00000000-0005-0000-0000-00000F520000}"/>
    <cellStyle name="Percent 18 2" xfId="34827" xr:uid="{F23B8C71-21EF-42E6-8564-0437113684A1}"/>
    <cellStyle name="Percent 18 3" xfId="34828" xr:uid="{B033C628-5E7B-4C06-8D67-F978DB9FFD8B}"/>
    <cellStyle name="Percent 18 4" xfId="34826" xr:uid="{87805CB9-3ABE-4A04-98B5-14E666AFF386}"/>
    <cellStyle name="Percent 18_Annexe 6 IAS" xfId="34829" xr:uid="{3D9ADD2A-086F-47E6-9C7E-A330A8515DFC}"/>
    <cellStyle name="Percent 19" xfId="20629" xr:uid="{00000000-0005-0000-0000-000010520000}"/>
    <cellStyle name="Percent 19 2" xfId="34831" xr:uid="{7601553B-2D01-4811-B318-8997C9BBB5A3}"/>
    <cellStyle name="Percent 19 3" xfId="34832" xr:uid="{09C5589F-5973-43EA-8569-D5DF1A963671}"/>
    <cellStyle name="Percent 19 4" xfId="34830" xr:uid="{C49C5166-0A46-47D4-A586-3E46B75E3D7D}"/>
    <cellStyle name="Percent 19_Annexe 6 IAS" xfId="34833" xr:uid="{AC77F4C2-0BBB-4485-86EC-B7C0D01E0CCB}"/>
    <cellStyle name="Percent 2" xfId="5" xr:uid="{00000000-0005-0000-0000-000011520000}"/>
    <cellStyle name="Percent 2 2" xfId="20630" xr:uid="{00000000-0005-0000-0000-000012520000}"/>
    <cellStyle name="Percent 2 2 2" xfId="20631" xr:uid="{00000000-0005-0000-0000-000013520000}"/>
    <cellStyle name="Percent 2 2 3" xfId="20632" xr:uid="{00000000-0005-0000-0000-000014520000}"/>
    <cellStyle name="Percent 2 2 4" xfId="20633" xr:uid="{00000000-0005-0000-0000-000015520000}"/>
    <cellStyle name="Percent 2 2 4 2" xfId="20634" xr:uid="{00000000-0005-0000-0000-000016520000}"/>
    <cellStyle name="Percent 2 2 4 2 2" xfId="20635" xr:uid="{00000000-0005-0000-0000-000017520000}"/>
    <cellStyle name="Percent 2 2 4 2 2 2" xfId="20636" xr:uid="{00000000-0005-0000-0000-000018520000}"/>
    <cellStyle name="Percent 2 2 4 2 2 3" xfId="20637" xr:uid="{00000000-0005-0000-0000-000019520000}"/>
    <cellStyle name="Percent 2 2 4 2 2 4" xfId="20638" xr:uid="{00000000-0005-0000-0000-00001A520000}"/>
    <cellStyle name="Percent 2 2 4 2 3" xfId="20639" xr:uid="{00000000-0005-0000-0000-00001B520000}"/>
    <cellStyle name="Percent 2 2 4 2 4" xfId="20640" xr:uid="{00000000-0005-0000-0000-00001C520000}"/>
    <cellStyle name="Percent 2 2 4 2 5" xfId="20641" xr:uid="{00000000-0005-0000-0000-00001D520000}"/>
    <cellStyle name="Percent 2 2 4 3" xfId="20642" xr:uid="{00000000-0005-0000-0000-00001E520000}"/>
    <cellStyle name="Percent 2 2 4 3 2" xfId="20643" xr:uid="{00000000-0005-0000-0000-00001F520000}"/>
    <cellStyle name="Percent 2 2 4 3 3" xfId="20644" xr:uid="{00000000-0005-0000-0000-000020520000}"/>
    <cellStyle name="Percent 2 2 4 3 4" xfId="20645" xr:uid="{00000000-0005-0000-0000-000021520000}"/>
    <cellStyle name="Percent 2 2 4 4" xfId="20646" xr:uid="{00000000-0005-0000-0000-000022520000}"/>
    <cellStyle name="Percent 2 2 4 5" xfId="20647" xr:uid="{00000000-0005-0000-0000-000023520000}"/>
    <cellStyle name="Percent 2 2 4 6" xfId="20648" xr:uid="{00000000-0005-0000-0000-000024520000}"/>
    <cellStyle name="Percent 2 2 5" xfId="20649" xr:uid="{00000000-0005-0000-0000-000025520000}"/>
    <cellStyle name="Percent 2 3" xfId="20650" xr:uid="{00000000-0005-0000-0000-000026520000}"/>
    <cellStyle name="Percent 2 3 2" xfId="34834" xr:uid="{36220E8F-AF98-40F5-8227-1296A2B9B9E2}"/>
    <cellStyle name="Percent 2 4" xfId="20651" xr:uid="{00000000-0005-0000-0000-000027520000}"/>
    <cellStyle name="Percent 2 5" xfId="20652" xr:uid="{00000000-0005-0000-0000-000028520000}"/>
    <cellStyle name="Percent 2 6" xfId="20653" xr:uid="{00000000-0005-0000-0000-000029520000}"/>
    <cellStyle name="Percent 2 7" xfId="20654" xr:uid="{00000000-0005-0000-0000-00002A520000}"/>
    <cellStyle name="Percent 2 8" xfId="20655" xr:uid="{00000000-0005-0000-0000-00002B520000}"/>
    <cellStyle name="Percent 2 8 2" xfId="20656" xr:uid="{00000000-0005-0000-0000-00002C520000}"/>
    <cellStyle name="Percent 2 9" xfId="20657" xr:uid="{00000000-0005-0000-0000-00002D520000}"/>
    <cellStyle name="Percent 2 9 2" xfId="20658" xr:uid="{00000000-0005-0000-0000-00002E520000}"/>
    <cellStyle name="Percent 2 9 2 2" xfId="20659" xr:uid="{00000000-0005-0000-0000-00002F520000}"/>
    <cellStyle name="Percent 2 9 2 2 2" xfId="20660" xr:uid="{00000000-0005-0000-0000-000030520000}"/>
    <cellStyle name="Percent 2 9 2 2 3" xfId="20661" xr:uid="{00000000-0005-0000-0000-000031520000}"/>
    <cellStyle name="Percent 2 9 2 2 4" xfId="20662" xr:uid="{00000000-0005-0000-0000-000032520000}"/>
    <cellStyle name="Percent 2 9 2 3" xfId="20663" xr:uid="{00000000-0005-0000-0000-000033520000}"/>
    <cellStyle name="Percent 2 9 2 4" xfId="20664" xr:uid="{00000000-0005-0000-0000-000034520000}"/>
    <cellStyle name="Percent 2 9 2 5" xfId="20665" xr:uid="{00000000-0005-0000-0000-000035520000}"/>
    <cellStyle name="Percent 2 9 3" xfId="20666" xr:uid="{00000000-0005-0000-0000-000036520000}"/>
    <cellStyle name="Percent 2 9 3 2" xfId="20667" xr:uid="{00000000-0005-0000-0000-000037520000}"/>
    <cellStyle name="Percent 2 9 3 3" xfId="20668" xr:uid="{00000000-0005-0000-0000-000038520000}"/>
    <cellStyle name="Percent 2 9 3 4" xfId="20669" xr:uid="{00000000-0005-0000-0000-000039520000}"/>
    <cellStyle name="Percent 2 9 4" xfId="20670" xr:uid="{00000000-0005-0000-0000-00003A520000}"/>
    <cellStyle name="Percent 2 9 5" xfId="20671" xr:uid="{00000000-0005-0000-0000-00003B520000}"/>
    <cellStyle name="Percent 2 9 6" xfId="20672" xr:uid="{00000000-0005-0000-0000-00003C520000}"/>
    <cellStyle name="Percent 2_Annexe 6 IAS" xfId="34835" xr:uid="{557C6A30-948B-47C5-8CE4-682BF6FD8417}"/>
    <cellStyle name="Percent 20" xfId="20673" xr:uid="{00000000-0005-0000-0000-00003D520000}"/>
    <cellStyle name="Percent 20 2" xfId="34837" xr:uid="{6E55058B-330E-4312-89B6-EE3CD1A770A1}"/>
    <cellStyle name="Percent 20 3" xfId="34838" xr:uid="{BE97B4BF-81EF-4C62-94EB-0F55EAA0547B}"/>
    <cellStyle name="Percent 20 4" xfId="34836" xr:uid="{1F0C6A6F-BB30-4E66-80A6-713103650449}"/>
    <cellStyle name="Percent 20_Annexe 6 IAS" xfId="34839" xr:uid="{2EB63E3F-86D1-4658-89EB-EFE9B23F61C2}"/>
    <cellStyle name="Percent 21" xfId="20674" xr:uid="{00000000-0005-0000-0000-00003E520000}"/>
    <cellStyle name="Percent 21 2" xfId="20675" xr:uid="{00000000-0005-0000-0000-00003F520000}"/>
    <cellStyle name="Percent 21 2 2" xfId="34841" xr:uid="{A952D005-57D1-489B-8CFD-628B94679528}"/>
    <cellStyle name="Percent 21 3" xfId="20676" xr:uid="{00000000-0005-0000-0000-000040520000}"/>
    <cellStyle name="Percent 21 3 2" xfId="34842" xr:uid="{5EF8B6D4-2E40-4CC9-BD26-BE473FC643A4}"/>
    <cellStyle name="Percent 21 4" xfId="20677" xr:uid="{00000000-0005-0000-0000-000041520000}"/>
    <cellStyle name="Percent 21 5" xfId="34840" xr:uid="{7CCC2DAB-6BF7-4C02-AD5F-3CA8B46C1976}"/>
    <cellStyle name="Percent 21_Annexe 6 IAS" xfId="34843" xr:uid="{8A33FE74-834B-421B-993D-86775A21B048}"/>
    <cellStyle name="Percent 22" xfId="34844" xr:uid="{A3D728BA-087D-41D7-92C2-81A3CCBEA22F}"/>
    <cellStyle name="Percent 22 2" xfId="34845" xr:uid="{EB6AAE80-ED4B-4459-9A14-091EF831063E}"/>
    <cellStyle name="Percent 22 3" xfId="34846" xr:uid="{51ACC65E-C710-40A9-8583-F8FF7259AA1D}"/>
    <cellStyle name="Percent 22_Annexe 6 IAS" xfId="34847" xr:uid="{93CFD52E-E7B3-4AD4-B268-F2BD94E19F90}"/>
    <cellStyle name="Percent 23" xfId="34848" xr:uid="{BA076943-6DFB-4A71-87DB-A25F8ED43080}"/>
    <cellStyle name="Percent 23 2" xfId="34849" xr:uid="{696D1470-B5EC-4375-97A1-329F40397805}"/>
    <cellStyle name="Percent 23 3" xfId="34850" xr:uid="{69FFDFC6-E36D-44CD-B725-041952B9AD0F}"/>
    <cellStyle name="Percent 23_Annexe 6 IAS" xfId="34851" xr:uid="{2D1F4E5B-6A96-4DCF-8C76-B789C6AEED6A}"/>
    <cellStyle name="Percent 24" xfId="34852" xr:uid="{6085CD23-35D7-4AC3-AE61-D30B1FF34EA0}"/>
    <cellStyle name="Percent 24 2" xfId="34853" xr:uid="{E6DCBAB7-DA1A-4BA1-B77F-9696B195B4F7}"/>
    <cellStyle name="Percent 24 3" xfId="34854" xr:uid="{BB4FA695-A2CE-42F9-B224-0163FE963F16}"/>
    <cellStyle name="Percent 24 4" xfId="34855" xr:uid="{3DCF8C5B-CC7D-411A-A4E7-B9CEB213FBF3}"/>
    <cellStyle name="Percent 24_Annexe 6 IAS" xfId="34856" xr:uid="{011F8700-B322-4691-A5B3-8A2AEDE877CB}"/>
    <cellStyle name="Percent 25" xfId="34857" xr:uid="{B8AB3E98-BBB8-49F1-A1E5-ED3FDD490AA4}"/>
    <cellStyle name="Percent 25 2" xfId="34858" xr:uid="{B5A8DD52-5CF6-435F-9E97-ECFA3C24446F}"/>
    <cellStyle name="Percent 25 3" xfId="34859" xr:uid="{566AB8CA-A8F9-4D52-ACD4-D4B200A239BC}"/>
    <cellStyle name="Percent 25 4" xfId="34860" xr:uid="{BEEB55D0-CEA7-430F-B06B-F658A692A54A}"/>
    <cellStyle name="Percent 25_Annexe 6 IAS" xfId="34861" xr:uid="{B746433D-67F3-4196-A051-04AF61BFE12C}"/>
    <cellStyle name="Percent 26" xfId="34862" xr:uid="{8B8B0943-3528-4232-A187-7C91568389FD}"/>
    <cellStyle name="Percent 27" xfId="34863" xr:uid="{C5BCFAF8-C439-4DB2-BE09-40481F55A3E6}"/>
    <cellStyle name="Percent 28" xfId="34864" xr:uid="{D2BE804A-62AE-4690-8E5E-4E86BBBA29CB}"/>
    <cellStyle name="Percent 28 2" xfId="34865" xr:uid="{1D5D2082-F3E2-416F-8822-6FA4C0B1DB13}"/>
    <cellStyle name="Percent 28 2 2" xfId="34866" xr:uid="{0F7540BE-E413-4CA7-BB45-459A0BEB1D00}"/>
    <cellStyle name="Percent 28 2 3" xfId="34867" xr:uid="{8BFD5CD8-D313-41ED-9EEB-DE9402407027}"/>
    <cellStyle name="Percent 28 2_Annexe 6 IAS" xfId="34868" xr:uid="{9421D9DC-7B21-4FA6-866F-B6F75DF32B69}"/>
    <cellStyle name="Percent 28_Annexe 6 IAS" xfId="34869" xr:uid="{E922A7FB-16F2-4753-9862-BED36775EF4D}"/>
    <cellStyle name="Percent 29" xfId="34870" xr:uid="{32A80FEA-888C-4EAC-95FD-4DC545E5B815}"/>
    <cellStyle name="Percent 29 2" xfId="34871" xr:uid="{4BB4DA96-6C4D-42D6-8801-46DAA1160032}"/>
    <cellStyle name="Percent 29 2 2" xfId="34872" xr:uid="{E224D36F-B824-4388-AB6C-9A21FC8F62F7}"/>
    <cellStyle name="Percent 29 2 3" xfId="34873" xr:uid="{849570C6-0D05-4FF1-AC0A-B30E3B6A4625}"/>
    <cellStyle name="Percent 29 2_Annexe 6 IAS" xfId="34874" xr:uid="{72A046F7-0AAD-47F1-A7E9-DF929951B0F9}"/>
    <cellStyle name="Percent 29_Annexe 6 IAS" xfId="34875" xr:uid="{BABDC7C5-FF33-461C-9B14-7D7EA9E22624}"/>
    <cellStyle name="Percent 3" xfId="12" xr:uid="{00000000-0005-0000-0000-000042520000}"/>
    <cellStyle name="Percent 3 2" xfId="20678" xr:uid="{00000000-0005-0000-0000-000043520000}"/>
    <cellStyle name="Percent 3 2 2" xfId="20679" xr:uid="{00000000-0005-0000-0000-000044520000}"/>
    <cellStyle name="Percent 3 2 2 2" xfId="20680" xr:uid="{00000000-0005-0000-0000-000045520000}"/>
    <cellStyle name="Percent 3 2 2 3" xfId="20681" xr:uid="{00000000-0005-0000-0000-000046520000}"/>
    <cellStyle name="Percent 3 2 2 4" xfId="34876" xr:uid="{FE84E6E7-AFB7-4F3C-A321-CF14C05F6BC8}"/>
    <cellStyle name="Percent 3 2 3" xfId="20682" xr:uid="{00000000-0005-0000-0000-000047520000}"/>
    <cellStyle name="Percent 3 2 4" xfId="20683" xr:uid="{00000000-0005-0000-0000-000048520000}"/>
    <cellStyle name="Percent 3 2_Annexe 6 IAS" xfId="34877" xr:uid="{6BCAA3CC-6EC8-4918-9AC7-EDE1FDE4A130}"/>
    <cellStyle name="Percent 3 3" xfId="20684" xr:uid="{00000000-0005-0000-0000-000049520000}"/>
    <cellStyle name="Percent 3 3 2" xfId="20685" xr:uid="{00000000-0005-0000-0000-00004A520000}"/>
    <cellStyle name="Percent 3 3 3" xfId="34878" xr:uid="{8EB59989-FF61-4850-8FC9-06EF35D27DC4}"/>
    <cellStyle name="Percent 3 4" xfId="20686" xr:uid="{00000000-0005-0000-0000-00004B520000}"/>
    <cellStyle name="Percent 3 4 2" xfId="20687" xr:uid="{00000000-0005-0000-0000-00004C520000}"/>
    <cellStyle name="Percent 3 4 3" xfId="20688" xr:uid="{00000000-0005-0000-0000-00004D520000}"/>
    <cellStyle name="Percent 3_Annexe 6 IAS" xfId="34879" xr:uid="{0ED98063-A8B1-48AF-BE78-24FF770C87CB}"/>
    <cellStyle name="Percent 30" xfId="34880" xr:uid="{4599D592-4A7D-4732-AC49-2B032C0C02CE}"/>
    <cellStyle name="Percent 31" xfId="34881" xr:uid="{B5E00465-4465-4AAC-88E9-BE7D80C082B2}"/>
    <cellStyle name="Percent 32" xfId="34882" xr:uid="{6C2F19F6-45B7-423D-8746-4190D148F168}"/>
    <cellStyle name="Percent 33" xfId="34883" xr:uid="{D6C40E8F-CFCC-4BDB-B58E-A31371CF7D08}"/>
    <cellStyle name="Percent 33 2" xfId="34884" xr:uid="{66CB10AF-6962-4952-BF44-8842BF711469}"/>
    <cellStyle name="Percent 33 3" xfId="34885" xr:uid="{E1D6EF29-2575-437A-9718-3C55D630B813}"/>
    <cellStyle name="Percent 33_Annexe 6 IAS" xfId="34886" xr:uid="{F8A308FF-7DFE-4599-89A4-DD8D54B009E6}"/>
    <cellStyle name="Percent 34" xfId="34887" xr:uid="{35DE27A2-3758-4FF2-B52E-5259CD788CB2}"/>
    <cellStyle name="Percent 34 2" xfId="34888" xr:uid="{5ACEC2AE-99DC-44E5-AC47-4F10CF2844E9}"/>
    <cellStyle name="Percent 34 3" xfId="34889" xr:uid="{673E2661-E3D3-4DC3-9DE6-B25852F6CC34}"/>
    <cellStyle name="Percent 34_Annexe 6 IAS" xfId="34890" xr:uid="{53759228-FFFE-45D1-B419-8BE1949EBF53}"/>
    <cellStyle name="Percent 35" xfId="34891" xr:uid="{CA4F1A72-5B63-4B5D-B001-6B2C8B1E1D91}"/>
    <cellStyle name="Percent 36" xfId="34892" xr:uid="{5A02FDAE-D37B-4D58-828E-1022C76FC678}"/>
    <cellStyle name="Percent 37" xfId="34893" xr:uid="{BD1D07D6-FA6B-409C-B51B-7EE8048133E2}"/>
    <cellStyle name="Percent 38" xfId="34894" xr:uid="{D38A4201-2387-46C8-9F38-3E831F8771F5}"/>
    <cellStyle name="Percent 39" xfId="34895" xr:uid="{994DBEA2-1DB1-4672-BAA2-3013EB1BFE9A}"/>
    <cellStyle name="Percent 4" xfId="20689" xr:uid="{00000000-0005-0000-0000-00004E520000}"/>
    <cellStyle name="Percent 4 2" xfId="20690" xr:uid="{00000000-0005-0000-0000-00004F520000}"/>
    <cellStyle name="Percent 4 2 2" xfId="20691" xr:uid="{00000000-0005-0000-0000-000050520000}"/>
    <cellStyle name="Percent 4 2 2 2" xfId="20692" xr:uid="{00000000-0005-0000-0000-000051520000}"/>
    <cellStyle name="Percent 4 2 2 3" xfId="34898" xr:uid="{3FF0C87E-4C4A-4F03-B342-EA5C17E76872}"/>
    <cellStyle name="Percent 4 2 3" xfId="34897" xr:uid="{6E862844-51DB-4453-AAC3-99B8AE2286E5}"/>
    <cellStyle name="Percent 4 2_Annexe 6 IAS" xfId="34899" xr:uid="{58BD296B-5533-445C-8F7F-DE253F3AB4C6}"/>
    <cellStyle name="Percent 4 3" xfId="20693" xr:uid="{00000000-0005-0000-0000-000052520000}"/>
    <cellStyle name="Percent 4 3 2" xfId="20694" xr:uid="{00000000-0005-0000-0000-000053520000}"/>
    <cellStyle name="Percent 4 3 3" xfId="34900" xr:uid="{B08681EA-3F5F-4D4B-9D15-BC16E004ADDA}"/>
    <cellStyle name="Percent 4 4" xfId="20695" xr:uid="{00000000-0005-0000-0000-000054520000}"/>
    <cellStyle name="Percent 4 5" xfId="34896" xr:uid="{87F6E22B-D270-4950-B5F7-8EDA66ED18E1}"/>
    <cellStyle name="Percent 4_Annexe 6 IAS" xfId="34901" xr:uid="{58805032-B6D4-4581-9529-22D6AC20CFDB}"/>
    <cellStyle name="Percent 40" xfId="34658" xr:uid="{7A2981E8-D256-4FC7-A4A6-7B4848978C55}"/>
    <cellStyle name="Percent 41" xfId="37898" xr:uid="{619214C8-E22A-4159-94AA-76114D9D4449}"/>
    <cellStyle name="Percent 5" xfId="20696" xr:uid="{00000000-0005-0000-0000-000055520000}"/>
    <cellStyle name="Percent 5 2" xfId="20697" xr:uid="{00000000-0005-0000-0000-000056520000}"/>
    <cellStyle name="Percent 5 2 2" xfId="20698" xr:uid="{00000000-0005-0000-0000-000057520000}"/>
    <cellStyle name="Percent 5 2 2 2" xfId="20699" xr:uid="{00000000-0005-0000-0000-000058520000}"/>
    <cellStyle name="Percent 5 2 2 3" xfId="34902" xr:uid="{CCE3FFA5-2EF4-4C4F-8E76-6BA255968139}"/>
    <cellStyle name="Percent 5 2 3" xfId="20700" xr:uid="{00000000-0005-0000-0000-000059520000}"/>
    <cellStyle name="Percent 5 2 4" xfId="20701" xr:uid="{00000000-0005-0000-0000-00005A520000}"/>
    <cellStyle name="Percent 5 2 4 2" xfId="20702" xr:uid="{00000000-0005-0000-0000-00005B520000}"/>
    <cellStyle name="Percent 5 2 4 2 2" xfId="20703" xr:uid="{00000000-0005-0000-0000-00005C520000}"/>
    <cellStyle name="Percent 5 2 4 2 3" xfId="20704" xr:uid="{00000000-0005-0000-0000-00005D520000}"/>
    <cellStyle name="Percent 5 2 4 2 4" xfId="20705" xr:uid="{00000000-0005-0000-0000-00005E520000}"/>
    <cellStyle name="Percent 5 2 4 3" xfId="20706" xr:uid="{00000000-0005-0000-0000-00005F520000}"/>
    <cellStyle name="Percent 5 2 4 4" xfId="20707" xr:uid="{00000000-0005-0000-0000-000060520000}"/>
    <cellStyle name="Percent 5 2 4 5" xfId="20708" xr:uid="{00000000-0005-0000-0000-000061520000}"/>
    <cellStyle name="Percent 5 2 5" xfId="20709" xr:uid="{00000000-0005-0000-0000-000062520000}"/>
    <cellStyle name="Percent 5 2 5 2" xfId="20710" xr:uid="{00000000-0005-0000-0000-000063520000}"/>
    <cellStyle name="Percent 5 2 5 3" xfId="20711" xr:uid="{00000000-0005-0000-0000-000064520000}"/>
    <cellStyle name="Percent 5 2 5 4" xfId="20712" xr:uid="{00000000-0005-0000-0000-000065520000}"/>
    <cellStyle name="Percent 5 2 6" xfId="20713" xr:uid="{00000000-0005-0000-0000-000066520000}"/>
    <cellStyle name="Percent 5 2 7" xfId="20714" xr:uid="{00000000-0005-0000-0000-000067520000}"/>
    <cellStyle name="Percent 5 2 8" xfId="20715" xr:uid="{00000000-0005-0000-0000-000068520000}"/>
    <cellStyle name="Percent 5 2_Annexe 6 IAS" xfId="34903" xr:uid="{1261C4B7-5261-43A8-B2AF-454CD6E09D91}"/>
    <cellStyle name="Percent 5 3" xfId="20716" xr:uid="{00000000-0005-0000-0000-000069520000}"/>
    <cellStyle name="Percent 5 3 2" xfId="20717" xr:uid="{00000000-0005-0000-0000-00006A520000}"/>
    <cellStyle name="Percent 5 3 3" xfId="34904" xr:uid="{A3B72713-0427-417A-B655-512F174CD739}"/>
    <cellStyle name="Percent 5 4" xfId="20718" xr:uid="{00000000-0005-0000-0000-00006B520000}"/>
    <cellStyle name="Percent 5 4 2" xfId="20719" xr:uid="{00000000-0005-0000-0000-00006C520000}"/>
    <cellStyle name="Percent 5 4 2 2" xfId="20720" xr:uid="{00000000-0005-0000-0000-00006D520000}"/>
    <cellStyle name="Percent 5 4 2 3" xfId="20721" xr:uid="{00000000-0005-0000-0000-00006E520000}"/>
    <cellStyle name="Percent 5 4 2 4" xfId="20722" xr:uid="{00000000-0005-0000-0000-00006F520000}"/>
    <cellStyle name="Percent 5 4 3" xfId="20723" xr:uid="{00000000-0005-0000-0000-000070520000}"/>
    <cellStyle name="Percent 5 4 4" xfId="20724" xr:uid="{00000000-0005-0000-0000-000071520000}"/>
    <cellStyle name="Percent 5 4 5" xfId="20725" xr:uid="{00000000-0005-0000-0000-000072520000}"/>
    <cellStyle name="Percent 5 5" xfId="20726" xr:uid="{00000000-0005-0000-0000-000073520000}"/>
    <cellStyle name="Percent 5 5 2" xfId="20727" xr:uid="{00000000-0005-0000-0000-000074520000}"/>
    <cellStyle name="Percent 5 5 3" xfId="20728" xr:uid="{00000000-0005-0000-0000-000075520000}"/>
    <cellStyle name="Percent 5 5 4" xfId="20729" xr:uid="{00000000-0005-0000-0000-000076520000}"/>
    <cellStyle name="Percent 5 6" xfId="20730" xr:uid="{00000000-0005-0000-0000-000077520000}"/>
    <cellStyle name="Percent 5 7" xfId="20731" xr:uid="{00000000-0005-0000-0000-000078520000}"/>
    <cellStyle name="Percent 5 8" xfId="20732" xr:uid="{00000000-0005-0000-0000-000079520000}"/>
    <cellStyle name="Percent 5_Annexe 6 IAS" xfId="34905" xr:uid="{B02E4BD8-2726-42E5-A023-33FDEA07DFF9}"/>
    <cellStyle name="Percent 6" xfId="20733" xr:uid="{00000000-0005-0000-0000-00007A520000}"/>
    <cellStyle name="Percent 6 2" xfId="20734" xr:uid="{00000000-0005-0000-0000-00007B520000}"/>
    <cellStyle name="Percent 6 2 2" xfId="20735" xr:uid="{00000000-0005-0000-0000-00007C520000}"/>
    <cellStyle name="Percent 6 2 2 2" xfId="34908" xr:uid="{F1A7FE60-EC8F-46B4-A506-6692F48402C3}"/>
    <cellStyle name="Percent 6 2 3" xfId="34907" xr:uid="{E6619D04-FBD3-4BCC-8735-AA13BB7265C3}"/>
    <cellStyle name="Percent 6 2_Annexe 6 IAS" xfId="34909" xr:uid="{9A6C6C32-6C2B-4D94-A2E8-5B612A6B4AB0}"/>
    <cellStyle name="Percent 6 3" xfId="20736" xr:uid="{00000000-0005-0000-0000-00007D520000}"/>
    <cellStyle name="Percent 6 3 2" xfId="20737" xr:uid="{00000000-0005-0000-0000-00007E520000}"/>
    <cellStyle name="Percent 6 3 3" xfId="34910" xr:uid="{FFE89EC9-6086-441E-8F6C-F6C8A0D4362A}"/>
    <cellStyle name="Percent 6 4" xfId="34906" xr:uid="{48F2D113-3E9D-4E88-9947-190D118D8C4F}"/>
    <cellStyle name="Percent 6_Annexe 6 IAS" xfId="34911" xr:uid="{C191E78C-2AA1-44D8-9A57-238B98A945A8}"/>
    <cellStyle name="Percent 7" xfId="20738" xr:uid="{00000000-0005-0000-0000-00007F520000}"/>
    <cellStyle name="Percent 7 2" xfId="20739" xr:uid="{00000000-0005-0000-0000-000080520000}"/>
    <cellStyle name="Percent 7 2 2" xfId="20740" xr:uid="{00000000-0005-0000-0000-000081520000}"/>
    <cellStyle name="Percent 7 2 2 2" xfId="34914" xr:uid="{4382C4FA-B180-4EAC-9F6F-2F272A4EB06B}"/>
    <cellStyle name="Percent 7 2 3" xfId="34913" xr:uid="{D28AD972-3D36-4192-90B6-46F0699EDA3E}"/>
    <cellStyle name="Percent 7 2_Annexe 6 IAS" xfId="34915" xr:uid="{A966465F-FD63-43BF-9840-E97514614692}"/>
    <cellStyle name="Percent 7 3" xfId="20741" xr:uid="{00000000-0005-0000-0000-000082520000}"/>
    <cellStyle name="Percent 7 3 2" xfId="34916" xr:uid="{F28D1697-4C60-4E59-893F-09142A875509}"/>
    <cellStyle name="Percent 7 4" xfId="34912" xr:uid="{B3C3D862-3823-45C6-BDBF-BD7F08479137}"/>
    <cellStyle name="Percent 7_Annexe 6 IAS" xfId="34917" xr:uid="{B443CB66-C8BE-4EC9-9204-7C09438EFCB9}"/>
    <cellStyle name="Percent 8" xfId="20742" xr:uid="{00000000-0005-0000-0000-000083520000}"/>
    <cellStyle name="Percent 8 10" xfId="20743" xr:uid="{00000000-0005-0000-0000-000084520000}"/>
    <cellStyle name="Percent 8 11" xfId="20744" xr:uid="{00000000-0005-0000-0000-000085520000}"/>
    <cellStyle name="Percent 8 12" xfId="20745" xr:uid="{00000000-0005-0000-0000-000086520000}"/>
    <cellStyle name="Percent 8 13" xfId="34918" xr:uid="{F63685C9-C601-4FF2-A866-6B648756BC88}"/>
    <cellStyle name="Percent 8 2" xfId="20746" xr:uid="{00000000-0005-0000-0000-000087520000}"/>
    <cellStyle name="Percent 8 2 2" xfId="34920" xr:uid="{7E8E8B64-717E-4416-9AA3-2346D1928206}"/>
    <cellStyle name="Percent 8 2 3" xfId="34919" xr:uid="{E67BFDCE-050A-4AF9-AEC3-E3E1A59262D4}"/>
    <cellStyle name="Percent 8 2_Annexe 6 IAS" xfId="34921" xr:uid="{6DFC7B33-A842-4D46-899B-AD51A0EAC5E2}"/>
    <cellStyle name="Percent 8 3" xfId="20747" xr:uid="{00000000-0005-0000-0000-000088520000}"/>
    <cellStyle name="Percent 8 3 2" xfId="34922" xr:uid="{E7186F37-F138-41B9-95EB-6E2FA65F2CE0}"/>
    <cellStyle name="Percent 8 4" xfId="20748" xr:uid="{00000000-0005-0000-0000-000089520000}"/>
    <cellStyle name="Percent 8 5" xfId="20749" xr:uid="{00000000-0005-0000-0000-00008A520000}"/>
    <cellStyle name="Percent 8 6" xfId="20750" xr:uid="{00000000-0005-0000-0000-00008B520000}"/>
    <cellStyle name="Percent 8 7" xfId="20751" xr:uid="{00000000-0005-0000-0000-00008C520000}"/>
    <cellStyle name="Percent 8 8" xfId="20752" xr:uid="{00000000-0005-0000-0000-00008D520000}"/>
    <cellStyle name="Percent 8 9" xfId="20753" xr:uid="{00000000-0005-0000-0000-00008E520000}"/>
    <cellStyle name="Percent 8_Annexe 6 IAS" xfId="34923" xr:uid="{007B3AAF-5CB6-4B32-B0B6-8B862089D851}"/>
    <cellStyle name="Percent 9" xfId="20754" xr:uid="{00000000-0005-0000-0000-00008F520000}"/>
    <cellStyle name="Percent 9 10" xfId="20755" xr:uid="{00000000-0005-0000-0000-000090520000}"/>
    <cellStyle name="Percent 9 11" xfId="20756" xr:uid="{00000000-0005-0000-0000-000091520000}"/>
    <cellStyle name="Percent 9 12" xfId="34924" xr:uid="{8FCE99C1-A802-4260-B65C-4079A8468C75}"/>
    <cellStyle name="Percent 9 2" xfId="20757" xr:uid="{00000000-0005-0000-0000-000092520000}"/>
    <cellStyle name="Percent 9 2 2" xfId="34926" xr:uid="{1CABABBB-1755-4A28-898C-09340B5DCF05}"/>
    <cellStyle name="Percent 9 2 3" xfId="34925" xr:uid="{771B783B-33B9-4500-B7E8-8BEB86974DC4}"/>
    <cellStyle name="Percent 9 2_Annexe 6 IAS" xfId="34927" xr:uid="{54DF4A77-A01A-4265-9048-4B0D1A7C4D22}"/>
    <cellStyle name="Percent 9 3" xfId="20758" xr:uid="{00000000-0005-0000-0000-000093520000}"/>
    <cellStyle name="Percent 9 3 2" xfId="34928" xr:uid="{A50B6ED0-6E44-4DB8-AE42-C2E642E03702}"/>
    <cellStyle name="Percent 9 4" xfId="20759" xr:uid="{00000000-0005-0000-0000-000094520000}"/>
    <cellStyle name="Percent 9 5" xfId="20760" xr:uid="{00000000-0005-0000-0000-000095520000}"/>
    <cellStyle name="Percent 9 6" xfId="20761" xr:uid="{00000000-0005-0000-0000-000096520000}"/>
    <cellStyle name="Percent 9 7" xfId="20762" xr:uid="{00000000-0005-0000-0000-000097520000}"/>
    <cellStyle name="Percent 9 8" xfId="20763" xr:uid="{00000000-0005-0000-0000-000098520000}"/>
    <cellStyle name="Percent 9 9" xfId="20764" xr:uid="{00000000-0005-0000-0000-000099520000}"/>
    <cellStyle name="Percent 9_Annexe 6 IAS" xfId="34929" xr:uid="{D7BBD1DD-4357-4ECA-B376-E5A4A76F0A4D}"/>
    <cellStyle name="Percent Assump" xfId="34930" xr:uid="{061136A4-BC93-4673-A177-E10831033793}"/>
    <cellStyle name="Percent Assump 2" xfId="34931" xr:uid="{6512F8F1-36FB-415B-84B3-3992BE82FC4F}"/>
    <cellStyle name="Percent Hard" xfId="34932" xr:uid="{9AF3ACE7-0A12-45A9-8413-26BC113CF6EF}"/>
    <cellStyle name="Percent-00%" xfId="34933" xr:uid="{D01AEEF0-41DC-4334-A32E-2C530F92456C}"/>
    <cellStyle name="Percent-00% 2" xfId="34934" xr:uid="{42A3B24B-16E6-40DC-A140-17BEF974FC21}"/>
    <cellStyle name="Percent-00% 3" xfId="34935" xr:uid="{643AFC79-B095-4811-A60A-EE609AAF0343}"/>
    <cellStyle name="Percent-00%_Annexe 6 IAS" xfId="34936" xr:uid="{E6ADE4A2-C3B4-4C1E-AAD1-36DECF6E2B1A}"/>
    <cellStyle name="percent2" xfId="34937" xr:uid="{A33A7680-13A8-4684-A0C0-013239CFAF87}"/>
    <cellStyle name="percentage" xfId="34938" xr:uid="{36EA9E42-183E-4C0D-8111-4037FAB769B6}"/>
    <cellStyle name="percentage 2" xfId="34939" xr:uid="{142424A3-B43A-4BD3-A262-F4539F6F20FE}"/>
    <cellStyle name="Percentuale 2" xfId="34940" xr:uid="{2DEA3327-8824-4F9D-9C19-F628CBA88064}"/>
    <cellStyle name="Percentuale 3" xfId="34941" xr:uid="{539F937C-A273-4AC1-9EA6-75A1BD6009A2}"/>
    <cellStyle name="Porcentagem_Cenário Básico" xfId="34942" xr:uid="{8A28C398-716D-4BCB-B7FD-B4D6CAF5668B}"/>
    <cellStyle name="Pourcentage 2" xfId="34943" xr:uid="{65F494E0-895F-406F-A362-ADF431F11170}"/>
    <cellStyle name="Pourcentage 2 2" xfId="34944" xr:uid="{26C891A8-B47E-4AEC-B2DD-93FF23A8144F}"/>
    <cellStyle name="Pourcentage 2 2 2" xfId="34945" xr:uid="{26B0D0E6-6060-4E3C-A242-5F0AD511ED6D}"/>
    <cellStyle name="Pourcentage 2 2 2 2" xfId="34946" xr:uid="{5C12C7FB-8226-4A92-9BDB-6E5A0376C1D5}"/>
    <cellStyle name="Pourcentage 2 2 3" xfId="34947" xr:uid="{1BB7360B-6160-4516-AE82-E7F2862A56FD}"/>
    <cellStyle name="Pourcentage 2 2_Annexe 6 IAS" xfId="34948" xr:uid="{FA86700D-EEEF-47C6-A110-B6004F7418EC}"/>
    <cellStyle name="Pourcentage 2 3" xfId="34949" xr:uid="{A62F61A4-305A-4108-BE37-495611F5FA83}"/>
    <cellStyle name="Pourcentage 2 3 2" xfId="34950" xr:uid="{945C7DE8-FB9A-49B6-A77B-057F798B8603}"/>
    <cellStyle name="Pourcentage 2 4" xfId="34951" xr:uid="{CD72266E-3CCC-428B-88D7-A182BABE1870}"/>
    <cellStyle name="Pourcentage 2 5" xfId="34952" xr:uid="{159620F5-4A69-44D6-9296-12590571B257}"/>
    <cellStyle name="Pourcentage 2_Annexe 6 IAS" xfId="34953" xr:uid="{6C61576C-B975-4BB3-8B7F-BAD572FE3598}"/>
    <cellStyle name="Pourcentage 3" xfId="34954" xr:uid="{0D88F24A-65FC-4F8F-80C8-AA9895B686A3}"/>
    <cellStyle name="Pourcentage 3 2" xfId="34955" xr:uid="{E50AB587-3EE9-41AE-B92A-F9D34C52797B}"/>
    <cellStyle name="Pourcentage 3_Annexe 6 IAS" xfId="34956" xr:uid="{21C752D7-638A-4298-9DE5-19E9BF1BB217}"/>
    <cellStyle name="Pourcentage 4" xfId="34957" xr:uid="{2C764D63-39FA-4E29-8FB0-E5584829452A}"/>
    <cellStyle name="Pourcentage 4 2" xfId="34958" xr:uid="{69532384-4EE9-43AB-9841-A902C6C4E808}"/>
    <cellStyle name="Pourcentage 4 3" xfId="34959" xr:uid="{AC15EB30-1135-4B6C-A1EF-92E9E7D8A5A1}"/>
    <cellStyle name="Pourcentage 4_Annexe 6 IAS" xfId="34960" xr:uid="{23A85C2E-ABBD-4DAB-A111-49FF64060515}"/>
    <cellStyle name="Pourcentage 5" xfId="34961" xr:uid="{4D2A6C38-CC85-48E2-8BBC-152DEEFB9702}"/>
    <cellStyle name="Pourcentage 5 2" xfId="34962" xr:uid="{3836D93F-135F-49EA-AC93-DA3CAF45A4A0}"/>
    <cellStyle name="Pourcentage 5 3" xfId="34963" xr:uid="{9D153ACC-856C-4060-AA9A-4AA2437885B1}"/>
    <cellStyle name="Pourcentage 5_Annexe 6 IAS" xfId="34964" xr:uid="{7BA55617-DEF8-48E7-A0F9-D7F60E74E7E2}"/>
    <cellStyle name="Pourcentage 6" xfId="34965" xr:uid="{0E0BBA98-46F4-44A2-B391-797B810F8487}"/>
    <cellStyle name="Pourcentage 7" xfId="34966" xr:uid="{A3F24506-54B4-4574-A03A-854C172B00D7}"/>
    <cellStyle name="Pourcentage 8" xfId="34967" xr:uid="{4C35AB8D-6E04-4705-AA6E-D85591AF98C9}"/>
    <cellStyle name="PrePop Currency (0)" xfId="20765" xr:uid="{00000000-0005-0000-0000-00009A520000}"/>
    <cellStyle name="PrePop Currency (0) 10" xfId="34969" xr:uid="{6F08723E-D928-425A-A5D7-7C1F5BB1CB56}"/>
    <cellStyle name="PrePop Currency (0) 11" xfId="34970" xr:uid="{C61DC888-E547-4F7F-BD1C-CB2A0F0F2BBD}"/>
    <cellStyle name="PrePop Currency (0) 12" xfId="34971" xr:uid="{6A541FDC-C16D-4BC3-A9A9-84BF06B80FA6}"/>
    <cellStyle name="PrePop Currency (0) 13" xfId="34972" xr:uid="{1A77428E-6034-4CF8-AD4C-62DF8F8DBC75}"/>
    <cellStyle name="PrePop Currency (0) 14" xfId="34973" xr:uid="{85405D88-D57B-4820-ACDD-2A45A8E54507}"/>
    <cellStyle name="PrePop Currency (0) 15" xfId="34974" xr:uid="{94E3A08C-AFCC-412A-BFE4-98FA5BC54E33}"/>
    <cellStyle name="PrePop Currency (0) 16" xfId="34975" xr:uid="{AAF0C1AA-0553-4FC0-B0D8-087D3E87C2F2}"/>
    <cellStyle name="PrePop Currency (0) 17" xfId="34976" xr:uid="{AD190E8B-1724-4316-AF53-20CCD941C33C}"/>
    <cellStyle name="PrePop Currency (0) 18" xfId="34968" xr:uid="{50B060CA-9B5F-4888-B549-4119B77290A1}"/>
    <cellStyle name="PrePop Currency (0) 2" xfId="34977" xr:uid="{F84E0AB0-BEE8-4EE2-8CAE-1F9CD28AC92F}"/>
    <cellStyle name="PrePop Currency (0) 3" xfId="34978" xr:uid="{7EB49F57-65E2-43EF-AD3D-FD8A5D021DDC}"/>
    <cellStyle name="PrePop Currency (0) 4" xfId="34979" xr:uid="{D8DA38F0-9B07-45F3-B38C-630DDEB6F7DA}"/>
    <cellStyle name="PrePop Currency (0) 5" xfId="34980" xr:uid="{90ABEBDD-58E6-4746-8D09-AC9399AB4E39}"/>
    <cellStyle name="PrePop Currency (0) 6" xfId="34981" xr:uid="{A4635B29-2C09-433D-8C28-B72C06C60505}"/>
    <cellStyle name="PrePop Currency (0) 7" xfId="34982" xr:uid="{2C3BD922-EB11-4F82-A3B1-8522FDACB7D1}"/>
    <cellStyle name="PrePop Currency (0) 8" xfId="34983" xr:uid="{09A079FD-2A7B-4DE7-AEEA-6C130C38372F}"/>
    <cellStyle name="PrePop Currency (0) 9" xfId="34984" xr:uid="{43E1803F-A69B-4F83-B59B-0E31C1CF17D3}"/>
    <cellStyle name="PrePop Currency (0)_Annexe 6 IAS" xfId="34985" xr:uid="{48190A5F-A877-48A0-A388-579D370575B2}"/>
    <cellStyle name="PrePop Currency (2)" xfId="20766" xr:uid="{00000000-0005-0000-0000-00009B520000}"/>
    <cellStyle name="PrePop Currency (2) 10" xfId="34987" xr:uid="{0B92A5B5-BC91-4926-8EF3-A22F84A62B8C}"/>
    <cellStyle name="PrePop Currency (2) 11" xfId="34988" xr:uid="{C79DC159-0608-4923-8CE8-99EEE428C3EE}"/>
    <cellStyle name="PrePop Currency (2) 12" xfId="34989" xr:uid="{6B940E93-44A6-46D2-A9D5-F59B50FB5DF6}"/>
    <cellStyle name="PrePop Currency (2) 13" xfId="34990" xr:uid="{B445C5A8-4320-46B5-9E6A-C1A3A231AC68}"/>
    <cellStyle name="PrePop Currency (2) 14" xfId="34991" xr:uid="{0C0BC7E3-5508-481F-B7C0-FCC115231FC6}"/>
    <cellStyle name="PrePop Currency (2) 15" xfId="34992" xr:uid="{4E44E771-CC30-46EC-8102-1D791E8F6B4C}"/>
    <cellStyle name="PrePop Currency (2) 16" xfId="34993" xr:uid="{EAA05A56-0319-4BB1-A62F-91616BBADBA0}"/>
    <cellStyle name="PrePop Currency (2) 17" xfId="34994" xr:uid="{0A2EF0EC-8A81-435D-8CE2-28F0FB373E38}"/>
    <cellStyle name="PrePop Currency (2) 18" xfId="34986" xr:uid="{047A433F-0175-42C4-87FF-4E798FF960BD}"/>
    <cellStyle name="PrePop Currency (2) 2" xfId="34995" xr:uid="{7AA75C7C-375A-4F7B-A6A7-CFCC67D07E2F}"/>
    <cellStyle name="PrePop Currency (2) 3" xfId="34996" xr:uid="{278F0B27-360B-4162-8588-7A3B027E0EF4}"/>
    <cellStyle name="PrePop Currency (2) 4" xfId="34997" xr:uid="{14B0C3A1-989D-491E-A06B-EC80B2F6C189}"/>
    <cellStyle name="PrePop Currency (2) 5" xfId="34998" xr:uid="{7C05DFC7-49F7-4B89-A2C2-E93FF4DC285A}"/>
    <cellStyle name="PrePop Currency (2) 6" xfId="34999" xr:uid="{652ADB5C-7A82-4679-8BB9-23FEFAAD538E}"/>
    <cellStyle name="PrePop Currency (2) 7" xfId="35000" xr:uid="{916D8442-D514-414D-BF03-30A4D8FCC32D}"/>
    <cellStyle name="PrePop Currency (2) 8" xfId="35001" xr:uid="{2913EB26-F0F0-4355-A312-2154F17A1284}"/>
    <cellStyle name="PrePop Currency (2) 9" xfId="35002" xr:uid="{A15F5F82-C303-4767-8FAE-AF9B0208193E}"/>
    <cellStyle name="PrePop Currency (2)_Annexe 6 IAS" xfId="35003" xr:uid="{3DD95B86-FBC2-4FDF-BC77-B97078EE0BA1}"/>
    <cellStyle name="PrePop Units (0)" xfId="20767" xr:uid="{00000000-0005-0000-0000-00009C520000}"/>
    <cellStyle name="PrePop Units (0) 10" xfId="35005" xr:uid="{677220C4-AA31-4EC8-8BAB-2EC7127EDEF4}"/>
    <cellStyle name="PrePop Units (0) 11" xfId="35006" xr:uid="{DB310D15-316E-4371-B08D-48ED7770A1C6}"/>
    <cellStyle name="PrePop Units (0) 12" xfId="35007" xr:uid="{6A341A7F-6771-41C3-98B9-0978B7C75BBC}"/>
    <cellStyle name="PrePop Units (0) 13" xfId="35008" xr:uid="{D08DE410-EC45-4560-8DC9-D4B198509F6A}"/>
    <cellStyle name="PrePop Units (0) 14" xfId="35009" xr:uid="{51434A3F-982C-4ECC-A293-CC3B7CECE258}"/>
    <cellStyle name="PrePop Units (0) 15" xfId="35010" xr:uid="{59515233-2225-45C0-8F46-6E34FB7178F2}"/>
    <cellStyle name="PrePop Units (0) 16" xfId="35011" xr:uid="{470604BB-DCB3-4876-ADA4-302148CE246F}"/>
    <cellStyle name="PrePop Units (0) 17" xfId="35012" xr:uid="{027BE0A7-2F69-4AE9-8660-C90A46909D70}"/>
    <cellStyle name="PrePop Units (0) 18" xfId="35004" xr:uid="{07ACF1FB-E811-41C9-A840-98B7705D3BF8}"/>
    <cellStyle name="PrePop Units (0) 2" xfId="35013" xr:uid="{7C6AE342-EDE7-4A6B-82D5-A6A5259EC609}"/>
    <cellStyle name="PrePop Units (0) 3" xfId="35014" xr:uid="{95398BE0-DBDA-445C-8729-A5835447DB37}"/>
    <cellStyle name="PrePop Units (0) 4" xfId="35015" xr:uid="{64D3F6E3-32E3-413A-ABAE-5EF673196BFF}"/>
    <cellStyle name="PrePop Units (0) 5" xfId="35016" xr:uid="{5C352F9A-6BD1-4D8F-9512-471B6D7B6AA2}"/>
    <cellStyle name="PrePop Units (0) 6" xfId="35017" xr:uid="{447FCC71-F79E-43EB-B0B6-63205B5C5EF6}"/>
    <cellStyle name="PrePop Units (0) 7" xfId="35018" xr:uid="{3BC8C6CF-25A9-4083-9A05-3A215EDD1E37}"/>
    <cellStyle name="PrePop Units (0) 8" xfId="35019" xr:uid="{EC343D97-31A0-4FFE-B734-11098280C7AC}"/>
    <cellStyle name="PrePop Units (0) 9" xfId="35020" xr:uid="{46847902-6FEC-4E72-A165-4B4FD6A0316F}"/>
    <cellStyle name="PrePop Units (0)_Annexe 6 IAS" xfId="35021" xr:uid="{E808111D-9E4A-4859-9088-1F25904E925A}"/>
    <cellStyle name="PrePop Units (1)" xfId="20768" xr:uid="{00000000-0005-0000-0000-00009D520000}"/>
    <cellStyle name="PrePop Units (1) 10" xfId="35023" xr:uid="{2A9EE5B0-D974-41E4-834B-D0BAE5DE5D0A}"/>
    <cellStyle name="PrePop Units (1) 11" xfId="35024" xr:uid="{649CC51B-E057-48C6-9FB0-FA8CC81DFB0C}"/>
    <cellStyle name="PrePop Units (1) 12" xfId="35025" xr:uid="{091E6451-F21D-451C-99C5-C79BFC5DEE06}"/>
    <cellStyle name="PrePop Units (1) 13" xfId="35026" xr:uid="{F6640FF8-74DE-48B9-8E1B-94A03CE63F27}"/>
    <cellStyle name="PrePop Units (1) 14" xfId="35027" xr:uid="{B4B7AE52-250D-4520-841E-B79BF38E8203}"/>
    <cellStyle name="PrePop Units (1) 15" xfId="35028" xr:uid="{F46672BB-CDDD-444C-8C5F-9022E9CE70DF}"/>
    <cellStyle name="PrePop Units (1) 16" xfId="35029" xr:uid="{201D2650-44E4-4AE5-8BB4-67411ECA5B38}"/>
    <cellStyle name="PrePop Units (1) 17" xfId="35030" xr:uid="{FCA9132D-ACB2-4BC9-8D4A-C1400AEBB883}"/>
    <cellStyle name="PrePop Units (1) 18" xfId="35022" xr:uid="{7DA80CFD-155C-4264-ABB0-632985BDD302}"/>
    <cellStyle name="PrePop Units (1) 2" xfId="35031" xr:uid="{A0D8A4A3-C506-46AB-B254-CB5295A458DE}"/>
    <cellStyle name="PrePop Units (1) 3" xfId="35032" xr:uid="{813C0B2F-99E2-44A4-9B15-D94A576F525D}"/>
    <cellStyle name="PrePop Units (1) 4" xfId="35033" xr:uid="{3284F88E-CDE9-4C69-A6DD-65FCD18AA9E4}"/>
    <cellStyle name="PrePop Units (1) 5" xfId="35034" xr:uid="{D511140C-C999-44CB-99C7-928E7EEFEB6F}"/>
    <cellStyle name="PrePop Units (1) 6" xfId="35035" xr:uid="{0C7CB306-3F51-4F43-9109-5A7BC2ED66DD}"/>
    <cellStyle name="PrePop Units (1) 7" xfId="35036" xr:uid="{EEBFCE19-54FF-46BF-B099-0EC984AAFAB6}"/>
    <cellStyle name="PrePop Units (1) 8" xfId="35037" xr:uid="{9B6F1FFC-2E62-4897-B97C-B61510E28F73}"/>
    <cellStyle name="PrePop Units (1) 9" xfId="35038" xr:uid="{2B41EDDA-F1E0-463E-AAC9-4B9278ADF872}"/>
    <cellStyle name="PrePop Units (1)_Annexe 6 IAS" xfId="35039" xr:uid="{ECC577B6-6154-4969-AA22-47D40A634548}"/>
    <cellStyle name="PrePop Units (2)" xfId="20769" xr:uid="{00000000-0005-0000-0000-00009E520000}"/>
    <cellStyle name="PrePop Units (2) 10" xfId="35041" xr:uid="{C133AE36-0449-439A-A5C7-A0A0043F030B}"/>
    <cellStyle name="PrePop Units (2) 11" xfId="35042" xr:uid="{5EEA645F-C131-4B46-9EA4-D1CE6521FF80}"/>
    <cellStyle name="PrePop Units (2) 12" xfId="35043" xr:uid="{59A467DC-FFAF-4E68-BB63-0C390C172E6D}"/>
    <cellStyle name="PrePop Units (2) 13" xfId="35044" xr:uid="{7FDA4009-9C6C-4C20-9623-DE6A255EDD09}"/>
    <cellStyle name="PrePop Units (2) 14" xfId="35045" xr:uid="{B5E46284-7F06-43D1-8E8E-C0E88EFA5732}"/>
    <cellStyle name="PrePop Units (2) 15" xfId="35046" xr:uid="{C684F783-B092-4FCD-9229-BCB5A33230DC}"/>
    <cellStyle name="PrePop Units (2) 16" xfId="35047" xr:uid="{0B1A3994-7D3B-4CE7-89B9-E12A0F4A2C08}"/>
    <cellStyle name="PrePop Units (2) 17" xfId="35048" xr:uid="{A4B8283F-B84F-458D-87FD-FB2DA9DFCD4B}"/>
    <cellStyle name="PrePop Units (2) 18" xfId="35040" xr:uid="{9EE9F3B6-40FD-4EC1-BCA3-1DE1768ADABF}"/>
    <cellStyle name="PrePop Units (2) 2" xfId="35049" xr:uid="{3E10578A-7E13-49ED-A2DE-EC3973B98F4C}"/>
    <cellStyle name="PrePop Units (2) 3" xfId="35050" xr:uid="{5DE42A54-187A-460A-89FF-99C827F6DCC6}"/>
    <cellStyle name="PrePop Units (2) 4" xfId="35051" xr:uid="{61363E22-EE14-4196-9521-EB7629CE16B0}"/>
    <cellStyle name="PrePop Units (2) 5" xfId="35052" xr:uid="{5BA65DDE-FA35-4A12-897A-E56DE627A006}"/>
    <cellStyle name="PrePop Units (2) 6" xfId="35053" xr:uid="{F44092A0-79C9-49FA-9895-8CBE1DEA8434}"/>
    <cellStyle name="PrePop Units (2) 7" xfId="35054" xr:uid="{88AFE82E-3284-414B-AC4C-4CCDB4C89F88}"/>
    <cellStyle name="PrePop Units (2) 8" xfId="35055" xr:uid="{0B3D25D0-FFB0-4DBA-ABFB-5858CAA09791}"/>
    <cellStyle name="PrePop Units (2) 9" xfId="35056" xr:uid="{6C8AF65F-DB0F-4630-8DF7-AC34F61CC462}"/>
    <cellStyle name="PrePop Units (2)_Annexe 6 IAS" xfId="35057" xr:uid="{E61051A4-83B9-48CB-B97D-326A27E0C1A7}"/>
    <cellStyle name="Price" xfId="20770" xr:uid="{00000000-0005-0000-0000-00009F520000}"/>
    <cellStyle name="Price 2" xfId="20771" xr:uid="{00000000-0005-0000-0000-0000A0520000}"/>
    <cellStyle name="Price 2 2" xfId="35059" xr:uid="{CF78A1E9-C300-41EF-94DC-9D774BB4EADD}"/>
    <cellStyle name="Price 3" xfId="20772" xr:uid="{00000000-0005-0000-0000-0000A1520000}"/>
    <cellStyle name="Price 4" xfId="35058" xr:uid="{03DCCB10-3470-468D-A8C4-38729458365C}"/>
    <cellStyle name="Price_~0950885" xfId="35060" xr:uid="{252C5689-6241-43C5-8B27-3F4758A042AD}"/>
    <cellStyle name="PricingProducts" xfId="35061" xr:uid="{81951C07-A202-41E4-8B22-95A7175DE405}"/>
    <cellStyle name="PricingProducts 10" xfId="35062" xr:uid="{45786BDA-81F0-4750-AE2E-9BCE9966C458}"/>
    <cellStyle name="PricingProducts 11" xfId="35063" xr:uid="{8F3116E4-EE6F-41E9-9334-EE0511FB4163}"/>
    <cellStyle name="PricingProducts 12" xfId="35064" xr:uid="{57FF1A04-A8DE-4230-82E4-455E533D81D3}"/>
    <cellStyle name="PricingProducts 13" xfId="35065" xr:uid="{5A4BA6DD-DAE5-4874-A8C4-D50345D0B992}"/>
    <cellStyle name="PricingProducts 14" xfId="35066" xr:uid="{5787179D-63BC-4918-BE25-6EF76C54E98E}"/>
    <cellStyle name="PricingProducts 15" xfId="35067" xr:uid="{89758880-931B-4604-B94E-B35406CEB5F1}"/>
    <cellStyle name="PricingProducts 16" xfId="35068" xr:uid="{E2CC03DC-572A-4764-8872-FCD52F911E6C}"/>
    <cellStyle name="PricingProducts 17" xfId="35069" xr:uid="{8DC2AE4D-0338-478F-BC5F-9852EC93FEAD}"/>
    <cellStyle name="PricingProducts 18" xfId="37899" xr:uid="{EF11135B-CAA6-44F5-B02E-6F34C8D23D80}"/>
    <cellStyle name="PricingProducts 2" xfId="35070" xr:uid="{3F1A509D-88A7-42F4-8D45-D74B0A28B952}"/>
    <cellStyle name="PricingProducts 2 2" xfId="35071" xr:uid="{E97AE696-DEF4-41EB-8986-75D1C89FF843}"/>
    <cellStyle name="PricingProducts 2_Annexe 6 IAS" xfId="35072" xr:uid="{E0DFDD3E-33CC-41BA-970D-293C0F1A52AE}"/>
    <cellStyle name="PricingProducts 3" xfId="35073" xr:uid="{94F3AE01-24FD-44C7-BCC7-69E74930B55E}"/>
    <cellStyle name="PricingProducts 3 2" xfId="35074" xr:uid="{EDCC7829-7586-4762-BC3D-D4D865C28BBC}"/>
    <cellStyle name="PricingProducts 3_Annexe 6 IAS" xfId="35075" xr:uid="{E07A5E6B-F71B-4536-965E-8B216BEC882A}"/>
    <cellStyle name="PricingProducts 4" xfId="35076" xr:uid="{71965416-C9FF-4DFE-A6C4-80FB634319A8}"/>
    <cellStyle name="PricingProducts 4 2" xfId="35077" xr:uid="{7B26A178-A8F2-49E3-B766-77C2CE8DE0E2}"/>
    <cellStyle name="PricingProducts 4_Annexe 6 IAS" xfId="35078" xr:uid="{47200130-B5DD-48D5-BAB0-A1C40F034DD1}"/>
    <cellStyle name="PricingProducts 5" xfId="35079" xr:uid="{A55E5C83-64E9-480B-807B-3DD667F67045}"/>
    <cellStyle name="PricingProducts 5 2" xfId="35080" xr:uid="{BC7C04E5-2D26-4E4F-8AC3-FD4600E216A1}"/>
    <cellStyle name="PricingProducts 5_Annexe 6 IAS" xfId="35081" xr:uid="{16699670-D2F4-4116-BA7B-88C0C34DA158}"/>
    <cellStyle name="PricingProducts 6" xfId="35082" xr:uid="{A5911470-97F0-456E-9D4A-CF5D5F3A14E6}"/>
    <cellStyle name="PricingProducts 7" xfId="35083" xr:uid="{1CBC43B0-0BCE-4D93-BD05-B5C68E30212D}"/>
    <cellStyle name="PricingProducts 8" xfId="35084" xr:uid="{AF2D927A-F316-4BDC-A3BA-562A423A446B}"/>
    <cellStyle name="PricingProducts 9" xfId="35085" xr:uid="{CF44B2FE-D681-4432-A468-699BF30DADA1}"/>
    <cellStyle name="PricingProducts_Annexe 6 IAS" xfId="35086" xr:uid="{B1E9A75B-7A7C-43C8-B39F-DBA1F9DC667E}"/>
    <cellStyle name="Product Header" xfId="35087" xr:uid="{865372CA-3897-4A68-830C-4296A6A8D3AF}"/>
    <cellStyle name="PSChar" xfId="35088" xr:uid="{A3CC12DE-C527-49C4-B85A-D6E34B52A1AE}"/>
    <cellStyle name="PSChar 2" xfId="35089" xr:uid="{2D2B0BB3-9E57-4E44-AC90-E704F7EADF19}"/>
    <cellStyle name="PSChar_Annexe 6 IAS" xfId="35090" xr:uid="{3BF24A61-F60C-4BC9-848A-4F4B22A74CFA}"/>
    <cellStyle name="PSDec" xfId="35091" xr:uid="{7C95CCF0-4E0D-4D9A-922C-BAA6DDBD61B0}"/>
    <cellStyle name="PSHeading" xfId="35092" xr:uid="{9F173082-9E52-48BE-AA69-50CC04695C11}"/>
    <cellStyle name="PSHeading 2" xfId="37900" xr:uid="{A62541D0-E201-4DF6-99BB-424FB0180075}"/>
    <cellStyle name="PSInt" xfId="35093" xr:uid="{1521FAB9-6759-4469-A751-830BC9C52D2F}"/>
    <cellStyle name="Punto" xfId="35094" xr:uid="{9C96DD0C-658B-469A-BCF9-1D7711C4FE13}"/>
    <cellStyle name="rand" xfId="35095" xr:uid="{B2DCEF8C-FA5F-4A42-ACF4-CAD45C8E9BD8}"/>
    <cellStyle name="rand 10" xfId="35096" xr:uid="{F7A96B2C-5D82-4C05-B562-FD26DE05FADF}"/>
    <cellStyle name="rand 11" xfId="35097" xr:uid="{E844E8F2-4E67-4042-B9FA-48A1E3AB7DEA}"/>
    <cellStyle name="rand 12" xfId="35098" xr:uid="{E7F65653-5D5B-4FFD-AE89-6D0F0E8C786A}"/>
    <cellStyle name="rand 13" xfId="35099" xr:uid="{5A024AE5-7E90-474A-A8DF-2FBC343ECE32}"/>
    <cellStyle name="rand 14" xfId="35100" xr:uid="{8CF5FBAE-C020-4F28-9946-A8852ED67DC8}"/>
    <cellStyle name="rand 15" xfId="35101" xr:uid="{1151B255-EA3E-4771-A451-B0FF48D20084}"/>
    <cellStyle name="rand 16" xfId="35102" xr:uid="{64B2C6F6-5FE4-4E0A-9154-B287AEAEB28A}"/>
    <cellStyle name="rand 17" xfId="35103" xr:uid="{CC53D681-83A8-48D7-BAE8-F7451AB3107B}"/>
    <cellStyle name="rand 2" xfId="35104" xr:uid="{993FA2F4-260D-4BE6-9018-D7703925E07D}"/>
    <cellStyle name="rand 3" xfId="35105" xr:uid="{7359ABC2-8CF0-452E-8695-9DADA36B0D3A}"/>
    <cellStyle name="rand 4" xfId="35106" xr:uid="{ABCDC662-CC82-4592-846C-EDDCF8A9ABE3}"/>
    <cellStyle name="rand 5" xfId="35107" xr:uid="{F443F974-31AC-4E98-ACC7-3CE97D303A2C}"/>
    <cellStyle name="rand 6" xfId="35108" xr:uid="{FD8397E5-86DD-4641-80B4-7677C14F3444}"/>
    <cellStyle name="rand 7" xfId="35109" xr:uid="{DF1191C9-4EAF-428C-8E1F-F05FEFF5CB23}"/>
    <cellStyle name="rand 8" xfId="35110" xr:uid="{DC9422F8-BEF1-4A3E-A77B-E7F3F54DC375}"/>
    <cellStyle name="rand 9" xfId="35111" xr:uid="{842A3955-72E2-499C-97E2-07621999C9FE}"/>
    <cellStyle name="rand_Annexe 6 IAS" xfId="35112" xr:uid="{1BCBCA83-B7B0-47A9-AC2C-E21AFD547BF4}"/>
    <cellStyle name="Ratio" xfId="35113" xr:uid="{33192407-7254-4EA3-A460-6915E2859DCE}"/>
    <cellStyle name="Ratio 10" xfId="35114" xr:uid="{62581469-78AA-477F-A22E-13D7D9106577}"/>
    <cellStyle name="Ratio 11" xfId="35115" xr:uid="{D1225EA7-8AC0-4B11-94D0-6A08538B1DC8}"/>
    <cellStyle name="Ratio 12" xfId="35116" xr:uid="{A3CA70DD-6096-4668-8755-F2E324A89AE4}"/>
    <cellStyle name="Ratio 13" xfId="35117" xr:uid="{D46D431B-628C-4E51-ABF4-3EF9AB1BE8B6}"/>
    <cellStyle name="Ratio 14" xfId="35118" xr:uid="{D55DC97B-93C6-4369-BCBA-13116D4DFA6D}"/>
    <cellStyle name="Ratio 15" xfId="35119" xr:uid="{6F6FCC09-3D8F-486A-99EF-44A867E3A29D}"/>
    <cellStyle name="Ratio 16" xfId="35120" xr:uid="{8987DD53-34C9-43D2-B45B-327D4EFD8ACE}"/>
    <cellStyle name="Ratio 17" xfId="35121" xr:uid="{F285C64D-8731-42E0-B8CD-6C206BBAD1FD}"/>
    <cellStyle name="Ratio 2" xfId="35122" xr:uid="{721207D3-FC23-4EEE-8BC1-EC9358BEE922}"/>
    <cellStyle name="Ratio 3" xfId="35123" xr:uid="{5632BF1B-72E4-4C7F-B897-D4EFDE42210C}"/>
    <cellStyle name="Ratio 4" xfId="35124" xr:uid="{53D5D2DE-BF0C-4B1B-847B-517F358FA7AB}"/>
    <cellStyle name="Ratio 5" xfId="35125" xr:uid="{2F476335-4639-4B35-A2F8-CB4B1D907557}"/>
    <cellStyle name="Ratio 6" xfId="35126" xr:uid="{E2A1D6F0-F464-4047-BDA1-42386DAC6A8C}"/>
    <cellStyle name="Ratio 7" xfId="35127" xr:uid="{0C5045AA-1323-4217-A20D-B7609C6CAB34}"/>
    <cellStyle name="Ratio 8" xfId="35128" xr:uid="{280157F9-EEDE-4432-8445-8E8283C409C7}"/>
    <cellStyle name="Ratio 9" xfId="35129" xr:uid="{720E0CD9-1014-49BE-9D1E-36E0540E3543}"/>
    <cellStyle name="Ratio_Annexe 6 IAS" xfId="35130" xr:uid="{D2759AD9-50CB-4611-A5CF-3186746F2699}"/>
    <cellStyle name="realtime" xfId="35131" xr:uid="{86641B88-F284-469A-8E29-18A68B0A0917}"/>
    <cellStyle name="realtime 10" xfId="35132" xr:uid="{2BE4DE57-B00C-4293-9281-AA552163BBC9}"/>
    <cellStyle name="realtime 11" xfId="35133" xr:uid="{CD619C6E-284A-4B22-8635-EFA91205910D}"/>
    <cellStyle name="realtime 12" xfId="35134" xr:uid="{85733933-C9A6-4F5E-9884-6222D514007B}"/>
    <cellStyle name="realtime 13" xfId="35135" xr:uid="{A39C6A6C-A453-41DB-8CF4-463483753DBA}"/>
    <cellStyle name="realtime 14" xfId="35136" xr:uid="{4AE0DEBA-D68C-4E08-B49C-6ECF99FCC736}"/>
    <cellStyle name="realtime 15" xfId="35137" xr:uid="{C8D53ED0-B7C7-4033-B2ED-0FFAB8E76694}"/>
    <cellStyle name="realtime 16" xfId="35138" xr:uid="{7B02A8E7-D75C-4BB5-A482-1E92C4E13C33}"/>
    <cellStyle name="realtime 17" xfId="35139" xr:uid="{BDA70B7F-1D6E-41C0-8C63-547716B34460}"/>
    <cellStyle name="realtime 18" xfId="37901" xr:uid="{B3C8BD32-00B4-4FBB-A772-9EA4818A9D35}"/>
    <cellStyle name="realtime 2" xfId="35140" xr:uid="{FE0C8647-42FD-4BA9-9C5F-89CEC8AC25AC}"/>
    <cellStyle name="realtime 2 2" xfId="35141" xr:uid="{DB0123E5-301D-491A-8431-CF431645D260}"/>
    <cellStyle name="realtime 2_Annexe 6 IAS" xfId="35142" xr:uid="{1732F66D-EDED-4ABD-9A37-1E7211ACEF51}"/>
    <cellStyle name="realtime 3" xfId="35143" xr:uid="{0286CCA0-E22F-47A1-8ED9-E4D568C08AF8}"/>
    <cellStyle name="realtime 3 2" xfId="35144" xr:uid="{7816471C-DDF9-432E-B9B7-95B9CFF23FF1}"/>
    <cellStyle name="realtime 3_Annexe 6 IAS" xfId="35145" xr:uid="{44CB8F92-9E54-483C-AB5F-C61A06F640AB}"/>
    <cellStyle name="realtime 4" xfId="35146" xr:uid="{CABCA21B-1F96-480B-8C1B-527E38F68A76}"/>
    <cellStyle name="realtime 4 2" xfId="35147" xr:uid="{2CEF326F-F09C-4159-96A4-31921E23AECC}"/>
    <cellStyle name="realtime 4_Annexe 6 IAS" xfId="35148" xr:uid="{C1FC9104-2E4F-47D4-AF1E-45FFB1EEEDF3}"/>
    <cellStyle name="realtime 5" xfId="35149" xr:uid="{08DD7545-F1A1-4BC8-B960-CF459A70B34C}"/>
    <cellStyle name="realtime 5 2" xfId="35150" xr:uid="{D7EC0E25-CB89-439C-ACBA-1DC2DC0AADBC}"/>
    <cellStyle name="realtime 5_Annexe 6 IAS" xfId="35151" xr:uid="{E1B0E83B-9440-4393-9336-E48C0F35644C}"/>
    <cellStyle name="realtime 6" xfId="35152" xr:uid="{791E02B9-3D12-47DB-8ED5-A7C74DB710D5}"/>
    <cellStyle name="realtime 7" xfId="35153" xr:uid="{8BC52BEA-0582-4BAF-AB7C-BE70981FE328}"/>
    <cellStyle name="realtime 8" xfId="35154" xr:uid="{4C2E4165-7367-43B0-9FB5-2C1D3B21EF60}"/>
    <cellStyle name="realtime 9" xfId="35155" xr:uid="{E6E034B4-04BF-42C3-9CF8-4421CA20866A}"/>
    <cellStyle name="realtime_Annexe 6 IAS" xfId="35156" xr:uid="{946873D6-0DE5-43AE-B136-DDC807AC1130}"/>
    <cellStyle name="Reference" xfId="35157" xr:uid="{7D448303-CD80-410D-BA10-8508759F844B}"/>
    <cellStyle name="Reference 2" xfId="35158" xr:uid="{081C25F3-5D9F-487C-9775-9A07FCBE51FC}"/>
    <cellStyle name="Reference_Annexe 6 IAS" xfId="35159" xr:uid="{2DC2FB57-C0D1-43CE-B828-866004BC5CB4}"/>
    <cellStyle name="Remarque" xfId="35160" xr:uid="{ABB71322-7A2E-4146-BE62-CDA9B80A5C04}"/>
    <cellStyle name="reset" xfId="35161" xr:uid="{55942A40-3572-4C5F-BBDC-665DF8F27FD2}"/>
    <cellStyle name="results" xfId="35162" xr:uid="{4CFAD896-8AAF-43EE-BC51-4D1D05600A94}"/>
    <cellStyle name="results 2" xfId="35163" xr:uid="{B3D28030-A764-466B-A95E-41610DEDFF22}"/>
    <cellStyle name="results_Annexe 6 IAS" xfId="35164" xr:uid="{35B0BB9F-FC33-4A80-8D4F-8131AB83178F}"/>
    <cellStyle name="reviseExposure" xfId="35165" xr:uid="{E97C1A46-2F3D-47F9-B820-30002CA34D57}"/>
    <cellStyle name="reviseExposure 2" xfId="35166" xr:uid="{F92A958A-80A3-46B7-848D-F6FB4BBE6654}"/>
    <cellStyle name="reviseExposure 2 2" xfId="37902" xr:uid="{C653F9BA-36C2-4EDB-AA1E-246A52B0A54A}"/>
    <cellStyle name="reviseExposure 3" xfId="35167" xr:uid="{FE0FA043-822C-4F8B-990D-96407B6B5F3F}"/>
    <cellStyle name="reviseExposure 3 2" xfId="37903" xr:uid="{3EF82431-0927-4861-A9D6-13F091C02FED}"/>
    <cellStyle name="reviseExposure 4" xfId="35168" xr:uid="{EA781F2E-8B84-43DF-B970-E3BDC2A0F092}"/>
    <cellStyle name="reviseExposure 4 2" xfId="37904" xr:uid="{BB4F77D0-14CD-4AA8-B105-5617447DE61D}"/>
    <cellStyle name="reviseExposure 5" xfId="35169" xr:uid="{DF09BC6C-0138-4E0E-B362-5ADF3CA180EE}"/>
    <cellStyle name="reviseExposure 5 2" xfId="37905" xr:uid="{3034FDD5-65C7-4EF0-AC42-6DD4923CDA1E}"/>
    <cellStyle name="reviseExposure 6" xfId="35170" xr:uid="{E4299F5F-BF05-4E18-8F57-0B94AF2D69C4}"/>
    <cellStyle name="reviseExposure 6 2" xfId="37906" xr:uid="{598BDA7F-DCFE-439D-A14B-070C88CD8CBE}"/>
    <cellStyle name="RevList" xfId="35171" xr:uid="{8FCF5210-ADDD-4E1F-8019-C31EB283A919}"/>
    <cellStyle name="ri" xfId="35172" xr:uid="{FECD2D55-5C90-4DDE-B058-1BFF14469897}"/>
    <cellStyle name="Right" xfId="35173" xr:uid="{797BEFFA-E4BC-4329-93DB-7049015FBAA8}"/>
    <cellStyle name="Right 2" xfId="35174" xr:uid="{8650E02A-8B73-449B-9BF4-C1B095027642}"/>
    <cellStyle name="Right 2 2" xfId="35175" xr:uid="{916BD148-A3C0-4DEB-8567-5CD3917E02A9}"/>
    <cellStyle name="Right 2 2 2" xfId="35176" xr:uid="{E501EB22-2900-40A2-9268-4A9FBC2B17EA}"/>
    <cellStyle name="Right 2 3" xfId="35177" xr:uid="{17A1766D-C5A6-4817-97EB-0F68EEC793E4}"/>
    <cellStyle name="Right 3" xfId="35178" xr:uid="{2A11F487-B530-4B3F-9E96-CA3CF2E7C2F6}"/>
    <cellStyle name="Right 3 2" xfId="35179" xr:uid="{A57C568C-153A-425F-B40A-AD31C0B55B41}"/>
    <cellStyle name="Right 4" xfId="35180" xr:uid="{A053E42B-A8AB-4E5A-8107-F820D5DD34A5}"/>
    <cellStyle name="Right_Cadrage conso" xfId="35181" xr:uid="{8845007E-7E3F-4D31-AC76-4FFCF9B27C2F}"/>
    <cellStyle name="RightNumber" xfId="35182" xr:uid="{08D80DD5-E237-4EA1-9896-3865A3437286}"/>
    <cellStyle name="RightNumber 2" xfId="35183" xr:uid="{BEDF2796-F4DC-4BC7-B554-AE40EED63D14}"/>
    <cellStyle name="RightNumber 2 2" xfId="35184" xr:uid="{98C3ABEC-4C0A-4D20-BC6C-86047DFB0D97}"/>
    <cellStyle name="RightNumber 2 2 2" xfId="35185" xr:uid="{54CB19BE-07FD-478E-BB35-141034737032}"/>
    <cellStyle name="RightNumber 2 3" xfId="35186" xr:uid="{EF55529C-390D-4170-AC7D-DFC120295E0F}"/>
    <cellStyle name="RightNumber 3" xfId="35187" xr:uid="{38EDF35F-B6B0-4158-BCD0-0FF31679290F}"/>
    <cellStyle name="RightNumber 3 2" xfId="35188" xr:uid="{9D4FA11E-FEBB-413B-868C-BF5A14DE5EF2}"/>
    <cellStyle name="RightNumber 4" xfId="35189" xr:uid="{C932EE2C-6F9F-46EA-B243-289F8972679D}"/>
    <cellStyle name="RightNumber_Cadrage conso" xfId="35190" xr:uid="{6E007B3C-45B5-4EF1-A04A-533605B92CCB}"/>
    <cellStyle name="rodape" xfId="35191" xr:uid="{E444AA81-319A-42C1-829E-E83CF17E252D}"/>
    <cellStyle name="rouge" xfId="35192" xr:uid="{30F99D82-5B8A-48B1-BE78-6E78D0957538}"/>
    <cellStyle name="RoundingPrecision_Avg_BS " xfId="35193" xr:uid="{D775B3D5-FF4B-4F26-8181-7F844CFF2163}"/>
    <cellStyle name="Row_Number" xfId="35194" xr:uid="{A05F7D9D-70B6-4F6C-8F11-18CF1503ED86}"/>
    <cellStyle name="Run.Me" xfId="35195" xr:uid="{831949C3-96D0-4D23-919C-E043430141C6}"/>
    <cellStyle name="Run.Me 10" xfId="35196" xr:uid="{85C8A6B5-E273-44EA-B13D-E17E5D0766E8}"/>
    <cellStyle name="Run.Me 11" xfId="35197" xr:uid="{5BAEC8AD-D99D-46CF-82B0-D44B0926F7D9}"/>
    <cellStyle name="Run.Me 12" xfId="35198" xr:uid="{C7C2BF95-DD38-4854-855C-F6577F78963F}"/>
    <cellStyle name="Run.Me 13" xfId="35199" xr:uid="{1A0F9B97-C98F-4DDA-B46C-660FA7CB281F}"/>
    <cellStyle name="Run.Me 14" xfId="35200" xr:uid="{B63DDF17-E454-4374-86AA-2A1E386FC3D8}"/>
    <cellStyle name="Run.Me 15" xfId="35201" xr:uid="{BFCA5365-38EF-464C-973C-3812953222E0}"/>
    <cellStyle name="Run.Me 16" xfId="35202" xr:uid="{64315E05-A9DC-4D7B-A8B6-14DF68CC1FCA}"/>
    <cellStyle name="Run.Me 17" xfId="35203" xr:uid="{3C94AB5C-EA27-4678-BEBA-AD3C26E074EE}"/>
    <cellStyle name="Run.Me 18" xfId="35204" xr:uid="{B4B2BFDA-A200-4960-9AF3-0AFB0570CAE1}"/>
    <cellStyle name="Run.Me 19" xfId="35205" xr:uid="{AB494B1C-30E2-42E0-B8E6-52DDA10F964C}"/>
    <cellStyle name="Run.Me 2" xfId="35206" xr:uid="{F02D75A6-2E59-40D5-9049-B931F8C388B2}"/>
    <cellStyle name="Run.Me 2 2" xfId="35207" xr:uid="{A78ACCE1-A958-4083-BB37-EADC3124BE44}"/>
    <cellStyle name="Run.Me 2_Annexe 6 IAS" xfId="35208" xr:uid="{38661A1A-E179-4FF3-8E89-A8F0F57D9CC2}"/>
    <cellStyle name="Run.Me 20" xfId="35209" xr:uid="{B47B0543-58C3-496D-BE41-9A966DB2A714}"/>
    <cellStyle name="Run.Me 21" xfId="35210" xr:uid="{5E54A951-AC75-4744-8D28-5E99E12C1D09}"/>
    <cellStyle name="Run.Me 22" xfId="35211" xr:uid="{ECD5938E-8576-4C76-A8E6-D2CB457A9FF4}"/>
    <cellStyle name="Run.Me 23" xfId="37907" xr:uid="{284E6D7F-E7DB-42E6-BE88-44052288E3A1}"/>
    <cellStyle name="Run.Me 3" xfId="35212" xr:uid="{47663F6F-50D3-4582-9479-57B4E5162870}"/>
    <cellStyle name="Run.Me 3 2" xfId="35213" xr:uid="{4478BF30-E776-4105-A5FA-CBB31D445E53}"/>
    <cellStyle name="Run.Me 3_Annexe 6 IAS" xfId="35214" xr:uid="{D02B9C0B-04B9-4C87-8026-6BB4385E2A20}"/>
    <cellStyle name="Run.Me 4" xfId="35215" xr:uid="{94928ABA-ED5A-4B52-88C6-7BB442AFE79E}"/>
    <cellStyle name="Run.Me 4 2" xfId="35216" xr:uid="{68B5F930-252F-4D54-B699-177EC0167CD4}"/>
    <cellStyle name="Run.Me 4_Annexe 6 IAS" xfId="35217" xr:uid="{47196F06-2E2F-4527-9074-5D7F9CA83767}"/>
    <cellStyle name="Run.Me 5" xfId="35218" xr:uid="{77E6B09B-ED12-4C32-B2C9-C41A08C0241E}"/>
    <cellStyle name="Run.Me 5 2" xfId="35219" xr:uid="{300756F8-CB85-4B07-9F6E-E45009770BD7}"/>
    <cellStyle name="Run.Me 5_Annexe 6 IAS" xfId="35220" xr:uid="{AF606221-85FF-4793-A574-F084571646B2}"/>
    <cellStyle name="Run.Me 6" xfId="35221" xr:uid="{2296D97F-ACD1-4D6D-BB4A-F257273D3AA4}"/>
    <cellStyle name="Run.Me 6 2" xfId="35222" xr:uid="{618E6D8A-9C0C-4FC9-9210-37F62523C9D7}"/>
    <cellStyle name="Run.Me 6_Annexe 6 IAS" xfId="35223" xr:uid="{864FD245-A918-4BCB-A167-3243C03A2DDC}"/>
    <cellStyle name="Run.Me 7" xfId="35224" xr:uid="{EC650006-2ABA-4465-918D-9D7007453656}"/>
    <cellStyle name="Run.Me 7 2" xfId="35225" xr:uid="{0230CC9E-0771-49A2-9879-C873A81006A7}"/>
    <cellStyle name="Run.Me 7_Annexe 6 IAS" xfId="35226" xr:uid="{C4D7AA71-BB78-4C36-ABF9-77464A2EE1B3}"/>
    <cellStyle name="Run.Me 8" xfId="35227" xr:uid="{E968A9E1-7981-40C8-9A5B-9EB6B7B89DA7}"/>
    <cellStyle name="Run.Me 9" xfId="35228" xr:uid="{A52936BA-4C5A-46A4-AE7F-6F31EFFE217E}"/>
    <cellStyle name="Run.Me_Annexe 6 IAS" xfId="35229" xr:uid="{A3A9FFC7-8B2A-46AB-BD96-A1B0A263954F}"/>
    <cellStyle name="RunRep_Header" xfId="20773" xr:uid="{00000000-0005-0000-0000-0000A2520000}"/>
    <cellStyle name="S%" xfId="35230" xr:uid="{C5476F2A-0C8A-441C-920A-B6F0888837D1}"/>
    <cellStyle name="Saisie" xfId="35231" xr:uid="{6A1E66B8-1328-42B8-821F-9669ACC0D560}"/>
    <cellStyle name="Salomon Logo" xfId="35232" xr:uid="{82A77F21-B31F-4DB8-9BFA-F78250CBF421}"/>
    <cellStyle name="Salomon Logo 2" xfId="35233" xr:uid="{CEC594DB-E3D2-4FEC-A73F-2265209D1916}"/>
    <cellStyle name="Salomon Logo 2 2" xfId="35234" xr:uid="{A2B72B62-A545-4F4D-B5C9-1B8CB8D36D87}"/>
    <cellStyle name="Salomon Logo 2 2 2" xfId="35235" xr:uid="{FE991911-E806-473B-8BFC-024BE1FE33F6}"/>
    <cellStyle name="Salomon Logo 2 3" xfId="35236" xr:uid="{EE239E3F-CB8D-41BD-AF82-F37AE747F41F}"/>
    <cellStyle name="Salomon Logo 3" xfId="35237" xr:uid="{29FB0AE3-A57C-411B-A519-9A3C2E7FB00B}"/>
    <cellStyle name="Salomon Logo 3 2" xfId="35238" xr:uid="{6CFDE063-39E9-488D-9F9A-5CA25E92F754}"/>
    <cellStyle name="Salomon Logo 4" xfId="35239" xr:uid="{8AB3F9C4-FC52-4CAF-99A0-334E7EB43CC4}"/>
    <cellStyle name="Salomon Logo 5" xfId="37908" xr:uid="{703C5F74-4A6B-4E7F-B68C-4AC108788867}"/>
    <cellStyle name="Salomon Logo_Cadrage conso" xfId="35240" xr:uid="{C8D24323-E302-4188-8AF6-2F7A8524DEE2}"/>
    <cellStyle name="SAPBEXaggData" xfId="35241" xr:uid="{0C8B157F-C7C3-4FF9-9EDB-433AE29530FE}"/>
    <cellStyle name="SAPBEXaggData 2" xfId="35242" xr:uid="{674BE42E-9071-447B-B433-6B4C19C30571}"/>
    <cellStyle name="SAPBEXaggData 3" xfId="35243" xr:uid="{74873244-BFA3-4E13-A42E-7A7246386C34}"/>
    <cellStyle name="SAPBEXaggData 4" xfId="35244" xr:uid="{E7C4CF52-659B-4E47-9901-ADAE3FEDD7F8}"/>
    <cellStyle name="SAPBEXaggData 5" xfId="35245" xr:uid="{89870040-9394-4C46-9B0D-192B82DF0FA0}"/>
    <cellStyle name="SAPBEXaggDataEmph" xfId="35246" xr:uid="{16E27BF9-25D4-40B5-A30E-A2E4ED51DFE3}"/>
    <cellStyle name="SAPBEXaggDataEmph 2" xfId="35247" xr:uid="{DD52328E-E41B-42A7-93FF-9E96CA88A77E}"/>
    <cellStyle name="SAPBEXaggDataEmph 3" xfId="35248" xr:uid="{8343E5CA-7A9D-43C5-A088-CB99FCE6B9E7}"/>
    <cellStyle name="SAPBEXaggDataEmph 4" xfId="35249" xr:uid="{E50D4C35-A026-4D8E-AFD3-9227A6FECB06}"/>
    <cellStyle name="SAPBEXaggDataEmph 5" xfId="35250" xr:uid="{468E5EF9-9F4E-4DCB-856C-C10F46496C97}"/>
    <cellStyle name="SAPBEXaggItem" xfId="35251" xr:uid="{79A06A23-2FA0-46B8-84C9-E3FF4B974B63}"/>
    <cellStyle name="SAPBEXaggItem 2" xfId="35252" xr:uid="{6DC8D3EF-28C6-46B1-A0A7-E433A9464934}"/>
    <cellStyle name="SAPBEXaggItem 3" xfId="35253" xr:uid="{A9D2DEA6-0619-4BB4-8C5D-8B11CF94F625}"/>
    <cellStyle name="SAPBEXaggItem 4" xfId="35254" xr:uid="{112C9EEC-69F4-4898-9037-C355440262B8}"/>
    <cellStyle name="SAPBEXaggItem 5" xfId="35255" xr:uid="{FD5FDA3B-EA31-410D-8809-3AABDFFBA1B9}"/>
    <cellStyle name="SAPBEXaggItemX" xfId="35256" xr:uid="{0ECE3622-3F74-4D25-976A-E647E3452FEE}"/>
    <cellStyle name="SAPBEXaggItemX 2" xfId="35257" xr:uid="{E3EF98A2-8FD9-4E30-8594-4A549C9EACB9}"/>
    <cellStyle name="SAPBEXaggItemX 3" xfId="35258" xr:uid="{197F5729-2C0C-43D6-869C-943993C67881}"/>
    <cellStyle name="SAPBEXaggItemX 4" xfId="35259" xr:uid="{047FC89F-5DE1-4E82-9C9C-849281ABB6D0}"/>
    <cellStyle name="SAPBEXaggItemX 5" xfId="35260" xr:uid="{CBEA3079-CE52-4CF4-815E-87A38058B00F}"/>
    <cellStyle name="SAPBEXchaText" xfId="35261" xr:uid="{3A7465D6-0831-4A9C-91BA-2176B182E8B2}"/>
    <cellStyle name="SAPBEXchaText 2" xfId="35262" xr:uid="{5BC040F5-7084-4F11-9255-49294F124942}"/>
    <cellStyle name="SAPBEXchaText 3" xfId="35263" xr:uid="{0FCB923E-84FD-44ED-8FE4-05BE5FD19993}"/>
    <cellStyle name="SAPBEXchaText 4" xfId="35264" xr:uid="{3AE03D47-6010-4622-9E06-75ABCA4D40DB}"/>
    <cellStyle name="SAPBEXchaText 5" xfId="35265" xr:uid="{3ADBCF75-8FC8-45B8-9956-A232F5D1EEA3}"/>
    <cellStyle name="SAPBEXexcBad7" xfId="35266" xr:uid="{FA292160-FD73-4C87-85E2-76BD51583405}"/>
    <cellStyle name="SAPBEXexcBad7 2" xfId="35267" xr:uid="{56A6FC8B-CD56-4721-9D3B-3A0AB1FAF6A2}"/>
    <cellStyle name="SAPBEXexcBad7 3" xfId="35268" xr:uid="{1643C507-2638-43A0-BA19-11045AA61B1A}"/>
    <cellStyle name="SAPBEXexcBad7 4" xfId="35269" xr:uid="{80E69BA2-E9F0-49E8-BF27-1D0CAB644C86}"/>
    <cellStyle name="SAPBEXexcBad7 5" xfId="35270" xr:uid="{54E98CC2-F562-4ACB-8F90-1A82E5148D6F}"/>
    <cellStyle name="SAPBEXexcBad8" xfId="35271" xr:uid="{9F0ABD70-7910-4D5C-B1F3-617BE4AC5C69}"/>
    <cellStyle name="SAPBEXexcBad8 2" xfId="35272" xr:uid="{6AA8212F-637C-4644-AA7B-5643130A0374}"/>
    <cellStyle name="SAPBEXexcBad8 3" xfId="35273" xr:uid="{4BBF87FD-2223-4777-8976-48109BCC0729}"/>
    <cellStyle name="SAPBEXexcBad8 4" xfId="35274" xr:uid="{512CDC50-CDD2-45D6-A236-E22B649B4391}"/>
    <cellStyle name="SAPBEXexcBad8 5" xfId="35275" xr:uid="{0B96523F-B4B8-4D4D-BB40-E84AF283A241}"/>
    <cellStyle name="SAPBEXexcBad9" xfId="35276" xr:uid="{239BE914-4EC5-4530-8815-287749272CEA}"/>
    <cellStyle name="SAPBEXexcBad9 2" xfId="35277" xr:uid="{1C70E51F-C7E0-493C-89A3-4A1E20903070}"/>
    <cellStyle name="SAPBEXexcBad9 3" xfId="35278" xr:uid="{C4FDC103-0E2F-445D-A2CB-693E153135E0}"/>
    <cellStyle name="SAPBEXexcBad9 4" xfId="35279" xr:uid="{43D0EC20-0875-4E37-883D-CC9190137BE9}"/>
    <cellStyle name="SAPBEXexcBad9 5" xfId="35280" xr:uid="{F1A0AAB7-96F8-42E1-B1BD-301C1DF6B79A}"/>
    <cellStyle name="SAPBEXexcCritical4" xfId="35281" xr:uid="{66139CFF-B775-4B12-B6FE-A9C25FF08D3D}"/>
    <cellStyle name="SAPBEXexcCritical4 2" xfId="35282" xr:uid="{31D322D9-C57C-4AE9-9DA5-17C89901D1BB}"/>
    <cellStyle name="SAPBEXexcCritical4 3" xfId="35283" xr:uid="{55F9829D-1C88-45A5-8101-5EA9B63FD570}"/>
    <cellStyle name="SAPBEXexcCritical4 4" xfId="35284" xr:uid="{CEF3DD01-4DDD-40AE-987F-2FD5114D53C4}"/>
    <cellStyle name="SAPBEXexcCritical4 5" xfId="35285" xr:uid="{4EACB5EC-C36B-4120-AF19-58ABB4E8BAA3}"/>
    <cellStyle name="SAPBEXexcCritical5" xfId="35286" xr:uid="{FD4541B4-8D34-428C-A248-240EB48A77D3}"/>
    <cellStyle name="SAPBEXexcCritical5 2" xfId="35287" xr:uid="{FC13208E-1379-455B-8A12-F529E5B9E9E4}"/>
    <cellStyle name="SAPBEXexcCritical5 3" xfId="35288" xr:uid="{F85C4A8C-0347-4601-8FF0-F4585595ABC2}"/>
    <cellStyle name="SAPBEXexcCritical5 4" xfId="35289" xr:uid="{70396EC8-7B78-4589-A6B9-6B76D5FFBFAE}"/>
    <cellStyle name="SAPBEXexcCritical5 5" xfId="35290" xr:uid="{05DCB145-1FF9-4D38-B766-16B80301D3E0}"/>
    <cellStyle name="SAPBEXexcCritical6" xfId="35291" xr:uid="{D1951966-B2C5-4E95-B0A7-65BAD3DA5DD3}"/>
    <cellStyle name="SAPBEXexcCritical6 2" xfId="35292" xr:uid="{15CE7568-7C17-427D-AC2B-75814CFA5976}"/>
    <cellStyle name="SAPBEXexcCritical6 3" xfId="35293" xr:uid="{D16424FC-A755-4AF0-A1CF-9873263E320A}"/>
    <cellStyle name="SAPBEXexcCritical6 4" xfId="35294" xr:uid="{B7BDBB9A-F4EC-4288-9CB8-A1B2AD9B44A2}"/>
    <cellStyle name="SAPBEXexcCritical6 5" xfId="35295" xr:uid="{AE15FF01-C62C-4320-B773-EEC342FDF7F6}"/>
    <cellStyle name="SAPBEXexcGood1" xfId="35296" xr:uid="{3479193B-CD56-4FD7-90E8-D39EE2C3ABE8}"/>
    <cellStyle name="SAPBEXexcGood1 2" xfId="35297" xr:uid="{77328270-18AB-48F1-BF05-9DBA59B3D710}"/>
    <cellStyle name="SAPBEXexcGood1 3" xfId="35298" xr:uid="{3BC3AD85-2B00-4FFE-9743-3B77D9F3B42B}"/>
    <cellStyle name="SAPBEXexcGood1 4" xfId="35299" xr:uid="{FC2DDCB5-AAEA-4D63-9CBF-0AD2A315F477}"/>
    <cellStyle name="SAPBEXexcGood1 5" xfId="35300" xr:uid="{AFB3B27B-1EA3-4D72-99D4-A4664A4922D9}"/>
    <cellStyle name="SAPBEXexcGood2" xfId="35301" xr:uid="{54024C4A-816C-45DD-A414-5377D4F3D4DE}"/>
    <cellStyle name="SAPBEXexcGood2 2" xfId="35302" xr:uid="{207FE9CA-CA58-4413-8D55-3842BF898C82}"/>
    <cellStyle name="SAPBEXexcGood2 3" xfId="35303" xr:uid="{747E54C3-8FBF-4074-B59F-050C090307A3}"/>
    <cellStyle name="SAPBEXexcGood2 4" xfId="35304" xr:uid="{FB0C974D-17B9-47DA-AE80-45629263BF46}"/>
    <cellStyle name="SAPBEXexcGood2 5" xfId="35305" xr:uid="{126291C4-63B6-446E-AD44-A65452591A6B}"/>
    <cellStyle name="SAPBEXexcGood3" xfId="35306" xr:uid="{471CAD7E-0D9D-4189-8136-D58AFDE037B5}"/>
    <cellStyle name="SAPBEXexcGood3 2" xfId="35307" xr:uid="{A05E6E44-15D7-4229-B47D-828EBA51D453}"/>
    <cellStyle name="SAPBEXexcGood3 3" xfId="35308" xr:uid="{9D2008E2-A230-42ED-9877-683A3C0F2E04}"/>
    <cellStyle name="SAPBEXexcGood3 4" xfId="35309" xr:uid="{3E577A32-A8DF-4711-9406-691C12F3619E}"/>
    <cellStyle name="SAPBEXexcGood3 5" xfId="35310" xr:uid="{2E90A629-A7B2-4D36-A15E-20E5E4FE3931}"/>
    <cellStyle name="SAPBEXfilterDrill" xfId="35311" xr:uid="{C1C12743-4304-4D42-BD49-7B423547012B}"/>
    <cellStyle name="SAPBEXfilterDrill 2" xfId="35312" xr:uid="{306BBFEB-8E49-4573-BDF5-A2804227C51E}"/>
    <cellStyle name="SAPBEXfilterDrill 3" xfId="35313" xr:uid="{6EEAC62F-426F-4787-8B12-1D430982AB4E}"/>
    <cellStyle name="SAPBEXfilterDrill 4" xfId="35314" xr:uid="{826729E3-11C4-4D1F-8662-DF1D5BD9E4C9}"/>
    <cellStyle name="SAPBEXfilterDrill 5" xfId="35315" xr:uid="{EEF98CBD-0240-497E-AE99-CE6CD55E8D39}"/>
    <cellStyle name="SAPBEXfilterItem" xfId="35316" xr:uid="{BE9760B8-4163-4BA7-9464-50397D30FFF6}"/>
    <cellStyle name="SAPBEXfilterItem 2" xfId="35317" xr:uid="{B0F062AE-C691-4203-81C1-C19426BD1581}"/>
    <cellStyle name="SAPBEXfilterItem 2 2" xfId="37910" xr:uid="{7F676569-B9A1-4E6B-9036-6B8D812D0302}"/>
    <cellStyle name="SAPBEXfilterItem 3" xfId="35318" xr:uid="{EF0B18EA-6E8D-478C-BE72-838FB2218414}"/>
    <cellStyle name="SAPBEXfilterItem 3 2" xfId="37911" xr:uid="{DFB2829B-B86B-415F-9D0F-0A33602B6172}"/>
    <cellStyle name="SAPBEXfilterItem 4" xfId="35319" xr:uid="{0448B378-A46D-4A8E-94BE-B57161BC3ECE}"/>
    <cellStyle name="SAPBEXfilterItem 4 2" xfId="37912" xr:uid="{B0CEAF33-4105-4FEC-A6F3-C835B645E186}"/>
    <cellStyle name="SAPBEXfilterItem 5" xfId="35320" xr:uid="{B8CD6D38-A33C-4014-A4F2-B804F805D4A0}"/>
    <cellStyle name="SAPBEXfilterItem 5 2" xfId="37913" xr:uid="{5309D083-DE07-42D5-9265-C854422D6379}"/>
    <cellStyle name="SAPBEXfilterItem 6" xfId="37909" xr:uid="{60A59CCB-1943-44AD-94C0-ED0BF6480C00}"/>
    <cellStyle name="SAPBEXfilterText" xfId="35321" xr:uid="{C14CE4D2-9E3D-49B5-B5D4-32F0E76E37EC}"/>
    <cellStyle name="SAPBEXformats" xfId="35322" xr:uid="{E8B92044-2C24-4EBB-9416-3FD22FD83583}"/>
    <cellStyle name="SAPBEXformats 2" xfId="35323" xr:uid="{F020A40F-A3B2-4993-8AD3-AD08C8247F4E}"/>
    <cellStyle name="SAPBEXformats 3" xfId="35324" xr:uid="{80EAE3CA-37DC-49EA-B03B-D192D894FBF5}"/>
    <cellStyle name="SAPBEXformats 4" xfId="35325" xr:uid="{82D82CD2-7986-4329-BD6B-2D53725E4524}"/>
    <cellStyle name="SAPBEXformats 5" xfId="35326" xr:uid="{18010E31-344D-4E60-ACF0-D030F31EBB77}"/>
    <cellStyle name="SAPBEXheaderItem" xfId="35327" xr:uid="{7AAE8B55-82FA-4648-A5BD-765D5F55654D}"/>
    <cellStyle name="SAPBEXheaderItem 2" xfId="35328" xr:uid="{0431C2EE-AC6B-47D5-BDEB-20D6E8A5B4FF}"/>
    <cellStyle name="SAPBEXheaderItem 3" xfId="35329" xr:uid="{B53F6B43-D086-44F6-86A5-172B8520769B}"/>
    <cellStyle name="SAPBEXheaderItem 4" xfId="35330" xr:uid="{336C091A-CD7F-482E-909B-E13526B3475A}"/>
    <cellStyle name="SAPBEXheaderItem 5" xfId="35331" xr:uid="{45F1F0D6-3793-454B-BF3E-02704143450B}"/>
    <cellStyle name="SAPBEXheaderText" xfId="35332" xr:uid="{338A4A39-DBF9-48C4-BAB5-6D74ACE0A4BB}"/>
    <cellStyle name="SAPBEXheaderText 2" xfId="35333" xr:uid="{C8BA7C02-CF33-4A0E-A00E-7480CD12D1BF}"/>
    <cellStyle name="SAPBEXheaderText 3" xfId="35334" xr:uid="{C7C7B516-2324-4E9F-95C5-3D9147F070A4}"/>
    <cellStyle name="SAPBEXheaderText 4" xfId="35335" xr:uid="{6498B8A6-5EAE-4A23-B4F9-BFE3F0A00EA0}"/>
    <cellStyle name="SAPBEXheaderText 5" xfId="35336" xr:uid="{B36A2CE3-F5CF-4D9A-BEC2-2A5A7813D818}"/>
    <cellStyle name="SAPBEXHLevel0" xfId="35337" xr:uid="{7EBD22CE-8F0A-4F66-9747-99AC51EC7453}"/>
    <cellStyle name="SAPBEXHLevel0 2" xfId="35338" xr:uid="{B1C61A99-6671-4770-8B1B-6E6776E48F70}"/>
    <cellStyle name="SAPBEXHLevel0 3" xfId="35339" xr:uid="{9EC713C7-D3B0-4E8E-A2DF-87B2A23D40E5}"/>
    <cellStyle name="SAPBEXHLevel0 4" xfId="35340" xr:uid="{D3A49BE3-6794-4801-8900-03DEDD4B36A9}"/>
    <cellStyle name="SAPBEXHLevel0 5" xfId="35341" xr:uid="{1830B924-CC7A-4058-A4E4-F200D68E75D8}"/>
    <cellStyle name="SAPBEXHLevel0X" xfId="35342" xr:uid="{8AB24A4E-6114-4C62-89A1-DD7C1D31BB9E}"/>
    <cellStyle name="SAPBEXHLevel0X 2" xfId="35343" xr:uid="{0D5ED99B-B0EA-4942-919F-2A5BFC464C36}"/>
    <cellStyle name="SAPBEXHLevel0X 3" xfId="35344" xr:uid="{DFFC9E79-5D50-4C4F-AA4A-986756024432}"/>
    <cellStyle name="SAPBEXHLevel0X 4" xfId="35345" xr:uid="{A2BCE7EF-63B2-4B35-8C02-5F49D586E547}"/>
    <cellStyle name="SAPBEXHLevel0X 5" xfId="35346" xr:uid="{DFE82872-D748-461D-9D83-8D5EC2337A42}"/>
    <cellStyle name="SAPBEXHLevel1" xfId="35347" xr:uid="{46B58457-8B38-491C-80B3-5F2F90B80CBF}"/>
    <cellStyle name="SAPBEXHLevel1 2" xfId="35348" xr:uid="{DD714ED5-E783-48EB-9D58-B45951581C7E}"/>
    <cellStyle name="SAPBEXHLevel1 2 2" xfId="35349" xr:uid="{E1D14B7C-1BF8-4FAF-B1C6-60F9A1EBA5AD}"/>
    <cellStyle name="SAPBEXHLevel1 3" xfId="35350" xr:uid="{E6BE20F4-F824-4D85-BE70-B2DEAEFF8C7B}"/>
    <cellStyle name="SAPBEXHLevel1 3 2" xfId="35351" xr:uid="{0C877B74-35E1-4E7D-BC7E-982744969344}"/>
    <cellStyle name="SAPBEXHLevel1 4" xfId="35352" xr:uid="{7FB2FA29-1771-4B53-BAC5-AA15F1A98DA3}"/>
    <cellStyle name="SAPBEXHLevel1 5" xfId="35353" xr:uid="{53DCB2B9-A76E-4F99-AD63-4B0E6F78446F}"/>
    <cellStyle name="SAPBEXHLevel1_Cadrage conso" xfId="35354" xr:uid="{A7B3E4CB-C208-4839-BA17-5DF9EEF2266D}"/>
    <cellStyle name="SAPBEXHLevel1X" xfId="35355" xr:uid="{D31E0334-DEF6-49D2-9C14-6A53A245B479}"/>
    <cellStyle name="SAPBEXHLevel1X 2" xfId="35356" xr:uid="{9D0BD87E-00D8-40EC-937A-007904DB1172}"/>
    <cellStyle name="SAPBEXHLevel1X 3" xfId="35357" xr:uid="{43B94531-8AE3-4132-9A87-785B755621DF}"/>
    <cellStyle name="SAPBEXHLevel1X 4" xfId="35358" xr:uid="{D1974E76-8EBD-467D-A87F-39D206BC5F9A}"/>
    <cellStyle name="SAPBEXHLevel1X 5" xfId="35359" xr:uid="{B02AFDDF-129F-4CA6-AB6A-FE594316F278}"/>
    <cellStyle name="SAPBEXHLevel2" xfId="35360" xr:uid="{D1AA1B50-32C5-4476-B451-5D54C5423D53}"/>
    <cellStyle name="SAPBEXHLevel2 2" xfId="35361" xr:uid="{5326E624-1330-4BFF-A9E7-7265A8125798}"/>
    <cellStyle name="SAPBEXHLevel2 3" xfId="35362" xr:uid="{7BC17E7A-624C-442E-9C9F-431D63974750}"/>
    <cellStyle name="SAPBEXHLevel2 4" xfId="35363" xr:uid="{02767827-9F58-4BAE-A495-1CF5DF3611E1}"/>
    <cellStyle name="SAPBEXHLevel2 5" xfId="35364" xr:uid="{4950305B-4BD5-4317-A915-C5CCBD414960}"/>
    <cellStyle name="SAPBEXHLevel2X" xfId="35365" xr:uid="{287C0CC5-1FF0-46B9-9951-C1A4937E3A5B}"/>
    <cellStyle name="SAPBEXHLevel2X 2" xfId="35366" xr:uid="{922BDA59-FCC6-4FD8-955E-08340B8784B4}"/>
    <cellStyle name="SAPBEXHLevel2X 3" xfId="35367" xr:uid="{CC981876-4F13-4D9C-9643-6A69B48B11BC}"/>
    <cellStyle name="SAPBEXHLevel2X 4" xfId="35368" xr:uid="{41E20F56-145F-4D38-92DD-F49D2FA8604F}"/>
    <cellStyle name="SAPBEXHLevel2X 5" xfId="35369" xr:uid="{71893990-A5B2-4003-ACA0-3E5B3CDEAB40}"/>
    <cellStyle name="SAPBEXHLevel3" xfId="35370" xr:uid="{A99E42B5-7061-4E2C-A56C-7EE6FEF1CC44}"/>
    <cellStyle name="SAPBEXHLevel3 2" xfId="35371" xr:uid="{7C1F7A12-C57F-4697-8D07-4477239ACEB3}"/>
    <cellStyle name="SAPBEXHLevel3 3" xfId="35372" xr:uid="{E334C6EC-D64E-4945-8876-9E6C13F5A472}"/>
    <cellStyle name="SAPBEXHLevel3 4" xfId="35373" xr:uid="{0A8037AF-A086-478D-8F7B-AAB0F2FAFA7F}"/>
    <cellStyle name="SAPBEXHLevel3 5" xfId="35374" xr:uid="{D74BA98F-EBEC-475D-804F-E7CE6FA8C8A0}"/>
    <cellStyle name="SAPBEXHLevel3X" xfId="35375" xr:uid="{85E96571-9D56-4935-B7C4-0D6B5FD0506C}"/>
    <cellStyle name="SAPBEXHLevel3X 2" xfId="35376" xr:uid="{15999E14-9882-4D68-8D6E-1462B11A1974}"/>
    <cellStyle name="SAPBEXHLevel3X 3" xfId="35377" xr:uid="{8830DA16-95C3-4A2C-8362-B36A9AE6DF8E}"/>
    <cellStyle name="SAPBEXHLevel3X 4" xfId="35378" xr:uid="{41D58077-31C3-4DA2-8A1A-200F95379332}"/>
    <cellStyle name="SAPBEXHLevel3X 5" xfId="35379" xr:uid="{79E078B1-BA6C-45A0-B886-D405455BB8B0}"/>
    <cellStyle name="SAPBEXresData" xfId="35380" xr:uid="{739C35DB-D441-4799-9AC3-68DDFD575F3D}"/>
    <cellStyle name="SAPBEXresData 2" xfId="35381" xr:uid="{DD042DA1-E906-4484-8544-1FDFF44DEED6}"/>
    <cellStyle name="SAPBEXresData 3" xfId="35382" xr:uid="{AC38CF95-B734-4F3A-A230-632FD63FA97B}"/>
    <cellStyle name="SAPBEXresData 4" xfId="35383" xr:uid="{5C0ED663-731A-43E0-92D7-B591DC4D3095}"/>
    <cellStyle name="SAPBEXresData 5" xfId="35384" xr:uid="{4DCC0258-DC26-4BD6-A203-961720613E2D}"/>
    <cellStyle name="SAPBEXresDataEmph" xfId="35385" xr:uid="{EDB8F103-6F9F-4459-B912-381CC63318A8}"/>
    <cellStyle name="SAPBEXresDataEmph 2" xfId="35386" xr:uid="{483370E6-3FBF-44CA-8CF6-F19E6D8E7614}"/>
    <cellStyle name="SAPBEXresDataEmph 3" xfId="35387" xr:uid="{7152D9BA-7B19-4A48-83B8-818A680A3D97}"/>
    <cellStyle name="SAPBEXresDataEmph 4" xfId="35388" xr:uid="{709814EE-CEA7-48B5-84AE-9DC5427502D0}"/>
    <cellStyle name="SAPBEXresDataEmph 5" xfId="35389" xr:uid="{9CF29BEC-7C5B-4F45-8D9F-CCB70A4BC3A2}"/>
    <cellStyle name="SAPBEXresItem" xfId="35390" xr:uid="{96DF9181-E3F4-4958-B16A-D2E2A35DD504}"/>
    <cellStyle name="SAPBEXresItem 2" xfId="35391" xr:uid="{84A4549C-8815-424D-A475-8A3A89784F06}"/>
    <cellStyle name="SAPBEXresItem 3" xfId="35392" xr:uid="{C0647565-4DF1-4DE7-BD61-BEA32FA86C16}"/>
    <cellStyle name="SAPBEXresItem 4" xfId="35393" xr:uid="{151A85AF-0734-47ED-AB1B-4A9FCDF5855E}"/>
    <cellStyle name="SAPBEXresItem 5" xfId="35394" xr:uid="{8729A680-06E7-4E2B-814E-B2ACE9CC9138}"/>
    <cellStyle name="SAPBEXresItemX" xfId="35395" xr:uid="{B85E0268-5F02-4207-B6DA-BC25D7096EAD}"/>
    <cellStyle name="SAPBEXresItemX 2" xfId="35396" xr:uid="{5D1E0321-05AE-4732-92A8-69C2EDD8743A}"/>
    <cellStyle name="SAPBEXresItemX 3" xfId="35397" xr:uid="{4FF0E5AB-BC3E-4BEC-8E58-3D6A85698F41}"/>
    <cellStyle name="SAPBEXresItemX 4" xfId="35398" xr:uid="{5479411F-B675-4B9C-BD00-2626D7E47B34}"/>
    <cellStyle name="SAPBEXresItemX 5" xfId="35399" xr:uid="{2A6263C2-4AA1-4880-AB2D-F415B6CFA409}"/>
    <cellStyle name="SAPBEXstdData" xfId="35400" xr:uid="{2C30BCCE-431C-43C1-A692-200322526CAA}"/>
    <cellStyle name="SAPBEXstdData 2" xfId="35401" xr:uid="{7BD66503-3CB2-4969-B7EA-945632BD9092}"/>
    <cellStyle name="SAPBEXstdData 2 2" xfId="35402" xr:uid="{C37A77C7-3E8C-4357-B209-3B393C80C3E8}"/>
    <cellStyle name="SAPBEXstdData 2 2 2" xfId="35403" xr:uid="{6CC46146-4438-4B0A-AB18-6B682483BAAF}"/>
    <cellStyle name="SAPBEXstdData 2 3" xfId="35404" xr:uid="{40154B93-405A-42B1-A35D-FD65467705D8}"/>
    <cellStyle name="SAPBEXstdData 2 3 2" xfId="35405" xr:uid="{1D2256EA-EB7D-42D1-968B-5DF7AEA0FDCB}"/>
    <cellStyle name="SAPBEXstdData 2 4" xfId="35406" xr:uid="{68AB785E-440C-44EF-BA4D-951CD2E69852}"/>
    <cellStyle name="SAPBEXstdData 2 5" xfId="35407" xr:uid="{465E0726-D809-4386-936F-329A1AD969E2}"/>
    <cellStyle name="SAPBEXstdData 2 6" xfId="35408" xr:uid="{5BA6E22C-82BA-46D7-838B-F5638CD5EB76}"/>
    <cellStyle name="SAPBEXstdData 2_Cadrage conso" xfId="35409" xr:uid="{182C673D-C0DF-4B4D-B865-C2579D0D9823}"/>
    <cellStyle name="SAPBEXstdData 3" xfId="35410" xr:uid="{4B506B3F-9DD1-4442-825A-3C2F04937EBE}"/>
    <cellStyle name="SAPBEXstdData 3 2" xfId="35411" xr:uid="{1C244D65-134F-4467-A0F5-4DD96AAD0AE1}"/>
    <cellStyle name="SAPBEXstdData 4" xfId="35412" xr:uid="{671A1791-E669-42FC-8BFB-D9441364887E}"/>
    <cellStyle name="SAPBEXstdData 4 2" xfId="35413" xr:uid="{6929E690-AC7D-4C13-AE61-0F1647CAD117}"/>
    <cellStyle name="SAPBEXstdData_Annexe 6 IAS" xfId="35414" xr:uid="{C25736B9-7A85-4763-B826-0CD934B1EECF}"/>
    <cellStyle name="SAPBEXstdDataEmph" xfId="35415" xr:uid="{B44FB4CA-EE28-40B0-8404-F14D444B843E}"/>
    <cellStyle name="SAPBEXstdDataEmph 2" xfId="35416" xr:uid="{49D1E0A8-89E0-45F8-BB1D-F0B4788DCC22}"/>
    <cellStyle name="SAPBEXstdDataEmph 3" xfId="35417" xr:uid="{3048A583-FAB2-40D8-81E5-67786FD96916}"/>
    <cellStyle name="SAPBEXstdDataEmph 4" xfId="35418" xr:uid="{292A9E97-D23F-437B-9BE1-21489D0EB022}"/>
    <cellStyle name="SAPBEXstdDataEmph 5" xfId="35419" xr:uid="{E389961F-754E-4976-906E-29A5F5DCDA8F}"/>
    <cellStyle name="SAPBEXstdItem" xfId="35420" xr:uid="{BD717B11-6B24-482B-9A67-9F43DC0CFFF7}"/>
    <cellStyle name="SAPBEXstdItem 2" xfId="35421" xr:uid="{DA9DC146-1849-4A44-B1B7-3FE37C4FFF3D}"/>
    <cellStyle name="SAPBEXstdItem 3" xfId="35422" xr:uid="{5CDA1675-A11B-446B-AD53-9DD6FC703969}"/>
    <cellStyle name="SAPBEXstdItem 4" xfId="35423" xr:uid="{818A3CB1-ACA4-4CB6-A727-56BB17976B53}"/>
    <cellStyle name="SAPBEXstdItem 5" xfId="35424" xr:uid="{FBF560E7-3E88-4675-B084-66F6D53F4937}"/>
    <cellStyle name="SAPBEXstdItemX" xfId="35425" xr:uid="{92C06CBB-431F-4F84-B982-AC2A884AC47B}"/>
    <cellStyle name="SAPBEXstdItemX 2" xfId="35426" xr:uid="{4D726F02-D507-4C51-A35E-917811D46DF3}"/>
    <cellStyle name="SAPBEXstdItemX 3" xfId="35427" xr:uid="{A06ABF99-9A53-4A74-81E1-FA306614C89B}"/>
    <cellStyle name="SAPBEXstdItemX 4" xfId="35428" xr:uid="{5FBB5E8B-97AC-46A0-B26B-4C60E1BAD3DC}"/>
    <cellStyle name="SAPBEXstdItemX 5" xfId="35429" xr:uid="{FCE055EE-07C7-4C3D-BE3F-E0D35DC41A38}"/>
    <cellStyle name="SAPBEXtitle" xfId="35430" xr:uid="{18A4EBD5-6114-4C09-AA9F-999F1FB46A2A}"/>
    <cellStyle name="SAPBEXundefined" xfId="35431" xr:uid="{6DAD60BE-3669-4DE3-AB65-0729EA99A89C}"/>
    <cellStyle name="SAPBEXundefined 2" xfId="35432" xr:uid="{52AFE2CA-1B68-4226-A896-589282C63B44}"/>
    <cellStyle name="SAPBEXundefined 3" xfId="35433" xr:uid="{45A69960-7CA8-426A-B5A8-33034631F557}"/>
    <cellStyle name="SAPBEXundefined 4" xfId="35434" xr:uid="{FB2CF265-FE80-4569-BA7B-83C89B0FA8BF}"/>
    <cellStyle name="SAPBEXundefined 5" xfId="35435" xr:uid="{FC0E2218-53D0-4496-8E08-C4ED0AA8266A}"/>
    <cellStyle name="Satisfaisant 10" xfId="35436" xr:uid="{CEFE5071-8B0D-4F9F-B35E-0B2EC39E44AB}"/>
    <cellStyle name="Satisfaisant 11" xfId="35437" xr:uid="{CB37146F-A1BF-45F6-A475-E70D378DE292}"/>
    <cellStyle name="Satisfaisant 12" xfId="35438" xr:uid="{2B99D1D2-6AB6-4E46-A775-161673469784}"/>
    <cellStyle name="Satisfaisant 2" xfId="35439" xr:uid="{8449BD18-5583-4BBD-BA71-0059F7869EDC}"/>
    <cellStyle name="Satisfaisant 3" xfId="35440" xr:uid="{8781BD24-D5BF-40F3-8EC1-EF34C4F59CAE}"/>
    <cellStyle name="Satisfaisant 4" xfId="35441" xr:uid="{0E6E581F-CC38-4543-A13A-D92546CF5477}"/>
    <cellStyle name="Satisfaisant 4 2" xfId="35442" xr:uid="{1837D12D-2640-491C-8F0E-44458F8C5389}"/>
    <cellStyle name="Satisfaisant 4 3" xfId="35443" xr:uid="{A1DD3891-F304-4641-A9CD-F45EB6EC010C}"/>
    <cellStyle name="Satisfaisant 4_Annexe 6 IAS" xfId="35444" xr:uid="{E1BAEB08-E159-4FD4-B93B-C9795A2562A8}"/>
    <cellStyle name="Satisfaisant 5" xfId="35445" xr:uid="{7827D14D-0F52-4565-A85C-94E57BE5CA9D}"/>
    <cellStyle name="Satisfaisant 6" xfId="35446" xr:uid="{1C019B52-95C8-4138-AB3B-83E953974BDC}"/>
    <cellStyle name="Satisfaisant 7" xfId="35447" xr:uid="{576C098B-F20F-4CD2-B4E8-03EDF32C6FB8}"/>
    <cellStyle name="Satisfaisant 8" xfId="35448" xr:uid="{FBE3739E-D48E-45CD-BE27-310F8972162F}"/>
    <cellStyle name="Satisfaisant 8 2" xfId="35449" xr:uid="{DA9D6DBB-67B2-469D-A1F5-97D95F96A4E2}"/>
    <cellStyle name="Satisfaisant 8_Annexe 6 IAS" xfId="35450" xr:uid="{D939ED19-9C90-479B-8F52-C09DDE9E3778}"/>
    <cellStyle name="Satisfaisant 9" xfId="35451" xr:uid="{3814706D-D4EA-4894-B53D-FA71956588ED}"/>
    <cellStyle name="SBigTitle" xfId="35452" xr:uid="{A34A7FF7-CF48-4CB2-AB14-977B5781573D}"/>
    <cellStyle name="SComment" xfId="35453" xr:uid="{55315AD1-1683-4024-896D-BCBC8076FF87}"/>
    <cellStyle name="scost_%" xfId="35454" xr:uid="{D35970F5-AF61-488A-81FB-6E94B30A5740}"/>
    <cellStyle name="scostamenti" xfId="35455" xr:uid="{B9D4CE44-5822-44F1-9A92-35329A17C8B8}"/>
    <cellStyle name="ScotchRule" xfId="35456" xr:uid="{F55EAFBD-A0D7-42FD-8865-661E60C7523C}"/>
    <cellStyle name="Section" xfId="35457" xr:uid="{3BC54450-1D3C-4CAB-8642-A0E47CFFC096}"/>
    <cellStyle name="Section 2" xfId="35458" xr:uid="{8FA94C37-3414-4A45-B8AA-0E289BC1C721}"/>
    <cellStyle name="Section_Cadrage conso" xfId="35459" xr:uid="{E37C6565-CFD1-4BEF-B1C5-9E12CC82D15C}"/>
    <cellStyle name="SEM-BPS-data" xfId="35460" xr:uid="{90851BDF-25C9-4A67-B3BF-646963C8D97F}"/>
    <cellStyle name="SEM-BPS-head" xfId="35461" xr:uid="{270854A1-69FB-4CB2-AFF9-C4F45C05EEE1}"/>
    <cellStyle name="SEM-BPS-headdata" xfId="35462" xr:uid="{7EB5187B-8FAD-4218-BE66-62B1A1CBC7DD}"/>
    <cellStyle name="SEM-BPS-headkey" xfId="35463" xr:uid="{69E974CC-6A63-4EDC-AB71-D2B11A24CBD9}"/>
    <cellStyle name="SEM-BPS-input-on" xfId="35464" xr:uid="{614B4D8B-9FB3-44EE-B628-93F4B9EB92C2}"/>
    <cellStyle name="SEM-BPS-key" xfId="35465" xr:uid="{B133C1AF-C1F8-490E-AD05-424D05848A48}"/>
    <cellStyle name="SEM-BPS-sub1" xfId="35466" xr:uid="{AE05F19F-B895-4F80-9670-C7A0509288BD}"/>
    <cellStyle name="SEM-BPS-sub2" xfId="35467" xr:uid="{5DC8C22E-8B77-49E2-80D6-7616439D9CBC}"/>
    <cellStyle name="SEM-BPS-total" xfId="35468" xr:uid="{B2EE1B37-88D1-4B56-B0E6-AC4644E21E05}"/>
    <cellStyle name="Sep. milhar [0]" xfId="35469" xr:uid="{693C977F-3ED2-40BB-9C99-84767959D7A0}"/>
    <cellStyle name="Separador de milhares [0]_B4-9902ia" xfId="35470" xr:uid="{2B400ECA-E1DA-44C9-9E80-92D7E3898F42}"/>
    <cellStyle name="Separador de milhares_Annex_3" xfId="35471" xr:uid="{9450064E-AAA6-48D8-BDF3-10BACAE6A756}"/>
    <cellStyle name="SFig" xfId="35472" xr:uid="{CF28C30A-BE76-43EF-A315-EDFCCEEC23F4}"/>
    <cellStyle name="SFig 2" xfId="35473" xr:uid="{375C2023-6B2D-48C1-8289-FB69CA09F799}"/>
    <cellStyle name="SFig_Cadrage conso" xfId="35474" xr:uid="{9A6122A5-9C91-456C-97AD-C7D39E0713BE}"/>
    <cellStyle name="Sg%" xfId="35475" xr:uid="{2845B314-5659-4286-B65D-389F1B2329B7}"/>
    <cellStyle name="SGL U - Style1" xfId="35476" xr:uid="{39625441-3168-461A-8E31-F31C9E429E02}"/>
    <cellStyle name="SHADE" xfId="35477" xr:uid="{0222B55C-5D31-439D-BD05-A4C51166D46B}"/>
    <cellStyle name="Shaded" xfId="35478" xr:uid="{38CD1EEE-EDF5-4EB7-AE8D-765015BB7D62}"/>
    <cellStyle name="Sheet Title" xfId="20774" xr:uid="{00000000-0005-0000-0000-0000A3520000}"/>
    <cellStyle name="Short $" xfId="35479" xr:uid="{70B113BC-F846-4E6E-8FE6-5DBE4C17D4BB}"/>
    <cellStyle name="ShOut" xfId="35480" xr:uid="{8FD06A20-E253-42E1-8FEA-683B0A79FD1A}"/>
    <cellStyle name="showCheck" xfId="35481" xr:uid="{D348633E-E7EA-4076-B7A3-38EC5DFD56B4}"/>
    <cellStyle name="showCheck 10" xfId="35482" xr:uid="{9F5DF418-F37E-40D1-B644-7F7BDED789E1}"/>
    <cellStyle name="showCheck 11" xfId="37914" xr:uid="{A6014A86-E413-4F08-B8E1-63013B09E5E6}"/>
    <cellStyle name="showCheck 2" xfId="35483" xr:uid="{A76558E9-392A-408D-8A7F-951BAB71D015}"/>
    <cellStyle name="showCheck 2 2" xfId="35484" xr:uid="{4554EE1F-B5BD-47B8-8543-DAEFDB18A040}"/>
    <cellStyle name="showCheck 2 3" xfId="35485" xr:uid="{1ADFBCEF-5EC2-444D-9B71-6070FCDF0696}"/>
    <cellStyle name="showCheck 2 3 2" xfId="37916" xr:uid="{A5B08C0B-52E2-419E-840B-8C61CAED3DB0}"/>
    <cellStyle name="showCheck 2 4" xfId="35486" xr:uid="{6A3796D1-152A-42D8-AB3F-C96900F3CA79}"/>
    <cellStyle name="showCheck 2 4 2" xfId="37917" xr:uid="{8F1263C7-1A1A-416B-922C-8FED680E9FD9}"/>
    <cellStyle name="showCheck 2 5" xfId="35487" xr:uid="{755E6C7D-303A-47F6-AC98-818149996514}"/>
    <cellStyle name="showCheck 2 5 2" xfId="37918" xr:uid="{3374BFAF-F1CE-4F42-8DDB-F47142477C73}"/>
    <cellStyle name="showCheck 2 6" xfId="35488" xr:uid="{51EE0844-8617-4EE9-9CC5-CFCDAF0471B7}"/>
    <cellStyle name="showCheck 2 6 2" xfId="37919" xr:uid="{EBBDAB7C-7BFC-4EA5-A26B-3F615CF682C2}"/>
    <cellStyle name="showCheck 2 7" xfId="37915" xr:uid="{C1FB9AED-E989-4C37-99C8-69AFDE6EA734}"/>
    <cellStyle name="showCheck 2_Annexe 6 IAS" xfId="35489" xr:uid="{AA493421-2CA5-4281-B5B9-D31D465EC84C}"/>
    <cellStyle name="showCheck 3" xfId="35490" xr:uid="{E6384E60-29B3-4614-94F9-3D4E8CE43367}"/>
    <cellStyle name="showCheck 3 2" xfId="35491" xr:uid="{81837137-5E9F-4FC0-83E3-D1A6E1003C17}"/>
    <cellStyle name="showCheck 3 3" xfId="35492" xr:uid="{FFD4C09E-CE85-4D99-A136-59117FE25039}"/>
    <cellStyle name="showCheck 3 3 2" xfId="37920" xr:uid="{251C79C9-615B-4615-B27C-944CA93D58EF}"/>
    <cellStyle name="showCheck 3 4" xfId="35493" xr:uid="{025F84AF-D628-419A-87AD-74D02E343FA0}"/>
    <cellStyle name="showCheck 3 4 2" xfId="37921" xr:uid="{387A37A1-56C9-4550-9E70-7E26957AB449}"/>
    <cellStyle name="showCheck 3 5" xfId="35494" xr:uid="{C578FAB5-3CBF-4BDA-A339-9784C9BBF7E0}"/>
    <cellStyle name="showCheck 3 5 2" xfId="37922" xr:uid="{53B7D3B9-4C73-4B83-BD6F-722F33E5CC1E}"/>
    <cellStyle name="showCheck 3 6" xfId="35495" xr:uid="{A41E1990-2DCE-4530-A70D-D109E09FD090}"/>
    <cellStyle name="showCheck 3 6 2" xfId="37923" xr:uid="{6B5000E5-99B9-4F74-AA19-748F5AF38859}"/>
    <cellStyle name="showCheck 3_Annexe 6 IAS" xfId="35496" xr:uid="{7A9EEBF6-67DF-4B0F-89F6-AD4CA5875653}"/>
    <cellStyle name="showCheck 4" xfId="35497" xr:uid="{C5E7B8AF-6425-4405-8B90-E7696D757F8C}"/>
    <cellStyle name="showCheck 5" xfId="35498" xr:uid="{39E59626-8143-42F2-8313-85A165491588}"/>
    <cellStyle name="showCheck 6" xfId="35499" xr:uid="{3968220E-6B84-4003-8A06-A65F1A526AE3}"/>
    <cellStyle name="showCheck 7" xfId="35500" xr:uid="{47002B02-C9A1-4771-B600-E4DEF35548DD}"/>
    <cellStyle name="showCheck 8" xfId="35501" xr:uid="{AA88F8E8-2A60-4880-B3A6-45941D6CB250}"/>
    <cellStyle name="showCheck 9" xfId="35502" xr:uid="{A569011F-EC9F-405A-B395-08559543997C}"/>
    <cellStyle name="showCheck_Annexe 6 IAS" xfId="35503" xr:uid="{B5E705DF-347D-464F-9FB0-69B8F0C4BF78}"/>
    <cellStyle name="showExposure" xfId="20775" xr:uid="{00000000-0005-0000-0000-0000A4520000}"/>
    <cellStyle name="showExposure 10" xfId="35505" xr:uid="{30DBB239-92C8-4057-B2E1-59EDDD8953B4}"/>
    <cellStyle name="showExposure 11" xfId="35504" xr:uid="{4364F1F3-5249-4D9F-98D3-E4C85C63C07B}"/>
    <cellStyle name="showExposure 12" xfId="37924" xr:uid="{7CB27BAA-4EDB-4C23-BE4B-E0172068A5C6}"/>
    <cellStyle name="showExposure 13" xfId="21763" xr:uid="{35E30507-521C-4638-A02B-5E8596CF122E}"/>
    <cellStyle name="showExposure 2" xfId="21034" xr:uid="{00000000-0005-0000-0000-0000A5520000}"/>
    <cellStyle name="showExposure 2 2" xfId="35507" xr:uid="{2257EA70-F316-427E-AB5C-A91978C41DC2}"/>
    <cellStyle name="showExposure 2 2 2" xfId="35508" xr:uid="{4F0D1FFC-6530-4F8C-9A3E-5C7DE34DFEC7}"/>
    <cellStyle name="showExposure 2 2 3" xfId="35509" xr:uid="{B6C2B3D5-96F0-44C7-9A56-FEA54A0055D1}"/>
    <cellStyle name="showExposure 2 2 3 2" xfId="37926" xr:uid="{8BE66F34-1151-4A9C-B7BF-817AD2B562D7}"/>
    <cellStyle name="showExposure 2 2 4" xfId="35510" xr:uid="{CE85D2B7-CDD5-4CC9-AE73-F9500762D46B}"/>
    <cellStyle name="showExposure 2 2 4 2" xfId="37927" xr:uid="{00CD6B1C-E599-4B82-A6E2-B7B2B7631C4A}"/>
    <cellStyle name="showExposure 2 2 5" xfId="35511" xr:uid="{E130ABC9-720A-4267-9D57-B62705988F2F}"/>
    <cellStyle name="showExposure 2 2 5 2" xfId="37928" xr:uid="{F6660085-EABE-445E-9A3D-96903A38DCF5}"/>
    <cellStyle name="showExposure 2 2 6" xfId="35512" xr:uid="{4CFF70DD-3F52-45A5-89F1-6CB30F563DEE}"/>
    <cellStyle name="showExposure 2 2 6 2" xfId="37929" xr:uid="{686BABE8-B66D-4A2B-A7C4-E7061808BA15}"/>
    <cellStyle name="showExposure 2 3" xfId="35513" xr:uid="{25543A11-F8A0-4D85-BD97-E9A70AA477F0}"/>
    <cellStyle name="showExposure 2 3 2" xfId="37930" xr:uid="{E42A6616-2532-4D54-9ABD-F88ED966FC3B}"/>
    <cellStyle name="showExposure 2 4" xfId="35514" xr:uid="{3436C840-2691-46F8-B571-E068C1125F6C}"/>
    <cellStyle name="showExposure 2 4 2" xfId="37931" xr:uid="{C893A400-BCBB-4AA9-AD13-3E6354AC7EF3}"/>
    <cellStyle name="showExposure 2 5" xfId="35515" xr:uid="{693C6866-C60C-4AB1-9B3D-2D1191EC3EA0}"/>
    <cellStyle name="showExposure 2 5 2" xfId="37932" xr:uid="{004B7402-8457-487F-B792-6B9417071A93}"/>
    <cellStyle name="showExposure 2 6" xfId="35516" xr:uid="{072B2243-F788-4656-AF22-843EFCEB4EE2}"/>
    <cellStyle name="showExposure 2 6 2" xfId="37933" xr:uid="{304507F0-E3E2-4EBF-948F-A380C3774E4C}"/>
    <cellStyle name="showExposure 2 7" xfId="35517" xr:uid="{C3F88F2D-466E-45C5-86A7-F841DFA829A6}"/>
    <cellStyle name="showExposure 2 7 2" xfId="37934" xr:uid="{22FDB562-FBEC-4202-B503-25CA8955D18F}"/>
    <cellStyle name="showExposure 2 8" xfId="37925" xr:uid="{5B2982CE-86D4-47B1-A16B-41AFCC4147B6}"/>
    <cellStyle name="showExposure 2 9" xfId="35506" xr:uid="{889CF7F7-A6FF-4C2C-8216-D47513488F40}"/>
    <cellStyle name="showExposure 2_Annexe 6 IAS" xfId="35518" xr:uid="{439F00B3-C3E1-4305-A2F9-263D629B4A97}"/>
    <cellStyle name="showExposure 3" xfId="35519" xr:uid="{7A7E6629-A0C4-44C5-B5A9-3820B3F9A24C}"/>
    <cellStyle name="showExposure 3 2" xfId="35520" xr:uid="{03BACDB6-A6AD-4E68-8AA3-F8F64C678523}"/>
    <cellStyle name="showExposure 3 3" xfId="35521" xr:uid="{92E9798E-88B9-450A-BE6C-DBCEC127CF1E}"/>
    <cellStyle name="showExposure 3 3 2" xfId="37935" xr:uid="{72D5FAC8-2897-43E5-9192-7AE7CBBE86B4}"/>
    <cellStyle name="showExposure 3 4" xfId="35522" xr:uid="{87EBAFEA-3FD8-474B-9802-47D8F11CE8F3}"/>
    <cellStyle name="showExposure 3 4 2" xfId="37936" xr:uid="{E5FD9400-00FE-434F-B69E-EE19574F260B}"/>
    <cellStyle name="showExposure 3 5" xfId="35523" xr:uid="{FC24FE73-5BCF-4F92-AE76-DB14572B37E4}"/>
    <cellStyle name="showExposure 3 5 2" xfId="37937" xr:uid="{1CAB0B96-F4D7-4E75-97F0-4E1A76D86392}"/>
    <cellStyle name="showExposure 3 6" xfId="35524" xr:uid="{6C1AF757-1AF8-442C-A3DD-958825CAF868}"/>
    <cellStyle name="showExposure 3 6 2" xfId="37938" xr:uid="{25FFE8B8-E6EE-4235-8063-648A33F4BCD8}"/>
    <cellStyle name="showExposure 3_Annexe 6 IAS" xfId="35525" xr:uid="{4E18413D-C21B-4839-8829-69D5D2E23AB4}"/>
    <cellStyle name="showExposure 4" xfId="35526" xr:uid="{464356A4-C479-41BC-B871-889BD40A0C9F}"/>
    <cellStyle name="showExposure 5" xfId="35527" xr:uid="{3283D631-65F9-4AE3-8F32-25154341D1B5}"/>
    <cellStyle name="showExposure 6" xfId="35528" xr:uid="{FE9213FB-308C-44C3-AC64-89B0EE2B254E}"/>
    <cellStyle name="showExposure 7" xfId="35529" xr:uid="{BDE5C4EF-9D05-472F-B959-BDD17020E88D}"/>
    <cellStyle name="showExposure 8" xfId="35530" xr:uid="{D8B0B05C-AD12-43D6-9240-0C6EADF05B28}"/>
    <cellStyle name="showExposure 9" xfId="35531" xr:uid="{F82924BD-CF03-49F1-AFC2-666CD0BAFE95}"/>
    <cellStyle name="showExposure_Annexe 6 IAS" xfId="35532" xr:uid="{153FC23B-1044-44F0-B7AD-889F2A5BA62C}"/>
    <cellStyle name="showParameterE" xfId="20776" xr:uid="{00000000-0005-0000-0000-0000A6520000}"/>
    <cellStyle name="showParameterE 10" xfId="35534" xr:uid="{AEFE9A6E-FF71-4CA5-BD51-88DBBF6CBE83}"/>
    <cellStyle name="showParameterE 11" xfId="35533" xr:uid="{CD65D5C1-02AF-4875-950D-173A3CAABFF9}"/>
    <cellStyle name="showParameterE 12" xfId="37939" xr:uid="{CBD5E9E0-85AD-495A-8E1F-7D9D41AA42C3}"/>
    <cellStyle name="showParameterE 13" xfId="21764" xr:uid="{7852A0D1-3DFC-4150-B91F-653FAF1A0540}"/>
    <cellStyle name="showParameterE 2" xfId="21033" xr:uid="{00000000-0005-0000-0000-0000A7520000}"/>
    <cellStyle name="showParameterE 2 2" xfId="35536" xr:uid="{9CBBB712-21B4-44F2-A848-114048ABD3C7}"/>
    <cellStyle name="showParameterE 2 3" xfId="35537" xr:uid="{C75A9770-F606-45BE-B2E9-580D5E3DC693}"/>
    <cellStyle name="showParameterE 2 3 2" xfId="37941" xr:uid="{11718081-50ED-4E95-B177-B4F0DC5C0FEF}"/>
    <cellStyle name="showParameterE 2 4" xfId="35538" xr:uid="{622DCA59-8E4D-4DCC-ABBC-3530774B25B2}"/>
    <cellStyle name="showParameterE 2 4 2" xfId="37942" xr:uid="{2407123E-6295-43FF-90C1-18017B857439}"/>
    <cellStyle name="showParameterE 2 5" xfId="35539" xr:uid="{FBD01958-EBCF-4D81-B112-7E09A05912F9}"/>
    <cellStyle name="showParameterE 2 5 2" xfId="37943" xr:uid="{1B836E8C-A2A8-46FC-A07D-78E949C85165}"/>
    <cellStyle name="showParameterE 2 6" xfId="35540" xr:uid="{54B2EDBD-E138-4AC0-9E13-35D4075B7EE9}"/>
    <cellStyle name="showParameterE 2 6 2" xfId="37944" xr:uid="{D25AEE05-674E-424D-B61B-4039E05C0074}"/>
    <cellStyle name="showParameterE 2 7" xfId="37940" xr:uid="{1F9B72C9-25DA-4F98-8196-6016395FE2DA}"/>
    <cellStyle name="showParameterE 2 8" xfId="35535" xr:uid="{BE91E57B-1F39-4041-ABA9-5BD11329FFCD}"/>
    <cellStyle name="showParameterE 2_Annexe 6 IAS" xfId="35541" xr:uid="{CFA10A06-30E5-4D9D-B3D6-C920CB722E3D}"/>
    <cellStyle name="showParameterE 3" xfId="35542" xr:uid="{43B44D04-DBF1-4D87-8AAC-65551CFDD9AD}"/>
    <cellStyle name="showParameterE 3 2" xfId="35543" xr:uid="{F22CC3DA-BE7A-40B9-96D7-E78C2F835C06}"/>
    <cellStyle name="showParameterE 3 3" xfId="35544" xr:uid="{894A8559-707E-4BB9-91C8-6B478BF8AE62}"/>
    <cellStyle name="showParameterE 3 3 2" xfId="37945" xr:uid="{95778AE3-D5E5-4E17-BF26-64C0CC23F8D7}"/>
    <cellStyle name="showParameterE 3 4" xfId="35545" xr:uid="{CA791FDF-44CF-44E0-83D8-945C2937D496}"/>
    <cellStyle name="showParameterE 3 4 2" xfId="37946" xr:uid="{2B1A562C-000D-44FD-8EC0-F5D4B4EBDC48}"/>
    <cellStyle name="showParameterE 3 5" xfId="35546" xr:uid="{2AF23BC5-C8C3-461D-9315-202CC53E0CD4}"/>
    <cellStyle name="showParameterE 3 5 2" xfId="37947" xr:uid="{9B61C11E-9456-47B9-B9FB-C2A275769D77}"/>
    <cellStyle name="showParameterE 3 6" xfId="35547" xr:uid="{94FA53C0-953F-4943-8F10-F31497CA09ED}"/>
    <cellStyle name="showParameterE 3 6 2" xfId="37948" xr:uid="{E5245A8F-04E7-4EE0-BB4F-A3A0D5DFE275}"/>
    <cellStyle name="showParameterE 3_Annexe 6 IAS" xfId="35548" xr:uid="{4CA1A63E-C14D-4EC3-897C-CA07B1F9619E}"/>
    <cellStyle name="showParameterE 4" xfId="35549" xr:uid="{A3341A16-F356-42D0-A8BB-6AD3BEE71FFA}"/>
    <cellStyle name="showParameterE 5" xfId="35550" xr:uid="{2EA81679-18B5-4E56-8BC1-2E789A472E97}"/>
    <cellStyle name="showParameterE 6" xfId="35551" xr:uid="{D0D74F66-5E02-4977-9489-D34FDC4E16DB}"/>
    <cellStyle name="showParameterE 7" xfId="35552" xr:uid="{547734DC-E02D-4691-8079-D0441877A147}"/>
    <cellStyle name="showParameterE 8" xfId="35553" xr:uid="{69449707-0C04-45AA-A911-93C5C1685B05}"/>
    <cellStyle name="showParameterE 9" xfId="35554" xr:uid="{1D37297D-D457-44C2-951A-1A916CE2805B}"/>
    <cellStyle name="showParameterE_Annexe 6 IAS" xfId="35555" xr:uid="{EE98CDCE-2159-4AB2-87CB-20C93AAF50A2}"/>
    <cellStyle name="showParameterS" xfId="35556" xr:uid="{64FAA930-C6BC-4EE1-A103-37B3B7F75CA9}"/>
    <cellStyle name="showParameterS 10" xfId="35557" xr:uid="{6C452AAF-67DD-4A2B-A07B-D5DDA971B07F}"/>
    <cellStyle name="showParameterS 11" xfId="37949" xr:uid="{ED89C596-5985-46D0-967C-62182847EB25}"/>
    <cellStyle name="showParameterS 2" xfId="35558" xr:uid="{B8851300-F76C-425E-A425-1F5CD2758975}"/>
    <cellStyle name="showParameterS 2 2" xfId="35559" xr:uid="{5A245F76-51F1-45A1-AE01-FF91F2CB4D6D}"/>
    <cellStyle name="showParameterS 2 3" xfId="35560" xr:uid="{31BA7D56-C30E-46AC-A09A-238F35FA4648}"/>
    <cellStyle name="showParameterS 2 3 2" xfId="37951" xr:uid="{876BC8CA-5A35-490A-A020-F9F920B3EA8A}"/>
    <cellStyle name="showParameterS 2 4" xfId="35561" xr:uid="{ED763B06-4AD0-468E-B0A4-963939EA7661}"/>
    <cellStyle name="showParameterS 2 4 2" xfId="37952" xr:uid="{5BB70EDA-022F-4B3D-9DC9-B2778C1B0994}"/>
    <cellStyle name="showParameterS 2 5" xfId="35562" xr:uid="{B007DA29-4AFD-4FC4-B42D-63E3BD31BFA1}"/>
    <cellStyle name="showParameterS 2 5 2" xfId="37953" xr:uid="{627990F0-0EDD-42BD-BF40-5AA83F1A0834}"/>
    <cellStyle name="showParameterS 2 6" xfId="35563" xr:uid="{D2D50D9B-4146-4920-8C26-7D5466E48BE9}"/>
    <cellStyle name="showParameterS 2 6 2" xfId="37954" xr:uid="{50573F47-BCD0-4B1F-A50A-FFD89936F60E}"/>
    <cellStyle name="showParameterS 2 7" xfId="37950" xr:uid="{ACDB424D-7C9B-4893-B4B9-494C06FDE6C2}"/>
    <cellStyle name="showParameterS 2_Annexe 6 IAS" xfId="35564" xr:uid="{F2D1C783-526B-4607-89DF-4BF471788E72}"/>
    <cellStyle name="showParameterS 3" xfId="35565" xr:uid="{CD0406CE-67FC-441B-904C-59343D67665E}"/>
    <cellStyle name="showParameterS 3 2" xfId="35566" xr:uid="{289B9345-B0A5-471C-AB02-60E5FD2B4620}"/>
    <cellStyle name="showParameterS 3 3" xfId="35567" xr:uid="{32EB3C15-25CA-4332-9B18-D05D81C7DA30}"/>
    <cellStyle name="showParameterS 3 3 2" xfId="37955" xr:uid="{CB73F779-D1D4-452E-A6CF-307A4468C727}"/>
    <cellStyle name="showParameterS 3 4" xfId="35568" xr:uid="{87B283D1-E6D7-4024-97DA-E186B92670C2}"/>
    <cellStyle name="showParameterS 3 4 2" xfId="37956" xr:uid="{36460924-60CB-4180-9E1C-FEF56B3646B2}"/>
    <cellStyle name="showParameterS 3 5" xfId="35569" xr:uid="{3FD2418D-FCBC-49D5-81BD-1FAFCE23F6E6}"/>
    <cellStyle name="showParameterS 3 5 2" xfId="37957" xr:uid="{1097B56E-D70D-414C-9CE2-1FB5499428CA}"/>
    <cellStyle name="showParameterS 3 6" xfId="35570" xr:uid="{E10314D0-0BB1-48FA-856B-40B0115A7EBD}"/>
    <cellStyle name="showParameterS 3 6 2" xfId="37958" xr:uid="{44415A52-FBA0-4588-9377-60224D114AE5}"/>
    <cellStyle name="showParameterS 3_Annexe 6 IAS" xfId="35571" xr:uid="{4DBAC249-145C-46F6-950D-C8DB3034C6AA}"/>
    <cellStyle name="showParameterS 4" xfId="35572" xr:uid="{CDDB7013-C33B-4E11-AA39-1F860B53929F}"/>
    <cellStyle name="showParameterS 5" xfId="35573" xr:uid="{676201F1-DD1C-4117-9E2D-26036EDE242A}"/>
    <cellStyle name="showParameterS 6" xfId="35574" xr:uid="{C4B13DBD-3B8D-421A-A1A9-D785F8D82B88}"/>
    <cellStyle name="showParameterS 7" xfId="35575" xr:uid="{26EDC6D8-964F-4CA2-B64A-0BCDFE9FE776}"/>
    <cellStyle name="showParameterS 8" xfId="35576" xr:uid="{C711C536-4C34-4FD5-9D29-7F6590309584}"/>
    <cellStyle name="showParameterS 9" xfId="35577" xr:uid="{99B226DB-F368-48D7-BE26-62E23FF74E29}"/>
    <cellStyle name="showParameterS_Annexe 6 IAS" xfId="35578" xr:uid="{0B933793-4E7C-4455-9423-8268EB486D7C}"/>
    <cellStyle name="showPD" xfId="35579" xr:uid="{A94541D3-708A-4CC4-B08F-A78C4D30E774}"/>
    <cellStyle name="showPD 10" xfId="35580" xr:uid="{1D09968B-8069-42B9-99AF-21BDF04B3B92}"/>
    <cellStyle name="showPD 11" xfId="37959" xr:uid="{8BDA1203-28A7-4FA8-81E3-01EF43055ADD}"/>
    <cellStyle name="showPD 2" xfId="35581" xr:uid="{22925288-4BE8-4EE4-BF12-F1FA4B3E01CC}"/>
    <cellStyle name="showPD 2 2" xfId="35582" xr:uid="{46180FF2-DC66-4626-A017-5FA612BE7BF8}"/>
    <cellStyle name="showPD 2 3" xfId="35583" xr:uid="{8B62D15F-9B62-4FC8-882D-04098C4E245B}"/>
    <cellStyle name="showPD 2 3 2" xfId="37961" xr:uid="{56344902-B7EB-4C9E-AA93-4E508C1FC25B}"/>
    <cellStyle name="showPD 2 4" xfId="35584" xr:uid="{A6A454E8-8929-449E-B8AE-5C39D4149393}"/>
    <cellStyle name="showPD 2 4 2" xfId="37962" xr:uid="{6FF72569-CDAA-4449-B021-A575F6FD8DD7}"/>
    <cellStyle name="showPD 2 5" xfId="35585" xr:uid="{AD27DC2A-A02C-4103-A808-B5F237E9C0C3}"/>
    <cellStyle name="showPD 2 5 2" xfId="37963" xr:uid="{18BF8775-3C2F-4F4A-A9C1-0B89D856C478}"/>
    <cellStyle name="showPD 2 6" xfId="35586" xr:uid="{2C163A60-DB64-4460-B945-28F7456F24B4}"/>
    <cellStyle name="showPD 2 6 2" xfId="37964" xr:uid="{E441AC76-AF00-4644-9FD7-A88776A673C3}"/>
    <cellStyle name="showPD 2 7" xfId="37960" xr:uid="{904DD516-559D-45AF-9661-4D743BB57A5D}"/>
    <cellStyle name="showPD 2_Annexe 6 IAS" xfId="35587" xr:uid="{2143A365-C4F7-4CFC-B977-D3B2EE504F31}"/>
    <cellStyle name="showPD 3" xfId="35588" xr:uid="{A8CA2DA2-8959-4D2E-91B7-DCBC811291DE}"/>
    <cellStyle name="showPD 3 2" xfId="35589" xr:uid="{958B2E4B-34D0-4DD5-B6B7-318FB89504B8}"/>
    <cellStyle name="showPD 3 3" xfId="35590" xr:uid="{B391052B-EAA5-4F1A-9539-8C006CE79CF1}"/>
    <cellStyle name="showPD 3 3 2" xfId="37965" xr:uid="{C3FFD122-486F-4DDD-87A2-791CAED0A657}"/>
    <cellStyle name="showPD 3 4" xfId="35591" xr:uid="{91D3B9E3-6737-4347-BA40-202F73BF9CA9}"/>
    <cellStyle name="showPD 3 4 2" xfId="37966" xr:uid="{7D1796DB-F6AD-436C-8285-DE922E6A79E5}"/>
    <cellStyle name="showPD 3 5" xfId="35592" xr:uid="{7A11AAED-ADDE-41B8-ADA2-110286385696}"/>
    <cellStyle name="showPD 3 5 2" xfId="37967" xr:uid="{9E32A833-0B2C-4358-BFFB-9CF336599A20}"/>
    <cellStyle name="showPD 3 6" xfId="35593" xr:uid="{83562CFB-1E99-4164-BA4E-CCC3D7367FCA}"/>
    <cellStyle name="showPD 3 6 2" xfId="37968" xr:uid="{5AE4D27F-B25B-44F7-BA37-BAE96EB64F4A}"/>
    <cellStyle name="showPD 3_Annexe 6 IAS" xfId="35594" xr:uid="{2314B98D-9EDD-4179-B37D-26BFC2450A9B}"/>
    <cellStyle name="showPD 4" xfId="35595" xr:uid="{F7D274F5-6763-4F8E-8FE5-738399F29BFE}"/>
    <cellStyle name="showPD 5" xfId="35596" xr:uid="{99981F73-19EB-45A3-8239-C5E50C0FADE1}"/>
    <cellStyle name="showPD 6" xfId="35597" xr:uid="{95ED160F-2DEE-476D-B183-096A5EAE9AB8}"/>
    <cellStyle name="showPD 7" xfId="35598" xr:uid="{0C950B64-29C8-4505-8DE4-CC7C8D7C2BC8}"/>
    <cellStyle name="showPD 8" xfId="35599" xr:uid="{8A93CC82-390E-4F81-96AD-471E9B7F5173}"/>
    <cellStyle name="showPD 9" xfId="35600" xr:uid="{D82A0CE3-1CB2-4E51-A79E-E7D135FF07EE}"/>
    <cellStyle name="showPD_Annexe 6 IAS" xfId="35601" xr:uid="{DF9F543A-88FA-41AC-8B37-EAE254441B21}"/>
    <cellStyle name="showPercentage" xfId="35602" xr:uid="{88B14B84-4BB2-40C6-9CB0-6A1655CFD215}"/>
    <cellStyle name="showPercentage 10" xfId="35603" xr:uid="{44C8AE58-2B06-4201-B520-5138FDC4B3C2}"/>
    <cellStyle name="showPercentage 11" xfId="37969" xr:uid="{B7AE1682-8742-4A47-94AE-FC8653B3FFF3}"/>
    <cellStyle name="showPercentage 2" xfId="35604" xr:uid="{05394865-CBD9-4D0D-B14C-D469856A4375}"/>
    <cellStyle name="showPercentage 2 2" xfId="35605" xr:uid="{F64A1389-DAAD-40BA-9C43-FDA01F607705}"/>
    <cellStyle name="showPercentage 2 3" xfId="35606" xr:uid="{7DA7F465-FA9E-4E58-A05B-D7CECAE11006}"/>
    <cellStyle name="showPercentage 2 3 2" xfId="37971" xr:uid="{DD65F2A3-D13F-40D0-A96A-7D126B827111}"/>
    <cellStyle name="showPercentage 2 4" xfId="35607" xr:uid="{B981C850-2D90-49DD-998B-628456C4BF0E}"/>
    <cellStyle name="showPercentage 2 4 2" xfId="37972" xr:uid="{6DC82511-6064-4D05-9815-5A6D2B3E8B46}"/>
    <cellStyle name="showPercentage 2 5" xfId="35608" xr:uid="{209608B4-A211-4ED3-AEA3-17F86B171FAB}"/>
    <cellStyle name="showPercentage 2 5 2" xfId="37973" xr:uid="{66D1F6AB-B942-4AA5-BCF1-542D92A049C0}"/>
    <cellStyle name="showPercentage 2 6" xfId="35609" xr:uid="{148D10B1-C0F0-4909-9105-0EDD02A5C4EF}"/>
    <cellStyle name="showPercentage 2 6 2" xfId="37974" xr:uid="{7233ABDF-180B-45A7-A602-2AEF2F6D9B09}"/>
    <cellStyle name="showPercentage 2 7" xfId="37970" xr:uid="{BF2FDD62-5163-429F-B7C9-51903A7A839B}"/>
    <cellStyle name="showPercentage 2_Annexe 6 IAS" xfId="35610" xr:uid="{3A31BD70-040B-4B26-A43A-8E3A7ECA046B}"/>
    <cellStyle name="showPercentage 3" xfId="35611" xr:uid="{130FE176-15D0-4974-A172-851B9AD4DC88}"/>
    <cellStyle name="showPercentage 3 2" xfId="35612" xr:uid="{C5C72B6B-194B-4460-B1B9-FAF1F347BBDB}"/>
    <cellStyle name="showPercentage 3 3" xfId="35613" xr:uid="{498C9812-9037-43B4-9FAC-7338AD13AF0C}"/>
    <cellStyle name="showPercentage 3 3 2" xfId="37975" xr:uid="{32A7443D-65E8-4DE6-8481-2CB50C2D1D0F}"/>
    <cellStyle name="showPercentage 3 4" xfId="35614" xr:uid="{1BCB9997-AAB2-4945-AC60-441E2D4D28B9}"/>
    <cellStyle name="showPercentage 3 4 2" xfId="37976" xr:uid="{59B18726-8BCF-4EEE-8E2F-9988A187038D}"/>
    <cellStyle name="showPercentage 3 5" xfId="35615" xr:uid="{148C75D2-E954-439E-9D0F-65B4E24A39C8}"/>
    <cellStyle name="showPercentage 3 5 2" xfId="37977" xr:uid="{48B0C4F6-EB6A-4A10-96F2-93B9487D6F69}"/>
    <cellStyle name="showPercentage 3 6" xfId="35616" xr:uid="{AD2E2E50-B14E-4B5A-8ABC-4DCDD2564B5D}"/>
    <cellStyle name="showPercentage 3 6 2" xfId="37978" xr:uid="{1804358D-9019-4148-ADCE-BB4BE14F4409}"/>
    <cellStyle name="showPercentage 3_Annexe 6 IAS" xfId="35617" xr:uid="{A2899EA3-9C34-4BB4-B9E4-7B499E25DA29}"/>
    <cellStyle name="showPercentage 4" xfId="35618" xr:uid="{00EFBA69-D389-4BED-8BC5-E9763FCFA9EF}"/>
    <cellStyle name="showPercentage 5" xfId="35619" xr:uid="{9F046499-3BB6-41D3-9F2E-E8EB768C7E74}"/>
    <cellStyle name="showPercentage 6" xfId="35620" xr:uid="{56BEE346-2890-4B02-982C-17A04833CE69}"/>
    <cellStyle name="showPercentage 7" xfId="35621" xr:uid="{59CB0541-4BCE-4A88-839B-521CDF545608}"/>
    <cellStyle name="showPercentage 8" xfId="35622" xr:uid="{258FDC1D-38E5-4DBD-825C-F5F3A98E6577}"/>
    <cellStyle name="showPercentage 9" xfId="35623" xr:uid="{F9DE79C9-8F77-4C20-9B5E-056BE661C9FE}"/>
    <cellStyle name="showPercentage_Annexe 6 IAS" xfId="35624" xr:uid="{B72BAE86-F9FC-4963-9A75-85E8DA6E0EDF}"/>
    <cellStyle name="showSelection" xfId="35625" xr:uid="{9F816F52-F485-4BAB-9C1C-5DD96FAA7C87}"/>
    <cellStyle name="showSelection 10" xfId="35626" xr:uid="{C7F8462B-4B5E-44C5-ABC3-5EF8EF9C3B09}"/>
    <cellStyle name="showSelection 11" xfId="37979" xr:uid="{201CEE8C-FC9F-403E-A3C3-4606358F615F}"/>
    <cellStyle name="showSelection 2" xfId="35627" xr:uid="{A43A976C-0BCE-41A8-B9B6-FC49D181C6A8}"/>
    <cellStyle name="showSelection 2 2" xfId="35628" xr:uid="{021E5DE6-ED7A-41F5-82C5-AD9C90500A78}"/>
    <cellStyle name="showSelection 2 3" xfId="35629" xr:uid="{883A2C5B-90B3-423F-9BB3-3D9AC1EC3F14}"/>
    <cellStyle name="showSelection 2 3 2" xfId="37981" xr:uid="{139C7686-C269-4F94-A2E6-AAA9819D555D}"/>
    <cellStyle name="showSelection 2 4" xfId="35630" xr:uid="{6ED5400F-55EE-497B-B052-3F1D02CC89ED}"/>
    <cellStyle name="showSelection 2 4 2" xfId="37982" xr:uid="{ECE56726-F703-463B-ACF4-5D5818A22EFD}"/>
    <cellStyle name="showSelection 2 5" xfId="35631" xr:uid="{B4EC45C1-F230-4745-B8DA-7A235C0B533A}"/>
    <cellStyle name="showSelection 2 5 2" xfId="37983" xr:uid="{F7CB8192-7D0C-4136-BF5F-4D1609F1B7ED}"/>
    <cellStyle name="showSelection 2 6" xfId="35632" xr:uid="{4ED9EBED-F4B6-4578-81CE-616A88641E24}"/>
    <cellStyle name="showSelection 2 6 2" xfId="37984" xr:uid="{3D17F764-3FD2-4D69-88E9-4985088F04FE}"/>
    <cellStyle name="showSelection 2 7" xfId="37980" xr:uid="{605A0C4A-DD77-45F1-9496-5BFD9F585163}"/>
    <cellStyle name="showSelection 2_Annexe 6 IAS" xfId="35633" xr:uid="{3B63C521-670F-4DE3-A96F-84B272D96DE5}"/>
    <cellStyle name="showSelection 3" xfId="35634" xr:uid="{63F00A7D-A7DE-4DE2-997E-E27B8F7F7863}"/>
    <cellStyle name="showSelection 3 2" xfId="35635" xr:uid="{71EB4AF9-9EE1-409D-A340-A35F5D8A0662}"/>
    <cellStyle name="showSelection 3 3" xfId="35636" xr:uid="{980EAFC8-5731-4B0E-AE56-50167356531C}"/>
    <cellStyle name="showSelection 3 3 2" xfId="37985" xr:uid="{8A2922AE-8B82-414F-8BDB-B58FFF775383}"/>
    <cellStyle name="showSelection 3 4" xfId="35637" xr:uid="{C10EC1CA-F952-4417-871F-9B56C785D18A}"/>
    <cellStyle name="showSelection 3 4 2" xfId="37986" xr:uid="{04FCD9D1-2EFC-4CB9-BA3B-D41A4E2604B0}"/>
    <cellStyle name="showSelection 3 5" xfId="35638" xr:uid="{874787AE-24D0-417C-A466-082A88640E48}"/>
    <cellStyle name="showSelection 3 5 2" xfId="37987" xr:uid="{2644A521-D434-446F-9ECB-21D44A7F2252}"/>
    <cellStyle name="showSelection 3 6" xfId="35639" xr:uid="{AA5715F4-61C7-4A00-B1DC-859DA413FF9B}"/>
    <cellStyle name="showSelection 3 6 2" xfId="37988" xr:uid="{D3FC9468-CC89-4A82-8A07-16E129B878AA}"/>
    <cellStyle name="showSelection 3_Annexe 6 IAS" xfId="35640" xr:uid="{30D044AA-A831-4388-B657-D33361D6773D}"/>
    <cellStyle name="showSelection 4" xfId="35641" xr:uid="{2A0195ED-9794-4448-8F8E-26E79E3ED29B}"/>
    <cellStyle name="showSelection 5" xfId="35642" xr:uid="{81ECD144-8D8B-48BD-AA91-067F8F3D89CE}"/>
    <cellStyle name="showSelection 6" xfId="35643" xr:uid="{DBB97EB1-197B-4042-B172-9E9A71DA09E2}"/>
    <cellStyle name="showSelection 7" xfId="35644" xr:uid="{AB28BBFC-562A-4885-862E-4D9B49B48C25}"/>
    <cellStyle name="showSelection 8" xfId="35645" xr:uid="{8E5CDCFB-C9DF-4015-B530-383EFA207E2F}"/>
    <cellStyle name="showSelection 9" xfId="35646" xr:uid="{C79818F3-D330-4CDF-85B2-EFCAA7AC6F3A}"/>
    <cellStyle name="showSelection_Annexe 6 IAS" xfId="35647" xr:uid="{B4B7CDB6-CB32-4FCC-B394-852AB5B2826B}"/>
    <cellStyle name="SI%" xfId="35648" xr:uid="{E6FCD4ED-1707-4E2D-940A-0336B7D040A7}"/>
    <cellStyle name="SI% 2" xfId="35649" xr:uid="{CDE43A6F-D271-4639-8ADB-19D27DAF8B15}"/>
    <cellStyle name="SI%_~0950885" xfId="35650" xr:uid="{F1721CFB-D4F1-4F6D-8AF2-DA50CA5666E2}"/>
    <cellStyle name="SImportant" xfId="35651" xr:uid="{ADADFDED-B61E-4D60-A475-B8054E4D345D}"/>
    <cellStyle name="Single Accounting" xfId="35652" xr:uid="{B6D3EE4A-A2A8-48E9-A66E-2C4511A94C41}"/>
    <cellStyle name="Single Accounting 2" xfId="35653" xr:uid="{34504C5F-BE67-49D9-93CC-2A451BB63101}"/>
    <cellStyle name="Single Accounting 2 2" xfId="35654" xr:uid="{0899F7FA-34A6-4354-BF41-5BAC69DA762D}"/>
    <cellStyle name="Single Accounting 2 2 2" xfId="35655" xr:uid="{8D295225-ECF4-4827-A396-60C7CC1B1E5B}"/>
    <cellStyle name="Single Accounting 2 3" xfId="35656" xr:uid="{EDF6BA59-A07A-4159-8F1C-93C6DF7B3664}"/>
    <cellStyle name="Single Accounting 3" xfId="35657" xr:uid="{8324E150-A20B-4D77-8686-B52DE7FAB8AA}"/>
    <cellStyle name="Single Accounting 3 2" xfId="35658" xr:uid="{903FD712-B680-40A5-8082-2A9103C9DC75}"/>
    <cellStyle name="Single Accounting 4" xfId="35659" xr:uid="{F1359EB5-D506-4E4B-95FC-481585EBCED8}"/>
    <cellStyle name="Single Accounting_Cadrage conso" xfId="35660" xr:uid="{3A8F2AD6-4EF6-407D-A9F2-C4469930C046}"/>
    <cellStyle name="SInput" xfId="35661" xr:uid="{92D94C43-E6DB-472F-91BA-9C00E62E61BB}"/>
    <cellStyle name="SInput1" xfId="35662" xr:uid="{D03C085F-2983-438D-AA3C-19E4B9AB6E76}"/>
    <cellStyle name="SInterMed" xfId="35663" xr:uid="{B2093920-D194-4FBB-8F80-F296BB8E5953}"/>
    <cellStyle name="SMainTitle" xfId="35664" xr:uid="{9B707EFC-C2F6-4A83-88E9-89CFEEF3F4C5}"/>
    <cellStyle name="SMainTitle 2" xfId="35665" xr:uid="{75293F1C-A96E-4A67-84C4-D108CC77547F}"/>
    <cellStyle name="SMainTitle 3" xfId="35666" xr:uid="{111CFE9A-0D29-4A31-B8C6-349FF06136B3}"/>
    <cellStyle name="SMainTitle 4" xfId="35667" xr:uid="{15021A16-2DED-4567-85A4-AEBA2AC4C3B8}"/>
    <cellStyle name="SMainTitle 5" xfId="35668" xr:uid="{926B7FF9-11F6-4D8F-9A61-AD17F1324A74}"/>
    <cellStyle name="Small font" xfId="35669" xr:uid="{1B191351-FD83-4957-BA03-B374EA845CD3}"/>
    <cellStyle name="Small font 2" xfId="35670" xr:uid="{85BC13C6-A17D-4BC7-B8A0-E43CF7738737}"/>
    <cellStyle name="Small font 2 2" xfId="35671" xr:uid="{4CAE36D2-EAB6-48BF-AE37-FADDCDFE1A07}"/>
    <cellStyle name="Small font 2_Annexe 6 IAS" xfId="35672" xr:uid="{EFCC1DB1-1F9D-44E4-8E28-4368BBBCA295}"/>
    <cellStyle name="Small font 3" xfId="35673" xr:uid="{144538D3-C38E-462E-9037-D8AA46B3C043}"/>
    <cellStyle name="Small font 4" xfId="35674" xr:uid="{27E55738-25EF-447C-AC51-31916CDE0179}"/>
    <cellStyle name="Small font 5" xfId="35675" xr:uid="{55CC6F22-F82F-4AC5-AC51-F14222CE7F37}"/>
    <cellStyle name="Small font_~0950885" xfId="35676" xr:uid="{3D73EEAE-DEA6-4EE1-9CA0-B7D90ED19920}"/>
    <cellStyle name="SN" xfId="35677" xr:uid="{970AF0F5-C1E7-41DD-8C64-4DA03FA6569D}"/>
    <cellStyle name="SN 2" xfId="35678" xr:uid="{6B4770B0-4E24-4CFE-8C04-3CB3637F2486}"/>
    <cellStyle name="SN 3" xfId="35679" xr:uid="{0C127EEA-0D3F-409C-AB32-BB17E8BE49B9}"/>
    <cellStyle name="SN_Annexe 6 IAS" xfId="35680" xr:uid="{77965FA5-6320-49FF-A67B-56E78EA109E4}"/>
    <cellStyle name="Sname" xfId="35681" xr:uid="{2C6DB777-0150-498E-901E-0AA99503B0EF}"/>
    <cellStyle name="Sname 2" xfId="35682" xr:uid="{0840DE3C-8B30-4886-B838-D83CE32F7255}"/>
    <cellStyle name="Sname 3" xfId="35683" xr:uid="{8A2DEC6F-0011-42D6-B378-B34CABD31716}"/>
    <cellStyle name="Sname_~0950885" xfId="35684" xr:uid="{31EDC59D-750E-4230-AF8A-962F961E1C5B}"/>
    <cellStyle name="Sortie 10" xfId="35685" xr:uid="{374E8741-8981-4273-8370-3D917D7C8840}"/>
    <cellStyle name="Sortie 11" xfId="35686" xr:uid="{8A6D39EA-7382-4BFD-9FA3-9FAB4D292AB7}"/>
    <cellStyle name="Sortie 12" xfId="35687" xr:uid="{D9470AA0-888F-4F15-803C-4D448E2B7F70}"/>
    <cellStyle name="Sortie 2" xfId="35688" xr:uid="{4854264B-492C-4FC5-B844-5695AE8BBB75}"/>
    <cellStyle name="Sortie 2 2" xfId="35689" xr:uid="{8AA2A8B1-8EA3-412F-BA63-81DA598FDBF4}"/>
    <cellStyle name="Sortie 2 3" xfId="35690" xr:uid="{17E07369-7ECA-43D4-BA2C-6920886A193D}"/>
    <cellStyle name="Sortie 2 4" xfId="35691" xr:uid="{3E968EF5-D033-4FE9-8122-C829E6A79179}"/>
    <cellStyle name="Sortie 2 5" xfId="35692" xr:uid="{C59A46E2-8644-4E9B-AEC0-50CA038CFB38}"/>
    <cellStyle name="Sortie 2 6" xfId="35693" xr:uid="{64F2DE5A-E7D4-47F9-8B52-AC91751DEE22}"/>
    <cellStyle name="Sortie 3" xfId="35694" xr:uid="{B7D93B3A-BA89-444D-9F7C-99BF1ADC756E}"/>
    <cellStyle name="Sortie 3 2" xfId="35695" xr:uid="{6988D808-9B37-4CE8-9EC4-0C17AE2629B5}"/>
    <cellStyle name="Sortie 4" xfId="35696" xr:uid="{E0C0ED4F-15FC-4C76-8B32-32E9CE8F082C}"/>
    <cellStyle name="Sortie 4 2" xfId="35697" xr:uid="{C1E43B42-EE6D-4C8F-863B-35B96599E992}"/>
    <cellStyle name="Sortie 4 3" xfId="35698" xr:uid="{5EAB2A97-2145-4B22-9B67-52F91081D283}"/>
    <cellStyle name="Sortie 4_Annexe 6 IAS" xfId="35699" xr:uid="{E3B0A93F-4368-4DE0-ADC1-81F58C4A931B}"/>
    <cellStyle name="Sortie 5" xfId="35700" xr:uid="{9F3EF95C-7528-4A24-9F68-C783210A1EF3}"/>
    <cellStyle name="Sortie 6" xfId="35701" xr:uid="{BF9345AC-6487-4CE1-813C-166AE01EF990}"/>
    <cellStyle name="Sortie 7" xfId="35702" xr:uid="{EC58E849-05F2-457E-94A0-0A639A90A0D2}"/>
    <cellStyle name="Sortie 8" xfId="35703" xr:uid="{8C28787F-7540-47AE-A479-5B3108F8E5C7}"/>
    <cellStyle name="Sortie 8 2" xfId="35704" xr:uid="{32BE11A4-5CBD-4441-9470-C2C0A1D0D37D}"/>
    <cellStyle name="Sortie 8_Annexe 6 IAS" xfId="35705" xr:uid="{F672D1C1-2340-4067-8C1D-C11BCA8EC13D}"/>
    <cellStyle name="Sortie 9" xfId="35706" xr:uid="{EC45B2A1-E905-40DE-83AC-78E057199C31}"/>
    <cellStyle name="Sous-Titre" xfId="35707" xr:uid="{31AF8850-2A0F-4F7D-AAEB-13271E55CB05}"/>
    <cellStyle name="SOutput" xfId="35708" xr:uid="{4FCD60B8-E9FA-45E4-AD9B-6743E2105A23}"/>
    <cellStyle name="SPerc" xfId="35709" xr:uid="{4A2B82A0-41F4-4464-8772-E8BAE1CF6D30}"/>
    <cellStyle name="SPerc 2" xfId="35710" xr:uid="{8EAA644B-1B7C-4F29-84F0-1F7F7E08DE37}"/>
    <cellStyle name="SPerc_~0950885" xfId="35711" xr:uid="{A71D7CA6-3CB1-490D-92B9-8506EF65C096}"/>
    <cellStyle name="Standaard_Acc raco magn snac 2-5-2005" xfId="35712" xr:uid="{F9BCC82A-896A-4EDA-BC46-1E89F85032FE}"/>
    <cellStyle name="Standard 3" xfId="35713" xr:uid="{7E77BCC3-7341-488B-B893-BDDC910AFD3D}"/>
    <cellStyle name="Standard 3 2" xfId="35714" xr:uid="{E5496C66-7BF8-42B9-9E97-41B3C327495A}"/>
    <cellStyle name="Standard 3 3" xfId="35715" xr:uid="{AA42070E-272C-476C-8735-DDFDFD84C5C4}"/>
    <cellStyle name="Standard_Aktuell - Vertragsverlängerungen etc" xfId="35716" xr:uid="{D67B7239-B307-4DA2-8AA9-6AE64F1EE16F}"/>
    <cellStyle name="StandardDate" xfId="35717" xr:uid="{83CEEA90-CBBF-4EF8-B9FB-24D585557D6B}"/>
    <cellStyle name="standardnumber" xfId="35718" xr:uid="{897E5553-322D-4CD2-965D-BAD4B171CD4F}"/>
    <cellStyle name="standardnumber 2" xfId="35719" xr:uid="{4BDE26AD-980D-4D81-98BD-7B8A0546AC85}"/>
    <cellStyle name="standardnumber 2 2" xfId="37990" xr:uid="{E4E1E6CF-B9BD-425C-8F69-6C036F8E3157}"/>
    <cellStyle name="standardnumber 3" xfId="35720" xr:uid="{580F44BB-8744-45AE-8860-36650E57D9BF}"/>
    <cellStyle name="standardnumber 3 2" xfId="37991" xr:uid="{3C395946-BB43-49DD-9A22-FB9F609331F5}"/>
    <cellStyle name="standardnumber 4" xfId="35721" xr:uid="{679AAEF8-A832-4835-9F4A-CAEE78CD74B3}"/>
    <cellStyle name="standardnumber 4 2" xfId="37992" xr:uid="{EBE540A5-7ADE-4D68-AF79-CD92075CB8CA}"/>
    <cellStyle name="standardnumber 5" xfId="35722" xr:uid="{DD12357A-199A-4099-B26E-E860E9BA5F57}"/>
    <cellStyle name="standardnumber 5 2" xfId="37993" xr:uid="{23C73DBB-ACEA-49EB-9665-A87AA3A3B1C3}"/>
    <cellStyle name="standardnumber 6" xfId="37989" xr:uid="{B5779A80-796A-4D29-86B0-8C85F51CE77C}"/>
    <cellStyle name="StandingData" xfId="35723" xr:uid="{C89B2209-6B80-482F-8C01-89623D8B268C}"/>
    <cellStyle name="std" xfId="35724" xr:uid="{D3EA3B36-BFC1-4520-8A40-EE1308844D45}"/>
    <cellStyle name="std 10" xfId="35725" xr:uid="{E91858DB-1F97-451A-B8E9-AC322FA2C82F}"/>
    <cellStyle name="std 11" xfId="35726" xr:uid="{1E739251-C3F2-4934-BFFD-0C07F33F2AA6}"/>
    <cellStyle name="std 12" xfId="35727" xr:uid="{C86205E3-299C-46EE-9265-7B123D9B007C}"/>
    <cellStyle name="std 13" xfId="35728" xr:uid="{0EB681D0-891D-46E4-AB1E-7E91F9AAE07E}"/>
    <cellStyle name="std 14" xfId="35729" xr:uid="{6C7E5813-4B0F-4E13-B683-61F3B47228F7}"/>
    <cellStyle name="std 15" xfId="35730" xr:uid="{CCE32B3C-4060-4A05-ACCB-5D9AF3B84A72}"/>
    <cellStyle name="std 16" xfId="35731" xr:uid="{68121E9E-8E90-4BC8-A922-B9E47F54ADC1}"/>
    <cellStyle name="std 17" xfId="35732" xr:uid="{E182F016-0B4B-4C7A-B867-624A544299C6}"/>
    <cellStyle name="std 2" xfId="35733" xr:uid="{D57081F5-2F10-4DF5-B8E5-93E7EEBF9F28}"/>
    <cellStyle name="std 2 2" xfId="35734" xr:uid="{1C197D64-E82E-4F0F-B184-BA8899E560A3}"/>
    <cellStyle name="std 2_Annexe 6 IAS" xfId="35735" xr:uid="{83AFEFB5-DF55-4A50-A2D1-752F84F53254}"/>
    <cellStyle name="std 3" xfId="35736" xr:uid="{98755AC2-0CCD-49AA-8D1A-A3717B38D276}"/>
    <cellStyle name="std 4" xfId="35737" xr:uid="{ED15DDA3-12A4-4A17-89E6-062C390CE434}"/>
    <cellStyle name="std 5" xfId="35738" xr:uid="{009D693B-2CDB-4701-891B-F95D7DBC6F7B}"/>
    <cellStyle name="std 6" xfId="35739" xr:uid="{77E86E2E-7CE2-498B-9998-504E51B2C7BB}"/>
    <cellStyle name="std 7" xfId="35740" xr:uid="{12794EC6-94B0-457B-8C00-2EBE8D910040}"/>
    <cellStyle name="std 8" xfId="35741" xr:uid="{C70B1B98-74F4-499D-863B-881CC88420B0}"/>
    <cellStyle name="std 9" xfId="35742" xr:uid="{292638A7-EF48-42D7-B3EC-3F7A9FE326E9}"/>
    <cellStyle name="std_~0950885" xfId="35743" xr:uid="{5BF35FBD-98F0-40FD-9ABB-FFB6A7B51E4A}"/>
    <cellStyle name="Sterling [0]" xfId="35744" xr:uid="{001A768F-FC7B-4BD3-B0C3-DDF57729B22F}"/>
    <cellStyle name="Stile 1" xfId="35745" xr:uid="{243E2BD9-6A4D-4803-ADFD-9DCFE8B29E48}"/>
    <cellStyle name="Stitle" xfId="35746" xr:uid="{AF94E209-4B33-41C1-AB8A-496C242FA154}"/>
    <cellStyle name="Ston" xfId="35747" xr:uid="{F1E7EA03-C740-44CF-9424-1998071FB91C}"/>
    <cellStyle name="Ston 2" xfId="35748" xr:uid="{42002AD3-50FE-4DE5-A0E8-969F5D39DBB2}"/>
    <cellStyle name="Ston 3" xfId="35749" xr:uid="{97FF5969-88C3-4976-AAAA-C7F52F4B2E1E}"/>
    <cellStyle name="Ston_~0950885" xfId="35750" xr:uid="{D06B2569-56C0-459A-9D0C-A3B7ADD3570D}"/>
    <cellStyle name="strip" xfId="35751" xr:uid="{2AEE9904-A733-451A-B849-98C8C5BB6C5E}"/>
    <cellStyle name="strip 10" xfId="35752" xr:uid="{30AFA34E-7CFF-49AC-9DC7-1DF7A7391332}"/>
    <cellStyle name="strip 11" xfId="35753" xr:uid="{796B5D30-D9EF-4D8B-9405-9886D6A81FDB}"/>
    <cellStyle name="strip 12" xfId="35754" xr:uid="{42CA6408-A2F0-4C2E-A3A8-A690BEEA9DCA}"/>
    <cellStyle name="strip 13" xfId="35755" xr:uid="{5558C650-2080-4C55-8816-9D85400E95F8}"/>
    <cellStyle name="strip 14" xfId="35756" xr:uid="{F7FB5F34-F032-45B0-A41B-E1C45135DFED}"/>
    <cellStyle name="strip 15" xfId="35757" xr:uid="{F839500C-FDFE-4A6B-8437-7416751EA959}"/>
    <cellStyle name="strip 16" xfId="35758" xr:uid="{53726421-5E56-4E63-80C6-B052CA4233FF}"/>
    <cellStyle name="strip 17" xfId="35759" xr:uid="{BA52CD34-D55D-4108-AD70-3D3070871F9F}"/>
    <cellStyle name="strip 18" xfId="37994" xr:uid="{9FED0106-4806-4C87-A20E-BC3923B5C96A}"/>
    <cellStyle name="strip 2" xfId="35760" xr:uid="{D8152A68-2D47-4CD7-A6AA-73243D398AC5}"/>
    <cellStyle name="strip 2 2" xfId="35761" xr:uid="{06D03989-4B1A-4E61-B10C-0BD1DE8AADEE}"/>
    <cellStyle name="strip 2_Annexe 6 IAS" xfId="35762" xr:uid="{98705855-D2C4-4FDA-832C-B0CB90983AAB}"/>
    <cellStyle name="strip 3" xfId="35763" xr:uid="{0891DA4A-F488-4F00-94BB-2D81B263D91F}"/>
    <cellStyle name="strip 3 2" xfId="35764" xr:uid="{06EE7FA6-6D2B-4922-9133-95915709B164}"/>
    <cellStyle name="strip 3_Annexe 6 IAS" xfId="35765" xr:uid="{A7918152-EA33-43D3-BA2B-66CC04C7AA4F}"/>
    <cellStyle name="strip 4" xfId="35766" xr:uid="{D7E9049E-F5D5-48EC-8CFD-F7589EFE0AE9}"/>
    <cellStyle name="strip 4 2" xfId="35767" xr:uid="{EF0BCF8F-0CC7-4766-8F3B-6753E0D093C4}"/>
    <cellStyle name="strip 4_Annexe 6 IAS" xfId="35768" xr:uid="{5F72531A-A8C6-4593-A9DA-704B8F87B640}"/>
    <cellStyle name="strip 5" xfId="35769" xr:uid="{7CE08D3C-FEDF-409E-9037-1ED5D2DB0ABE}"/>
    <cellStyle name="strip 5 2" xfId="35770" xr:uid="{2B0D626E-47A4-4A34-98D2-3EB0B54F6845}"/>
    <cellStyle name="strip 5_Annexe 6 IAS" xfId="35771" xr:uid="{F105483D-3E57-43DC-8827-B22E357FD554}"/>
    <cellStyle name="strip 6" xfId="35772" xr:uid="{5C4080CE-B8EC-4F96-B5CB-393623E25148}"/>
    <cellStyle name="strip 7" xfId="35773" xr:uid="{E6ED492C-5643-4FE8-B7A4-C23C89F21394}"/>
    <cellStyle name="strip 8" xfId="35774" xr:uid="{DA2E6B7B-D739-462C-953E-D1A76A6BC00D}"/>
    <cellStyle name="strip 9" xfId="35775" xr:uid="{63163603-5F27-4641-85BA-8CF2B6B48528}"/>
    <cellStyle name="strip_Annexe 6 IAS" xfId="35776" xr:uid="{07F28EC0-EE26-49CF-AEED-90E9ADEF2F39}"/>
    <cellStyle name="STYL1 - Style1" xfId="35777" xr:uid="{64E62D8E-E70B-4834-911B-677D3021338B}"/>
    <cellStyle name="STYL1 - Style1 2" xfId="35778" xr:uid="{0D305829-C523-4108-B2D9-6339FA87B4D1}"/>
    <cellStyle name="STYL1 - Style1 3" xfId="35779" xr:uid="{DC941ADB-A1BE-49F1-9BD2-A62C30080DBE}"/>
    <cellStyle name="Style 1" xfId="20777" xr:uid="{00000000-0005-0000-0000-0000A9520000}"/>
    <cellStyle name="Style 1 2" xfId="20778" xr:uid="{00000000-0005-0000-0000-0000AA520000}"/>
    <cellStyle name="Style 1 2 2" xfId="20779" xr:uid="{00000000-0005-0000-0000-0000AB520000}"/>
    <cellStyle name="Style 1 2 2 2" xfId="35783" xr:uid="{C34ED30C-12AD-4165-A16F-5CD3454382AA}"/>
    <cellStyle name="Style 1 2 2 2 2" xfId="35784" xr:uid="{D2502F4A-BE1B-4E27-BFA5-E1057D385913}"/>
    <cellStyle name="Style 1 2 2 3" xfId="35785" xr:uid="{02E82F26-BE85-43B3-B4CC-F199D17DA98C}"/>
    <cellStyle name="Style 1 2 2 4" xfId="35782" xr:uid="{9DDB3E02-548B-4A30-AF98-1A7542AA29EB}"/>
    <cellStyle name="Style 1 2 3" xfId="35786" xr:uid="{D21D119B-B8FD-4AEC-AD1F-8B8A8E8A20CD}"/>
    <cellStyle name="Style 1 2 3 2" xfId="35787" xr:uid="{9405BCCB-E5C2-4A2A-B3BF-7F2A8DB75A00}"/>
    <cellStyle name="Style 1 2 3 2 2" xfId="35788" xr:uid="{C69A46BE-4BFB-4239-AC5C-A7BAFBA5353C}"/>
    <cellStyle name="Style 1 2 3 3" xfId="35789" xr:uid="{3062FB7F-9896-43DE-96EB-036A9B1EDD72}"/>
    <cellStyle name="Style 1 2 4" xfId="35790" xr:uid="{70FF54F0-DF98-40FB-822D-009CA8F0AEAC}"/>
    <cellStyle name="Style 1 2 4 2" xfId="35791" xr:uid="{E35D1E0A-8BA1-4CBF-B29C-7F4B05610F56}"/>
    <cellStyle name="Style 1 2 5" xfId="35792" xr:uid="{7E1F9F42-2876-4A06-A7CA-560D64D26204}"/>
    <cellStyle name="Style 1 2 6" xfId="35781" xr:uid="{DC27C7FD-397D-42D4-B2E9-74AA95EF7295}"/>
    <cellStyle name="Style 1 2_Cadrage conso" xfId="35793" xr:uid="{4643D066-E47E-490E-8ED1-0095FB4D3867}"/>
    <cellStyle name="Style 1 3" xfId="20780" xr:uid="{00000000-0005-0000-0000-0000AC520000}"/>
    <cellStyle name="Style 1 3 2" xfId="35795" xr:uid="{5F39C0D5-F0D4-4E2E-8515-FB0CDA3F4260}"/>
    <cellStyle name="Style 1 3 2 2" xfId="35796" xr:uid="{6DD3B21C-D622-4F9E-B472-959A6B4D57FE}"/>
    <cellStyle name="Style 1 3 3" xfId="35797" xr:uid="{A552CCFC-DA6A-4DF9-84FB-94EF701DA4CB}"/>
    <cellStyle name="Style 1 3 4" xfId="35794" xr:uid="{6EE61A20-3598-4C3B-A9BF-8D8879D4F3B9}"/>
    <cellStyle name="Style 1 4" xfId="20781" xr:uid="{00000000-0005-0000-0000-0000AD520000}"/>
    <cellStyle name="Style 1 4 2" xfId="35799" xr:uid="{980FB170-60CF-4035-9979-52DC607311B9}"/>
    <cellStyle name="Style 1 4 2 2" xfId="35800" xr:uid="{5B243E88-C7D6-4C75-A4C2-E086CEDD236D}"/>
    <cellStyle name="Style 1 4 3" xfId="35801" xr:uid="{1E85176B-165C-48F2-9834-6D285120BE4E}"/>
    <cellStyle name="Style 1 4 4" xfId="35798" xr:uid="{7BA539A2-2000-4531-ABF1-0114F63EF1E5}"/>
    <cellStyle name="Style 1 5" xfId="35802" xr:uid="{D96E0ECC-F231-421C-BAC1-B3933201B6D9}"/>
    <cellStyle name="Style 1 5 2" xfId="35803" xr:uid="{427AEAA4-453E-400E-85DA-BB64E0E00DF2}"/>
    <cellStyle name="Style 1 5 3" xfId="35804" xr:uid="{582F64AC-BCC8-4DE4-8266-1CC5459630EB}"/>
    <cellStyle name="Style 1 6" xfId="35805" xr:uid="{A262BE16-EFDE-454E-9FD6-9FF69AAC74ED}"/>
    <cellStyle name="Style 1 7" xfId="35806" xr:uid="{72A6C453-B09F-42F2-8A5F-9B63B79431E0}"/>
    <cellStyle name="Style 1 8" xfId="35780" xr:uid="{0D0CD514-0B81-4551-B745-63634540E5B0}"/>
    <cellStyle name="Style 1_Annexe 6 IAS" xfId="35807" xr:uid="{65ECA39A-4B6B-434E-B80E-D009BAB5BE9F}"/>
    <cellStyle name="Style 10" xfId="35808" xr:uid="{DB508BAC-0A13-4039-9F34-0E9251A328F1}"/>
    <cellStyle name="Style 11" xfId="35809" xr:uid="{0329AA56-4998-4353-B9C4-C8F45E41E865}"/>
    <cellStyle name="Style 12" xfId="35810" xr:uid="{0AC1321A-6D55-46C3-B596-57BEA886067F}"/>
    <cellStyle name="Style 13" xfId="35811" xr:uid="{9A3FA8EB-5560-44D5-8892-4E607C24B257}"/>
    <cellStyle name="Style 14" xfId="35812" xr:uid="{77612709-6E77-49AE-977B-23D55EB82E15}"/>
    <cellStyle name="Style 15" xfId="35813" xr:uid="{DA81FBF1-1595-4305-BD22-ED3C53A2DF9E}"/>
    <cellStyle name="Style 16" xfId="35814" xr:uid="{707CCCBD-D1B2-4387-98D1-AC210ECF6D6A}"/>
    <cellStyle name="Style 17" xfId="35815" xr:uid="{CA7249D2-3678-41B1-AC6F-EB29462DC45D}"/>
    <cellStyle name="Style 18" xfId="35816" xr:uid="{A85A5486-397B-46F9-ADE6-387BD2794765}"/>
    <cellStyle name="Style 19" xfId="35817" xr:uid="{3EC0CE14-7C77-4F78-9136-070D689C3BB9}"/>
    <cellStyle name="Style 2" xfId="20782" xr:uid="{00000000-0005-0000-0000-0000AE520000}"/>
    <cellStyle name="Style 2 2" xfId="35818" xr:uid="{590C3A84-E393-4454-B853-1A779D45CCBF}"/>
    <cellStyle name="Style 20" xfId="35819" xr:uid="{E66CA568-76EE-433A-981F-1F491C455C2E}"/>
    <cellStyle name="Style 21" xfId="35820" xr:uid="{3E7EAA6B-BA0B-45C1-9339-9F79CFC55155}"/>
    <cellStyle name="Style 22" xfId="35821" xr:uid="{1C7E610B-A403-4E58-B4DC-1A32FE5903E4}"/>
    <cellStyle name="Style 23" xfId="35822" xr:uid="{75B6CAB4-3391-481C-86DD-503E79FEBAE5}"/>
    <cellStyle name="Style 23 2" xfId="35823" xr:uid="{79FF408B-DD08-4EF2-A98D-46642B86E409}"/>
    <cellStyle name="Style 24" xfId="35824" xr:uid="{B8419D71-4E16-49E1-AB02-AEE2B0AF10DD}"/>
    <cellStyle name="Style 25" xfId="35825" xr:uid="{5C69A50C-0211-4E23-AFA4-DAAE60BA01ED}"/>
    <cellStyle name="Style 26" xfId="35826" xr:uid="{12E95190-151D-4F10-9847-3DA9CF3D36B7}"/>
    <cellStyle name="Style 26 2" xfId="35827" xr:uid="{41AA20E9-F9C7-4D13-8213-1B46001E1A63}"/>
    <cellStyle name="Style 26 3" xfId="35828" xr:uid="{B61D04DA-5A91-4DB9-AA1E-D658CAD254D8}"/>
    <cellStyle name="Style 27" xfId="35829" xr:uid="{A41CC775-B03B-4795-974B-0DD2E3A7AC95}"/>
    <cellStyle name="Style 28" xfId="35830" xr:uid="{BDC5F32B-1D2C-4BA3-8F32-14F6AF2B51AD}"/>
    <cellStyle name="Style 29" xfId="35831" xr:uid="{F8AA8CB0-F838-4EA8-9785-FC947F956359}"/>
    <cellStyle name="Style 3" xfId="20783" xr:uid="{00000000-0005-0000-0000-0000AF520000}"/>
    <cellStyle name="Style 3 2" xfId="35832" xr:uid="{373E81FE-B62F-43D1-9ACD-729F8040DBE5}"/>
    <cellStyle name="Style 30" xfId="35833" xr:uid="{0AA25E7B-587D-4E2D-843C-FE2848C67B98}"/>
    <cellStyle name="Style 31" xfId="35834" xr:uid="{54843C8D-B3DD-4B01-9CC2-6D261720F5BC}"/>
    <cellStyle name="Style 32" xfId="35835" xr:uid="{B47C5638-820D-4630-B992-AED86180A950}"/>
    <cellStyle name="Style 33" xfId="35836" xr:uid="{79804BE1-CE6C-454B-A956-6B54DB1F924E}"/>
    <cellStyle name="Style 34" xfId="35837" xr:uid="{ADC63314-9039-415F-8FED-16C6AE70ACAD}"/>
    <cellStyle name="Style 35" xfId="35838" xr:uid="{390E5789-4267-4E20-8341-AE1625E28E83}"/>
    <cellStyle name="Style 36" xfId="35839" xr:uid="{43009F84-158E-4300-9862-3EDC251671FC}"/>
    <cellStyle name="Style 37" xfId="35840" xr:uid="{D47707CC-FADF-4660-84BA-913361FC5A70}"/>
    <cellStyle name="Style 38" xfId="35841" xr:uid="{C0325EE3-85B9-4BF5-A088-3090FC15E0FF}"/>
    <cellStyle name="Style 39" xfId="35842" xr:uid="{A5595736-7615-453A-9784-3BACAF55B7F3}"/>
    <cellStyle name="Style 4" xfId="20784" xr:uid="{00000000-0005-0000-0000-0000B0520000}"/>
    <cellStyle name="Style 4 2" xfId="35843" xr:uid="{32D1917A-D85C-43F3-BEA1-0B35D8C57DFF}"/>
    <cellStyle name="Style 40" xfId="35844" xr:uid="{B507835F-D951-4192-89DF-68BF65B6F652}"/>
    <cellStyle name="Style 41" xfId="35845" xr:uid="{8057DC22-9DD0-4B64-BA1D-08768C7BCA08}"/>
    <cellStyle name="Style 42" xfId="35846" xr:uid="{D8F3ADB7-6F1A-4E43-BA83-1DEBD70FADDB}"/>
    <cellStyle name="Style 43" xfId="35847" xr:uid="{FA23E535-13AE-40FD-B93C-7899882FF29D}"/>
    <cellStyle name="Style 44" xfId="35848" xr:uid="{034C523B-D238-4314-BA48-F941C0FC5428}"/>
    <cellStyle name="Style 45" xfId="35849" xr:uid="{07D6D1E9-7F13-4431-848A-3B8412D73EF7}"/>
    <cellStyle name="Style 46" xfId="35850" xr:uid="{5A46321E-4347-4728-A36D-D110C3AADBCC}"/>
    <cellStyle name="Style 47" xfId="35851" xr:uid="{AE092AEF-AA8A-4013-9F42-0769DD35E3F9}"/>
    <cellStyle name="Style 48" xfId="35852" xr:uid="{88E05D5A-824A-4950-8ACA-2FB5DB1EB7FA}"/>
    <cellStyle name="Style 49" xfId="35853" xr:uid="{CA1AEEED-88B7-4D21-B446-F2201E28C8B7}"/>
    <cellStyle name="Style 5" xfId="20785" xr:uid="{00000000-0005-0000-0000-0000B1520000}"/>
    <cellStyle name="Style 5 2" xfId="35854" xr:uid="{83AF96A1-05F1-4800-8E65-7DEF5B1BC95E}"/>
    <cellStyle name="Style 50" xfId="35855" xr:uid="{B931FC27-E7CF-401B-B6F7-FF58068D61CD}"/>
    <cellStyle name="Style 51" xfId="35856" xr:uid="{6165A2A6-8309-48BE-A57B-5A5D29C5A070}"/>
    <cellStyle name="Style 52" xfId="35857" xr:uid="{D69A8EFF-F5EB-4A87-B30B-D93FD396BBDF}"/>
    <cellStyle name="Style 53" xfId="35858" xr:uid="{588B1E09-AD7E-4CEE-9BE2-BDD9631E94C2}"/>
    <cellStyle name="Style 54" xfId="35859" xr:uid="{0DA47EE8-EF23-48FE-B3FF-B3759984465B}"/>
    <cellStyle name="Style 55" xfId="35860" xr:uid="{6A253B5D-2B67-4D98-962B-B63BE3895A9E}"/>
    <cellStyle name="Style 56" xfId="35861" xr:uid="{FFF6E9FE-F40D-44DD-A2F6-3E9ED36DAEB2}"/>
    <cellStyle name="Style 57" xfId="35862" xr:uid="{7F712EB2-84E5-443E-ACD9-3AC598C517F4}"/>
    <cellStyle name="Style 58" xfId="35863" xr:uid="{D8033ADE-733A-421C-B71F-69EA73443C37}"/>
    <cellStyle name="Style 59" xfId="35864" xr:uid="{697CACC5-8D41-457D-9E42-5258EC177A98}"/>
    <cellStyle name="Style 6" xfId="20786" xr:uid="{00000000-0005-0000-0000-0000B2520000}"/>
    <cellStyle name="Style 6 2" xfId="35865" xr:uid="{7F89FB82-2A06-4D81-B8A4-32974E8777C4}"/>
    <cellStyle name="Style 60" xfId="35866" xr:uid="{3E5519FD-BBA2-494D-A3F0-09642B0917AF}"/>
    <cellStyle name="Style 61" xfId="35867" xr:uid="{278A08B4-A3E6-4DAA-8692-19364E64DB35}"/>
    <cellStyle name="Style 62" xfId="35868" xr:uid="{754C4B79-708E-4178-A178-72F63D9A6D3C}"/>
    <cellStyle name="Style 63" xfId="35869" xr:uid="{8B03A069-E9DA-4DF7-86A7-0504FAD2B8E6}"/>
    <cellStyle name="Style 64" xfId="35870" xr:uid="{0D43421B-C987-4703-AED3-5BC9C17FDE09}"/>
    <cellStyle name="Style 7" xfId="20787" xr:uid="{00000000-0005-0000-0000-0000B3520000}"/>
    <cellStyle name="Style 7 2" xfId="35871" xr:uid="{2D2D07B3-F8D9-475D-BBAB-CFE361C81B28}"/>
    <cellStyle name="Style 8" xfId="20788" xr:uid="{00000000-0005-0000-0000-0000B4520000}"/>
    <cellStyle name="Style 8 2" xfId="35872" xr:uid="{1E71C15A-D1DB-400E-9062-6459C3EDBA51}"/>
    <cellStyle name="Style 9" xfId="21397" xr:uid="{00000000-0005-0000-0000-0000B5520000}"/>
    <cellStyle name="Style 9 2" xfId="35873" xr:uid="{5A33B277-0E32-49B2-B407-00870FE1BA29}"/>
    <cellStyle name="style1" xfId="35874" xr:uid="{80A110E7-B9D3-45F2-B1F3-84112D2596A9}"/>
    <cellStyle name="style1 2" xfId="35875" xr:uid="{66E07319-1AD7-482A-81E1-CC808122885B}"/>
    <cellStyle name="style1_~0950885" xfId="35876" xr:uid="{347731A1-27DE-4228-85BA-D4E668C4D57B}"/>
    <cellStyle name="style2" xfId="35877" xr:uid="{8CFA3CD3-5023-4EC0-BBD5-45238FE705CB}"/>
    <cellStyle name="style2 2" xfId="35878" xr:uid="{A86336A3-1FA4-43BE-9E17-40DA42B5070D}"/>
    <cellStyle name="style2_~0950885" xfId="35879" xr:uid="{22EC66E2-03B4-426F-9354-A099E22C2B45}"/>
    <cellStyle name="Subhead1" xfId="35880" xr:uid="{235DA514-5F9E-4274-B029-AE90450772BC}"/>
    <cellStyle name="Subhead2" xfId="35881" xr:uid="{38D4C28A-84FA-4843-B995-5932D81B0F69}"/>
    <cellStyle name="Subhead3" xfId="35882" xr:uid="{ECF10836-96FD-4FF7-8F7C-EBCFF251EABC}"/>
    <cellStyle name="Subhead4" xfId="35883" xr:uid="{F882FA6B-3907-4B5D-AF16-1A3ADD0FDB06}"/>
    <cellStyle name="Subtitle" xfId="35884" xr:uid="{3EC73377-BEF1-4F39-B324-C59DC7D5CBE0}"/>
    <cellStyle name="Subtotal" xfId="35885" xr:uid="{156BD693-0BB9-4F47-A87D-1CEFDA7BCA3E}"/>
    <cellStyle name="Summary" xfId="35886" xr:uid="{1C361AA3-CF85-44E0-85BF-89583CA14AC3}"/>
    <cellStyle name="Summe" xfId="35887" xr:uid="{9BAE30AB-B03A-4BF7-9138-806EE355FAB8}"/>
    <cellStyle name="Summe 10" xfId="35888" xr:uid="{A5102EB0-9A0C-44B0-8FFA-759DF4E8ED8E}"/>
    <cellStyle name="Summe 11" xfId="37995" xr:uid="{47160A1E-F1FC-4CA3-8D0E-CEC72AB94B7E}"/>
    <cellStyle name="Summe 2" xfId="35889" xr:uid="{41985ABC-BFF5-4337-B844-0B08C9A6E38E}"/>
    <cellStyle name="Summe 2 2" xfId="35890" xr:uid="{F9CEBD1A-B273-4946-8430-5BE864593BDF}"/>
    <cellStyle name="Summe 2 3" xfId="35891" xr:uid="{DD221061-35D9-4C28-BD1F-206B159A33CE}"/>
    <cellStyle name="Summe 2 3 2" xfId="37997" xr:uid="{23489E29-78CF-4A81-894F-CBADE9BC2D60}"/>
    <cellStyle name="Summe 2 4" xfId="35892" xr:uid="{CFE8E806-18DF-4D43-AC40-B3616715FFAB}"/>
    <cellStyle name="Summe 2 4 2" xfId="37998" xr:uid="{40BEF437-5A7A-41FE-86E4-EEC063556981}"/>
    <cellStyle name="Summe 2 5" xfId="35893" xr:uid="{8B4CD12E-749A-47AF-A30E-E13D78AD1433}"/>
    <cellStyle name="Summe 2 5 2" xfId="37999" xr:uid="{D85DDA6B-4F71-4A9B-B9E4-E7EF361DFB93}"/>
    <cellStyle name="Summe 2 6" xfId="35894" xr:uid="{3E0E57ED-7A2C-4557-851D-B979A8760377}"/>
    <cellStyle name="Summe 2 6 2" xfId="38000" xr:uid="{265E8AA1-1B7E-454A-964F-E92D07BFE5DD}"/>
    <cellStyle name="Summe 2 7" xfId="37996" xr:uid="{BD7C8941-66B3-438A-A830-7403D063FA7B}"/>
    <cellStyle name="Summe 2_Annexe 6 IAS" xfId="35895" xr:uid="{E4C50E14-35F1-480E-8D8D-AA2DF2389A90}"/>
    <cellStyle name="Summe 3" xfId="35896" xr:uid="{4C790E80-FF2F-4F1F-AC9E-FABEE7CF0D70}"/>
    <cellStyle name="Summe 3 2" xfId="35897" xr:uid="{B4F82608-7817-4025-9017-8C037404EDC2}"/>
    <cellStyle name="Summe 3 3" xfId="35898" xr:uid="{D4D525A0-DC26-404C-94BD-4D67AE22CE18}"/>
    <cellStyle name="Summe 3 3 2" xfId="38001" xr:uid="{9E829E8E-E111-425B-8586-3D5279F209C1}"/>
    <cellStyle name="Summe 3 4" xfId="35899" xr:uid="{90FC91C4-68A5-4CE9-BA69-6F0A2F14E82F}"/>
    <cellStyle name="Summe 3 4 2" xfId="38002" xr:uid="{EC1C840E-B0A0-4E79-AD2A-11B51378D003}"/>
    <cellStyle name="Summe 3 5" xfId="35900" xr:uid="{2F233A9D-C25D-44B8-826A-E481A9414F11}"/>
    <cellStyle name="Summe 3 5 2" xfId="38003" xr:uid="{FA8F3524-5106-4FC1-9F0F-D20214BD328C}"/>
    <cellStyle name="Summe 3 6" xfId="35901" xr:uid="{2C1916F3-C73C-4052-9F8B-5E44C93C0C5D}"/>
    <cellStyle name="Summe 3 6 2" xfId="38004" xr:uid="{4AFEA8BE-961B-4C31-9C6D-19F1640146B1}"/>
    <cellStyle name="Summe 3_Annexe 6 IAS" xfId="35902" xr:uid="{AA82926B-4C9A-4A5A-89F8-87172ACCED5B}"/>
    <cellStyle name="Summe 4" xfId="35903" xr:uid="{8A45A23C-FF5F-4130-B4E8-C7AB2C30524C}"/>
    <cellStyle name="Summe 5" xfId="35904" xr:uid="{7A730F74-D6B2-4F7A-A3F1-1CA7EFD14018}"/>
    <cellStyle name="Summe 6" xfId="35905" xr:uid="{172BF73F-5939-4269-B6BD-9302041FC953}"/>
    <cellStyle name="Summe 7" xfId="35906" xr:uid="{12DA6A7E-34AC-4A99-ADCA-29F42596FAE9}"/>
    <cellStyle name="Summe 8" xfId="35907" xr:uid="{2AD502CB-2831-4FD7-8486-75A452D37129}"/>
    <cellStyle name="Summe 9" xfId="35908" xr:uid="{59D68E8B-0173-4228-AC03-57D74AAFC39A}"/>
    <cellStyle name="Summe_Annexe 6 IAS" xfId="35909" xr:uid="{C95EA891-8C42-47F6-AC62-C77CB22CB7DF}"/>
    <cellStyle name="sup2Date" xfId="35910" xr:uid="{D599BB2E-22BB-49B8-B794-604CD2135115}"/>
    <cellStyle name="sup2Date 10" xfId="35911" xr:uid="{3B2B0532-4400-420A-B669-21C61010BE0B}"/>
    <cellStyle name="sup2Date 2" xfId="35912" xr:uid="{00176E7A-9ED0-494A-9B90-E9D221E1227C}"/>
    <cellStyle name="sup2Date 2 2" xfId="35913" xr:uid="{F1590A25-0A67-484C-BDCD-859FCB5C9105}"/>
    <cellStyle name="sup2Date 2_Annexe 6 IAS" xfId="35914" xr:uid="{EC21FAB7-8F59-4727-849D-D6F034F2A994}"/>
    <cellStyle name="sup2Date 3" xfId="35915" xr:uid="{E41C14E7-7940-43DF-A2AE-FC3E31D72F5A}"/>
    <cellStyle name="sup2Date 3 2" xfId="35916" xr:uid="{C408CE1B-8CF7-4100-BFA7-8F001137AAC9}"/>
    <cellStyle name="sup2Date 3_Annexe 6 IAS" xfId="35917" xr:uid="{BDB10F89-272D-439B-9D64-B7EBBC8BB5A2}"/>
    <cellStyle name="sup2Date 4" xfId="35918" xr:uid="{F14BC018-695F-4AE6-8FD3-979FF9D7DAC6}"/>
    <cellStyle name="sup2Date 5" xfId="35919" xr:uid="{9B9EA83C-91DD-47C2-92C2-7A77C36DB66B}"/>
    <cellStyle name="sup2Date 6" xfId="35920" xr:uid="{B411CB0B-C623-457A-9DF8-EF79DC1EFE40}"/>
    <cellStyle name="sup2Date 7" xfId="35921" xr:uid="{B13554A7-6D61-497D-BAE7-F7EB1676C6C0}"/>
    <cellStyle name="sup2Date 8" xfId="35922" xr:uid="{95FD72FA-6D2C-4C30-9CC9-FA67A08417D1}"/>
    <cellStyle name="sup2Date 9" xfId="35923" xr:uid="{993FBD5E-5398-4544-8236-A5B3FD091C68}"/>
    <cellStyle name="sup2Date_Annexe 6 IAS" xfId="35924" xr:uid="{1F5DE243-658F-41FF-8A25-97448FBC1A08}"/>
    <cellStyle name="sup2Int" xfId="35925" xr:uid="{BCC935BD-E5BE-4628-9EA5-9981F9EB77F1}"/>
    <cellStyle name="sup2Int 10" xfId="35926" xr:uid="{013CE14E-C41B-4F4E-B55F-E104D8CFE58F}"/>
    <cellStyle name="sup2Int 11" xfId="38005" xr:uid="{CF349A21-E853-4611-91FF-334F515ADAF6}"/>
    <cellStyle name="sup2Int 2" xfId="35927" xr:uid="{9EF030BD-753A-4E91-9147-56D8C7202D3A}"/>
    <cellStyle name="sup2Int 2 2" xfId="35928" xr:uid="{5641071F-2F08-46AF-A22F-3E336946955A}"/>
    <cellStyle name="sup2Int 2 3" xfId="35929" xr:uid="{7A98B816-0BFE-4C71-93C8-7EA2BD1593A4}"/>
    <cellStyle name="sup2Int 2 3 2" xfId="38007" xr:uid="{3EBB6CD8-BE85-45CB-A226-EDB48CF931E9}"/>
    <cellStyle name="sup2Int 2 4" xfId="35930" xr:uid="{1755EF75-EE4A-4714-80FB-80319C7E798D}"/>
    <cellStyle name="sup2Int 2 4 2" xfId="38008" xr:uid="{30865726-AC1E-4FBE-892C-01742D2D5A00}"/>
    <cellStyle name="sup2Int 2 5" xfId="35931" xr:uid="{BF6F3006-F783-475B-8D7A-C4A69F97D35E}"/>
    <cellStyle name="sup2Int 2 5 2" xfId="38009" xr:uid="{9162606D-F950-4E72-A121-EE1BF6787866}"/>
    <cellStyle name="sup2Int 2 6" xfId="35932" xr:uid="{BFED78C4-251E-451F-9D62-2060264671CE}"/>
    <cellStyle name="sup2Int 2 6 2" xfId="38010" xr:uid="{C7535FF9-1C73-42CC-9BE7-F53AFC8FED2D}"/>
    <cellStyle name="sup2Int 2 7" xfId="38006" xr:uid="{86F141B4-C795-44E1-9314-D0ED0F9C59AC}"/>
    <cellStyle name="sup2Int 2_Annexe 6 IAS" xfId="35933" xr:uid="{AA020413-3199-4CBB-ACEB-AF0CDDC0C77B}"/>
    <cellStyle name="sup2Int 3" xfId="35934" xr:uid="{4B3185B5-693F-4D49-9D6A-8AF3EF1B7C81}"/>
    <cellStyle name="sup2Int 3 2" xfId="35935" xr:uid="{9B313846-2B44-47E0-95EF-3F9B543919D3}"/>
    <cellStyle name="sup2Int 3 3" xfId="35936" xr:uid="{2D3EE594-1359-42C7-AA57-9A04BC73B5B9}"/>
    <cellStyle name="sup2Int 3 3 2" xfId="38011" xr:uid="{6868FA30-21AD-41C4-8C64-59E92DB91586}"/>
    <cellStyle name="sup2Int 3 4" xfId="35937" xr:uid="{1BEBA686-CCB4-4A33-998F-8A9F81B9CFE9}"/>
    <cellStyle name="sup2Int 3 4 2" xfId="38012" xr:uid="{13785522-745D-429C-A5A4-908FB26FF02C}"/>
    <cellStyle name="sup2Int 3 5" xfId="35938" xr:uid="{35EA15AC-F10B-43A7-9368-AF262FC6E5D6}"/>
    <cellStyle name="sup2Int 3 5 2" xfId="38013" xr:uid="{2E317784-766E-4113-BF60-A7753A21FFCC}"/>
    <cellStyle name="sup2Int 3 6" xfId="35939" xr:uid="{0F0987B9-D30D-40EC-BD4C-9689FB159A63}"/>
    <cellStyle name="sup2Int 3 6 2" xfId="38014" xr:uid="{19120FB0-2D46-432B-A5E3-F426C4D70F3D}"/>
    <cellStyle name="sup2Int 3_Annexe 6 IAS" xfId="35940" xr:uid="{E1033629-8FEB-4237-95F3-29B5F91BB60A}"/>
    <cellStyle name="sup2Int 4" xfId="35941" xr:uid="{0784D757-45EC-46D8-AF88-F1ADDFE6626D}"/>
    <cellStyle name="sup2Int 5" xfId="35942" xr:uid="{14F27B99-0C09-4527-A69A-58E372D21D3B}"/>
    <cellStyle name="sup2Int 6" xfId="35943" xr:uid="{61C92054-66CB-4BC4-9C15-808BB2F32CF3}"/>
    <cellStyle name="sup2Int 7" xfId="35944" xr:uid="{10A5167B-50EC-447A-87CB-FDD1FF3F91DE}"/>
    <cellStyle name="sup2Int 8" xfId="35945" xr:uid="{FD4959FB-78EA-4A4B-A301-973778F6BA6A}"/>
    <cellStyle name="sup2Int 9" xfId="35946" xr:uid="{24BB8893-2E1D-4252-AE89-15B5F4F5CA79}"/>
    <cellStyle name="sup2Int_Annexe 6 IAS" xfId="35947" xr:uid="{64BF487E-65A6-47C4-8F97-7FB3FB2A20D1}"/>
    <cellStyle name="sup2ParameterE" xfId="35948" xr:uid="{C0294B3F-55AE-402A-AB81-BE1C1F3198C5}"/>
    <cellStyle name="sup2ParameterE 10" xfId="35949" xr:uid="{DE412ED9-EED6-4627-BEC2-F9449B2C6001}"/>
    <cellStyle name="sup2ParameterE 11" xfId="38015" xr:uid="{5CE81BFC-DCE0-43BF-AE50-4DFA40527EB7}"/>
    <cellStyle name="sup2ParameterE 2" xfId="35950" xr:uid="{9C3E0E88-BC8A-4FF2-AE1A-AB7C7A26FF29}"/>
    <cellStyle name="sup2ParameterE 2 2" xfId="35951" xr:uid="{FB8EAD1F-40FA-4A31-8D08-ABDD9728CD6B}"/>
    <cellStyle name="sup2ParameterE 2 3" xfId="35952" xr:uid="{A50672CB-CD68-4C5E-9E06-5D3E3D92ED19}"/>
    <cellStyle name="sup2ParameterE 2 3 2" xfId="38017" xr:uid="{784F0B45-9389-4355-93E2-2D4B9EED2433}"/>
    <cellStyle name="sup2ParameterE 2 4" xfId="35953" xr:uid="{F6F5315D-3BDA-41F6-B95A-7E4A133406D1}"/>
    <cellStyle name="sup2ParameterE 2 4 2" xfId="38018" xr:uid="{DE076393-8AB9-40D8-B692-7A1A50E97598}"/>
    <cellStyle name="sup2ParameterE 2 5" xfId="35954" xr:uid="{26F789D2-F3C2-49D8-85E5-6C2FA95E3E92}"/>
    <cellStyle name="sup2ParameterE 2 5 2" xfId="38019" xr:uid="{18D520CB-42B4-4F1B-AA1C-11DFD764A3C4}"/>
    <cellStyle name="sup2ParameterE 2 6" xfId="35955" xr:uid="{3DC85754-BFEF-45A5-ACE9-F76E676D3011}"/>
    <cellStyle name="sup2ParameterE 2 6 2" xfId="38020" xr:uid="{A1B3DCEF-D44A-4E13-AE0B-29C4FE52189F}"/>
    <cellStyle name="sup2ParameterE 2 7" xfId="38016" xr:uid="{C4531307-3AAA-4E10-A3E9-8F173837AF13}"/>
    <cellStyle name="sup2ParameterE 2_Annexe 6 IAS" xfId="35956" xr:uid="{29C7FBF3-CECA-4917-9B2F-CA9CB1DB0377}"/>
    <cellStyle name="sup2ParameterE 3" xfId="35957" xr:uid="{D36AC306-2405-4E41-A05E-47E9BBB38B79}"/>
    <cellStyle name="sup2ParameterE 3 2" xfId="35958" xr:uid="{4C690D01-6B9F-4D32-98B0-463E5AA77633}"/>
    <cellStyle name="sup2ParameterE 3 3" xfId="35959" xr:uid="{27888853-E1FC-4356-A4A1-591C347DB0CD}"/>
    <cellStyle name="sup2ParameterE 3 3 2" xfId="38021" xr:uid="{4271F463-B77D-4C9F-AEF3-72EF79551AB4}"/>
    <cellStyle name="sup2ParameterE 3 4" xfId="35960" xr:uid="{C8F0B57B-8894-4ACB-B2AF-32FB3B9B6767}"/>
    <cellStyle name="sup2ParameterE 3 4 2" xfId="38022" xr:uid="{ADC98370-12F4-4EE3-AD30-3021C9C4549D}"/>
    <cellStyle name="sup2ParameterE 3 5" xfId="35961" xr:uid="{5C596D20-760B-4048-B371-F2F6F1A4B077}"/>
    <cellStyle name="sup2ParameterE 3 5 2" xfId="38023" xr:uid="{F2A8D302-0A09-4FA6-8656-A1797DE7C39F}"/>
    <cellStyle name="sup2ParameterE 3 6" xfId="35962" xr:uid="{C7991182-4CAF-48A2-8FF5-DBB67C5C8A38}"/>
    <cellStyle name="sup2ParameterE 3 6 2" xfId="38024" xr:uid="{408C2C24-571B-4682-A0EF-7EF86693DD3B}"/>
    <cellStyle name="sup2ParameterE 3_Annexe 6 IAS" xfId="35963" xr:uid="{D6270515-0968-4046-A22B-383425010D8C}"/>
    <cellStyle name="sup2ParameterE 4" xfId="35964" xr:uid="{39E2C422-B759-44FE-BC0A-F598F2A4B0B3}"/>
    <cellStyle name="sup2ParameterE 5" xfId="35965" xr:uid="{A6BCF815-C5C8-42E2-8769-D42621C18654}"/>
    <cellStyle name="sup2ParameterE 6" xfId="35966" xr:uid="{A82D006D-5E6E-42F5-A020-A32A3B1DF4B9}"/>
    <cellStyle name="sup2ParameterE 7" xfId="35967" xr:uid="{CC9FBF7C-4595-4CF2-B724-F415DEDD181C}"/>
    <cellStyle name="sup2ParameterE 8" xfId="35968" xr:uid="{A4F1F049-9C48-4111-961D-F58BA34317A8}"/>
    <cellStyle name="sup2ParameterE 9" xfId="35969" xr:uid="{B28DF129-E112-4C1C-8AA8-CDA9ADD949E4}"/>
    <cellStyle name="sup2ParameterE_Annexe 6 IAS" xfId="35970" xr:uid="{24F164AE-0F04-4603-9B7B-1FA65D6D74A2}"/>
    <cellStyle name="sup2Percentage" xfId="35971" xr:uid="{FBB11810-2D75-4FF6-9449-CAC167AD4B00}"/>
    <cellStyle name="sup2Percentage 10" xfId="35972" xr:uid="{BAAD5DE0-73FE-41E8-B210-5DF18C70F25C}"/>
    <cellStyle name="sup2Percentage 11" xfId="38025" xr:uid="{EA1FE48D-1503-4943-96A5-E49DCBB39CCD}"/>
    <cellStyle name="sup2Percentage 2" xfId="35973" xr:uid="{D21E66B4-AFDA-448A-94B1-AD6F7F61CCE5}"/>
    <cellStyle name="sup2Percentage 2 2" xfId="35974" xr:uid="{B07608F1-40A8-478C-BF34-A61E5C6E1615}"/>
    <cellStyle name="sup2Percentage 2 3" xfId="35975" xr:uid="{030E765B-78B3-484C-8CE5-6C6D7E75961A}"/>
    <cellStyle name="sup2Percentage 2 3 2" xfId="38027" xr:uid="{3E9A4920-20D7-4032-84E3-FF81D9E9EDA8}"/>
    <cellStyle name="sup2Percentage 2 4" xfId="35976" xr:uid="{36D52E87-F8C3-49B5-BFE3-58B3E6E5EF31}"/>
    <cellStyle name="sup2Percentage 2 4 2" xfId="38028" xr:uid="{3C1837E3-C712-4AF2-9AE1-859CCF2CCE51}"/>
    <cellStyle name="sup2Percentage 2 5" xfId="35977" xr:uid="{16EAA1AD-266E-4271-852D-4C4658B8AF9A}"/>
    <cellStyle name="sup2Percentage 2 5 2" xfId="38029" xr:uid="{6D7BF6E7-B505-4977-832C-02743D6D158A}"/>
    <cellStyle name="sup2Percentage 2 6" xfId="35978" xr:uid="{85828A8C-7F32-4E73-BA0D-0A8177D03613}"/>
    <cellStyle name="sup2Percentage 2 6 2" xfId="38030" xr:uid="{8EF2ABF0-E21E-47FC-B94E-A895B2EBA68D}"/>
    <cellStyle name="sup2Percentage 2 7" xfId="38026" xr:uid="{061EA7B5-8CC4-4FE7-A503-53A05205C7CB}"/>
    <cellStyle name="sup2Percentage 2_Annexe 6 IAS" xfId="35979" xr:uid="{904DA6B1-9950-4EF4-92A8-21FC6AC21017}"/>
    <cellStyle name="sup2Percentage 3" xfId="35980" xr:uid="{4E03081F-638A-4B01-B479-A84D67BC5691}"/>
    <cellStyle name="sup2Percentage 3 2" xfId="35981" xr:uid="{19348231-9E04-4516-B9E5-A244B7AE3AE9}"/>
    <cellStyle name="sup2Percentage 3 3" xfId="35982" xr:uid="{F78A7AE3-ADB2-44B2-AAA3-D09E24C1B4D3}"/>
    <cellStyle name="sup2Percentage 3 3 2" xfId="38031" xr:uid="{AAA9D106-75C4-4742-A14F-7D78058380B7}"/>
    <cellStyle name="sup2Percentage 3 4" xfId="35983" xr:uid="{05FFB847-6771-46CC-BBA8-50B2094AB884}"/>
    <cellStyle name="sup2Percentage 3 4 2" xfId="38032" xr:uid="{9CE2CCA9-0F39-4CE8-A06C-1D52B7513795}"/>
    <cellStyle name="sup2Percentage 3 5" xfId="35984" xr:uid="{BD82A09B-9F53-42E5-B8CB-2B123C1B5EC4}"/>
    <cellStyle name="sup2Percentage 3 5 2" xfId="38033" xr:uid="{6E1E31E7-DA18-4EF4-9CFA-677EAC532701}"/>
    <cellStyle name="sup2Percentage 3 6" xfId="35985" xr:uid="{EBDE0B91-4AAE-423E-9980-585654B582E0}"/>
    <cellStyle name="sup2Percentage 3 6 2" xfId="38034" xr:uid="{427A96A2-90AF-48AA-9E29-3768A5CBE490}"/>
    <cellStyle name="sup2Percentage 3_Annexe 6 IAS" xfId="35986" xr:uid="{4DA4EA76-2550-41A4-ADB6-6D3183709609}"/>
    <cellStyle name="sup2Percentage 4" xfId="35987" xr:uid="{E988685A-CCE6-405A-82CF-C56368DFAFAF}"/>
    <cellStyle name="sup2Percentage 5" xfId="35988" xr:uid="{49E2D48E-F03B-4E4B-B212-1D97FD5E3541}"/>
    <cellStyle name="sup2Percentage 6" xfId="35989" xr:uid="{5893CB94-2584-485A-AD70-F3484CB258DB}"/>
    <cellStyle name="sup2Percentage 7" xfId="35990" xr:uid="{6358D15C-FB97-4236-BEB7-8A3FAA010C85}"/>
    <cellStyle name="sup2Percentage 8" xfId="35991" xr:uid="{9C7D9CA4-B97E-493A-B931-60559D65406C}"/>
    <cellStyle name="sup2Percentage 9" xfId="35992" xr:uid="{B79272E3-9844-4348-8458-04412FD1D514}"/>
    <cellStyle name="sup2Percentage_Annexe 6 IAS" xfId="35993" xr:uid="{D3D4445C-F247-44AA-8BB7-A46470011451}"/>
    <cellStyle name="sup2PercentageL" xfId="35994" xr:uid="{23503BB2-C788-4101-ABAC-96DF762C05F5}"/>
    <cellStyle name="sup2PercentageL 10" xfId="35995" xr:uid="{7E8F3626-ADF0-47A2-95D7-8DF7D01DC502}"/>
    <cellStyle name="sup2PercentageL 11" xfId="38035" xr:uid="{FE050A53-0157-4412-912E-DE7D2E3676A7}"/>
    <cellStyle name="sup2PercentageL 2" xfId="35996" xr:uid="{7883A861-D694-43C7-BAB7-1057CF9062EE}"/>
    <cellStyle name="sup2PercentageL 2 2" xfId="35997" xr:uid="{F84BFFD7-9797-49B3-9EC9-969AF7177EA7}"/>
    <cellStyle name="sup2PercentageL 2 3" xfId="35998" xr:uid="{0C0CF806-A2CC-4D0E-8927-410BEF425CB0}"/>
    <cellStyle name="sup2PercentageL 2 3 2" xfId="38037" xr:uid="{AB4ECBC6-8C08-456F-944F-33A475592347}"/>
    <cellStyle name="sup2PercentageL 2 4" xfId="35999" xr:uid="{3BC2710C-9E11-4C6F-AFC2-E22E4C7B75C3}"/>
    <cellStyle name="sup2PercentageL 2 4 2" xfId="38038" xr:uid="{1989374A-3F71-4318-8EF2-3EB285F97F97}"/>
    <cellStyle name="sup2PercentageL 2 5" xfId="36000" xr:uid="{C054C68B-2834-4BC5-BB23-D8A3D8C791ED}"/>
    <cellStyle name="sup2PercentageL 2 5 2" xfId="38039" xr:uid="{282A9C83-6DBF-4DB1-A587-0D5844A148FD}"/>
    <cellStyle name="sup2PercentageL 2 6" xfId="36001" xr:uid="{4DE29FB5-487A-4621-A51A-F31E6C07470D}"/>
    <cellStyle name="sup2PercentageL 2 6 2" xfId="38040" xr:uid="{BB24CC56-EACA-4CC5-A577-300DD47A879A}"/>
    <cellStyle name="sup2PercentageL 2 7" xfId="38036" xr:uid="{4D80753E-6DE2-41A7-9A96-10AE33CD19EB}"/>
    <cellStyle name="sup2PercentageL 2_Annexe 6 IAS" xfId="36002" xr:uid="{176E8601-0301-490B-A4F6-D3F50F86AAD2}"/>
    <cellStyle name="sup2PercentageL 3" xfId="36003" xr:uid="{BF1D73C5-4BC8-470C-9D53-744E735FC94E}"/>
    <cellStyle name="sup2PercentageL 3 2" xfId="36004" xr:uid="{31F7F47E-EA57-4C4F-B87D-5C913F119ECA}"/>
    <cellStyle name="sup2PercentageL 3 3" xfId="36005" xr:uid="{A4289FF3-C60B-450C-8A95-1A451B144B18}"/>
    <cellStyle name="sup2PercentageL 3 3 2" xfId="38041" xr:uid="{3A32AD2A-8309-4B09-AB69-4E73AD03BF76}"/>
    <cellStyle name="sup2PercentageL 3 4" xfId="36006" xr:uid="{5A437EAB-6BCE-449E-BD4C-61EED1D81B56}"/>
    <cellStyle name="sup2PercentageL 3 4 2" xfId="38042" xr:uid="{C2B3D602-6B22-4E14-9129-48C0B82E7B11}"/>
    <cellStyle name="sup2PercentageL 3 5" xfId="36007" xr:uid="{CD2DCD73-E637-49D0-B68D-5B5937311315}"/>
    <cellStyle name="sup2PercentageL 3 5 2" xfId="38043" xr:uid="{BCDA0BE9-CEBB-4A15-932B-E95FB345F42C}"/>
    <cellStyle name="sup2PercentageL 3 6" xfId="36008" xr:uid="{FCB2CA8E-3E4E-4D3F-B804-B4184EF3EE91}"/>
    <cellStyle name="sup2PercentageL 3 6 2" xfId="38044" xr:uid="{FB5CD0A5-D561-4E0E-8C84-183CE0D31F7D}"/>
    <cellStyle name="sup2PercentageL 3_Annexe 6 IAS" xfId="36009" xr:uid="{19E3B8C3-E040-4D93-9BB3-E5724D8F7F2F}"/>
    <cellStyle name="sup2PercentageL 4" xfId="36010" xr:uid="{90A579F5-D1EA-4359-B6DA-A670CF6A906B}"/>
    <cellStyle name="sup2PercentageL 5" xfId="36011" xr:uid="{1D1157E5-32B4-4FFE-B058-0913C0E722E5}"/>
    <cellStyle name="sup2PercentageL 6" xfId="36012" xr:uid="{4744BF8E-7A1C-4BAF-8BBA-3E5FA937FFBB}"/>
    <cellStyle name="sup2PercentageL 7" xfId="36013" xr:uid="{F912E515-D3A0-406C-BBCA-C5A116C699F8}"/>
    <cellStyle name="sup2PercentageL 8" xfId="36014" xr:uid="{97A21E9A-633D-4DA6-9604-34D726D924B4}"/>
    <cellStyle name="sup2PercentageL 9" xfId="36015" xr:uid="{777212A5-0056-49A5-B078-703E6B343D1C}"/>
    <cellStyle name="sup2PercentageL_Annexe 6 IAS" xfId="36016" xr:uid="{7D2164B9-1786-4DEF-89BE-68358E0B4C48}"/>
    <cellStyle name="sup2PercentageM" xfId="36017" xr:uid="{AA356421-5CD3-4FF3-A834-BB7922BEC632}"/>
    <cellStyle name="sup2PercentageM 10" xfId="36018" xr:uid="{09453BF6-89B4-4A80-A77B-1C6111E2CBD5}"/>
    <cellStyle name="sup2PercentageM 11" xfId="38045" xr:uid="{0E0E35DA-0626-46B4-B4ED-9F9D2AE4507F}"/>
    <cellStyle name="sup2PercentageM 2" xfId="36019" xr:uid="{8A0A303E-4370-409C-BDF7-C21588430691}"/>
    <cellStyle name="sup2PercentageM 2 2" xfId="36020" xr:uid="{3471F698-641D-47C9-9A63-960E6B7FF548}"/>
    <cellStyle name="sup2PercentageM 2 3" xfId="36021" xr:uid="{85F9C784-F0BC-4A31-949B-4C73277CA792}"/>
    <cellStyle name="sup2PercentageM 2 3 2" xfId="38047" xr:uid="{43131AF0-529C-4E22-81F9-1066F0F3EA8A}"/>
    <cellStyle name="sup2PercentageM 2 4" xfId="36022" xr:uid="{2462F03A-F07E-401B-824C-134458386162}"/>
    <cellStyle name="sup2PercentageM 2 4 2" xfId="38048" xr:uid="{C0F656C4-7885-411F-9B99-B8B239ECC897}"/>
    <cellStyle name="sup2PercentageM 2 5" xfId="36023" xr:uid="{4ED4192B-0EF6-41BE-BCD6-9F26BEC5B3A8}"/>
    <cellStyle name="sup2PercentageM 2 5 2" xfId="38049" xr:uid="{EDC6C857-9B90-4798-BD72-79600B8586E1}"/>
    <cellStyle name="sup2PercentageM 2 6" xfId="36024" xr:uid="{11253EA4-5B64-4E0B-803C-B659250908C8}"/>
    <cellStyle name="sup2PercentageM 2 6 2" xfId="38050" xr:uid="{40454E61-271A-4AAA-9D77-641DBFAD3FAB}"/>
    <cellStyle name="sup2PercentageM 2 7" xfId="38046" xr:uid="{8DC193E8-DCB4-46BD-B1EF-D0266912EACA}"/>
    <cellStyle name="sup2PercentageM 2_Annexe 6 IAS" xfId="36025" xr:uid="{12D5DA68-396C-453E-A3DA-B18E25B85EEB}"/>
    <cellStyle name="sup2PercentageM 3" xfId="36026" xr:uid="{2B20FED3-0417-4BA7-AD97-635FBD5C9827}"/>
    <cellStyle name="sup2PercentageM 3 2" xfId="36027" xr:uid="{4BC872C3-BEAD-48B6-929E-396C578C480A}"/>
    <cellStyle name="sup2PercentageM 3 3" xfId="36028" xr:uid="{9D6869AA-80D5-4BAA-A3FF-90992BAF9D2C}"/>
    <cellStyle name="sup2PercentageM 3 3 2" xfId="38051" xr:uid="{28D3E649-B302-4F87-9A99-D71D42949806}"/>
    <cellStyle name="sup2PercentageM 3 4" xfId="36029" xr:uid="{CEB1E830-7AEF-40E0-8CFC-C8C4D980631C}"/>
    <cellStyle name="sup2PercentageM 3 4 2" xfId="38052" xr:uid="{B93C48B6-996D-4C0E-93C7-808E79090720}"/>
    <cellStyle name="sup2PercentageM 3 5" xfId="36030" xr:uid="{9648E668-78C9-49E9-BCC9-0C9106738471}"/>
    <cellStyle name="sup2PercentageM 3 5 2" xfId="38053" xr:uid="{C9BE0988-2F7F-4E76-B661-21F9560F3EA7}"/>
    <cellStyle name="sup2PercentageM 3 6" xfId="36031" xr:uid="{CC4B0812-631E-42D3-B400-6CB61CEFE86A}"/>
    <cellStyle name="sup2PercentageM 3 6 2" xfId="38054" xr:uid="{9F34DFB6-6DDC-4E69-942F-1F6038DABEFC}"/>
    <cellStyle name="sup2PercentageM 3_Annexe 6 IAS" xfId="36032" xr:uid="{31EA9287-87F4-421A-A1A3-6B04E9C383B6}"/>
    <cellStyle name="sup2PercentageM 4" xfId="36033" xr:uid="{16257A4B-A2F1-4BC4-A05E-7DFD2FECB64B}"/>
    <cellStyle name="sup2PercentageM 5" xfId="36034" xr:uid="{086AF660-40BA-43B0-B48C-29888B8039A7}"/>
    <cellStyle name="sup2PercentageM 6" xfId="36035" xr:uid="{E68D4EC7-8B77-4744-9545-98EA6C9BA141}"/>
    <cellStyle name="sup2PercentageM 7" xfId="36036" xr:uid="{36E8A42B-927F-4825-9018-C2A467CF8626}"/>
    <cellStyle name="sup2PercentageM 8" xfId="36037" xr:uid="{00790B87-ED57-4DA6-9615-2187C8A7F6ED}"/>
    <cellStyle name="sup2PercentageM 9" xfId="36038" xr:uid="{F806D1A6-0A85-447E-9203-8BA5632234ED}"/>
    <cellStyle name="sup2PercentageM_Annexe 6 IAS" xfId="36039" xr:uid="{6EB6E424-F75B-4D44-B1E7-3F2018A8F7C3}"/>
    <cellStyle name="sup2Selection" xfId="36040" xr:uid="{48FCBDA0-CE21-478B-9A06-339B3021E4C6}"/>
    <cellStyle name="sup2Selection 10" xfId="36041" xr:uid="{30A598D1-1C4F-4BF4-92E0-9AB563B27260}"/>
    <cellStyle name="sup2Selection 11" xfId="38055" xr:uid="{860108F9-77F3-4971-8512-3FCF2F84CD80}"/>
    <cellStyle name="sup2Selection 2" xfId="36042" xr:uid="{23BBEE07-B788-419A-9C1B-4B41579A43CB}"/>
    <cellStyle name="sup2Selection 2 2" xfId="36043" xr:uid="{E93425C2-A858-44DA-9FF6-E275C14A8DFD}"/>
    <cellStyle name="sup2Selection 2 3" xfId="36044" xr:uid="{D4C897D6-72F6-46CF-B489-97908BEF88A6}"/>
    <cellStyle name="sup2Selection 2 3 2" xfId="38057" xr:uid="{43E3D3FE-E1F9-4B05-AA02-72F7EFE00F9E}"/>
    <cellStyle name="sup2Selection 2 4" xfId="36045" xr:uid="{A9A860C9-3E34-4841-92A6-18AB4DC4C1A3}"/>
    <cellStyle name="sup2Selection 2 4 2" xfId="38058" xr:uid="{B72D3999-FC5B-49AC-9018-8F4CB96DA89B}"/>
    <cellStyle name="sup2Selection 2 5" xfId="36046" xr:uid="{D7CEA478-C643-4DBA-9559-370902430A5E}"/>
    <cellStyle name="sup2Selection 2 5 2" xfId="38059" xr:uid="{51845349-42A7-4A95-B305-A1E9D8DF2282}"/>
    <cellStyle name="sup2Selection 2 6" xfId="36047" xr:uid="{67F67D58-3923-4DA1-8C0D-0B4B29CBCED6}"/>
    <cellStyle name="sup2Selection 2 6 2" xfId="38060" xr:uid="{FA888C7C-F35B-4DAA-AD45-D4284D0E43F4}"/>
    <cellStyle name="sup2Selection 2 7" xfId="38056" xr:uid="{89AA95A0-9C89-43A5-B401-78AF7C89F755}"/>
    <cellStyle name="sup2Selection 2_Annexe 6 IAS" xfId="36048" xr:uid="{9E54444D-39CD-4690-94C9-C9339B4E3ABC}"/>
    <cellStyle name="sup2Selection 3" xfId="36049" xr:uid="{C4B8BF67-78ED-48BF-8F69-DF241D66C183}"/>
    <cellStyle name="sup2Selection 3 2" xfId="36050" xr:uid="{1B8FAB9D-C904-4FE8-A364-3873E91733CE}"/>
    <cellStyle name="sup2Selection 3 3" xfId="36051" xr:uid="{2819AE02-606D-41E8-8763-7789056E9B32}"/>
    <cellStyle name="sup2Selection 3 3 2" xfId="38061" xr:uid="{0A79C965-4256-4B4E-A1DC-8B3ECCCC084F}"/>
    <cellStyle name="sup2Selection 3 4" xfId="36052" xr:uid="{3CABBF1C-1395-4A65-A564-D6B0AF71A901}"/>
    <cellStyle name="sup2Selection 3 4 2" xfId="38062" xr:uid="{E7947448-1682-42B4-830A-DB9B247FEF65}"/>
    <cellStyle name="sup2Selection 3 5" xfId="36053" xr:uid="{081D320C-AFBF-49E4-9FB5-3356B158AD1A}"/>
    <cellStyle name="sup2Selection 3 5 2" xfId="38063" xr:uid="{C7B4EC10-1FA6-4AC8-AEF7-BACCF7A66776}"/>
    <cellStyle name="sup2Selection 3 6" xfId="36054" xr:uid="{54F3EB51-B8C1-4CEB-A697-9F5CDE04AEB8}"/>
    <cellStyle name="sup2Selection 3 6 2" xfId="38064" xr:uid="{6E07EB2F-80CF-4A38-95E6-BBA5FA3E45E1}"/>
    <cellStyle name="sup2Selection 3_Annexe 6 IAS" xfId="36055" xr:uid="{2C80F319-E6A5-46A0-AC85-456DF2A2DA2D}"/>
    <cellStyle name="sup2Selection 4" xfId="36056" xr:uid="{FC125E32-403F-484D-BA6B-D82B5032362B}"/>
    <cellStyle name="sup2Selection 5" xfId="36057" xr:uid="{AA44A51B-DA6B-4D0A-8869-C3BE8BB7813D}"/>
    <cellStyle name="sup2Selection 6" xfId="36058" xr:uid="{D12D9C3A-D901-4221-91B8-13D9C42C1A85}"/>
    <cellStyle name="sup2Selection 7" xfId="36059" xr:uid="{0A3F6099-120E-4558-AA79-C8407D280F8B}"/>
    <cellStyle name="sup2Selection 8" xfId="36060" xr:uid="{57827771-0AA4-4936-84FF-CA5253CFF5DD}"/>
    <cellStyle name="sup2Selection 9" xfId="36061" xr:uid="{7C829B78-2044-4E96-B256-5F76FBE34B00}"/>
    <cellStyle name="sup2Selection_Annexe 6 IAS" xfId="36062" xr:uid="{C0791780-0E2C-4482-8061-FF8C87D87EA6}"/>
    <cellStyle name="sup2Text" xfId="36063" xr:uid="{BE2679CE-C922-4F44-AE44-1073726FE64B}"/>
    <cellStyle name="sup2Text 10" xfId="36064" xr:uid="{1865A18F-F9EF-40C7-A538-4724DB563876}"/>
    <cellStyle name="sup2Text 10 2" xfId="36065" xr:uid="{3B4893C2-B16E-466B-A641-4FB265C086A9}"/>
    <cellStyle name="sup2Text 10_Annexe 6 IAS" xfId="36066" xr:uid="{53EC09D7-F441-42BD-B15B-125780132F3D}"/>
    <cellStyle name="sup2Text 11" xfId="36067" xr:uid="{9EFC04A5-F82D-47CB-9DDD-B59BC5864C06}"/>
    <cellStyle name="sup2Text 12" xfId="36068" xr:uid="{695C26E5-76AD-4014-B29C-D400DBF7A92A}"/>
    <cellStyle name="sup2Text 13" xfId="38065" xr:uid="{A63481ED-6D17-430D-BD35-23CFD3518C61}"/>
    <cellStyle name="sup2Text 2" xfId="36069" xr:uid="{C92EA790-E39C-4F5F-B6E9-2E03526A7060}"/>
    <cellStyle name="sup2Text 2 2" xfId="36070" xr:uid="{8EF21C17-70A5-4225-92B0-06E7B598E31A}"/>
    <cellStyle name="sup2Text 2 2 2" xfId="36071" xr:uid="{C7AE6638-1394-46B2-A090-134F521C7DF3}"/>
    <cellStyle name="sup2Text 2 2 3" xfId="36072" xr:uid="{2D337632-93CA-4989-893D-0C818640C04D}"/>
    <cellStyle name="sup2Text 2 2_Annexe 6 IAS" xfId="36073" xr:uid="{C5FA73CF-35D4-46D6-BA72-479836C88D18}"/>
    <cellStyle name="sup2Text 2 3" xfId="36074" xr:uid="{F534270C-92F3-44EC-934C-A97154EAB41A}"/>
    <cellStyle name="sup2Text 2 4" xfId="36075" xr:uid="{694ECADA-9439-44C7-9A6C-DC8D3772E53D}"/>
    <cellStyle name="sup2Text 2 5" xfId="36076" xr:uid="{896B1099-EF4B-4424-8A9E-A053730EE0E3}"/>
    <cellStyle name="sup2Text 2 6" xfId="36077" xr:uid="{C507A0C2-01F2-4F5F-BF03-51D67AE2B6FB}"/>
    <cellStyle name="sup2Text 2 7" xfId="38066" xr:uid="{ED85EE2F-CAE9-468A-AC78-2A4997815C02}"/>
    <cellStyle name="sup2Text 2_Annexe 6 IAS" xfId="36078" xr:uid="{D69274A0-F396-45C8-A236-E2E0C435D355}"/>
    <cellStyle name="sup2Text 3" xfId="36079" xr:uid="{2CB64FE7-5079-4EC3-AFD0-3768586165F7}"/>
    <cellStyle name="sup2Text 3 2" xfId="36080" xr:uid="{EBC07FBA-6905-46E2-8439-F8E5A4AB83E1}"/>
    <cellStyle name="sup2Text 3 2 2" xfId="36081" xr:uid="{7CC4753E-0E73-44D0-9490-8362F90B6BBD}"/>
    <cellStyle name="sup2Text 3 2 3" xfId="36082" xr:uid="{3A956F7D-5FF6-4A31-8C26-25D52DD2A598}"/>
    <cellStyle name="sup2Text 3 2_Annexe 6 IAS" xfId="36083" xr:uid="{32DEBC31-797A-4EFF-977C-1955FECDE8F4}"/>
    <cellStyle name="sup2Text 3 3" xfId="36084" xr:uid="{062DABD7-5A3A-4A4B-94B3-6C70885D9C81}"/>
    <cellStyle name="sup2Text 3 4" xfId="36085" xr:uid="{6C105B40-643B-49A9-B6B7-E86CEBD7CD87}"/>
    <cellStyle name="sup2Text 3 5" xfId="36086" xr:uid="{7FF75CB9-0AEA-431B-B0EC-B1281C52C251}"/>
    <cellStyle name="sup2Text 3 6" xfId="36087" xr:uid="{9FA6ADBF-4A34-44C3-BCEE-E73C13DF8DBD}"/>
    <cellStyle name="sup2Text 3_Annexe 6 IAS" xfId="36088" xr:uid="{4FF14FB2-0342-44B8-B818-42D97BFDA1CC}"/>
    <cellStyle name="sup2Text 4" xfId="36089" xr:uid="{59729E4D-7C1A-4178-8C70-73DEF85D1D99}"/>
    <cellStyle name="sup2Text 4 2" xfId="36090" xr:uid="{332FABF0-FDA3-4511-A5C1-F3072A50E8A5}"/>
    <cellStyle name="sup2Text 4 2 2" xfId="36091" xr:uid="{B1DF1317-3077-4D21-821E-CEACEECF491F}"/>
    <cellStyle name="sup2Text 4 2_Annexe 6 IAS" xfId="36092" xr:uid="{B62069C8-24D6-44E0-AAFF-65559DAE03BA}"/>
    <cellStyle name="sup2Text 4 3" xfId="36093" xr:uid="{1174B145-C191-4880-9C6B-400F9E22FF52}"/>
    <cellStyle name="sup2Text 4 4" xfId="36094" xr:uid="{753C2CB5-2C41-4C7A-9DCB-F17C36387B55}"/>
    <cellStyle name="sup2Text 4 5" xfId="36095" xr:uid="{D9778B5B-AC59-4ED7-A80D-EB5434FB6B65}"/>
    <cellStyle name="sup2Text 4_Annexe 6 IAS" xfId="36096" xr:uid="{834B0060-D234-400F-951C-41FD8C13A07A}"/>
    <cellStyle name="sup2Text 5" xfId="36097" xr:uid="{0ADC073A-27C9-4651-A089-275126C4B8ED}"/>
    <cellStyle name="sup2Text 5 2" xfId="36098" xr:uid="{5BD0D51A-F007-4EB8-A414-8E3E0C16C7E3}"/>
    <cellStyle name="sup2Text 5 2 2" xfId="36099" xr:uid="{49DC264F-1A24-4780-BF3A-7B2A39F3B318}"/>
    <cellStyle name="sup2Text 5 2_Annexe 6 IAS" xfId="36100" xr:uid="{93137618-C022-4F56-BC8E-015011B95761}"/>
    <cellStyle name="sup2Text 5 3" xfId="36101" xr:uid="{3C0CE6B8-380D-4515-804B-C4EA40E67C5C}"/>
    <cellStyle name="sup2Text 5 4" xfId="36102" xr:uid="{018C132D-55AA-4476-8378-8D2375EA5E10}"/>
    <cellStyle name="sup2Text 5 5" xfId="36103" xr:uid="{BB05C27E-3EA5-4E92-B6E6-F3A2ABB0B09F}"/>
    <cellStyle name="sup2Text 5_Annexe 6 IAS" xfId="36104" xr:uid="{2CF5105F-5E04-4646-9BB0-2306C4127EB5}"/>
    <cellStyle name="sup2Text 6" xfId="36105" xr:uid="{BA95DFA8-CA4C-4880-846C-55A9ACA99D89}"/>
    <cellStyle name="sup2Text 6 2" xfId="36106" xr:uid="{A18DE2BF-8E0B-4750-AD0B-0334DF11A128}"/>
    <cellStyle name="sup2Text 6 2 2" xfId="36107" xr:uid="{24F634C4-53B6-42E6-BCB7-5F7E507F3CD9}"/>
    <cellStyle name="sup2Text 6 2_Annexe 6 IAS" xfId="36108" xr:uid="{9DE99B0B-3106-40D9-A1C5-A716681139E9}"/>
    <cellStyle name="sup2Text 6 3" xfId="36109" xr:uid="{BC7E008A-E3E7-4B27-891F-532F587E2187}"/>
    <cellStyle name="sup2Text 6 4" xfId="36110" xr:uid="{6AC0B683-2E91-489C-954F-9B5579E0A3DF}"/>
    <cellStyle name="sup2Text 6_Annexe 6 IAS" xfId="36111" xr:uid="{8C043969-B6AD-412A-ADD6-AC8EECA89F20}"/>
    <cellStyle name="sup2Text 7" xfId="36112" xr:uid="{2A58BE2B-91D5-448C-A195-CF4957A81F08}"/>
    <cellStyle name="sup2Text 7 2" xfId="36113" xr:uid="{4F93CCF3-41E2-47AB-846B-5B5438D99142}"/>
    <cellStyle name="sup2Text 7 3" xfId="36114" xr:uid="{9FDBE767-095F-4929-8EBC-045E75B3E64D}"/>
    <cellStyle name="sup2Text 7 4" xfId="36115" xr:uid="{C5296430-D4B9-465E-AF16-6060FAD6615B}"/>
    <cellStyle name="sup2Text 7_Annexe 6 IAS" xfId="36116" xr:uid="{5901677E-4A4B-41AD-ADC5-8C02800EB3AA}"/>
    <cellStyle name="sup2Text 8" xfId="36117" xr:uid="{66B01987-839D-4B9E-BDAC-E1D0113ED032}"/>
    <cellStyle name="sup2Text 8 2" xfId="36118" xr:uid="{588DAE52-37F7-4BB5-B2A9-4C988F500072}"/>
    <cellStyle name="sup2Text 8 3" xfId="36119" xr:uid="{FB969B4B-1D86-407D-AC8F-53962BC28B4A}"/>
    <cellStyle name="sup2Text 8 4" xfId="36120" xr:uid="{C2B57FCF-8FF0-480B-8509-20EBC488526B}"/>
    <cellStyle name="sup2Text 8_Annexe 6 IAS" xfId="36121" xr:uid="{A6B2E54D-388A-4B07-8487-27E13442F77E}"/>
    <cellStyle name="sup2Text 9" xfId="36122" xr:uid="{2E1306FE-FC3C-4F61-9CF5-5A2BB4F4DDD8}"/>
    <cellStyle name="sup2Text 9 2" xfId="36123" xr:uid="{ECC766F2-B645-4754-A015-F2F7CB87E0EA}"/>
    <cellStyle name="sup2Text 9 3" xfId="36124" xr:uid="{65227615-9BE2-48B9-869C-27F52EE60156}"/>
    <cellStyle name="sup2Text 9 4" xfId="36125" xr:uid="{1CEA801D-664F-482C-8CF7-0490ECA160A0}"/>
    <cellStyle name="sup2Text 9_Annexe 6 IAS" xfId="36126" xr:uid="{95172862-527F-4A72-AF6F-4D00609F05AD}"/>
    <cellStyle name="sup2Text_Annexe 6 IAS" xfId="36127" xr:uid="{028752B7-8AC0-4872-B65C-DBC61ADE7970}"/>
    <cellStyle name="sup3ParameterE" xfId="36128" xr:uid="{3681ABAB-75CB-46C3-B6D2-697B761E5FD1}"/>
    <cellStyle name="sup3ParameterE 10" xfId="36129" xr:uid="{E0487ECA-4DCC-4E84-B16A-AC1F7797F16E}"/>
    <cellStyle name="sup3ParameterE 11" xfId="38067" xr:uid="{F819673C-644D-4143-A560-1E4770A41D85}"/>
    <cellStyle name="sup3ParameterE 2" xfId="36130" xr:uid="{BFEA673A-F338-4B11-A2B0-6832AD5DD46C}"/>
    <cellStyle name="sup3ParameterE 2 2" xfId="36131" xr:uid="{C1B46A06-BFB9-4099-A2D2-2E481A815EB6}"/>
    <cellStyle name="sup3ParameterE 2 3" xfId="36132" xr:uid="{4DD631BB-E03F-43C5-AFE5-DF4DBC6C3DC9}"/>
    <cellStyle name="sup3ParameterE 2 3 2" xfId="38069" xr:uid="{E4AE3B76-8AC5-4408-8A81-2869B2F3173C}"/>
    <cellStyle name="sup3ParameterE 2 4" xfId="36133" xr:uid="{FAB9225D-9185-4B96-A476-F64A664BFC47}"/>
    <cellStyle name="sup3ParameterE 2 4 2" xfId="38070" xr:uid="{FD794387-F35D-4716-983B-BDE5BAFADBBD}"/>
    <cellStyle name="sup3ParameterE 2 5" xfId="36134" xr:uid="{CA9847FB-7591-4866-8DAC-32578C4F31D3}"/>
    <cellStyle name="sup3ParameterE 2 5 2" xfId="38071" xr:uid="{218568A7-2DBD-45F7-8240-5A400F068AC0}"/>
    <cellStyle name="sup3ParameterE 2 6" xfId="36135" xr:uid="{69DD9402-B7DA-4202-9D7D-2CA75C5DFF21}"/>
    <cellStyle name="sup3ParameterE 2 6 2" xfId="38072" xr:uid="{3AAFB5C8-648F-43E9-A92A-319A659F8189}"/>
    <cellStyle name="sup3ParameterE 2 7" xfId="38068" xr:uid="{03882F60-FE0B-4E2B-95AA-86AC7CDC3E24}"/>
    <cellStyle name="sup3ParameterE 2_Annexe 6 IAS" xfId="36136" xr:uid="{9FE7DD6C-3893-4B26-8329-B61CF5BE3A1C}"/>
    <cellStyle name="sup3ParameterE 3" xfId="36137" xr:uid="{F7FEA0CD-B6D8-4C9D-A172-C3C5BF1AB0F0}"/>
    <cellStyle name="sup3ParameterE 3 2" xfId="36138" xr:uid="{E4EBF778-99CC-4F17-B2E1-EC214C717670}"/>
    <cellStyle name="sup3ParameterE 3 3" xfId="36139" xr:uid="{837EC163-9CE2-4F87-B4C5-4D84575623D5}"/>
    <cellStyle name="sup3ParameterE 3 3 2" xfId="38073" xr:uid="{F8B6C750-C4BA-47DD-8574-D160BDEC88A2}"/>
    <cellStyle name="sup3ParameterE 3 4" xfId="36140" xr:uid="{57E12E21-2F25-4211-A97A-543CD130B7EA}"/>
    <cellStyle name="sup3ParameterE 3 4 2" xfId="38074" xr:uid="{F8F06C87-64BA-4E02-A335-411EEA8BB5C0}"/>
    <cellStyle name="sup3ParameterE 3 5" xfId="36141" xr:uid="{9895AA31-ED3A-4B3D-883A-317C5712C6A4}"/>
    <cellStyle name="sup3ParameterE 3 5 2" xfId="38075" xr:uid="{B7F69E61-51E9-4F21-B6D1-E300A7BFC467}"/>
    <cellStyle name="sup3ParameterE 3 6" xfId="36142" xr:uid="{AEE5C9A1-8F7C-44EA-B90D-2CA02AD8E24F}"/>
    <cellStyle name="sup3ParameterE 3 6 2" xfId="38076" xr:uid="{E5FCF629-C5EB-4FD8-B109-CCBAF9DC9D34}"/>
    <cellStyle name="sup3ParameterE 3_Annexe 6 IAS" xfId="36143" xr:uid="{F72D843A-03FE-4604-8998-B4F1281DC79C}"/>
    <cellStyle name="sup3ParameterE 4" xfId="36144" xr:uid="{AB0DCC36-8482-4081-83C0-B9E10F2E70D3}"/>
    <cellStyle name="sup3ParameterE 5" xfId="36145" xr:uid="{32FF84DC-78CF-4953-9C9C-D965D6FFAB81}"/>
    <cellStyle name="sup3ParameterE 6" xfId="36146" xr:uid="{1EA48A46-8414-465F-A1D5-1E220BB28D67}"/>
    <cellStyle name="sup3ParameterE 7" xfId="36147" xr:uid="{566738F4-C102-421E-A7C0-F6FAB0A9639F}"/>
    <cellStyle name="sup3ParameterE 8" xfId="36148" xr:uid="{3270E6A4-5362-450A-B670-F9E6CD18BAD7}"/>
    <cellStyle name="sup3ParameterE 9" xfId="36149" xr:uid="{F2CC8CD6-BCD6-413B-8FCE-E1192C6E3E5C}"/>
    <cellStyle name="sup3ParameterE_Annexe 6 IAS" xfId="36150" xr:uid="{F82797AA-0FDC-45DD-AC65-396B1E4ECDD4}"/>
    <cellStyle name="sup3Percentage" xfId="36151" xr:uid="{0DB472AD-2838-452D-B41B-068070E89C5B}"/>
    <cellStyle name="sup3Percentage 10" xfId="36152" xr:uid="{FBB6B4EA-278E-4C66-B01C-A60B2F2943BA}"/>
    <cellStyle name="sup3Percentage 11" xfId="38077" xr:uid="{F4239AE8-8C63-44B4-A0A6-441A2A15A3E8}"/>
    <cellStyle name="sup3Percentage 2" xfId="36153" xr:uid="{381A1859-DB6A-41D1-8DCA-C8F3A4C8A8D2}"/>
    <cellStyle name="sup3Percentage 2 2" xfId="36154" xr:uid="{95ECD494-D37C-45D1-A217-40C6D75678F2}"/>
    <cellStyle name="sup3Percentage 2 3" xfId="36155" xr:uid="{22EC649B-9BC5-4774-8F87-0913E6DF6940}"/>
    <cellStyle name="sup3Percentage 2 3 2" xfId="38079" xr:uid="{B2CAEBEF-D6A3-4F27-8358-33C26ED8CDC9}"/>
    <cellStyle name="sup3Percentage 2 4" xfId="36156" xr:uid="{0899542A-575B-418B-9C07-AD5D6A8E2DC6}"/>
    <cellStyle name="sup3Percentage 2 4 2" xfId="38080" xr:uid="{948DFC7B-FAB2-4796-B195-B451F7F7F116}"/>
    <cellStyle name="sup3Percentage 2 5" xfId="36157" xr:uid="{08733560-ED2E-44F3-892C-ACE02B57107C}"/>
    <cellStyle name="sup3Percentage 2 5 2" xfId="38081" xr:uid="{232BB80D-E9D4-4320-9FB8-B7B356103E37}"/>
    <cellStyle name="sup3Percentage 2 6" xfId="36158" xr:uid="{73AEA163-8288-4B89-A630-9E7D9A9AA7C5}"/>
    <cellStyle name="sup3Percentage 2 6 2" xfId="38082" xr:uid="{B9E5E512-3170-428A-8605-57C885AF60A3}"/>
    <cellStyle name="sup3Percentage 2 7" xfId="38078" xr:uid="{4FC5CD3F-4881-4987-95B0-484074A7FD1E}"/>
    <cellStyle name="sup3Percentage 2_Annexe 6 IAS" xfId="36159" xr:uid="{C9F0A518-BFDD-4C61-85AF-0147CC2ACBB0}"/>
    <cellStyle name="sup3Percentage 3" xfId="36160" xr:uid="{43AEA6A5-8FBB-4EE0-B4FA-280F8DE74584}"/>
    <cellStyle name="sup3Percentage 3 2" xfId="36161" xr:uid="{F574A292-4C83-444B-A32F-1F4F26D2B626}"/>
    <cellStyle name="sup3Percentage 3 3" xfId="36162" xr:uid="{6F82AB75-E530-4EBB-AC87-D0F5D10004BB}"/>
    <cellStyle name="sup3Percentage 3 3 2" xfId="38083" xr:uid="{F41CCF11-12E7-41A7-BE68-D2BED4626BEC}"/>
    <cellStyle name="sup3Percentage 3 4" xfId="36163" xr:uid="{7061B775-B661-4487-891A-7761D8C44450}"/>
    <cellStyle name="sup3Percentage 3 4 2" xfId="38084" xr:uid="{9280AEB2-DD26-434B-BA7A-4CEA77758A8C}"/>
    <cellStyle name="sup3Percentage 3 5" xfId="36164" xr:uid="{BBAD8AD9-EE5E-43BA-B79B-B01EDA43AF4C}"/>
    <cellStyle name="sup3Percentage 3 5 2" xfId="38085" xr:uid="{EA2F849C-F009-4EFF-812B-C59E08EDC6FB}"/>
    <cellStyle name="sup3Percentage 3 6" xfId="36165" xr:uid="{1C52D359-12DB-4119-BFD7-0EFDA6468E4E}"/>
    <cellStyle name="sup3Percentage 3 6 2" xfId="38086" xr:uid="{D782312D-45A1-4597-8958-974372C2062C}"/>
    <cellStyle name="sup3Percentage 3_Annexe 6 IAS" xfId="36166" xr:uid="{FAF3E5D0-A766-43BF-AD04-E793FE09492B}"/>
    <cellStyle name="sup3Percentage 4" xfId="36167" xr:uid="{32062F62-DEAD-447D-B584-4C4C412430FB}"/>
    <cellStyle name="sup3Percentage 5" xfId="36168" xr:uid="{6C64A933-6344-498D-ACF4-8BC7BC0734A2}"/>
    <cellStyle name="sup3Percentage 6" xfId="36169" xr:uid="{05F81C62-E0F9-4A2B-A743-F9E2E1BCF674}"/>
    <cellStyle name="sup3Percentage 7" xfId="36170" xr:uid="{7B3C904D-66FB-4B12-9C60-1B21380E7984}"/>
    <cellStyle name="sup3Percentage 8" xfId="36171" xr:uid="{3F36CCEF-A49D-4F58-83B4-3DAE4B6ECA58}"/>
    <cellStyle name="sup3Percentage 9" xfId="36172" xr:uid="{E4D5EC8A-F216-47B5-8705-5D4450F15836}"/>
    <cellStyle name="sup3Percentage_Annexe 6 IAS" xfId="36173" xr:uid="{5B333202-5F33-4C2E-9700-64F830A4E596}"/>
    <cellStyle name="supDate" xfId="36174" xr:uid="{5B6E8997-EF99-4504-BF9D-54A6C447C4A9}"/>
    <cellStyle name="supDate 2" xfId="36175" xr:uid="{CB860C8F-79CE-4561-BDB0-C53A3F24EA33}"/>
    <cellStyle name="supDate 2 2" xfId="38087" xr:uid="{89B82AC5-B7E8-4F82-BCDF-C3995DFF1727}"/>
    <cellStyle name="supDate 3" xfId="36176" xr:uid="{C933A807-6E3E-465C-AEFE-73EBEADD5D87}"/>
    <cellStyle name="supDate 3 2" xfId="38088" xr:uid="{F481C3E6-1A58-44FB-A73A-CCD3C6F80CFC}"/>
    <cellStyle name="supDate 4" xfId="36177" xr:uid="{E98F6FDF-3D38-4C8A-9753-23C125A100AB}"/>
    <cellStyle name="supDate 4 2" xfId="38089" xr:uid="{2BB9D066-D1BE-4566-88F7-85008242C942}"/>
    <cellStyle name="supDate 5" xfId="36178" xr:uid="{5F045CEB-016F-4836-87F3-FF3BEA89AD98}"/>
    <cellStyle name="supDate 5 2" xfId="38090" xr:uid="{620FB357-84E4-4B59-A0EA-C009D0FCD44F}"/>
    <cellStyle name="supDate 6" xfId="36179" xr:uid="{C5429F97-FA2D-4CBF-9718-86348643461A}"/>
    <cellStyle name="supDate 6 2" xfId="38091" xr:uid="{9AD77EC5-1F3E-41A7-9D3E-C90ADF19C0DB}"/>
    <cellStyle name="supFloat" xfId="36180" xr:uid="{202FAA0E-BFC1-45F1-979E-9B57010072B6}"/>
    <cellStyle name="supFloat 10" xfId="36181" xr:uid="{AC1DEC76-5B32-4076-9349-D96B1D2AB8DD}"/>
    <cellStyle name="supFloat 11" xfId="38092" xr:uid="{BFCCE490-C6D9-4319-BE81-8B1D10792BA1}"/>
    <cellStyle name="supFloat 2" xfId="36182" xr:uid="{12508038-FCEA-4F4A-BBCF-E98CD9960066}"/>
    <cellStyle name="supFloat 2 2" xfId="36183" xr:uid="{03EFB526-17EB-4732-9709-32CC26EF6EA7}"/>
    <cellStyle name="supFloat 2 3" xfId="36184" xr:uid="{D47BD0B1-F4A0-42B3-8D96-AE8A3FBB47D5}"/>
    <cellStyle name="supFloat 2 3 2" xfId="38094" xr:uid="{7A6A7452-3E0C-42E6-A98D-D96852150D62}"/>
    <cellStyle name="supFloat 2 4" xfId="36185" xr:uid="{F28B9D29-FF1A-4D93-8FD5-A6B68EB32770}"/>
    <cellStyle name="supFloat 2 4 2" xfId="38095" xr:uid="{73B5EB86-A9CF-4D8D-8949-2E7B86044EFC}"/>
    <cellStyle name="supFloat 2 5" xfId="36186" xr:uid="{B7F944DE-DCC6-4A3C-A6FE-9264EEDF6AAC}"/>
    <cellStyle name="supFloat 2 5 2" xfId="38096" xr:uid="{EC995B76-B8BA-4488-B82A-48AEDF68A60A}"/>
    <cellStyle name="supFloat 2 6" xfId="36187" xr:uid="{0429BCA2-8EC6-4227-BF6A-E150BD992EAA}"/>
    <cellStyle name="supFloat 2 6 2" xfId="38097" xr:uid="{AC238611-042A-47B7-B202-D73273986A7C}"/>
    <cellStyle name="supFloat 2 7" xfId="38093" xr:uid="{060B0A32-826B-4D3A-AB0B-55A60D601680}"/>
    <cellStyle name="supFloat 2_Annexe 6 IAS" xfId="36188" xr:uid="{8D95422A-4957-4156-8A6B-3B57D5B5B5FB}"/>
    <cellStyle name="supFloat 3" xfId="36189" xr:uid="{79467FC2-7E7D-4859-81F7-FB4C9B5526A1}"/>
    <cellStyle name="supFloat 3 2" xfId="36190" xr:uid="{8C489CF4-9A76-43B5-95C4-05B7E6AB5D2F}"/>
    <cellStyle name="supFloat 3 3" xfId="36191" xr:uid="{6F7D4F56-A775-4827-8D2F-827811C07885}"/>
    <cellStyle name="supFloat 3 3 2" xfId="38098" xr:uid="{B93584D2-91B9-430F-848C-623ABE58ED50}"/>
    <cellStyle name="supFloat 3 4" xfId="36192" xr:uid="{BD156800-E306-4881-9277-BE5A4745FBB1}"/>
    <cellStyle name="supFloat 3 4 2" xfId="38099" xr:uid="{0B15F580-F141-44B3-BA6D-7D4FA0B00515}"/>
    <cellStyle name="supFloat 3 5" xfId="36193" xr:uid="{3331EA1F-1F36-400D-AA18-3FBEF01F3D24}"/>
    <cellStyle name="supFloat 3 5 2" xfId="38100" xr:uid="{3D00CE09-D0B3-4A8F-B873-DFE994016DB5}"/>
    <cellStyle name="supFloat 3 6" xfId="36194" xr:uid="{FD7BF268-C5CD-4DDF-B338-BCCFC06000B3}"/>
    <cellStyle name="supFloat 3 6 2" xfId="38101" xr:uid="{6953FBB3-35FB-46C2-8A9E-D0611C4C6AAB}"/>
    <cellStyle name="supFloat 3_Annexe 6 IAS" xfId="36195" xr:uid="{1AE137C7-F024-4662-A9AC-6F1ECD6DD156}"/>
    <cellStyle name="supFloat 4" xfId="36196" xr:uid="{822E9BB8-030D-416A-80D9-2613002AE349}"/>
    <cellStyle name="supFloat 5" xfId="36197" xr:uid="{056089BD-713D-4F3D-9079-326EF23E7A46}"/>
    <cellStyle name="supFloat 6" xfId="36198" xr:uid="{B9AB03AE-75AC-440A-A307-C07E41BD9BC3}"/>
    <cellStyle name="supFloat 7" xfId="36199" xr:uid="{6B110922-84E0-4491-8B3A-FEAE975C9856}"/>
    <cellStyle name="supFloat 8" xfId="36200" xr:uid="{FA0F9C06-A964-4B38-8C15-A26647151085}"/>
    <cellStyle name="supFloat 9" xfId="36201" xr:uid="{ACEDD9F3-5AB1-45AD-97C8-65192A9D5E5F}"/>
    <cellStyle name="supFloat_Annexe 6 IAS" xfId="36202" xr:uid="{97B5913F-D044-4AA8-B70F-B9F6AB262C38}"/>
    <cellStyle name="supInt" xfId="36203" xr:uid="{527897E3-EC89-456A-A32C-8BE047A1D6BF}"/>
    <cellStyle name="supInt 10" xfId="36204" xr:uid="{4063AD66-9CE7-4151-9232-1C3FD89137C0}"/>
    <cellStyle name="supInt 11" xfId="38102" xr:uid="{11CE771F-8113-46DE-B2D3-77F01066196F}"/>
    <cellStyle name="supInt 2" xfId="36205" xr:uid="{5605178F-2551-4799-8287-ABEE47451F0F}"/>
    <cellStyle name="supInt 2 2" xfId="36206" xr:uid="{68E95A37-274B-42D0-8CFA-D0B7F6C6B00F}"/>
    <cellStyle name="supInt 2 3" xfId="36207" xr:uid="{4FD15560-3F90-4D39-BC56-E00643948ED6}"/>
    <cellStyle name="supInt 2 3 2" xfId="38104" xr:uid="{CBD9FFBF-908E-4FDF-9210-50787FCC6535}"/>
    <cellStyle name="supInt 2 4" xfId="36208" xr:uid="{351F8319-9C65-485E-AA04-DBFFBB538F88}"/>
    <cellStyle name="supInt 2 4 2" xfId="38105" xr:uid="{0335CDED-70D1-4C21-8332-8E7EA0CD1E76}"/>
    <cellStyle name="supInt 2 5" xfId="36209" xr:uid="{BF6A73BE-4EDA-461A-8D1C-AF5E4EC571DA}"/>
    <cellStyle name="supInt 2 5 2" xfId="38106" xr:uid="{5142EC95-2B63-42A4-A590-15788E3DB819}"/>
    <cellStyle name="supInt 2 6" xfId="36210" xr:uid="{F58060AA-46C4-4E89-BACF-9F158B4BEE3B}"/>
    <cellStyle name="supInt 2 6 2" xfId="38107" xr:uid="{88FDD02F-65C8-4939-8F12-BA23E1B3AE18}"/>
    <cellStyle name="supInt 2 7" xfId="38103" xr:uid="{512E7CB8-5195-4DE2-B902-EE6B2965D15C}"/>
    <cellStyle name="supInt 2_Annexe 6 IAS" xfId="36211" xr:uid="{E1EBAC7E-6A59-4050-88BF-50F603258377}"/>
    <cellStyle name="supInt 3" xfId="36212" xr:uid="{E67DA6AB-3268-4B8B-A42E-94D0B8D96FF8}"/>
    <cellStyle name="supInt 3 2" xfId="36213" xr:uid="{3A479902-05DC-481C-8D16-CD6F7BDBEF02}"/>
    <cellStyle name="supInt 3 3" xfId="36214" xr:uid="{BC2186A8-09F9-4BA2-9D9E-BE2E37A28373}"/>
    <cellStyle name="supInt 3 3 2" xfId="38108" xr:uid="{798818F6-60FD-4DA0-96BD-27926035BB0D}"/>
    <cellStyle name="supInt 3 4" xfId="36215" xr:uid="{D50F96E4-63C0-469E-BC9E-2AED6E419FF1}"/>
    <cellStyle name="supInt 3 4 2" xfId="38109" xr:uid="{0E46D79B-E264-46B9-BFEA-D909DCE61976}"/>
    <cellStyle name="supInt 3 5" xfId="36216" xr:uid="{4DD97FF3-DEBE-4A7A-A727-C6A677546C63}"/>
    <cellStyle name="supInt 3 5 2" xfId="38110" xr:uid="{367C6023-CCC1-4011-B2A3-FD32D6A18BCF}"/>
    <cellStyle name="supInt 3 6" xfId="36217" xr:uid="{BA507CC2-2279-4844-843B-04B9ECDC813A}"/>
    <cellStyle name="supInt 3 6 2" xfId="38111" xr:uid="{99061B98-7BD2-4D78-BFD5-C8CAB0742133}"/>
    <cellStyle name="supInt 3_Annexe 6 IAS" xfId="36218" xr:uid="{43CCAC9E-3C2C-48E8-B51F-A91230A35FE3}"/>
    <cellStyle name="supInt 4" xfId="36219" xr:uid="{986FFB36-2C50-4B4B-BCDD-9953448CF8BA}"/>
    <cellStyle name="supInt 5" xfId="36220" xr:uid="{B02E81A1-BB1F-4330-B33F-8201717F8CDD}"/>
    <cellStyle name="supInt 6" xfId="36221" xr:uid="{4BEF02B6-EF4C-4D43-9A76-DD4DC4AFCF45}"/>
    <cellStyle name="supInt 7" xfId="36222" xr:uid="{20EDC2F2-1DC5-47D5-9E4D-2A22B8C4F770}"/>
    <cellStyle name="supInt 8" xfId="36223" xr:uid="{273B4496-B9F0-4EB4-8898-AE9FB7AFC417}"/>
    <cellStyle name="supInt 9" xfId="36224" xr:uid="{5EB942DF-63CF-422A-BB4F-BF1790A1CC85}"/>
    <cellStyle name="supInt_Annexe 6 IAS" xfId="36225" xr:uid="{67F08B4B-C00F-408E-814F-7D29039018D7}"/>
    <cellStyle name="supParameterE" xfId="36226" xr:uid="{601361CF-3015-479F-B26F-C77B72D4A1BD}"/>
    <cellStyle name="supParameterE 10" xfId="36227" xr:uid="{A470EE83-7CDF-4E79-B129-25AAD83C13EA}"/>
    <cellStyle name="supParameterE 11" xfId="38112" xr:uid="{B4104F01-DE6A-4632-88AB-D862AF4AB144}"/>
    <cellStyle name="supParameterE 2" xfId="36228" xr:uid="{15A77CA7-11D2-48F9-A36F-6C3E92D598FD}"/>
    <cellStyle name="supParameterE 2 2" xfId="36229" xr:uid="{2DCF9DB9-0CF2-4068-A07C-1C4A8C24492C}"/>
    <cellStyle name="supParameterE 2 3" xfId="36230" xr:uid="{92264FCB-F79D-4E7A-8D08-98A55E627CA3}"/>
    <cellStyle name="supParameterE 2 3 2" xfId="38114" xr:uid="{8D53FFD5-D774-4B79-B55F-FE1EB18486CB}"/>
    <cellStyle name="supParameterE 2 4" xfId="36231" xr:uid="{50649090-F249-4777-80AC-0E6A73306AB2}"/>
    <cellStyle name="supParameterE 2 4 2" xfId="38115" xr:uid="{A938B963-12C6-4796-A69D-31715EE500D0}"/>
    <cellStyle name="supParameterE 2 5" xfId="36232" xr:uid="{DA05C4E2-43AE-4EBD-8B36-213BB9224CDC}"/>
    <cellStyle name="supParameterE 2 5 2" xfId="38116" xr:uid="{E6BBA60F-4796-4FBC-80A5-6C49CD3BF37D}"/>
    <cellStyle name="supParameterE 2 6" xfId="36233" xr:uid="{8D97D53D-0F97-4847-AEB7-252EBB7C5A87}"/>
    <cellStyle name="supParameterE 2 6 2" xfId="38117" xr:uid="{257BAC05-FCFD-4D66-843B-1B0DBE7939C0}"/>
    <cellStyle name="supParameterE 2 7" xfId="38113" xr:uid="{204503DB-2834-4458-A8DE-31319DCC6D18}"/>
    <cellStyle name="supParameterE 2_Annexe 6 IAS" xfId="36234" xr:uid="{E4E60195-BB99-4798-AB2E-157B76B7FDE7}"/>
    <cellStyle name="supParameterE 3" xfId="36235" xr:uid="{5BCC3388-A8B7-4D3F-ABD1-09A2FB3269B9}"/>
    <cellStyle name="supParameterE 3 2" xfId="36236" xr:uid="{543E8FF7-07D2-443B-BB4B-EDDB9113A896}"/>
    <cellStyle name="supParameterE 3 3" xfId="36237" xr:uid="{4A7E70F2-1D98-498A-8B88-D1FF849DDE90}"/>
    <cellStyle name="supParameterE 3 3 2" xfId="38118" xr:uid="{0FC916B7-4D9E-4988-9A93-6BE5B4650CB1}"/>
    <cellStyle name="supParameterE 3 4" xfId="36238" xr:uid="{A1E9197E-FBB3-4B2B-8F5A-71B48A0CDDD4}"/>
    <cellStyle name="supParameterE 3 4 2" xfId="38119" xr:uid="{A4649D2C-01DB-4A05-BE92-BBE4CEE5482A}"/>
    <cellStyle name="supParameterE 3 5" xfId="36239" xr:uid="{8EBE7731-D876-460B-A93F-AF15B7E9263D}"/>
    <cellStyle name="supParameterE 3 5 2" xfId="38120" xr:uid="{DE412CEE-1484-4890-A9C0-0D8AB23318E4}"/>
    <cellStyle name="supParameterE 3 6" xfId="36240" xr:uid="{F3933BC6-43C9-49EE-AC4F-C8DDA69C97E7}"/>
    <cellStyle name="supParameterE 3 6 2" xfId="38121" xr:uid="{4ADE9CFD-5EF5-4156-B119-D2C48335E99B}"/>
    <cellStyle name="supParameterE 3_Annexe 6 IAS" xfId="36241" xr:uid="{54C788C2-02FB-47E4-AC5F-4B540503FE62}"/>
    <cellStyle name="supParameterE 4" xfId="36242" xr:uid="{74DB32E1-2EE0-452C-A830-9EBBF1EC2E00}"/>
    <cellStyle name="supParameterE 5" xfId="36243" xr:uid="{5A4842F1-3C4B-4D06-9568-E586678F1C6B}"/>
    <cellStyle name="supParameterE 6" xfId="36244" xr:uid="{660C839F-6474-454D-B9C7-030256EF3DED}"/>
    <cellStyle name="supParameterE 7" xfId="36245" xr:uid="{A03BB691-164F-4A93-85E0-704A2FCC2C4B}"/>
    <cellStyle name="supParameterE 8" xfId="36246" xr:uid="{004B0FCC-FAE5-458B-9C96-AF97672C9053}"/>
    <cellStyle name="supParameterE 9" xfId="36247" xr:uid="{C1CAA63E-0AD7-4FFC-899A-FA686CF53794}"/>
    <cellStyle name="supParameterE_Annexe 6 IAS" xfId="36248" xr:uid="{6C75E603-15EB-4CA6-8FCC-9E82168CBC9C}"/>
    <cellStyle name="supParameterS" xfId="36249" xr:uid="{BB1E9E6C-9867-4F84-B065-448ABFE6023A}"/>
    <cellStyle name="supParameterS 10" xfId="36250" xr:uid="{139F7DC9-3E23-4C25-A2C9-3C9D726B805C}"/>
    <cellStyle name="supParameterS 11" xfId="38122" xr:uid="{82581D9A-A23B-439A-8604-8AA2F34906B7}"/>
    <cellStyle name="supParameterS 2" xfId="36251" xr:uid="{CCF93B0F-D677-4857-9EB7-E742FA22E141}"/>
    <cellStyle name="supParameterS 2 2" xfId="36252" xr:uid="{65C6090F-989E-4A87-898A-55A250F9960F}"/>
    <cellStyle name="supParameterS 2 3" xfId="36253" xr:uid="{2746E263-F340-42C2-B950-493621DDC530}"/>
    <cellStyle name="supParameterS 2 3 2" xfId="38124" xr:uid="{85132D93-09EA-4021-86AA-E3D7DA0CF24E}"/>
    <cellStyle name="supParameterS 2 4" xfId="36254" xr:uid="{F9B47019-0B94-45B4-A0C2-6BFC7B52AD5F}"/>
    <cellStyle name="supParameterS 2 4 2" xfId="38125" xr:uid="{EC92C2B7-4C25-42EF-A0D9-B46C20FF2170}"/>
    <cellStyle name="supParameterS 2 5" xfId="36255" xr:uid="{4616730D-32DF-43DF-95EE-B589B7E85D3F}"/>
    <cellStyle name="supParameterS 2 5 2" xfId="38126" xr:uid="{DF34DF96-0721-4A7B-8442-1115F188911A}"/>
    <cellStyle name="supParameterS 2 6" xfId="36256" xr:uid="{42F60225-1F36-48CF-95D2-37747B228E63}"/>
    <cellStyle name="supParameterS 2 6 2" xfId="38127" xr:uid="{2DA62979-2B8D-4762-A70B-4DDE9E2166B1}"/>
    <cellStyle name="supParameterS 2 7" xfId="38123" xr:uid="{2CD9DD9D-784F-467B-9FB6-6CB894114840}"/>
    <cellStyle name="supParameterS 2_Annexe 6 IAS" xfId="36257" xr:uid="{0CB99FB1-E7A3-49FD-8A4F-CA600C774A93}"/>
    <cellStyle name="supParameterS 3" xfId="36258" xr:uid="{F695B83D-6600-40B5-8031-BDA76A1DA7E4}"/>
    <cellStyle name="supParameterS 3 2" xfId="36259" xr:uid="{96ECE11A-8C53-42E0-8169-3F60DFFA690B}"/>
    <cellStyle name="supParameterS 3 3" xfId="36260" xr:uid="{785C285C-BF54-4472-A3FB-DCE60D726E5B}"/>
    <cellStyle name="supParameterS 3 3 2" xfId="38128" xr:uid="{E3669A8E-7AA9-4E8B-9736-289A84147BDC}"/>
    <cellStyle name="supParameterS 3 4" xfId="36261" xr:uid="{C735D8CD-006E-4EE4-99F3-4D2CE42E3BC9}"/>
    <cellStyle name="supParameterS 3 4 2" xfId="38129" xr:uid="{EC321546-228E-4142-8DCE-1B5A230919C3}"/>
    <cellStyle name="supParameterS 3 5" xfId="36262" xr:uid="{744156D0-11AC-4EC2-AB0E-E989052C0052}"/>
    <cellStyle name="supParameterS 3 5 2" xfId="38130" xr:uid="{BE5BDA9C-2E92-4854-88FB-88872D4C5415}"/>
    <cellStyle name="supParameterS 3 6" xfId="36263" xr:uid="{69EF5141-EE6D-48E8-AD28-E9A0F5E0585C}"/>
    <cellStyle name="supParameterS 3 6 2" xfId="38131" xr:uid="{5093A9A0-5D05-42E6-AFCB-46989106C0DA}"/>
    <cellStyle name="supParameterS 3_Annexe 6 IAS" xfId="36264" xr:uid="{F729EC34-B2DC-439F-BFAF-5D05EE98E504}"/>
    <cellStyle name="supParameterS 4" xfId="36265" xr:uid="{8BB7C10B-D640-498E-84F3-9405EECA5786}"/>
    <cellStyle name="supParameterS 5" xfId="36266" xr:uid="{2AB601D2-757F-4A1C-9707-8322ED2DE97D}"/>
    <cellStyle name="supParameterS 6" xfId="36267" xr:uid="{475AD7D1-08B3-4073-AE34-34436A436E9D}"/>
    <cellStyle name="supParameterS 7" xfId="36268" xr:uid="{1C644FCE-BD0C-4A7E-93C9-950A3027248B}"/>
    <cellStyle name="supParameterS 8" xfId="36269" xr:uid="{8EF2A89E-3FA4-483D-B094-CF5E7DF670CA}"/>
    <cellStyle name="supParameterS 9" xfId="36270" xr:uid="{3732EC8D-C281-4F99-9B74-581EBAC446C9}"/>
    <cellStyle name="supParameterS_Annexe 6 IAS" xfId="36271" xr:uid="{0672239F-5A23-487A-8BB8-E32CB2A09D35}"/>
    <cellStyle name="supPD" xfId="36272" xr:uid="{E889BEDD-5BED-47BC-B8BB-A29D16D5E427}"/>
    <cellStyle name="supPD 10" xfId="36273" xr:uid="{B1CD2D0E-40E3-44D5-8B62-D6F2122C9329}"/>
    <cellStyle name="supPD 11" xfId="38132" xr:uid="{5ABFA063-13F6-47E2-9FF4-3354B7487223}"/>
    <cellStyle name="supPD 2" xfId="36274" xr:uid="{08035791-3450-41E1-8EC8-9D6CAC941476}"/>
    <cellStyle name="supPD 2 2" xfId="36275" xr:uid="{31A6409E-8637-42B4-BC5A-CA1E6336EA39}"/>
    <cellStyle name="supPD 2 3" xfId="36276" xr:uid="{A00560AC-ABA4-4638-92DC-256B7B2C16E8}"/>
    <cellStyle name="supPD 2 3 2" xfId="38134" xr:uid="{5A37B66A-8213-471C-B674-31C59AC07CA2}"/>
    <cellStyle name="supPD 2 4" xfId="36277" xr:uid="{10E0CBFB-421C-4B43-ADB1-689807C868B3}"/>
    <cellStyle name="supPD 2 4 2" xfId="38135" xr:uid="{6481236D-EFAC-429B-BE28-DD215403AB09}"/>
    <cellStyle name="supPD 2 5" xfId="36278" xr:uid="{F70D424A-83D7-40BD-964C-9E8BBE3FC7BF}"/>
    <cellStyle name="supPD 2 5 2" xfId="38136" xr:uid="{E03F63E0-F304-4566-AABA-8632603C47FB}"/>
    <cellStyle name="supPD 2 6" xfId="36279" xr:uid="{95105110-7739-45D2-981F-D1414ADD1CE4}"/>
    <cellStyle name="supPD 2 6 2" xfId="38137" xr:uid="{10ADB967-B22E-479C-BD23-4C1146F48B2E}"/>
    <cellStyle name="supPD 2 7" xfId="38133" xr:uid="{FD1EDC09-542F-4E76-A6FF-DB8E768B7097}"/>
    <cellStyle name="supPD 2_Annexe 6 IAS" xfId="36280" xr:uid="{AF354442-660C-4F38-87F4-652583A735F6}"/>
    <cellStyle name="supPD 3" xfId="36281" xr:uid="{58D22A04-F9FB-4F99-A910-AABF201C0A79}"/>
    <cellStyle name="supPD 3 2" xfId="36282" xr:uid="{22479E08-9184-4604-A356-76D702585E0A}"/>
    <cellStyle name="supPD 3 3" xfId="36283" xr:uid="{9AA7F16E-A63A-4660-B7ED-BC5E190BC1D7}"/>
    <cellStyle name="supPD 3 3 2" xfId="38138" xr:uid="{935EE264-BFE3-4D87-9F12-12E777F35BEB}"/>
    <cellStyle name="supPD 3 4" xfId="36284" xr:uid="{7A8896B7-5EB3-48AE-B5EB-68C533BF5E14}"/>
    <cellStyle name="supPD 3 4 2" xfId="38139" xr:uid="{87A06859-24AA-4516-B2EE-EB0A8D258D30}"/>
    <cellStyle name="supPD 3 5" xfId="36285" xr:uid="{ADCB627A-952F-4A7B-BC31-F88615E6C9A4}"/>
    <cellStyle name="supPD 3 5 2" xfId="38140" xr:uid="{F451D4DE-C601-4E7F-824A-216F3F73FBCE}"/>
    <cellStyle name="supPD 3 6" xfId="36286" xr:uid="{A45DDE03-8185-41D2-84AD-170B0B2C446B}"/>
    <cellStyle name="supPD 3 6 2" xfId="38141" xr:uid="{D48CB66B-3E31-45AA-8BAE-F43BFB36367B}"/>
    <cellStyle name="supPD 3_Annexe 6 IAS" xfId="36287" xr:uid="{4B7BBF66-540E-4479-AF89-5A9101AA19CD}"/>
    <cellStyle name="supPD 4" xfId="36288" xr:uid="{5DA66B8E-0A50-47D6-913D-76457548EEB6}"/>
    <cellStyle name="supPD 5" xfId="36289" xr:uid="{5DC905E6-C8AC-4970-AC0B-8C975FACE1F7}"/>
    <cellStyle name="supPD 6" xfId="36290" xr:uid="{929C9BD5-D24D-4951-BB5E-8661D95A2DE3}"/>
    <cellStyle name="supPD 7" xfId="36291" xr:uid="{652AC4B4-7770-433B-A4A7-05F35C439908}"/>
    <cellStyle name="supPD 8" xfId="36292" xr:uid="{A49F2861-2655-4211-B001-76FDDAAFBE4A}"/>
    <cellStyle name="supPD 9" xfId="36293" xr:uid="{848B80F1-2B7F-4680-8BBC-918BDCB78927}"/>
    <cellStyle name="supPD_Annexe 6 IAS" xfId="36294" xr:uid="{5F2AF163-41B5-4F6F-B816-903892D20B5B}"/>
    <cellStyle name="supPercentage" xfId="36295" xr:uid="{2B53B775-BC5B-4C5A-855D-C51586C38C25}"/>
    <cellStyle name="supPercentage 10" xfId="36296" xr:uid="{D4198289-8321-4DC9-A92B-13C4B6BE9923}"/>
    <cellStyle name="supPercentage 11" xfId="38142" xr:uid="{93B9B25A-142E-42A4-9299-D11A3AF04D2B}"/>
    <cellStyle name="supPercentage 2" xfId="36297" xr:uid="{FB506EB0-7700-4389-9BB6-C9C0DD9E4FEF}"/>
    <cellStyle name="supPercentage 2 2" xfId="36298" xr:uid="{14BD11D7-8C01-42C1-8F18-7644ECEE72A9}"/>
    <cellStyle name="supPercentage 2 3" xfId="36299" xr:uid="{0D81F063-542C-43E5-B58E-72E589A3D4EE}"/>
    <cellStyle name="supPercentage 2 3 2" xfId="38144" xr:uid="{546A8DC0-0742-499E-A3DC-F20BBDF13557}"/>
    <cellStyle name="supPercentage 2 4" xfId="36300" xr:uid="{A855C5D6-221D-4805-B2DC-B7BE26016CCF}"/>
    <cellStyle name="supPercentage 2 4 2" xfId="38145" xr:uid="{824A2ABD-CFEA-4748-8827-249966A17071}"/>
    <cellStyle name="supPercentage 2 5" xfId="36301" xr:uid="{01006A26-0B47-446C-BED4-7FC7F0781787}"/>
    <cellStyle name="supPercentage 2 5 2" xfId="38146" xr:uid="{B0E4E663-D343-4F13-A19B-BA08148C4518}"/>
    <cellStyle name="supPercentage 2 6" xfId="36302" xr:uid="{7A0A1E44-BD3C-4DCB-92CA-DB87412BC0B5}"/>
    <cellStyle name="supPercentage 2 6 2" xfId="38147" xr:uid="{A43A1A92-C731-4EDB-A5C2-7FD4B89EB74A}"/>
    <cellStyle name="supPercentage 2 7" xfId="38143" xr:uid="{050BC1B9-DB21-4216-8C05-D3722DFBEEF9}"/>
    <cellStyle name="supPercentage 2_Annexe 6 IAS" xfId="36303" xr:uid="{58BCFAAE-4C63-4526-80D1-090F667CF5F5}"/>
    <cellStyle name="supPercentage 3" xfId="36304" xr:uid="{F35A86FD-3F63-4ACA-A33B-2E36EB691AC5}"/>
    <cellStyle name="supPercentage 3 2" xfId="36305" xr:uid="{23A51150-18D6-4C7A-9AC0-8418952E8493}"/>
    <cellStyle name="supPercentage 3 3" xfId="36306" xr:uid="{39B1AD00-9742-430D-9C1F-32E79F22DC41}"/>
    <cellStyle name="supPercentage 3 3 2" xfId="38148" xr:uid="{BFFCD792-3C32-4476-91C9-46DCA56FE4B8}"/>
    <cellStyle name="supPercentage 3 4" xfId="36307" xr:uid="{2E2A84A3-04DB-4C35-A6C8-444ACB17074D}"/>
    <cellStyle name="supPercentage 3 4 2" xfId="38149" xr:uid="{9A490C45-53AB-4198-8873-EF770545E076}"/>
    <cellStyle name="supPercentage 3 5" xfId="36308" xr:uid="{9636C0F3-89C9-4175-B203-013EFEA38976}"/>
    <cellStyle name="supPercentage 3 5 2" xfId="38150" xr:uid="{550D0FB3-B512-4343-9DBB-7000B28EDC19}"/>
    <cellStyle name="supPercentage 3 6" xfId="36309" xr:uid="{7E4DD8DA-2D43-44F0-BB35-CA9C4FB4051E}"/>
    <cellStyle name="supPercentage 3 6 2" xfId="38151" xr:uid="{3A740771-24C8-4193-8C98-9412E096B06D}"/>
    <cellStyle name="supPercentage 3_Annexe 6 IAS" xfId="36310" xr:uid="{E4604F67-C130-4903-91E6-3A01EA67BC13}"/>
    <cellStyle name="supPercentage 4" xfId="36311" xr:uid="{429C92CE-0825-40BB-8287-1B09A0771DEA}"/>
    <cellStyle name="supPercentage 5" xfId="36312" xr:uid="{644FD666-BFA5-4C10-AEB8-5C0260D02197}"/>
    <cellStyle name="supPercentage 6" xfId="36313" xr:uid="{71947DFF-DBC6-4B2E-A6ED-86F345A7A913}"/>
    <cellStyle name="supPercentage 7" xfId="36314" xr:uid="{B30824C2-A604-4C32-8D35-F6D67D5F776E}"/>
    <cellStyle name="supPercentage 8" xfId="36315" xr:uid="{D9C80081-80FB-44A9-8155-104C0D3F3EFB}"/>
    <cellStyle name="supPercentage 9" xfId="36316" xr:uid="{9E41367A-3095-4162-9495-D5B71748F433}"/>
    <cellStyle name="supPercentage_Annexe 6 IAS" xfId="36317" xr:uid="{45DCD1E7-2090-413E-A22B-6C10E94D2637}"/>
    <cellStyle name="supPercentageL" xfId="36318" xr:uid="{8FF751B8-9045-408D-8B94-FBC8DBE5F458}"/>
    <cellStyle name="supPercentageL 10" xfId="36319" xr:uid="{96868AD5-0B23-4E21-8C04-ACC51B92FBF9}"/>
    <cellStyle name="supPercentageL 11" xfId="38152" xr:uid="{6C4B1F90-6DCF-423B-93D6-7BC4BE3E0681}"/>
    <cellStyle name="supPercentageL 2" xfId="36320" xr:uid="{F992D8FB-D9CD-41EF-9EDA-EF24286117F3}"/>
    <cellStyle name="supPercentageL 2 2" xfId="36321" xr:uid="{788ADCA1-A564-466A-9DB9-ABA991BF9988}"/>
    <cellStyle name="supPercentageL 2 3" xfId="36322" xr:uid="{509E2B14-D5D2-4240-8CE1-52802014EC9C}"/>
    <cellStyle name="supPercentageL 2 3 2" xfId="38154" xr:uid="{DD908193-6400-4FB9-B9A0-E94450E74BE4}"/>
    <cellStyle name="supPercentageL 2 4" xfId="36323" xr:uid="{BCC51D96-FC9C-4E3D-A1C3-D9F2B4A500FC}"/>
    <cellStyle name="supPercentageL 2 4 2" xfId="38155" xr:uid="{AA4B51FA-180B-4850-9506-334F47B74493}"/>
    <cellStyle name="supPercentageL 2 5" xfId="36324" xr:uid="{B3DB21A6-8D74-48E3-BFF1-AE1EE2B6A538}"/>
    <cellStyle name="supPercentageL 2 5 2" xfId="38156" xr:uid="{31917AB8-5792-4A14-AE68-0584129B2662}"/>
    <cellStyle name="supPercentageL 2 6" xfId="36325" xr:uid="{9FA858C2-8523-4688-A35E-3C1F64995FA9}"/>
    <cellStyle name="supPercentageL 2 6 2" xfId="38157" xr:uid="{4B968870-4B95-4DF0-AE52-9F0F2C7559DB}"/>
    <cellStyle name="supPercentageL 2 7" xfId="38153" xr:uid="{1952F3A9-BD43-48FA-B9CB-F718E549092D}"/>
    <cellStyle name="supPercentageL 2_Annexe 6 IAS" xfId="36326" xr:uid="{3E269A76-2B38-45EF-802A-B5966ACA6CFB}"/>
    <cellStyle name="supPercentageL 3" xfId="36327" xr:uid="{1932C027-3962-4FDF-9D05-4550257A3617}"/>
    <cellStyle name="supPercentageL 3 2" xfId="36328" xr:uid="{006141CD-907B-468A-B1DE-89782EA18E34}"/>
    <cellStyle name="supPercentageL 3 3" xfId="36329" xr:uid="{B15B31D9-6940-4FA6-A29A-CD7FCE547471}"/>
    <cellStyle name="supPercentageL 3 3 2" xfId="38158" xr:uid="{7B834211-0984-4ED1-A3FC-395783BFC466}"/>
    <cellStyle name="supPercentageL 3 4" xfId="36330" xr:uid="{870E056D-14F0-4AFC-BA6F-AF0D5A5E3F7E}"/>
    <cellStyle name="supPercentageL 3 4 2" xfId="38159" xr:uid="{D2240DA5-D3A2-4472-A80D-E49D6F3D9BE3}"/>
    <cellStyle name="supPercentageL 3 5" xfId="36331" xr:uid="{61319446-7058-46EE-A2A0-0759CCAE64DC}"/>
    <cellStyle name="supPercentageL 3 5 2" xfId="38160" xr:uid="{F7782003-31AF-4949-A6D1-61C182058744}"/>
    <cellStyle name="supPercentageL 3 6" xfId="36332" xr:uid="{0E00BBE4-D72B-4232-9256-5FAFCF011BCD}"/>
    <cellStyle name="supPercentageL 3 6 2" xfId="38161" xr:uid="{574B4A09-8BB7-44A2-85C3-1E41FDB9208D}"/>
    <cellStyle name="supPercentageL 3_Annexe 6 IAS" xfId="36333" xr:uid="{3324E71A-0997-4848-A514-BB3EC023C385}"/>
    <cellStyle name="supPercentageL 4" xfId="36334" xr:uid="{AA26CC5A-3D5B-4934-B5CF-0303F5CB9ADA}"/>
    <cellStyle name="supPercentageL 5" xfId="36335" xr:uid="{D2023B8E-0AB3-4DAC-94B4-D61C165F6530}"/>
    <cellStyle name="supPercentageL 6" xfId="36336" xr:uid="{773A74D4-E3A6-40C0-B11F-AA24939CEB1B}"/>
    <cellStyle name="supPercentageL 7" xfId="36337" xr:uid="{1B0E71EF-65A8-4068-B82D-5FF628F7313D}"/>
    <cellStyle name="supPercentageL 8" xfId="36338" xr:uid="{1C113A53-AC45-48E9-B3DB-3581F7A99BB2}"/>
    <cellStyle name="supPercentageL 9" xfId="36339" xr:uid="{33A9C363-2794-4320-A596-56A3DEF03FF0}"/>
    <cellStyle name="supPercentageL_Annexe 6 IAS" xfId="36340" xr:uid="{44228A50-3381-4F9B-89D8-0E06349F86C7}"/>
    <cellStyle name="supPercentageM" xfId="36341" xr:uid="{232A961B-2988-4EB6-9E7B-7697F9EF17DE}"/>
    <cellStyle name="supPercentageM 10" xfId="36342" xr:uid="{7B888C35-2073-4432-8683-1CCAE0E91A24}"/>
    <cellStyle name="supPercentageM 11" xfId="36343" xr:uid="{8CE24EED-0CB6-452C-A56E-EB157487E18E}"/>
    <cellStyle name="supPercentageM 12" xfId="36344" xr:uid="{0E5C9EED-201C-4252-BAD1-6A264D1185EB}"/>
    <cellStyle name="supPercentageM 13" xfId="36345" xr:uid="{CF687812-B6AB-413A-859B-667FFA94BEBE}"/>
    <cellStyle name="supPercentageM 14" xfId="36346" xr:uid="{070E1EB4-8717-48B3-B72B-0449E34E03B8}"/>
    <cellStyle name="supPercentageM 15" xfId="36347" xr:uid="{39DBF532-2D33-41DD-BD39-1C6B71E8FE64}"/>
    <cellStyle name="supPercentageM 16" xfId="36348" xr:uid="{BCDA4F5C-E83A-4930-9F64-E62D60734493}"/>
    <cellStyle name="supPercentageM 17" xfId="36349" xr:uid="{FBA40272-4936-4BE3-BBB3-5268F534512D}"/>
    <cellStyle name="supPercentageM 18" xfId="38162" xr:uid="{72091514-A36B-4152-9478-723F6395BAE3}"/>
    <cellStyle name="supPercentageM 2" xfId="36350" xr:uid="{6F1E8CF4-90D9-4069-AB3A-9D7A8B69822D}"/>
    <cellStyle name="supPercentageM 2 2" xfId="36351" xr:uid="{CBE6C3C4-6C66-4936-A8F4-746275E8F880}"/>
    <cellStyle name="supPercentageM 2 3" xfId="36352" xr:uid="{C8F515AE-9317-497B-9BDD-DBC8142E4D06}"/>
    <cellStyle name="supPercentageM 2 3 2" xfId="38164" xr:uid="{5E449B3A-15E9-4883-A3BC-2990DD25EA65}"/>
    <cellStyle name="supPercentageM 2 4" xfId="36353" xr:uid="{7E74F09C-0D89-48A0-B6CE-8C037CB2A500}"/>
    <cellStyle name="supPercentageM 2 4 2" xfId="38165" xr:uid="{D0D8C9BF-F2C8-43D9-BEB0-3DF9DE2B5457}"/>
    <cellStyle name="supPercentageM 2 5" xfId="36354" xr:uid="{77F0B28D-D362-43FC-8C7F-C4DC41B2F0D9}"/>
    <cellStyle name="supPercentageM 2 5 2" xfId="38166" xr:uid="{95A5F98B-5B84-43F5-902E-7D4BD9A51A7A}"/>
    <cellStyle name="supPercentageM 2 6" xfId="36355" xr:uid="{AA3E5CD0-0534-49CB-AA18-2FB23C16BB46}"/>
    <cellStyle name="supPercentageM 2 6 2" xfId="38167" xr:uid="{5681A38A-F504-43BD-A9F6-62325B7C6BD8}"/>
    <cellStyle name="supPercentageM 2 7" xfId="38163" xr:uid="{C1DBF5F4-BEE8-4E8E-A5EE-EB02B00DA93A}"/>
    <cellStyle name="supPercentageM 2_Annexe 6 IAS" xfId="36356" xr:uid="{9699D9E7-9657-46AF-9796-498F07F9EADC}"/>
    <cellStyle name="supPercentageM 3" xfId="36357" xr:uid="{608F6850-E137-4E7D-A5FC-B3706C0EB154}"/>
    <cellStyle name="supPercentageM 3 2" xfId="36358" xr:uid="{85EFFFA0-D014-4E23-BD7A-5E0266C31BB8}"/>
    <cellStyle name="supPercentageM 3 3" xfId="36359" xr:uid="{BFE48E11-E8C7-41A0-8FE7-1C5F75128ED7}"/>
    <cellStyle name="supPercentageM 3 3 2" xfId="38168" xr:uid="{24ED4C75-863F-43B6-A9B6-ADC753B842AB}"/>
    <cellStyle name="supPercentageM 3 4" xfId="36360" xr:uid="{A1AAAD14-FADE-4C07-8A60-AC8567CB91C1}"/>
    <cellStyle name="supPercentageM 3 4 2" xfId="38169" xr:uid="{9732EB64-DD2F-4195-A025-CDFAED7461CC}"/>
    <cellStyle name="supPercentageM 3 5" xfId="36361" xr:uid="{FC4FFC5D-68BA-4960-8FEA-4042B964BC54}"/>
    <cellStyle name="supPercentageM 3 5 2" xfId="38170" xr:uid="{54252535-6685-456C-9084-0B631DE8A3B5}"/>
    <cellStyle name="supPercentageM 3 6" xfId="36362" xr:uid="{4983783F-3060-44B0-A5FB-D770B0D2C61F}"/>
    <cellStyle name="supPercentageM 3 6 2" xfId="38171" xr:uid="{624D9D27-78F5-420B-927E-3572BF592642}"/>
    <cellStyle name="supPercentageM 3_Annexe 6 IAS" xfId="36363" xr:uid="{9BAFC52B-AD79-433B-86AD-58DAF732F519}"/>
    <cellStyle name="supPercentageM 4" xfId="36364" xr:uid="{7FAC0FAE-3A7B-4161-A9DF-52DAAF2C9050}"/>
    <cellStyle name="supPercentageM 4 2" xfId="36365" xr:uid="{5E48ECE0-1B83-4130-9D88-020B8E2D67C2}"/>
    <cellStyle name="supPercentageM 4_Annexe 6 IAS" xfId="36366" xr:uid="{07513261-68C1-469E-A785-CD60AE9BB699}"/>
    <cellStyle name="supPercentageM 5" xfId="36367" xr:uid="{F76FA962-D4CC-4E8C-8743-0E92F165E25B}"/>
    <cellStyle name="supPercentageM 5 2" xfId="36368" xr:uid="{43C7A1AB-19B7-458A-AD42-C08AB19E5A06}"/>
    <cellStyle name="supPercentageM 5_Annexe 6 IAS" xfId="36369" xr:uid="{6400CF60-7A47-41FF-8A95-57212EFF41E5}"/>
    <cellStyle name="supPercentageM 6" xfId="36370" xr:uid="{DE6FA514-F025-4DAF-A7B1-452C181313A3}"/>
    <cellStyle name="supPercentageM 7" xfId="36371" xr:uid="{61BFC107-42E1-47C5-893D-46F54E7E1119}"/>
    <cellStyle name="supPercentageM 8" xfId="36372" xr:uid="{8E1B1C20-7C8D-4BE8-9BBC-E3B8C7E7311E}"/>
    <cellStyle name="supPercentageM 9" xfId="36373" xr:uid="{8B76B42F-2524-4271-A851-DB7977FEC7C5}"/>
    <cellStyle name="supPercentageM_Annexe 6 IAS" xfId="36374" xr:uid="{9AC0CE57-FB7C-4C3B-900C-D307C743D858}"/>
    <cellStyle name="supSelection" xfId="36375" xr:uid="{344004AB-A07F-4F61-85D5-9F6C4831F1C8}"/>
    <cellStyle name="supSelection 10" xfId="36376" xr:uid="{D08E06DD-5F09-4443-86B9-89E1B0936942}"/>
    <cellStyle name="supSelection 11" xfId="38172" xr:uid="{8B6644DD-E223-4435-BCB5-C472C7308ADC}"/>
    <cellStyle name="supSelection 2" xfId="36377" xr:uid="{EF82F006-50C4-4528-9DF3-E555FE662B18}"/>
    <cellStyle name="supSelection 2 2" xfId="36378" xr:uid="{4242440A-A988-42D8-BFDC-ACDCEAC4521C}"/>
    <cellStyle name="supSelection 2 3" xfId="36379" xr:uid="{BCDBC53E-9C4E-40F5-9DA6-361C6160F654}"/>
    <cellStyle name="supSelection 2 3 2" xfId="38174" xr:uid="{EFF5306E-922E-406E-8B92-97E73176E2A7}"/>
    <cellStyle name="supSelection 2 4" xfId="36380" xr:uid="{0FA8908A-37A3-4999-BF4F-81053C3F7602}"/>
    <cellStyle name="supSelection 2 4 2" xfId="38175" xr:uid="{5B0444D3-0EE8-4671-8B2A-8EA0E6E7EA98}"/>
    <cellStyle name="supSelection 2 5" xfId="36381" xr:uid="{20AAC78E-13FF-4332-A9D4-5221E54D2517}"/>
    <cellStyle name="supSelection 2 5 2" xfId="38176" xr:uid="{BEE2877D-669F-4748-9385-CCDA0369AA47}"/>
    <cellStyle name="supSelection 2 6" xfId="36382" xr:uid="{2BEA978C-2F33-485B-AF43-9F3002935247}"/>
    <cellStyle name="supSelection 2 6 2" xfId="38177" xr:uid="{0BABBF7D-B786-469F-B0CB-492E4141C431}"/>
    <cellStyle name="supSelection 2 7" xfId="38173" xr:uid="{50A421EA-1366-4592-90BB-54D7E9111C08}"/>
    <cellStyle name="supSelection 2_Annexe 6 IAS" xfId="36383" xr:uid="{20F0907E-73B1-4435-A91E-64003F62B565}"/>
    <cellStyle name="supSelection 3" xfId="36384" xr:uid="{44334D0F-AA48-4174-BC14-19EC91D602A7}"/>
    <cellStyle name="supSelection 3 2" xfId="36385" xr:uid="{B4310965-4C60-4198-A9ED-FAF07AA82500}"/>
    <cellStyle name="supSelection 3 3" xfId="36386" xr:uid="{5B2CE1B2-A997-45C0-AF25-B94E6B41F5CB}"/>
    <cellStyle name="supSelection 3 3 2" xfId="38178" xr:uid="{FA26EC1B-607D-4C44-B392-EC72F4007700}"/>
    <cellStyle name="supSelection 3 4" xfId="36387" xr:uid="{F920EC9F-6BCE-4BA6-B483-BC276C5FC563}"/>
    <cellStyle name="supSelection 3 4 2" xfId="38179" xr:uid="{31D3ED1C-5B4C-4923-A972-21348DA3F0B8}"/>
    <cellStyle name="supSelection 3 5" xfId="36388" xr:uid="{605CCF4B-193F-438B-B60F-82C1CA8F9270}"/>
    <cellStyle name="supSelection 3 5 2" xfId="38180" xr:uid="{694B641F-620E-4134-AF45-515245F7317F}"/>
    <cellStyle name="supSelection 3 6" xfId="36389" xr:uid="{15932AFD-1048-413D-8D0A-36664BD32379}"/>
    <cellStyle name="supSelection 3 6 2" xfId="38181" xr:uid="{F72AD655-3B59-48EA-B769-DC9E2B1EB062}"/>
    <cellStyle name="supSelection 3_Annexe 6 IAS" xfId="36390" xr:uid="{F5DFCE00-F5A3-4D6A-ABFD-8F72395C0270}"/>
    <cellStyle name="supSelection 4" xfId="36391" xr:uid="{0D15B2CD-E5DA-49A6-B08A-5AC44C206B8C}"/>
    <cellStyle name="supSelection 5" xfId="36392" xr:uid="{BA9FFF1F-0686-4978-B36F-8B0B0DA77825}"/>
    <cellStyle name="supSelection 6" xfId="36393" xr:uid="{79A1F124-1B6E-4482-8677-51D1738C2D37}"/>
    <cellStyle name="supSelection 7" xfId="36394" xr:uid="{FDC96CCB-056A-48F3-8A15-0319838537F7}"/>
    <cellStyle name="supSelection 8" xfId="36395" xr:uid="{44297DF1-41A4-4F35-9DEF-AB859EDCE603}"/>
    <cellStyle name="supSelection 9" xfId="36396" xr:uid="{5976DDAC-B5C1-4F03-A924-2256EABE4A29}"/>
    <cellStyle name="supSelection_Annexe 6 IAS" xfId="36397" xr:uid="{420A5FBB-084F-4A79-B502-460E1A6D4FFC}"/>
    <cellStyle name="supText" xfId="36398" xr:uid="{6C1CDA98-BAEA-4DED-8469-4791F3242A97}"/>
    <cellStyle name="supText 10" xfId="36399" xr:uid="{37082189-3EAD-4D3A-8D07-429A2491D384}"/>
    <cellStyle name="supText 10 2" xfId="36400" xr:uid="{79522BE3-AE77-4834-AC19-5F611482BDF2}"/>
    <cellStyle name="supText 10_Annexe 6 IAS" xfId="36401" xr:uid="{048D3189-3BA2-4694-A41D-EAD8E2EC5AE0}"/>
    <cellStyle name="supText 11" xfId="36402" xr:uid="{BD7AD906-D35A-48B7-B9B3-B233B01EF2B5}"/>
    <cellStyle name="supText 12" xfId="36403" xr:uid="{649CDF0E-817C-4D0A-A13C-9620FC1B4882}"/>
    <cellStyle name="supText 13" xfId="38182" xr:uid="{0DA5CA6E-3332-4073-A3ED-364E31524E99}"/>
    <cellStyle name="supText 2" xfId="36404" xr:uid="{10BA813C-044C-4C47-9179-996DD5B8EBBE}"/>
    <cellStyle name="supText 2 2" xfId="36405" xr:uid="{BAB16B9C-1205-4A75-8DC9-501A4BC7594A}"/>
    <cellStyle name="supText 2 2 2" xfId="36406" xr:uid="{315F68DC-93D8-449E-8B71-CF8E3DF72F55}"/>
    <cellStyle name="supText 2 2 3" xfId="36407" xr:uid="{B69273BE-CCAD-4603-9F05-4DEC37962770}"/>
    <cellStyle name="supText 2 2_Annexe 6 IAS" xfId="36408" xr:uid="{F247B617-20B3-4449-8A6E-A6081A302E09}"/>
    <cellStyle name="supText 2 3" xfId="36409" xr:uid="{0A9F7EFD-403D-40FB-9209-D213BD5A441E}"/>
    <cellStyle name="supText 2 4" xfId="36410" xr:uid="{6C7A22DC-BA78-4354-B4F8-2DE72148B661}"/>
    <cellStyle name="supText 2 5" xfId="36411" xr:uid="{00A191B9-1EB7-4CF2-A97C-F74607855C76}"/>
    <cellStyle name="supText 2 6" xfId="36412" xr:uid="{C3852DB6-F91E-41E9-A1A1-E7F09F5474E8}"/>
    <cellStyle name="supText 2 7" xfId="38183" xr:uid="{FC1B47A1-29AB-4DCB-B1B7-AF364C02B34F}"/>
    <cellStyle name="supText 2_Annexe 6 IAS" xfId="36413" xr:uid="{AEF881FB-55AF-4C00-BE14-F890F005DF09}"/>
    <cellStyle name="supText 3" xfId="36414" xr:uid="{104101CC-85D2-4A7C-8AB2-4BFCABF3156D}"/>
    <cellStyle name="supText 3 2" xfId="36415" xr:uid="{1AE9D7DD-09D9-4251-A601-6372E7668D73}"/>
    <cellStyle name="supText 3 2 2" xfId="36416" xr:uid="{19A6F89E-CEF2-4D86-881C-B38FFB153E03}"/>
    <cellStyle name="supText 3 2 3" xfId="36417" xr:uid="{A3573F2B-EE16-4F69-BF7E-028356539E04}"/>
    <cellStyle name="supText 3 2_Annexe 6 IAS" xfId="36418" xr:uid="{F2385FF8-CBDA-471B-96E2-E5CC7056C4C7}"/>
    <cellStyle name="supText 3 3" xfId="36419" xr:uid="{EC8A4AF6-1E5F-4343-B3F9-667227F79A4A}"/>
    <cellStyle name="supText 3 4" xfId="36420" xr:uid="{B3313ACD-841A-4CA1-AE35-ED0D43A9F46B}"/>
    <cellStyle name="supText 3 5" xfId="36421" xr:uid="{B5C42608-8663-43C5-B889-FE249DCC4F43}"/>
    <cellStyle name="supText 3 6" xfId="36422" xr:uid="{C8F686FD-9AA1-48EF-B912-21D1D7A0B9DD}"/>
    <cellStyle name="supText 3_Annexe 6 IAS" xfId="36423" xr:uid="{F7B9F36A-B4AF-4EFE-AAE8-0EB77F2B9732}"/>
    <cellStyle name="supText 4" xfId="36424" xr:uid="{6218AD97-1B2C-4045-913D-8DFBAFBD3D57}"/>
    <cellStyle name="supText 4 2" xfId="36425" xr:uid="{DAF10001-5420-4C78-A70A-F2E6B8A075E2}"/>
    <cellStyle name="supText 4 2 2" xfId="36426" xr:uid="{05ACE356-06FB-4F9B-961B-4332410C14A7}"/>
    <cellStyle name="supText 4 2_Annexe 6 IAS" xfId="36427" xr:uid="{0B7B61FC-D60E-49C8-8FE9-F3D5AEDFAFEC}"/>
    <cellStyle name="supText 4 3" xfId="36428" xr:uid="{FA4E47B0-AA66-42DF-B1B8-DC615D3CB9B1}"/>
    <cellStyle name="supText 4 4" xfId="36429" xr:uid="{345EFEBE-1751-47F7-B42A-B5C6F1EDD970}"/>
    <cellStyle name="supText 4 5" xfId="36430" xr:uid="{ABAA74CE-6D60-4985-9ACA-4D17308F367D}"/>
    <cellStyle name="supText 4_Annexe 6 IAS" xfId="36431" xr:uid="{69C049FB-9C84-4E36-9656-B0325056C023}"/>
    <cellStyle name="supText 5" xfId="36432" xr:uid="{BCED626D-DEA7-4F93-8374-D0C5EF8C599B}"/>
    <cellStyle name="supText 5 2" xfId="36433" xr:uid="{4408A40E-0576-48C8-9B59-9E5DBE87B859}"/>
    <cellStyle name="supText 5 2 2" xfId="36434" xr:uid="{5EF14B84-DC02-419B-80A7-4717C589BF27}"/>
    <cellStyle name="supText 5 2_Annexe 6 IAS" xfId="36435" xr:uid="{F35F606A-A769-44F8-B847-B7D3B4E16758}"/>
    <cellStyle name="supText 5 3" xfId="36436" xr:uid="{9BC31D77-973D-4C3A-A099-7C8C57ADC4A2}"/>
    <cellStyle name="supText 5 4" xfId="36437" xr:uid="{55DB74EC-8A90-4767-B597-6E32E2D0E29F}"/>
    <cellStyle name="supText 5 5" xfId="36438" xr:uid="{83CEF362-F737-4219-8474-D250E9B13428}"/>
    <cellStyle name="supText 5_Annexe 6 IAS" xfId="36439" xr:uid="{94412A3C-AF18-48C3-98FE-C7A852E604E7}"/>
    <cellStyle name="supText 6" xfId="36440" xr:uid="{382D67B4-CEF0-47B7-98D1-B44CC6580F3B}"/>
    <cellStyle name="supText 6 2" xfId="36441" xr:uid="{0B6215BD-E0A9-4F3D-8C79-98F46E395C9D}"/>
    <cellStyle name="supText 6 2 2" xfId="36442" xr:uid="{2973EB4A-BA47-41FD-AC3B-27D07846A11D}"/>
    <cellStyle name="supText 6 2_Annexe 6 IAS" xfId="36443" xr:uid="{90A489D2-0F11-41C1-ACE8-48D102BE0A39}"/>
    <cellStyle name="supText 6 3" xfId="36444" xr:uid="{382BA09F-4A85-4BEF-A2F7-14DEBC1737EA}"/>
    <cellStyle name="supText 6 4" xfId="36445" xr:uid="{DD58E641-971D-4C0A-8A65-53F92CD8E3A8}"/>
    <cellStyle name="supText 6_Annexe 6 IAS" xfId="36446" xr:uid="{FBBCD763-71A7-4F48-89B6-6F1D504D08CB}"/>
    <cellStyle name="supText 7" xfId="36447" xr:uid="{F7F74BCA-DA28-4E30-B653-BE3A6B04B538}"/>
    <cellStyle name="supText 7 2" xfId="36448" xr:uid="{BBA2F1DB-9C32-44B0-99C5-E76B54016F5C}"/>
    <cellStyle name="supText 7 3" xfId="36449" xr:uid="{B2493D81-B317-4323-8802-23F2A40DD352}"/>
    <cellStyle name="supText 7 4" xfId="36450" xr:uid="{6B0A72FA-EB7E-4E94-9ED0-13BE48418B24}"/>
    <cellStyle name="supText 7_Annexe 6 IAS" xfId="36451" xr:uid="{D0DD1353-0FFE-4A7A-B818-0BE9DB701A3D}"/>
    <cellStyle name="supText 8" xfId="36452" xr:uid="{52F4B487-AB39-4504-95DB-3C9C09784A1C}"/>
    <cellStyle name="supText 8 2" xfId="36453" xr:uid="{E9604BD0-6200-4770-B92E-A839C5DF8B3B}"/>
    <cellStyle name="supText 8 3" xfId="36454" xr:uid="{63D7FD09-D8A0-4138-A26B-2D24CDB4346F}"/>
    <cellStyle name="supText 8 4" xfId="36455" xr:uid="{96EB78FD-5F3B-41E7-AC8E-C8590EE7913A}"/>
    <cellStyle name="supText 8_Annexe 6 IAS" xfId="36456" xr:uid="{58A671EF-73D0-465C-B5F9-7D700DA29E35}"/>
    <cellStyle name="supText 9" xfId="36457" xr:uid="{EC3602C9-9411-448C-A45E-FF9B23086153}"/>
    <cellStyle name="supText 9 2" xfId="36458" xr:uid="{D6825A9B-BDF4-4450-B5FD-DECAC790D28A}"/>
    <cellStyle name="supText 9 3" xfId="36459" xr:uid="{D7777361-1617-4644-B8F0-A7D7596C4366}"/>
    <cellStyle name="supText 9 4" xfId="36460" xr:uid="{BAB3C4F7-0E05-4D1F-9DBB-C9CDA3FD376A}"/>
    <cellStyle name="supText 9_Annexe 6 IAS" xfId="36461" xr:uid="{C2CA11BE-F529-4A70-BB05-02904AE2E9D6}"/>
    <cellStyle name="supText_Annexe 6 IAS" xfId="36462" xr:uid="{7CBD7F6B-25BC-4285-A563-03C85CCA0071}"/>
    <cellStyle name="swpBody01" xfId="36463" xr:uid="{7CA50373-C15D-4BC6-9943-99147D4DDD41}"/>
    <cellStyle name="swpBodyFirstCol" xfId="36464" xr:uid="{EA409EF8-9E33-49ED-AFA4-A00CF4095034}"/>
    <cellStyle name="swpCaption" xfId="36465" xr:uid="{7E1510F4-48EF-432A-8AB2-401F207D637E}"/>
    <cellStyle name="swpCaption 2" xfId="36466" xr:uid="{7A3F9961-040A-41A4-A481-B81EC44B8E88}"/>
    <cellStyle name="swpCaption 2 2" xfId="36467" xr:uid="{C8E1E265-DC7E-4732-A2B4-84CB5DB112B6}"/>
    <cellStyle name="swpCaption 2_Cadrage conso" xfId="36468" xr:uid="{16A5DE10-292F-4B9A-A2DD-2C399A57C935}"/>
    <cellStyle name="swpCaption 3" xfId="36469" xr:uid="{3372537F-8601-49FF-8B46-BF2E1BF3E4EF}"/>
    <cellStyle name="swpCaption_Annexe 6 IAS" xfId="36470" xr:uid="{8647092B-2CE4-4E79-9AC2-042206B8D56E}"/>
    <cellStyle name="swpClear" xfId="36471" xr:uid="{751576B3-2728-4A64-AFB8-A7D4A9DF0207}"/>
    <cellStyle name="swpHBBookTitle" xfId="36472" xr:uid="{0D081720-CA2F-4A49-A638-F0AF2F34943C}"/>
    <cellStyle name="swpHBChapterTitle" xfId="36473" xr:uid="{F3E7242D-9A17-4B0D-BFD7-0F3FE82D199B}"/>
    <cellStyle name="swpHead01" xfId="36474" xr:uid="{786B44C1-FF66-4647-A799-109DCABC4454}"/>
    <cellStyle name="swpHead01 2" xfId="36475" xr:uid="{D669EA6D-0B8D-43EE-9EF8-7BDA286D6D34}"/>
    <cellStyle name="swpHead01 2 2" xfId="36476" xr:uid="{D8C0D78E-02A4-4141-999E-3502F896661F}"/>
    <cellStyle name="swpHead01 3" xfId="36477" xr:uid="{782C6F81-15E8-4D42-A99F-724F88846BFA}"/>
    <cellStyle name="swpHead01 3 2" xfId="36478" xr:uid="{38E864C0-BCED-4076-BC2C-6AA92D9B8959}"/>
    <cellStyle name="swpHead01 4" xfId="36479" xr:uid="{7E46704F-8E12-4D33-85CC-DDF3071F22BA}"/>
    <cellStyle name="swpHead01 4 2" xfId="38185" xr:uid="{AE2733E8-4575-4948-8810-6CF7BCAD7774}"/>
    <cellStyle name="swpHead01 5" xfId="36480" xr:uid="{BFBC611B-1305-4A90-9647-CFF5EFAB8850}"/>
    <cellStyle name="swpHead01 5 2" xfId="38186" xr:uid="{50C12C66-EBF9-4D9B-8B45-5CD08D5BCE57}"/>
    <cellStyle name="swpHead01 6" xfId="38184" xr:uid="{117096F8-212F-4671-87B4-D70E203DF6DE}"/>
    <cellStyle name="swpHead01_Cadrage conso" xfId="36481" xr:uid="{1FB6FBDF-D309-4A60-B4C6-6636F094A614}"/>
    <cellStyle name="swpHead01R" xfId="36482" xr:uid="{6B6A279C-C658-460B-8F36-9C090E58EA2D}"/>
    <cellStyle name="swpHead01R 2" xfId="36483" xr:uid="{87F91196-FEAF-49F8-BC34-6809C1A71573}"/>
    <cellStyle name="swpHead01R 2 2" xfId="38188" xr:uid="{DBE1D6A6-87CF-423C-9050-03CA248B7E40}"/>
    <cellStyle name="swpHead01R 3" xfId="36484" xr:uid="{5213FF51-D6C9-43A3-B23F-D59CEE44C8AC}"/>
    <cellStyle name="swpHead01R 3 2" xfId="38189" xr:uid="{6115BCC1-BA62-497C-A3A9-2F189C8E93E2}"/>
    <cellStyle name="swpHead01R 4" xfId="36485" xr:uid="{419F20A6-234C-4BC8-8F5C-304070825C48}"/>
    <cellStyle name="swpHead01R 4 2" xfId="38190" xr:uid="{FDC15868-36CF-4B90-A938-65EC9995923B}"/>
    <cellStyle name="swpHead01R 5" xfId="36486" xr:uid="{0BAAAD98-F1AA-490B-A89A-1BEB1FE1E01F}"/>
    <cellStyle name="swpHead01R 5 2" xfId="38191" xr:uid="{2185E60E-E83B-43B2-890B-B81C3C8D9FAB}"/>
    <cellStyle name="swpHead01R 6" xfId="38187" xr:uid="{C174E72A-A40C-46F4-84B1-36805C04F618}"/>
    <cellStyle name="swpHead02" xfId="36487" xr:uid="{2A61235F-E15A-4D90-BEC0-6BFA8C9AF36A}"/>
    <cellStyle name="swpHead02R" xfId="36488" xr:uid="{2168DF03-8D73-442A-8AB8-6AE1D3F432E9}"/>
    <cellStyle name="swpHead03" xfId="36489" xr:uid="{49D595D4-0B49-4952-8E4F-232348B85420}"/>
    <cellStyle name="swpHead03R" xfId="36490" xr:uid="{901A6A03-40A9-4424-AC87-2F979D898D7C}"/>
    <cellStyle name="swpHeadBraL" xfId="36491" xr:uid="{FF7EB708-C256-4863-B833-0BC632DF10E3}"/>
    <cellStyle name="swpHeadBraM" xfId="36492" xr:uid="{EB0535A4-8B1D-4288-A6D7-1A1451CB4300}"/>
    <cellStyle name="swpHeadBraR" xfId="36493" xr:uid="{9E524690-FD15-4944-935B-CA96383520B9}"/>
    <cellStyle name="swpTag" xfId="36494" xr:uid="{B4A4FB7D-C2B5-4294-98D5-1188FE15E40C}"/>
    <cellStyle name="swpTotals" xfId="36495" xr:uid="{CF8BED47-0EA6-4FC7-A210-FB3326550A37}"/>
    <cellStyle name="swpTotals 2" xfId="36496" xr:uid="{D1A00D04-63B5-4C7B-A46C-DC9C871C52F4}"/>
    <cellStyle name="swpTotals 2 2" xfId="38193" xr:uid="{873EC89C-F2E1-4182-8008-72EA79794DA9}"/>
    <cellStyle name="swpTotals 3" xfId="36497" xr:uid="{E5250BB8-F63E-46BE-B743-6274D1626AB5}"/>
    <cellStyle name="swpTotals 3 2" xfId="38194" xr:uid="{8B2EC685-FC1D-4E33-ACF6-92081111C6AE}"/>
    <cellStyle name="swpTotals 4" xfId="36498" xr:uid="{4D8C2718-4C94-4945-89EE-9A28563D6CA4}"/>
    <cellStyle name="swpTotals 4 2" xfId="38195" xr:uid="{CD13FDCE-C8DC-43A7-99E6-1C1E8F3BA593}"/>
    <cellStyle name="swpTotals 5" xfId="36499" xr:uid="{B12EC68C-2C26-42F7-A347-2580DA3F5C28}"/>
    <cellStyle name="swpTotals 5 2" xfId="38196" xr:uid="{147F8CA8-E557-4163-8A5B-C54F7FF8AC96}"/>
    <cellStyle name="swpTotals 6" xfId="38192" xr:uid="{EE1AE641-83B6-4A8C-AE0D-ACC858A9B4B0}"/>
    <cellStyle name="swpTotalsNo" xfId="36500" xr:uid="{71BFFD4B-206C-4E78-8111-DBEC88C56356}"/>
    <cellStyle name="swpTotalsNo 2" xfId="36501" xr:uid="{74E13ABF-928C-4890-826B-CA29A0C4F539}"/>
    <cellStyle name="swpTotalsNo 2 2" xfId="38198" xr:uid="{17947000-6108-4495-B387-26DF0D9F112D}"/>
    <cellStyle name="swpTotalsNo 3" xfId="36502" xr:uid="{104FE5C2-4F85-480F-901D-25835774239B}"/>
    <cellStyle name="swpTotalsNo 3 2" xfId="38199" xr:uid="{789CBF22-3FFD-4D48-9B22-A000F8E03CF7}"/>
    <cellStyle name="swpTotalsNo 4" xfId="36503" xr:uid="{B112E0E7-C429-49D8-8840-D996DBCD9362}"/>
    <cellStyle name="swpTotalsNo 4 2" xfId="38200" xr:uid="{3B7C4ADD-49BE-4868-8224-94D7FFA2212A}"/>
    <cellStyle name="swpTotalsNo 5" xfId="36504" xr:uid="{C4305D84-22E3-42ED-AF98-C67E6D08F70E}"/>
    <cellStyle name="swpTotalsNo 5 2" xfId="38201" xr:uid="{222FC28D-4BA0-4677-A9E6-874230BFA857}"/>
    <cellStyle name="swpTotalsNo 6" xfId="38197" xr:uid="{997673FA-D4D1-466A-A4DF-B69B505B1C83}"/>
    <cellStyle name="swpTotalsTotal" xfId="36505" xr:uid="{AF240D2E-4D69-498B-BC0F-9CED0013D614}"/>
    <cellStyle name="swpTotalsTotal 2" xfId="36506" xr:uid="{0AD62BC3-EA88-4E2B-B505-86EFE44CB7AE}"/>
    <cellStyle name="Sx" xfId="36507" xr:uid="{D99FE130-4E46-42E0-8E11-1DD3D3CB62B6}"/>
    <cellStyle name="Sx 2" xfId="36508" xr:uid="{992BFA8C-B1B7-469A-B416-5F6B0425BB36}"/>
    <cellStyle name="Sx_Cadrage conso" xfId="36509" xr:uid="{C049F0F8-5FD3-4003-BFCE-6574B8E5F9E1}"/>
    <cellStyle name="Tab Title 1" xfId="36510" xr:uid="{93B15C2D-47FA-40CC-B6D7-3B44E7F6CB0A}"/>
    <cellStyle name="Tabella Immobiliare" xfId="36511" xr:uid="{332DAB55-5FB6-40CA-B36F-92787F850394}"/>
    <cellStyle name="Tabella Immobiliare 2" xfId="36512" xr:uid="{014EE19C-465B-4452-B99D-3099F6EC804E}"/>
    <cellStyle name="Tabella Immobiliare 2 2" xfId="36513" xr:uid="{B50A5D37-3DCF-4799-A76C-C4695B051DDD}"/>
    <cellStyle name="Tabella Immobiliare 2 2 2" xfId="36514" xr:uid="{1AF1A3DA-7130-4E13-84FC-3D854DC1A85D}"/>
    <cellStyle name="Tabella Immobiliare 2 2 3" xfId="36515" xr:uid="{8FDFCDCC-E722-4282-8CE8-273EA4A03598}"/>
    <cellStyle name="Tabella Immobiliare 2 2 3 2" xfId="38203" xr:uid="{1EE5C898-5B02-44C5-9FAD-37E256CBF455}"/>
    <cellStyle name="Tabella Immobiliare 2 2 4" xfId="36516" xr:uid="{888F4D00-F37B-4054-B288-51389A6FDDA6}"/>
    <cellStyle name="Tabella Immobiliare 2 2 4 2" xfId="38204" xr:uid="{8D6FCA70-C4BD-4FDB-85A6-54946040DA6D}"/>
    <cellStyle name="Tabella Immobiliare 2 2 5" xfId="36517" xr:uid="{EA2408EB-992D-43E4-88FE-91232FEDBDCA}"/>
    <cellStyle name="Tabella Immobiliare 2 2 5 2" xfId="38205" xr:uid="{E8303215-BB3A-40AD-86D3-020EA63CED4C}"/>
    <cellStyle name="Tabella Immobiliare 2 2 6" xfId="36518" xr:uid="{2CAC12DE-DAFE-48B8-AB0A-AC97E891AC20}"/>
    <cellStyle name="Tabella Immobiliare 2 2 6 2" xfId="38206" xr:uid="{8AAD4116-ECA2-41FB-AB42-27353317FA85}"/>
    <cellStyle name="Tabella Immobiliare 2 3" xfId="36519" xr:uid="{337C123A-2F06-4C5D-BC52-D71A52CADCBA}"/>
    <cellStyle name="Tabella Immobiliare 2 4" xfId="36520" xr:uid="{73BC46F5-765F-4ED5-9888-D957588DE008}"/>
    <cellStyle name="Tabella Immobiliare 2 4 2" xfId="38207" xr:uid="{044D295A-8DDA-4C19-AFEC-8BD6B8E4DA11}"/>
    <cellStyle name="Tabella Immobiliare 2 5" xfId="36521" xr:uid="{65E6D93F-67E8-4E83-8EFE-6FD7C438CC8F}"/>
    <cellStyle name="Tabella Immobiliare 2 5 2" xfId="38208" xr:uid="{8CE42AFD-5589-4EF7-8EAF-6312605EB3D8}"/>
    <cellStyle name="Tabella Immobiliare 2 6" xfId="36522" xr:uid="{5FACDE46-63BE-4802-8575-B47C81C77B19}"/>
    <cellStyle name="Tabella Immobiliare 2 6 2" xfId="38209" xr:uid="{EDFA5B69-E876-44ED-8187-ED4AB8D27813}"/>
    <cellStyle name="Tabella Immobiliare 2 7" xfId="36523" xr:uid="{D872C4F0-766A-4D04-AFE8-51B52F9DA6F6}"/>
    <cellStyle name="Tabella Immobiliare 2 7 2" xfId="38210" xr:uid="{A0D161A2-05B4-4819-BE22-1B000C5DD55F}"/>
    <cellStyle name="Tabella Immobiliare 3" xfId="36524" xr:uid="{35E19E67-8A47-40C7-91A9-6ADCC9B71F0A}"/>
    <cellStyle name="Tabella Immobiliare 3 2" xfId="36525" xr:uid="{D2928F97-A8DA-4CC1-9414-A022718D967C}"/>
    <cellStyle name="Tabella Immobiliare 3 3" xfId="36526" xr:uid="{7A94D3A9-433C-4877-9E77-CE6E669E48EE}"/>
    <cellStyle name="Tabella Immobiliare 3 3 2" xfId="38211" xr:uid="{4ED3E899-C705-49AB-9C1B-62567D0B4B0E}"/>
    <cellStyle name="Tabella Immobiliare 3 4" xfId="36527" xr:uid="{5811CD49-D5F7-438D-A4A3-C77094D36757}"/>
    <cellStyle name="Tabella Immobiliare 3 4 2" xfId="38212" xr:uid="{78B1F2E2-927E-4F81-9CAB-18C63013305A}"/>
    <cellStyle name="Tabella Immobiliare 3 5" xfId="36528" xr:uid="{900E3A70-3955-4BF7-82DD-7F7E40588B4C}"/>
    <cellStyle name="Tabella Immobiliare 3 5 2" xfId="38213" xr:uid="{ED81A494-85CC-474A-BFB0-5F03464D512D}"/>
    <cellStyle name="Tabella Immobiliare 3 6" xfId="36529" xr:uid="{B26047BE-39DB-42EC-A876-EB3CED9B4ABE}"/>
    <cellStyle name="Tabella Immobiliare 3 6 2" xfId="38214" xr:uid="{B66B3ACF-7C34-4379-9FDB-3D02B096092F}"/>
    <cellStyle name="Tabella Immobiliare 4" xfId="36530" xr:uid="{92384388-EDFE-4682-8B54-006478443010}"/>
    <cellStyle name="Tabella Immobiliare 5" xfId="36531" xr:uid="{C7B9107D-AF9C-4005-B1E9-85AE6DF05F4E}"/>
    <cellStyle name="Tabella Immobiliare 5 2" xfId="38215" xr:uid="{5EFB1FEE-CB9A-44F2-AD2A-CDA4DC85DED4}"/>
    <cellStyle name="Tabella Immobiliare 6" xfId="36532" xr:uid="{5ED0AC69-5D54-4A86-A68C-B82DFA304B2B}"/>
    <cellStyle name="Tabella Immobiliare 6 2" xfId="38216" xr:uid="{881044A7-BDC0-4BA8-BA55-8CCBC0842200}"/>
    <cellStyle name="Tabella Immobiliare 7" xfId="36533" xr:uid="{8ABB3130-7204-4535-9EA8-55B71A6E78E0}"/>
    <cellStyle name="Tabella Immobiliare 7 2" xfId="38217" xr:uid="{CAD60D12-F696-4D37-821A-EEFE23A16AF5}"/>
    <cellStyle name="Tabella Immobiliare 8" xfId="36534" xr:uid="{E5DE22F0-5D4A-4A7E-A8BA-780CADA26ADC}"/>
    <cellStyle name="Tabella Immobiliare 8 2" xfId="38218" xr:uid="{858516C7-D93B-4ECC-B8E8-76E8FA7617FF}"/>
    <cellStyle name="Tabella Immobiliare 9" xfId="38202" xr:uid="{D699EC82-D3E2-42A3-988B-5F577F2FB4AD}"/>
    <cellStyle name="Tabella Immobiliare_Cadrage conso" xfId="36535" xr:uid="{B907D7DC-E5BC-4A24-ABEA-0A8CDFC85CC7}"/>
    <cellStyle name="Table Col Head" xfId="36536" xr:uid="{1E35A08C-9A5B-4FEE-AD7F-9B99E5C797D7}"/>
    <cellStyle name="Table Head" xfId="36537" xr:uid="{6CDDCDC9-61E5-40BF-BA17-5D059A208A13}"/>
    <cellStyle name="Table Head Aligned" xfId="36538" xr:uid="{9A6C7244-FD70-4122-8ED3-F15A389393DD}"/>
    <cellStyle name="Table Head Aligned 10" xfId="36539" xr:uid="{F4DCB349-3E00-4DEF-8187-945E238849BB}"/>
    <cellStyle name="Table Head Aligned 11" xfId="36540" xr:uid="{0C3CF616-587D-434F-9BAE-A51D5ACBBD53}"/>
    <cellStyle name="Table Head Aligned 12" xfId="36541" xr:uid="{0141330C-9EE5-4A17-BD91-54A04632E911}"/>
    <cellStyle name="Table Head Aligned 13" xfId="36542" xr:uid="{DE7F694C-2A24-4E4C-8732-3D8E9716F496}"/>
    <cellStyle name="Table Head Aligned 2" xfId="36543" xr:uid="{3BC6FE60-5566-4968-971D-85C54BBDD943}"/>
    <cellStyle name="Table Head Aligned 2 2" xfId="36544" xr:uid="{15D5FDB1-E733-4090-927F-0B38D36C29D1}"/>
    <cellStyle name="Table Head Aligned 2_Annexe 6 IAS" xfId="36545" xr:uid="{7F59FA8D-A8A8-4385-928A-A913E2374F1A}"/>
    <cellStyle name="Table Head Aligned 3" xfId="36546" xr:uid="{EA670C4A-883C-4BE3-BBB9-01230CC49C68}"/>
    <cellStyle name="Table Head Aligned 3 2" xfId="36547" xr:uid="{35F1BCE0-4AFB-4348-BA31-5EA5102271B9}"/>
    <cellStyle name="Table Head Aligned 3_Annexe 6 IAS" xfId="36548" xr:uid="{0B5859FD-D570-4705-918B-5E84ED444A54}"/>
    <cellStyle name="Table Head Aligned 4" xfId="36549" xr:uid="{1B8BA7B9-3651-4265-9D41-D5AC57F014E5}"/>
    <cellStyle name="Table Head Aligned 4 2" xfId="36550" xr:uid="{E0B5C132-1167-4182-90D7-EED5CB2EFB5E}"/>
    <cellStyle name="Table Head Aligned 4_Annexe 6 IAS" xfId="36551" xr:uid="{4C6BCB37-E589-4BE4-B171-BF71533FC4FE}"/>
    <cellStyle name="Table Head Aligned 5" xfId="36552" xr:uid="{13B3EE74-ABD6-4AB2-ACDC-F2ABD48EF102}"/>
    <cellStyle name="Table Head Aligned 5 2" xfId="36553" xr:uid="{8A53371A-890A-4AEA-B00E-A87F448AD23B}"/>
    <cellStyle name="Table Head Aligned 5_Annexe 6 IAS" xfId="36554" xr:uid="{5638C9AA-3DA4-40AA-BD8C-1B07AE7DB541}"/>
    <cellStyle name="Table Head Aligned 6" xfId="36555" xr:uid="{566B8224-4339-4697-AE24-AE1BF1C8ED1F}"/>
    <cellStyle name="Table Head Aligned 7" xfId="36556" xr:uid="{5F408469-5452-4E4F-A229-0C7EB3531BE5}"/>
    <cellStyle name="Table Head Aligned 8" xfId="36557" xr:uid="{6BC55E23-4C8E-4739-B7B0-8BBAEBF55948}"/>
    <cellStyle name="Table Head Aligned 9" xfId="36558" xr:uid="{3280FF22-12F4-4981-8A1F-A3A8DEE38411}"/>
    <cellStyle name="Table Head Aligned_Annexe 6 IAS" xfId="36559" xr:uid="{750A0506-32AB-47E8-B0F0-C48624C27D8E}"/>
    <cellStyle name="Table Head Blue" xfId="36560" xr:uid="{214E0A37-7012-4E88-844E-DB3DDF12ECF5}"/>
    <cellStyle name="Table Head Blue 10" xfId="36561" xr:uid="{081B538B-6C8C-41B4-ABE2-056E512F741A}"/>
    <cellStyle name="Table Head Blue 11" xfId="36562" xr:uid="{BC1CC758-AB7F-454A-B9A8-1BEA73DFFB90}"/>
    <cellStyle name="Table Head Blue 12" xfId="36563" xr:uid="{2E0A36A5-AE48-4593-9A58-04A1FED0FF7F}"/>
    <cellStyle name="Table Head Blue 13" xfId="36564" xr:uid="{3466DB3D-EA3D-45D7-B7F7-C3D24A0DE6F1}"/>
    <cellStyle name="Table Head Blue 14" xfId="36565" xr:uid="{46869A69-7585-4D81-BFB0-052121752797}"/>
    <cellStyle name="Table Head Blue 15" xfId="36566" xr:uid="{108D5552-0251-4109-81E6-84DC2D31CDEF}"/>
    <cellStyle name="Table Head Blue 16" xfId="36567" xr:uid="{5F80E886-4BF5-44DF-A6A2-3F812BDC2F4F}"/>
    <cellStyle name="Table Head Blue 17" xfId="36568" xr:uid="{AF75FF0E-3AC7-4126-9F08-48A81061A3EC}"/>
    <cellStyle name="Table Head Blue 2" xfId="36569" xr:uid="{29C6E5AF-BCF2-45DB-AEFE-EA7EC11BE76B}"/>
    <cellStyle name="Table Head Blue 3" xfId="36570" xr:uid="{EE623D62-56B1-4490-A677-90E9BF171EE0}"/>
    <cellStyle name="Table Head Blue 4" xfId="36571" xr:uid="{2365F4CC-B376-4701-BCBD-AA6507C49D71}"/>
    <cellStyle name="Table Head Blue 5" xfId="36572" xr:uid="{9BECDD0A-5FBA-49A4-AB1F-C4B300BA8E1A}"/>
    <cellStyle name="Table Head Blue 6" xfId="36573" xr:uid="{488ACF6C-D56E-46F8-9ED9-CE97699B272C}"/>
    <cellStyle name="Table Head Blue 7" xfId="36574" xr:uid="{3A58940E-892E-42FD-B4C7-26D7303C89B8}"/>
    <cellStyle name="Table Head Blue 8" xfId="36575" xr:uid="{84D8D1BC-DDF3-423B-BC89-9CA243933EEB}"/>
    <cellStyle name="Table Head Blue 9" xfId="36576" xr:uid="{A6921B60-2370-4743-80E8-2622455F844A}"/>
    <cellStyle name="Table Head Blue_~0950885" xfId="36577" xr:uid="{68E2FFD3-FC83-450F-92AD-929F879C871E}"/>
    <cellStyle name="Table Head Green" xfId="36578" xr:uid="{A0320719-3F68-4B1D-AB07-9462328BB4F3}"/>
    <cellStyle name="Table Head Green 10" xfId="36579" xr:uid="{2FE1F489-3F2F-4DE8-AF7D-3E1DE1F1B958}"/>
    <cellStyle name="Table Head Green 11" xfId="36580" xr:uid="{973E058C-EBD8-4A4A-A38B-EE3D83EB504A}"/>
    <cellStyle name="Table Head Green 12" xfId="36581" xr:uid="{C2969656-2260-4BB3-8157-275FFABEF9CC}"/>
    <cellStyle name="Table Head Green 13" xfId="36582" xr:uid="{EE243ECE-1E77-4C5D-B15F-787EC2DB53C1}"/>
    <cellStyle name="Table Head Green 14" xfId="36583" xr:uid="{004BB195-9F3F-49BE-9075-BE79D1C1A043}"/>
    <cellStyle name="Table Head Green 15" xfId="36584" xr:uid="{42016A71-E5E6-43B9-8D80-49110024D79B}"/>
    <cellStyle name="Table Head Green 16" xfId="36585" xr:uid="{CE757745-A958-4414-A0BD-A138327B6C9D}"/>
    <cellStyle name="Table Head Green 17" xfId="36586" xr:uid="{1D52000D-A7AD-414D-A692-B7C578DD7FFD}"/>
    <cellStyle name="Table Head Green 18" xfId="36587" xr:uid="{675022CD-720A-4C01-9DEF-DE48AEFA5625}"/>
    <cellStyle name="Table Head Green 2" xfId="36588" xr:uid="{41D65D3F-6468-4A86-BF25-2D7063EBA1CB}"/>
    <cellStyle name="Table Head Green 2 2" xfId="36589" xr:uid="{B1949E93-5C6F-4641-84E0-D8DD5DD5AA07}"/>
    <cellStyle name="Table Head Green 2_Annexe 6 IAS" xfId="36590" xr:uid="{58968256-382C-4C18-AFFA-716E561529B0}"/>
    <cellStyle name="Table Head Green 3" xfId="36591" xr:uid="{6D40E2D5-2C18-450F-BF1A-0F8E2C85889C}"/>
    <cellStyle name="Table Head Green 3 2" xfId="36592" xr:uid="{ED27A91E-1AC4-47F9-9BCE-3BD8F19802D8}"/>
    <cellStyle name="Table Head Green 3_Annexe 6 IAS" xfId="36593" xr:uid="{7CCAB487-9E99-4F0B-819D-BEA7EF0D7688}"/>
    <cellStyle name="Table Head Green 4" xfId="36594" xr:uid="{65382FA7-5646-4F6B-B59D-E815CB2B56AC}"/>
    <cellStyle name="Table Head Green 4 2" xfId="36595" xr:uid="{EEBB39E2-C9EC-47B3-A520-04E8BDD7E6FE}"/>
    <cellStyle name="Table Head Green 4_Annexe 6 IAS" xfId="36596" xr:uid="{9F306FA2-0848-4F4F-8DB1-5BEFC61F2D8A}"/>
    <cellStyle name="Table Head Green 5" xfId="36597" xr:uid="{FB1C135F-3F41-4D84-8358-28F2C88DCE97}"/>
    <cellStyle name="Table Head Green 5 2" xfId="36598" xr:uid="{2C71B1ED-CF3A-412A-BCA5-6B78A30DA1B3}"/>
    <cellStyle name="Table Head Green 5_Annexe 6 IAS" xfId="36599" xr:uid="{BDC0F8BE-BA22-49C3-A9CA-5C57F380A9A4}"/>
    <cellStyle name="Table Head Green 6" xfId="36600" xr:uid="{9D1F4648-7528-4D12-8A81-28BFB06CF90B}"/>
    <cellStyle name="Table Head Green 7" xfId="36601" xr:uid="{FD3FD1C7-2B8F-402F-AB7C-73007878B80E}"/>
    <cellStyle name="Table Head Green 8" xfId="36602" xr:uid="{D762B30F-ECF3-42E6-8C32-9D372117A501}"/>
    <cellStyle name="Table Head Green 9" xfId="36603" xr:uid="{E908BF7A-F74F-486F-9595-5CF1773DB1FD}"/>
    <cellStyle name="Table Head Green_~0950885" xfId="36604" xr:uid="{EB5E5A13-8C3C-4EE3-BF2E-22853BC5700B}"/>
    <cellStyle name="Table Head_Annexe 6 IAS" xfId="36605" xr:uid="{28DB9E37-73E3-46E9-9E11-B6538945088D}"/>
    <cellStyle name="Table Heading" xfId="36606" xr:uid="{E43DBF81-A0EB-46C9-AFE3-9F057F683A93}"/>
    <cellStyle name="Table Sub Head" xfId="36607" xr:uid="{D5771AD8-2FDC-4478-9B21-9902CD4A6359}"/>
    <cellStyle name="Table Text" xfId="36608" xr:uid="{34FF432C-DF52-4857-A77D-4FDE846737EF}"/>
    <cellStyle name="Table Text 2" xfId="36609" xr:uid="{58F83A04-3FAC-4295-B3C2-20B341E3F2B0}"/>
    <cellStyle name="Table Text 2 2" xfId="36610" xr:uid="{C0AFCB68-BF8A-4B6D-A861-785A49ABFA2A}"/>
    <cellStyle name="Table Text 2 2 2" xfId="36611" xr:uid="{46DE1131-BF08-47F5-B2FF-6C58B07C64FC}"/>
    <cellStyle name="Table Text 2 3" xfId="36612" xr:uid="{7A8F01E8-A71E-4A36-A15C-1B01E23D0F1E}"/>
    <cellStyle name="Table Text 3" xfId="36613" xr:uid="{CF52E71A-DCAC-4724-914A-678BC1E39DD5}"/>
    <cellStyle name="Table Text 3 2" xfId="36614" xr:uid="{1526C772-D660-474C-A88D-D328A6F71033}"/>
    <cellStyle name="Table Text 4" xfId="36615" xr:uid="{E5F1CB8D-6188-4D58-AA75-F8AE67F3C93E}"/>
    <cellStyle name="Table Text_Cadrage conso" xfId="36616" xr:uid="{A6BFC635-C66D-4AD2-9FB6-FDF74832FE4D}"/>
    <cellStyle name="Table Title" xfId="36617" xr:uid="{F40CA951-5429-4954-A437-F8238CBA2D00}"/>
    <cellStyle name="Table Title 10" xfId="36618" xr:uid="{2611A5C3-0636-4A09-8539-F6E38946B8A5}"/>
    <cellStyle name="Table Title 11" xfId="36619" xr:uid="{D333112A-482B-4D09-B43E-04BB003C61A6}"/>
    <cellStyle name="Table Title 12" xfId="36620" xr:uid="{EA6FA5CA-1021-4590-B060-1902D218DAFA}"/>
    <cellStyle name="Table Title 13" xfId="36621" xr:uid="{F126CF9B-3488-4BB3-832D-43A6377C80D5}"/>
    <cellStyle name="Table Title 14" xfId="36622" xr:uid="{CD40922E-8382-4B50-94B3-C080CC0B6D08}"/>
    <cellStyle name="Table Title 15" xfId="36623" xr:uid="{7B38B870-7AF9-4152-ABED-07E12DF6C6C2}"/>
    <cellStyle name="Table Title 16" xfId="36624" xr:uid="{8813A746-665A-4DA4-860A-38C3E3CCA8BC}"/>
    <cellStyle name="Table Title 17" xfId="36625" xr:uid="{36E5C110-AE73-45BE-8D2E-D0B202831E54}"/>
    <cellStyle name="Table Title 2" xfId="36626" xr:uid="{0A818491-2048-4AE8-AD46-21307AA1F39B}"/>
    <cellStyle name="Table Title 3" xfId="36627" xr:uid="{91E3D53F-A3F8-43E6-9F1B-6490936EEC46}"/>
    <cellStyle name="Table Title 4" xfId="36628" xr:uid="{BE3FBAF3-1768-4438-9DEA-4A654C6FD1C1}"/>
    <cellStyle name="Table Title 5" xfId="36629" xr:uid="{95EA43F8-1DB8-4035-9F6E-2FAA64AB77B3}"/>
    <cellStyle name="Table Title 6" xfId="36630" xr:uid="{D232BE77-E190-4AFB-9961-1879D7814888}"/>
    <cellStyle name="Table Title 7" xfId="36631" xr:uid="{3B0C261A-B41B-45B6-B979-DC34C487E16D}"/>
    <cellStyle name="Table Title 8" xfId="36632" xr:uid="{22CC2ADC-A3B4-46CA-9DF5-6D9249CE0B39}"/>
    <cellStyle name="Table Title 9" xfId="36633" xr:uid="{D5EFB194-0FD6-4658-99EA-A82685B385ED}"/>
    <cellStyle name="Table Title_~0950885" xfId="36634" xr:uid="{8DB345C1-16A9-43B4-91F4-0BA086171BA8}"/>
    <cellStyle name="Table Units" xfId="36635" xr:uid="{3D317700-7796-4368-959A-170AFA3E8A0E}"/>
    <cellStyle name="Table Units 10" xfId="36636" xr:uid="{929EED34-280A-425C-BFB4-92169645F19C}"/>
    <cellStyle name="Table Units 11" xfId="36637" xr:uid="{20A6F6CC-686D-4418-B208-A0794A3EB7C1}"/>
    <cellStyle name="Table Units 12" xfId="36638" xr:uid="{24461C83-12C2-498A-9077-FC6CAE68FE1E}"/>
    <cellStyle name="Table Units 13" xfId="36639" xr:uid="{E2B9D5BF-1817-4CDC-8777-96463EC65473}"/>
    <cellStyle name="Table Units 14" xfId="36640" xr:uid="{30B845CE-4B07-47A8-9476-8A06A0364560}"/>
    <cellStyle name="Table Units 15" xfId="36641" xr:uid="{D994F181-072D-4C2D-A44B-6E9ADB1944BA}"/>
    <cellStyle name="Table Units 16" xfId="36642" xr:uid="{3C0CAD97-67B4-47EE-9DB7-D2A6A37C102B}"/>
    <cellStyle name="Table Units 17" xfId="36643" xr:uid="{4D1D7DE4-D81A-4E43-A9B2-89A59811B832}"/>
    <cellStyle name="Table Units 18" xfId="38219" xr:uid="{B2861C1A-66F8-4642-A39C-1DE6016E5076}"/>
    <cellStyle name="Table Units 2" xfId="36644" xr:uid="{409B6DA6-249C-419F-9196-265384F8C05B}"/>
    <cellStyle name="Table Units 2 2" xfId="36645" xr:uid="{87C8EBA1-760E-4CFA-BF2B-F97645D4F97A}"/>
    <cellStyle name="Table Units 2_Annexe 6 IAS" xfId="36646" xr:uid="{48666DF3-CAE5-4E75-9CF4-00835A5C1A16}"/>
    <cellStyle name="Table Units 3" xfId="36647" xr:uid="{7EC34195-74DF-4EE3-8209-FA03C649406C}"/>
    <cellStyle name="Table Units 3 2" xfId="36648" xr:uid="{509F76AA-D53D-408E-95F5-B69528D52068}"/>
    <cellStyle name="Table Units 3_Annexe 6 IAS" xfId="36649" xr:uid="{703C7803-4FCA-436B-A1D4-C2768DA001FA}"/>
    <cellStyle name="Table Units 4" xfId="36650" xr:uid="{BDB6866F-188D-4062-AE0D-56550DC26B6B}"/>
    <cellStyle name="Table Units 4 2" xfId="36651" xr:uid="{205E2B76-4F01-4F99-879B-B18C33C75E41}"/>
    <cellStyle name="Table Units 4_Annexe 6 IAS" xfId="36652" xr:uid="{4D12FC95-C821-4642-91F7-09EDB52BA712}"/>
    <cellStyle name="Table Units 5" xfId="36653" xr:uid="{498ECC9E-20D9-4206-8FDD-5C6DE1A56885}"/>
    <cellStyle name="Table Units 5 2" xfId="36654" xr:uid="{6745904B-491B-487B-AF16-5C5B6BDC5992}"/>
    <cellStyle name="Table Units 5_Annexe 6 IAS" xfId="36655" xr:uid="{BFA22A35-D96D-4F2D-98A9-21D204DB12D5}"/>
    <cellStyle name="Table Units 6" xfId="36656" xr:uid="{9B27F0FE-49D1-4FA0-9FB5-6E59B7E671A2}"/>
    <cellStyle name="Table Units 7" xfId="36657" xr:uid="{A315563D-1647-4ED0-AED1-1EB467C9D9BD}"/>
    <cellStyle name="Table Units 8" xfId="36658" xr:uid="{3D23A6F6-6AA4-4D88-85FE-CE7E9C2659B0}"/>
    <cellStyle name="Table Units 9" xfId="36659" xr:uid="{49383415-AEEE-469B-88B5-B483BA74101B}"/>
    <cellStyle name="Table Units_Annexe 6 IAS" xfId="36660" xr:uid="{5234CC42-410B-43B6-9C4C-DE4A960E53F3}"/>
    <cellStyle name="Table_Header" xfId="36661" xr:uid="{5E47B99B-C571-41C3-9C7C-EBC294B7B5D2}"/>
    <cellStyle name="Tag" xfId="36662" xr:uid="{D4687CF5-6514-485F-B712-89D46BFE9A2D}"/>
    <cellStyle name="Tag 2" xfId="36663" xr:uid="{93C15FAB-5269-4E71-9E71-38091BBE0B32}"/>
    <cellStyle name="Tag_Annexe 6 IAS" xfId="36664" xr:uid="{9B3B7900-36DB-46A0-A756-61CA7F6A59A6}"/>
    <cellStyle name="TEST" xfId="36665" xr:uid="{55293D11-775B-4628-A205-FB2300F8AFB7}"/>
    <cellStyle name="Testo avviso" xfId="36666" xr:uid="{B94E82E5-DC91-4CE7-97DA-210A17E35350}"/>
    <cellStyle name="Testo descrittivo" xfId="36667" xr:uid="{83DABD80-D9A2-44A8-B8BB-17FF9D2FA201}"/>
    <cellStyle name="-Têtes de colonnes" xfId="36668" xr:uid="{60C5A362-CDE1-41C8-8D9A-7B9B5CC3DDC2}"/>
    <cellStyle name="-Têtes de colonnes 2" xfId="38220" xr:uid="{B9EAA0F0-DD1E-4223-93D6-7B2024613DE1}"/>
    <cellStyle name="Text" xfId="36669" xr:uid="{451A4383-C5E6-40CC-96DF-007DCA8F465D}"/>
    <cellStyle name="Text [Bullet]" xfId="36670" xr:uid="{C13ED1AE-65E3-4456-90BC-B5B3124F4FD2}"/>
    <cellStyle name="Text [Bullet] 2" xfId="36671" xr:uid="{3606F2FD-FB4A-45E9-9835-D1D466D57C22}"/>
    <cellStyle name="Text [Bullet] 2 2" xfId="36672" xr:uid="{81A518C5-F4E6-4073-85A8-5BB1AD43BD76}"/>
    <cellStyle name="Text [Bullet] 2 2 2" xfId="36673" xr:uid="{686558A0-6A6A-43F0-AD41-645FC3C81BF2}"/>
    <cellStyle name="Text [Bullet] 2 3" xfId="36674" xr:uid="{F1C15A1C-47CE-408D-A3F4-CD2303995954}"/>
    <cellStyle name="Text [Bullet] 3" xfId="36675" xr:uid="{2FE144EC-9706-4450-ABE6-3F627AAA5A39}"/>
    <cellStyle name="Text [Bullet] 3 2" xfId="36676" xr:uid="{6F3012E5-5AF3-4732-83E5-070658FAC788}"/>
    <cellStyle name="Text [Bullet] 4" xfId="36677" xr:uid="{143480B0-63AE-423D-B054-44E4DFA41941}"/>
    <cellStyle name="Text [Bullet]_Cadrage conso" xfId="36678" xr:uid="{A23BB890-6AB1-48C4-A4F5-7DE6E7F5EED8}"/>
    <cellStyle name="Text [Dash]" xfId="36679" xr:uid="{F200AA47-FB4C-4CD2-A471-9759B674B90A}"/>
    <cellStyle name="Text [Dash] 2" xfId="36680" xr:uid="{4A5AB0D5-E80D-4BA6-A192-98CD92FAAE8F}"/>
    <cellStyle name="Text [Dash] 2 2" xfId="36681" xr:uid="{9A34980A-9B13-4D43-9CE9-DD5F21B111F9}"/>
    <cellStyle name="Text [Dash] 2 2 2" xfId="36682" xr:uid="{C866DA0B-864B-4A80-95FA-1593749B02E9}"/>
    <cellStyle name="Text [Dash] 2 3" xfId="36683" xr:uid="{D481C095-0AD1-4F7E-AC27-EB5AA47E134F}"/>
    <cellStyle name="Text [Dash] 3" xfId="36684" xr:uid="{1EDC745C-443D-4B9B-9BE0-917BA340F374}"/>
    <cellStyle name="Text [Dash] 3 2" xfId="36685" xr:uid="{BF5CB57C-3DD6-41E7-98CF-3A30C2F8A8EA}"/>
    <cellStyle name="Text [Dash] 4" xfId="36686" xr:uid="{6B611C7E-D4C1-45D8-B8A6-B8886F894264}"/>
    <cellStyle name="Text [Dash]_Cadrage conso" xfId="36687" xr:uid="{4F32E48A-1063-4B29-83CD-1F0BD6EAE44E}"/>
    <cellStyle name="Text [Em-Dash]" xfId="36688" xr:uid="{ACFC7EE0-17D7-4AA6-8079-4A09FFF5F8A7}"/>
    <cellStyle name="Text [Em-Dash] 2" xfId="36689" xr:uid="{F6EA581E-A5CA-4CFB-AFCB-959458805347}"/>
    <cellStyle name="Text [Em-Dash] 2 2" xfId="36690" xr:uid="{97DA8BAB-ED2F-4820-ADC5-6582836026DB}"/>
    <cellStyle name="Text [Em-Dash] 2 2 2" xfId="36691" xr:uid="{52D23296-CD0C-4975-9C65-1EF13F804400}"/>
    <cellStyle name="Text [Em-Dash] 2 3" xfId="36692" xr:uid="{265C8A50-B147-4E88-B07A-2D859A0FD5E2}"/>
    <cellStyle name="Text [Em-Dash] 3" xfId="36693" xr:uid="{E29A117E-6035-4135-ADD2-4E5EEBEC76BC}"/>
    <cellStyle name="Text [Em-Dash] 3 2" xfId="36694" xr:uid="{72E18462-7A8A-49F3-9250-3F463B0E1220}"/>
    <cellStyle name="Text [Em-Dash] 4" xfId="36695" xr:uid="{B637E9D7-470E-4638-B710-A706B4DA3069}"/>
    <cellStyle name="Text [Em-Dash]_Cadrage conso" xfId="36696" xr:uid="{E414F01C-FCE5-42BB-9113-297EE4B98F1E}"/>
    <cellStyle name="Text 1" xfId="36697" xr:uid="{BE856816-4B02-45DF-919B-7A5819FB72BA}"/>
    <cellStyle name="Text 1 2" xfId="36698" xr:uid="{DF1EFEFB-D346-4415-B902-4D3222BDDA06}"/>
    <cellStyle name="Text 1 2 2" xfId="36699" xr:uid="{A09B324B-1548-428D-BE6A-A912F194929D}"/>
    <cellStyle name="Text 1 2 2 2" xfId="36700" xr:uid="{9986E650-29F8-4328-8E32-5982C10CDD2F}"/>
    <cellStyle name="Text 1 2 3" xfId="36701" xr:uid="{A15A2BE2-2B37-47AB-AFB0-539217C93883}"/>
    <cellStyle name="Text 1 3" xfId="36702" xr:uid="{EBCA344B-F691-418A-972B-F4C906E5309D}"/>
    <cellStyle name="Text 1 3 2" xfId="36703" xr:uid="{643E4040-7B28-434D-8178-B57BAC86E614}"/>
    <cellStyle name="Text 1 4" xfId="36704" xr:uid="{8A9AF31E-34B2-4420-80AF-658E7F60B849}"/>
    <cellStyle name="Text 1_Cadrage conso" xfId="36705" xr:uid="{927F5182-CCD1-4D21-99DC-6A0412C68D10}"/>
    <cellStyle name="Text Head 1" xfId="36706" xr:uid="{75493FE4-2CEB-40F8-B38F-F105A5BCA24F}"/>
    <cellStyle name="Text Head 1 2" xfId="36707" xr:uid="{0CEA8464-8940-4549-B97B-399F379CC25F}"/>
    <cellStyle name="Text Head 1 2 2" xfId="36708" xr:uid="{9507501D-409D-41CA-8726-9CEB26458E63}"/>
    <cellStyle name="Text Head 1 2 2 2" xfId="36709" xr:uid="{8E68BF33-0417-4B39-908B-A2FCDCCA2353}"/>
    <cellStyle name="Text Head 1 2 3" xfId="36710" xr:uid="{5698EB9A-612F-469B-9777-EA34B481693E}"/>
    <cellStyle name="Text Head 1 3" xfId="36711" xr:uid="{1640AD5E-CA0E-42AC-92B1-676009103081}"/>
    <cellStyle name="Text Head 1 3 2" xfId="36712" xr:uid="{EB83D5E8-B3E2-428F-8179-3AD85BE7DC71}"/>
    <cellStyle name="Text Head 1 4" xfId="36713" xr:uid="{E986E671-D383-4660-8743-5006ADF3F157}"/>
    <cellStyle name="Text Head 1_Cadrage conso" xfId="36714" xr:uid="{44AD3E2F-ABC8-457A-BB90-424762C2ACA7}"/>
    <cellStyle name="Text Indent A" xfId="20789" xr:uid="{00000000-0005-0000-0000-0000B6520000}"/>
    <cellStyle name="Text Indent A 2" xfId="36715" xr:uid="{4ED58D81-6C31-42AA-AC60-E7A2A92C7A76}"/>
    <cellStyle name="Text Indent A 2 2" xfId="36716" xr:uid="{90D6AF44-B591-46D5-99BD-400D8516623D}"/>
    <cellStyle name="Text Indent A 2_Annexe 6 IAS" xfId="36717" xr:uid="{B1EE6643-7211-4F87-8E95-D350D86EBFDA}"/>
    <cellStyle name="Text Indent A 3" xfId="36718" xr:uid="{6F2FF710-F931-45D2-819D-BC6C1DD28253}"/>
    <cellStyle name="Text Indent A 4" xfId="36719" xr:uid="{D70C3C7B-17A2-48B9-BCC9-E030A13B7F8F}"/>
    <cellStyle name="Text Indent A 5" xfId="36720" xr:uid="{0C6DFC2A-7914-4D70-9817-537E89F0C529}"/>
    <cellStyle name="Text Indent A_Annexe 6 IAS" xfId="36721" xr:uid="{0699B40C-42F2-4917-AA3C-CA09F1C7E3F6}"/>
    <cellStyle name="Text Indent B" xfId="20790" xr:uid="{00000000-0005-0000-0000-0000B7520000}"/>
    <cellStyle name="Text Indent B 10" xfId="36723" xr:uid="{7FB46A0C-67A9-43D4-83D0-324726530E7A}"/>
    <cellStyle name="Text Indent B 11" xfId="36724" xr:uid="{20FD26FB-6267-4E1E-8EC0-A4023359ABA9}"/>
    <cellStyle name="Text Indent B 12" xfId="36725" xr:uid="{77021453-0FF7-455F-B88F-4353622622D7}"/>
    <cellStyle name="Text Indent B 13" xfId="36726" xr:uid="{A92CC41A-FA4B-48BD-BC2B-AA7671CAF710}"/>
    <cellStyle name="Text Indent B 14" xfId="36727" xr:uid="{1A883B15-E6E4-4701-8731-08CE435D8644}"/>
    <cellStyle name="Text Indent B 15" xfId="36728" xr:uid="{46B1256A-459B-4737-AADB-435A1430714E}"/>
    <cellStyle name="Text Indent B 16" xfId="36729" xr:uid="{B9426EE3-099A-48CA-A191-310D7C6A6645}"/>
    <cellStyle name="Text Indent B 17" xfId="36730" xr:uid="{270692EB-B58D-45F4-A0E7-5CDE7470B5BA}"/>
    <cellStyle name="Text Indent B 18" xfId="36722" xr:uid="{C0E855F6-7D79-46FB-B726-993735C0B9DB}"/>
    <cellStyle name="Text Indent B 2" xfId="36731" xr:uid="{F7EA176C-5E87-4322-8B30-2A1DD6450804}"/>
    <cellStyle name="Text Indent B 2 2" xfId="36732" xr:uid="{27A43FAD-4543-47C6-B1AC-7E16CB59C742}"/>
    <cellStyle name="Text Indent B 2 2 2" xfId="36733" xr:uid="{1CE8A0F0-0DE8-43F6-B5CD-A213EE669347}"/>
    <cellStyle name="Text Indent B 2 3" xfId="36734" xr:uid="{11837C0E-D8A6-4D00-BF6F-05B02879CB77}"/>
    <cellStyle name="Text Indent B 3" xfId="36735" xr:uid="{0AB5BA9F-0E01-43CC-8ED4-1BFA2CBE647C}"/>
    <cellStyle name="Text Indent B 3 2" xfId="36736" xr:uid="{D0BAAE21-5219-4545-8B5E-A528BF968D80}"/>
    <cellStyle name="Text Indent B 4" xfId="36737" xr:uid="{1931C66D-B571-41F7-8420-4DE38777F887}"/>
    <cellStyle name="Text Indent B 5" xfId="36738" xr:uid="{A432F6DB-37BA-482B-9087-420DBC0FBA7B}"/>
    <cellStyle name="Text Indent B 6" xfId="36739" xr:uid="{4EA01101-9618-4CF5-9603-3F83C0144385}"/>
    <cellStyle name="Text Indent B 7" xfId="36740" xr:uid="{6604FD4A-55FC-4096-9E0B-C86FFF125A1C}"/>
    <cellStyle name="Text Indent B 8" xfId="36741" xr:uid="{15DF8479-0DF3-4B1A-B992-C3BFFD68EC4A}"/>
    <cellStyle name="Text Indent B 9" xfId="36742" xr:uid="{8E11E9B5-8E6A-4C3E-8615-B4ED83F6F648}"/>
    <cellStyle name="Text Indent B_Annexe 6 IAS" xfId="36743" xr:uid="{38F9EB3C-CDB9-4A07-A18E-E69E56A09381}"/>
    <cellStyle name="Text Indent C" xfId="20791" xr:uid="{00000000-0005-0000-0000-0000B8520000}"/>
    <cellStyle name="Text Indent C 2" xfId="36745" xr:uid="{80D274A9-A70B-4092-82B7-5EC39E8616BD}"/>
    <cellStyle name="Text Indent C 2 2" xfId="36746" xr:uid="{A42C16C3-F71C-4150-98ED-AA6A7E6B48EF}"/>
    <cellStyle name="Text Indent C 2 2 2" xfId="36747" xr:uid="{85D43568-F335-4410-948E-4760F40C704B}"/>
    <cellStyle name="Text Indent C 2 3" xfId="36748" xr:uid="{E3A895CF-8C92-4238-A441-5FABC542C4CC}"/>
    <cellStyle name="Text Indent C 2 4" xfId="36749" xr:uid="{03D3313B-D69D-4657-AC27-7F77A8FDEDD6}"/>
    <cellStyle name="Text Indent C 2_Cadrage conso" xfId="36750" xr:uid="{062C36AE-6E84-4DDF-8A41-031D452BFF07}"/>
    <cellStyle name="Text Indent C 3" xfId="36751" xr:uid="{5F2723D1-8A72-45BB-810A-173F61612C44}"/>
    <cellStyle name="Text Indent C 3 2" xfId="36752" xr:uid="{862F2DDF-5A94-4211-B3B3-156BE267DAD0}"/>
    <cellStyle name="Text Indent C 4" xfId="36753" xr:uid="{F37132A1-12BF-4486-840D-195559C0FC35}"/>
    <cellStyle name="Text Indent C 5" xfId="36754" xr:uid="{925FE6D6-8DAB-42C0-A06A-AD44B758672B}"/>
    <cellStyle name="Text Indent C 6" xfId="36744" xr:uid="{E2770427-66DD-481C-985C-9D9FDC0E99EC}"/>
    <cellStyle name="Text Indent C_Annexe 6 IAS" xfId="36755" xr:uid="{8C4B0E07-8985-482C-835A-03A08CCB20D1}"/>
    <cellStyle name="Text Wrap" xfId="36756" xr:uid="{5B9D2015-E5FC-48F6-A9E0-BD5E3B301F4A}"/>
    <cellStyle name="Text Wrap 2" xfId="36757" xr:uid="{4BBA9905-296C-4A3A-AB2D-6AB20C5C3AF2}"/>
    <cellStyle name="Texte explicatif 2" xfId="36758" xr:uid="{55CFF52E-5D71-44CB-86E6-EC4741793E3B}"/>
    <cellStyle name="Texte explicatif 3" xfId="36759" xr:uid="{858B1B8F-A66E-4715-8FD1-BDF682C7A04B}"/>
    <cellStyle name="Texte explicatif 4" xfId="36760" xr:uid="{20BAAA38-88D5-496A-AD2C-24DC7D1FF85A}"/>
    <cellStyle name="Texte explicatif 5" xfId="36761" xr:uid="{CA796FA6-E210-452C-97CC-984531CBC401}"/>
    <cellStyle name="TextStyle" xfId="36762" xr:uid="{D64C92BC-7B4B-4C81-BF84-433B61703A69}"/>
    <cellStyle name="Tickmark" xfId="20792" xr:uid="{00000000-0005-0000-0000-0000B9520000}"/>
    <cellStyle name="tidle" xfId="36763" xr:uid="{DFD47C8A-F7FE-48F3-A977-D16A6EA92E6F}"/>
    <cellStyle name="tidle 10" xfId="36764" xr:uid="{A7AC7E45-3332-44B9-A267-BE5091504D6F}"/>
    <cellStyle name="tidle 11" xfId="36765" xr:uid="{ADC41D93-0B1C-44BA-A17A-B81B623461C8}"/>
    <cellStyle name="tidle 12" xfId="36766" xr:uid="{FC9C25EA-23C3-469D-8A11-FDAD046C7902}"/>
    <cellStyle name="tidle 13" xfId="36767" xr:uid="{0FC1CF56-25B8-41AD-96AB-85C2CFCEFB3D}"/>
    <cellStyle name="tidle 14" xfId="36768" xr:uid="{7B5F2E12-8FA2-4651-89A7-DD032D288C50}"/>
    <cellStyle name="tidle 15" xfId="36769" xr:uid="{BE1074CF-FC67-44B3-A749-8F050825B1D2}"/>
    <cellStyle name="tidle 16" xfId="36770" xr:uid="{C0573887-BCB6-4EDB-BA04-B64A11FAFF2E}"/>
    <cellStyle name="tidle 17" xfId="36771" xr:uid="{C0A4E10C-2F40-4500-B16D-146FCDD71DE1}"/>
    <cellStyle name="tidle 18" xfId="38221" xr:uid="{1F9D7B39-7D7D-4D52-BF1C-638EDC26D6DE}"/>
    <cellStyle name="tidle 2" xfId="36772" xr:uid="{03F6E4D6-EE0C-4434-8924-703285047EBE}"/>
    <cellStyle name="tidle 2 2" xfId="36773" xr:uid="{5A35843C-1B78-4EC8-B166-FDDEC7CBB57E}"/>
    <cellStyle name="tidle 2_Annexe 6 IAS" xfId="36774" xr:uid="{53D13B6E-E24F-42A8-86DC-5BA52103231E}"/>
    <cellStyle name="tidle 3" xfId="36775" xr:uid="{A48FB64D-F469-4AA0-9FDD-AF8DE8DCD399}"/>
    <cellStyle name="tidle 3 2" xfId="36776" xr:uid="{B0AF0A51-00C2-4612-A3E0-129933D2AADD}"/>
    <cellStyle name="tidle 3_Annexe 6 IAS" xfId="36777" xr:uid="{8C05F163-49E4-45DC-80A3-E9113320C44C}"/>
    <cellStyle name="tidle 4" xfId="36778" xr:uid="{DBF1C9A4-3555-4D02-A934-81D6BD3D0BBB}"/>
    <cellStyle name="tidle 4 2" xfId="36779" xr:uid="{BEEEEE98-8803-47C7-9D01-013AA1141983}"/>
    <cellStyle name="tidle 4_Annexe 6 IAS" xfId="36780" xr:uid="{E4DE6802-E901-4D71-AE64-D73B2450A91B}"/>
    <cellStyle name="tidle 5" xfId="36781" xr:uid="{3A5E1422-B8A9-4227-BCE6-6658B3466342}"/>
    <cellStyle name="tidle 5 2" xfId="36782" xr:uid="{2F29E6B6-249E-40ED-8BDF-52041B8DF89D}"/>
    <cellStyle name="tidle 5_Annexe 6 IAS" xfId="36783" xr:uid="{F279DB8C-A023-48D9-87A6-5E5929372CDB}"/>
    <cellStyle name="tidle 6" xfId="36784" xr:uid="{A74C926F-29E3-4FA1-B2D7-42EA9CBD12FB}"/>
    <cellStyle name="tidle 7" xfId="36785" xr:uid="{C75AF738-2F64-4DC5-9964-B678E119A57C}"/>
    <cellStyle name="tidle 8" xfId="36786" xr:uid="{981F34A3-A72B-46C7-BA71-7A2CAB134CD9}"/>
    <cellStyle name="tidle 9" xfId="36787" xr:uid="{90CF2375-00A5-4F12-9557-09320E6EB935}"/>
    <cellStyle name="tidle_Annexe 6 IAS" xfId="36788" xr:uid="{DA6A267B-D555-4220-B455-2DA37CD1CF1C}"/>
    <cellStyle name="TIMES" xfId="36789" xr:uid="{2A4E7567-5AF6-4301-ABCC-8DB44ED5A963}"/>
    <cellStyle name="Times [1]" xfId="36790" xr:uid="{320ECE17-60B3-42BE-A69F-80631B1E894A}"/>
    <cellStyle name="Times [1] 2" xfId="36791" xr:uid="{4E015E73-4BD4-4EB5-9E53-4684F51A0254}"/>
    <cellStyle name="Times [1] 2 2" xfId="36792" xr:uid="{C02B5E63-184F-4994-9509-778BB9247A88}"/>
    <cellStyle name="Times [1] 2 2 2" xfId="36793" xr:uid="{2BBEDB4B-83EA-4EAF-9BE4-7FE5E7B9F95D}"/>
    <cellStyle name="Times [1] 2 3" xfId="36794" xr:uid="{EADD2A9D-B5CD-451F-A390-64C33594B22A}"/>
    <cellStyle name="Times [1] 3" xfId="36795" xr:uid="{94721FF0-2C00-40E8-97AB-C4A004F6DC75}"/>
    <cellStyle name="Times [1] 3 2" xfId="36796" xr:uid="{78AA9791-C41A-4DD4-BC54-A9A58BA8D7CD}"/>
    <cellStyle name="Times [1] 4" xfId="36797" xr:uid="{A7AD95E2-12F6-42D2-86A6-1E300138A8A4}"/>
    <cellStyle name="Times [1]_Cadrage conso" xfId="36798" xr:uid="{30323B60-ECA1-4AD6-B924-0615D1F6AD32}"/>
    <cellStyle name="Times [2]" xfId="36799" xr:uid="{CD62BD05-3B42-432A-BDE9-B833655952D5}"/>
    <cellStyle name="Times [2] 2" xfId="36800" xr:uid="{012CB29D-FAA3-46AE-B70B-DE4CF8FC78A0}"/>
    <cellStyle name="Times [2] 2 2" xfId="36801" xr:uid="{3572DEE3-29B7-47A8-AB2F-C0BBA64F68D9}"/>
    <cellStyle name="Times [2] 2 2 2" xfId="36802" xr:uid="{E1E60FD5-CF26-4257-9AA6-21070C26C681}"/>
    <cellStyle name="Times [2] 2 3" xfId="36803" xr:uid="{3795A4B0-E309-40A4-A644-07A0BB143FB1}"/>
    <cellStyle name="Times [2] 3" xfId="36804" xr:uid="{A9FCC9EA-F123-4461-9C38-FFEE937C67C4}"/>
    <cellStyle name="Times [2] 3 2" xfId="36805" xr:uid="{E3F7B411-F402-4A44-9DF8-8E3FEEFC1943}"/>
    <cellStyle name="Times [2] 4" xfId="36806" xr:uid="{3D065DF5-3C2C-4897-A24A-E3D995141C0D}"/>
    <cellStyle name="Times [2]_Cadrage conso" xfId="36807" xr:uid="{5B83602F-9FBE-4D38-A464-2DF79D9450B1}"/>
    <cellStyle name="Times 10" xfId="36808" xr:uid="{47E3105C-1435-4A7E-A669-0CB24A050C86}"/>
    <cellStyle name="Times 12" xfId="36809" xr:uid="{2FB4E605-4EEA-423C-A0B7-BB30D00E4FB4}"/>
    <cellStyle name="Times 12 2" xfId="36810" xr:uid="{9FCEB4E9-A798-4726-9B38-82B0C24B62B6}"/>
    <cellStyle name="Times 12 2 2" xfId="36811" xr:uid="{2B16FC38-5B15-44D4-BBAB-AE39B3353759}"/>
    <cellStyle name="Times 12 2 2 2" xfId="36812" xr:uid="{72340DB6-BE10-4C5D-9714-5A6B7DEC46E7}"/>
    <cellStyle name="Times 12 2 3" xfId="36813" xr:uid="{05D507AB-4E23-493C-AE5B-69AB695026E5}"/>
    <cellStyle name="Times 12 3" xfId="36814" xr:uid="{66220143-4279-4C6D-8EC3-E78B6C294666}"/>
    <cellStyle name="Times 12 3 2" xfId="36815" xr:uid="{D7AF9607-7B7A-469B-AE8C-45053BFA5DAA}"/>
    <cellStyle name="Times 12 4" xfId="36816" xr:uid="{17272073-E0DE-406B-815B-9F5C0DEC72BF}"/>
    <cellStyle name="Times 12_Cadrage conso" xfId="36817" xr:uid="{4215DEB4-BA0D-4032-B345-CFAB7FB2A48D}"/>
    <cellStyle name="TIMES_17-Juste valeur en annexe" xfId="36818" xr:uid="{F2BDD3DA-E843-48EA-834A-946BCA2C5179}"/>
    <cellStyle name="Titel" xfId="36819" xr:uid="{A2BA26D5-F323-449A-B92E-7087670655FC}"/>
    <cellStyle name="Title 10" xfId="36820" xr:uid="{E383F24D-B864-4A0E-8F1B-CD4991DB258A}"/>
    <cellStyle name="Title 11" xfId="36821" xr:uid="{7A679B7A-AEA0-45CE-A7A3-EAEB7CAF5B9D}"/>
    <cellStyle name="Title 12" xfId="36822" xr:uid="{C002AF11-1B29-41C2-9139-F68E3E99D386}"/>
    <cellStyle name="Title 13" xfId="36823" xr:uid="{1B2B93D9-E030-4DE6-8C31-157683AB2773}"/>
    <cellStyle name="Title 2" xfId="20793" xr:uid="{00000000-0005-0000-0000-0000BA520000}"/>
    <cellStyle name="Title 2 2" xfId="20794" xr:uid="{00000000-0005-0000-0000-0000BB520000}"/>
    <cellStyle name="Title 2 2 2" xfId="20795" xr:uid="{00000000-0005-0000-0000-0000BC520000}"/>
    <cellStyle name="Title 2 3" xfId="20796" xr:uid="{00000000-0005-0000-0000-0000BD520000}"/>
    <cellStyle name="Title 2 4" xfId="20797" xr:uid="{00000000-0005-0000-0000-0000BE520000}"/>
    <cellStyle name="Title 2 5" xfId="36824" xr:uid="{0587F3FA-543A-4232-9B4B-D802909FF78F}"/>
    <cellStyle name="Title 3" xfId="20798" xr:uid="{00000000-0005-0000-0000-0000BF520000}"/>
    <cellStyle name="Title 3 2" xfId="20799" xr:uid="{00000000-0005-0000-0000-0000C0520000}"/>
    <cellStyle name="Title 3 3" xfId="20800" xr:uid="{00000000-0005-0000-0000-0000C1520000}"/>
    <cellStyle name="Title 3 4" xfId="36825" xr:uid="{982EDD7C-E2B8-432B-9956-1F2511548682}"/>
    <cellStyle name="Title 4" xfId="20801" xr:uid="{00000000-0005-0000-0000-0000C2520000}"/>
    <cellStyle name="Title 4 2" xfId="20802" xr:uid="{00000000-0005-0000-0000-0000C3520000}"/>
    <cellStyle name="Title 4 3" xfId="20803" xr:uid="{00000000-0005-0000-0000-0000C4520000}"/>
    <cellStyle name="Title 4 4" xfId="36826" xr:uid="{6F39DD98-8919-46CB-A047-7BDE52FEADDF}"/>
    <cellStyle name="Title 5" xfId="20804" xr:uid="{00000000-0005-0000-0000-0000C5520000}"/>
    <cellStyle name="Title 5 2" xfId="20805" xr:uid="{00000000-0005-0000-0000-0000C6520000}"/>
    <cellStyle name="Title 5 3" xfId="20806" xr:uid="{00000000-0005-0000-0000-0000C7520000}"/>
    <cellStyle name="Title 5 4" xfId="36827" xr:uid="{555E1124-D0A3-47BA-B29B-FF0F296BF176}"/>
    <cellStyle name="Title 6" xfId="20807" xr:uid="{00000000-0005-0000-0000-0000C8520000}"/>
    <cellStyle name="Title 6 2" xfId="20808" xr:uid="{00000000-0005-0000-0000-0000C9520000}"/>
    <cellStyle name="Title 6 3" xfId="20809" xr:uid="{00000000-0005-0000-0000-0000CA520000}"/>
    <cellStyle name="Title 6 4" xfId="36828" xr:uid="{7B3EEF5E-0255-4C97-8487-A247861C5DD8}"/>
    <cellStyle name="Title 7" xfId="20810" xr:uid="{00000000-0005-0000-0000-0000CB520000}"/>
    <cellStyle name="Title 8" xfId="36829" xr:uid="{95910F89-6FB7-4111-BBA2-D8C297EDF5CB}"/>
    <cellStyle name="Title 9" xfId="36830" xr:uid="{6429807F-9A90-4F98-A502-3A702BF2E1A0}"/>
    <cellStyle name="Titles_Avg_BS " xfId="36831" xr:uid="{2F5ADBB5-D4D1-4E95-89CF-081545405588}"/>
    <cellStyle name="Titolo" xfId="36832" xr:uid="{BF230535-880F-4BA7-9428-9FBA8379F40B}"/>
    <cellStyle name="Titolo 1" xfId="36833" xr:uid="{A7BA5EFB-41DD-4D93-AB62-F3094CF17499}"/>
    <cellStyle name="Titolo 2" xfId="36834" xr:uid="{C454500E-7332-44C4-BD79-F7C9C4176C54}"/>
    <cellStyle name="Titolo 3" xfId="36835" xr:uid="{CA195CC0-5309-451B-9060-3C253A53F675}"/>
    <cellStyle name="Titolo 4" xfId="36836" xr:uid="{5691345B-307E-4C74-BBF5-76074A84F655}"/>
    <cellStyle name="Titolo_Annexe 6 IAS" xfId="36837" xr:uid="{B766CB96-80F2-4FA4-8F31-81787200B70C}"/>
    <cellStyle name="Titolo1" xfId="36838" xr:uid="{C58F28D8-A0B8-4E3A-A42D-0783AD093074}"/>
    <cellStyle name="Titolo2" xfId="36839" xr:uid="{27253B0E-FEF6-4D6D-8AD4-CD3DFC5791BF}"/>
    <cellStyle name="Titre 1" xfId="36840" xr:uid="{4E78C3F3-BCE7-45B2-A394-A93232DBE52B}"/>
    <cellStyle name="Titre 2" xfId="36841" xr:uid="{0283521B-EE88-4FD9-910A-378972AAFA97}"/>
    <cellStyle name="Titre 2 2" xfId="36842" xr:uid="{74C02318-79C8-4A6F-B1DB-DB57BA569095}"/>
    <cellStyle name="Titre 2_Annexe 6 IAS" xfId="36843" xr:uid="{5B23485B-475A-4D4A-8827-7F339BCA49AA}"/>
    <cellStyle name="Titre 3" xfId="36844" xr:uid="{F8D441E4-EE32-4D36-BFAB-6C5549B18330}"/>
    <cellStyle name="Titre 3 2" xfId="36845" xr:uid="{0BCDC1C0-51DB-467E-B26E-15BC691988C3}"/>
    <cellStyle name="Titre 3 3" xfId="36846" xr:uid="{C7E835E3-1BFD-4655-9922-25BD19ADAF96}"/>
    <cellStyle name="Titre 3_Annexe 6 IAS" xfId="36847" xr:uid="{0493008B-A5C2-4BBB-AC8F-E6AE5FBD8DD7}"/>
    <cellStyle name="Titre 4" xfId="36848" xr:uid="{3ADA76B7-5E9A-443F-99DA-974F41B0E2B4}"/>
    <cellStyle name="Titre 5" xfId="36849" xr:uid="{42E5A2C8-6EBF-497B-9A51-B886D36C4F7E}"/>
    <cellStyle name="Titre " xfId="36850" xr:uid="{96397663-6D35-452F-BAD2-900161D5722B}"/>
    <cellStyle name="Titre 1 2" xfId="36851" xr:uid="{E792DEBD-2581-4893-9FBB-D1A8FC73248D}"/>
    <cellStyle name="Titre 1 3" xfId="36852" xr:uid="{244321A2-F602-4A10-922A-803A9E91B710}"/>
    <cellStyle name="Titre 1 4" xfId="36853" xr:uid="{1BBC5A01-9887-4E3F-978E-9460C0C81749}"/>
    <cellStyle name="Titre 1 5" xfId="36854" xr:uid="{7A3D954A-E244-47C8-AFC2-F379DB70808B}"/>
    <cellStyle name="Titre 2 2" xfId="36855" xr:uid="{4F2AD530-0908-4151-A847-75785063D105}"/>
    <cellStyle name="Titre 2 3" xfId="36856" xr:uid="{6ED2CE2D-E62D-4E85-9AE7-555561A6204A}"/>
    <cellStyle name="Titre 2 4" xfId="36857" xr:uid="{0010DD68-445B-490C-B22A-A3A149A3E3EB}"/>
    <cellStyle name="Titre 2 5" xfId="36858" xr:uid="{7328BA19-6840-4658-83EA-72057D2FFC24}"/>
    <cellStyle name="Titre 3 2" xfId="36859" xr:uid="{8B604602-FB49-4BDD-BB11-81B740741F67}"/>
    <cellStyle name="Titre 3 3" xfId="36860" xr:uid="{AB0AC21B-3539-480E-9584-8FBB5BB3297D}"/>
    <cellStyle name="Titre 3 4" xfId="36861" xr:uid="{663BF99D-DF2D-4287-844B-83A9219B1924}"/>
    <cellStyle name="Titre 3 5" xfId="36862" xr:uid="{86E1C6BA-FB3F-46AE-B182-861AC38D36B4}"/>
    <cellStyle name="Titre 4 2" xfId="36863" xr:uid="{CAD787E9-7E81-4488-9A82-1775465F7B85}"/>
    <cellStyle name="Titre 4 3" xfId="36864" xr:uid="{08291EC8-CE1C-480B-A6C0-E99915588824}"/>
    <cellStyle name="Titre 4 4" xfId="36865" xr:uid="{E030D161-5E9D-4E3C-A1C4-7A1C082E58B2}"/>
    <cellStyle name="Titre 4 5" xfId="36866" xr:uid="{537A51DE-2612-4685-9C7B-F6ECF8440581}"/>
    <cellStyle name="TitreRub" xfId="36867" xr:uid="{3D2FB101-B45C-45C6-A317-7C0A710BBB74}"/>
    <cellStyle name="TitreTab" xfId="36868" xr:uid="{1F781AFA-B6C7-4027-8AFE-86132BCDA041}"/>
    <cellStyle name="Titulo" xfId="36869" xr:uid="{59827AE0-7FD3-4D36-A3A3-5720EA2BBBEB}"/>
    <cellStyle name="Título 1" xfId="36870" xr:uid="{85186FCE-3A4E-46A5-9D2C-AC3699E8F4CE}"/>
    <cellStyle name="Titulo 2" xfId="36871" xr:uid="{6525AB2D-534B-46C1-93A1-8BEC369A569A}"/>
    <cellStyle name="Título 2" xfId="36872" xr:uid="{D6BE0F7E-8E05-426E-AA71-F087E76BF7D3}"/>
    <cellStyle name="Titulo 2 2" xfId="38223" xr:uid="{309C3FCE-8253-4A8D-A62B-2EE15E8F0B06}"/>
    <cellStyle name="Titulo 3" xfId="36873" xr:uid="{F2D43B8E-4792-47DE-B234-8A7E6A568A14}"/>
    <cellStyle name="Título 3" xfId="36874" xr:uid="{408EDFA4-3305-45F6-9AA5-07C046DAB2B0}"/>
    <cellStyle name="Titulo 3 2" xfId="38224" xr:uid="{40707C10-19F7-4721-81EA-320D1D6EAC0F}"/>
    <cellStyle name="Titulo 4" xfId="36875" xr:uid="{F82881B9-DB04-4494-A3A0-382DFC59B420}"/>
    <cellStyle name="Titulo 4 2" xfId="38225" xr:uid="{832FDBEF-0C2F-4F1B-81D6-EFD1DD907054}"/>
    <cellStyle name="Titulo 5" xfId="36876" xr:uid="{9F914B15-E2C2-4573-BA9E-E199705A09D2}"/>
    <cellStyle name="Titulo 5 2" xfId="38226" xr:uid="{F5CC24F6-BE8D-4670-90C3-1EBEB6DD9AFA}"/>
    <cellStyle name="Titulo 6" xfId="38222" xr:uid="{52F22D82-3345-4F42-B26D-94B62C15E274}"/>
    <cellStyle name="Tons" xfId="36877" xr:uid="{94036A76-BAD1-40D0-9AF2-171AC3D7FC7C}"/>
    <cellStyle name="TOP" xfId="36878" xr:uid="{924125F3-68D3-44CD-9E36-0B7CC26F10D3}"/>
    <cellStyle name="TOP 2" xfId="36879" xr:uid="{9210A796-4D75-4BF7-9368-C800E66833F6}"/>
    <cellStyle name="TOP 2 2" xfId="36880" xr:uid="{F318BDBA-011F-4BB6-8225-34750028A343}"/>
    <cellStyle name="TOP 2 2 2" xfId="36881" xr:uid="{86B51EA7-E050-4EB7-B89D-337F44C606ED}"/>
    <cellStyle name="TOP 2 2 2 2" xfId="36882" xr:uid="{8FC35637-9CE0-4E37-80B2-D3007C8FA46F}"/>
    <cellStyle name="TOP 2 2 3" xfId="36883" xr:uid="{6F011551-6583-47E9-915D-4318A0B9BD6E}"/>
    <cellStyle name="TOP 2 2 4" xfId="36884" xr:uid="{566BA71B-4F9B-4952-A113-EA086B7E3E4B}"/>
    <cellStyle name="TOP 2 2 4 2" xfId="38228" xr:uid="{0B6E6B48-79B0-449B-B94C-21DEF7A18C25}"/>
    <cellStyle name="TOP 2 2 5" xfId="36885" xr:uid="{7F0C263C-6611-4ED1-9F3F-F5C7519BF1D9}"/>
    <cellStyle name="TOP 2 2 5 2" xfId="38229" xr:uid="{FE9462EF-7B65-4499-850B-524EA938CA9F}"/>
    <cellStyle name="TOP 2 2 6" xfId="36886" xr:uid="{3E979C7D-9E14-4F14-8960-7C705B571A12}"/>
    <cellStyle name="TOP 2 2 6 2" xfId="38230" xr:uid="{D232B55B-95CB-4089-92F2-65472A3BD9A1}"/>
    <cellStyle name="TOP 2 3" xfId="36887" xr:uid="{1348AF32-81D4-4A51-A556-B0623A10C42B}"/>
    <cellStyle name="TOP 2 3 2" xfId="36888" xr:uid="{E9D6F6B5-71E3-4AA6-88B1-364A3AF980D2}"/>
    <cellStyle name="TOP 2 4" xfId="36889" xr:uid="{58CDAD16-EA8C-4F4B-857C-E1E565644BC2}"/>
    <cellStyle name="TOP 2 5" xfId="36890" xr:uid="{D2A2AC5F-A799-43D2-9408-4C313DD3504D}"/>
    <cellStyle name="TOP 2 5 2" xfId="38231" xr:uid="{7B7061F7-84D9-4788-B697-0DFA5A81ED77}"/>
    <cellStyle name="TOP 2 6" xfId="36891" xr:uid="{D2CBBFCF-6688-4F3A-A18E-F8F6138BBB90}"/>
    <cellStyle name="TOP 2 6 2" xfId="38232" xr:uid="{E6305B87-06EB-4E3A-ACA4-307C5A033105}"/>
    <cellStyle name="TOP 2 7" xfId="36892" xr:uid="{679EBFF7-B96C-4CF0-ADCD-B6F4AFA141C2}"/>
    <cellStyle name="TOP 2 7 2" xfId="38233" xr:uid="{865E222F-DD46-452C-8D3B-586D1D88904A}"/>
    <cellStyle name="TOP 3" xfId="36893" xr:uid="{771997DB-1E03-433A-B615-F11B2B645235}"/>
    <cellStyle name="TOP 3 2" xfId="36894" xr:uid="{1256C393-A60B-453E-9856-52951C9AAAC4}"/>
    <cellStyle name="TOP 3 2 2" xfId="36895" xr:uid="{DDC155BE-BDF4-4F1C-9B03-414AB2E6572C}"/>
    <cellStyle name="TOP 3 3" xfId="36896" xr:uid="{0676DDAA-E56E-4123-8573-12953D9DF9F7}"/>
    <cellStyle name="TOP 3 4" xfId="36897" xr:uid="{F67A16B0-213D-446E-AD41-722D61FDE1EF}"/>
    <cellStyle name="TOP 3 4 2" xfId="38234" xr:uid="{BF63C234-27FF-459A-9646-8534F371CC6A}"/>
    <cellStyle name="TOP 3 5" xfId="36898" xr:uid="{7468BD05-7D21-4C78-9E87-F33FC2848AEE}"/>
    <cellStyle name="TOP 3 5 2" xfId="38235" xr:uid="{97D335A5-8D2F-4C9B-B327-04A6B427E33C}"/>
    <cellStyle name="TOP 3 6" xfId="36899" xr:uid="{EFEA8CE0-7735-4665-B2F0-FF15F03D401E}"/>
    <cellStyle name="TOP 3 6 2" xfId="38236" xr:uid="{BB08F75F-48FA-45E5-A54A-396A8DBFA6AE}"/>
    <cellStyle name="TOP 4" xfId="36900" xr:uid="{EED71E86-7B13-4D43-A000-FE681524A798}"/>
    <cellStyle name="TOP 4 2" xfId="36901" xr:uid="{95E6C974-5306-4CB9-9AC4-B9AD4D5944E9}"/>
    <cellStyle name="TOP 5" xfId="36902" xr:uid="{92D164BE-D4F4-4EE7-8FD3-A5BC9FA252BF}"/>
    <cellStyle name="TOP 5 2" xfId="36903" xr:uid="{E254C032-9E66-4CA4-BCCC-32EBD9E75D88}"/>
    <cellStyle name="TOP 6" xfId="36904" xr:uid="{2F0A7F90-C682-42C6-80BA-F17DC66A1B2B}"/>
    <cellStyle name="TOP 6 2" xfId="38237" xr:uid="{588CB19F-EAAC-468E-A65E-0B1F67E50E25}"/>
    <cellStyle name="TOP 7" xfId="36905" xr:uid="{5BC163E7-C6DE-4204-94F3-5A281E2A2E8B}"/>
    <cellStyle name="TOP 7 2" xfId="38238" xr:uid="{8F6B8854-ECD1-4D1C-A10E-A660D0F245A3}"/>
    <cellStyle name="TOP 8" xfId="36906" xr:uid="{1F0480AE-8745-4D70-A51A-7101CE6C20F8}"/>
    <cellStyle name="TOP 8 2" xfId="38239" xr:uid="{A39595F7-2F95-4278-ABC2-341C4BDDC453}"/>
    <cellStyle name="TOP 9" xfId="38227" xr:uid="{15632724-6725-4C2D-B80A-6F23E976FF1F}"/>
    <cellStyle name="TOP_Cadrage conso" xfId="36907" xr:uid="{545A2306-DC5D-4CF5-A160-5020E086A6EC}"/>
    <cellStyle name="Totaal" xfId="36908" xr:uid="{FF03BDB7-80CE-410F-AD76-F74EE656F191}"/>
    <cellStyle name="Total 10" xfId="36909" xr:uid="{D9879286-96B4-42A7-AB39-29EFD9BBE459}"/>
    <cellStyle name="Total 11" xfId="36910" xr:uid="{6C28EDB9-1E4C-490A-9926-9168BBFC9B23}"/>
    <cellStyle name="Total 12" xfId="36911" xr:uid="{A1E7E13A-C9F0-4021-A7D9-D48AD7C7BA54}"/>
    <cellStyle name="Total 13" xfId="36912" xr:uid="{0B3925F9-F56A-42D9-8AFA-1CB7E1667EF4}"/>
    <cellStyle name="Total 14" xfId="36913" xr:uid="{6804957D-30B2-48A9-B48B-0812C7000110}"/>
    <cellStyle name="Total 2" xfId="20811" xr:uid="{00000000-0005-0000-0000-0000CC520000}"/>
    <cellStyle name="Total 2 10" xfId="20812" xr:uid="{00000000-0005-0000-0000-0000CD520000}"/>
    <cellStyle name="Total 2 10 2" xfId="20813" xr:uid="{00000000-0005-0000-0000-0000CE520000}"/>
    <cellStyle name="Total 2 10 2 2" xfId="21031" xr:uid="{00000000-0005-0000-0000-0000CF520000}"/>
    <cellStyle name="Total 2 10 2 3" xfId="21766" xr:uid="{29F5453C-EE32-4493-91C8-F11F070319C4}"/>
    <cellStyle name="Total 2 10 3" xfId="20814" xr:uid="{00000000-0005-0000-0000-0000D0520000}"/>
    <cellStyle name="Total 2 10 3 2" xfId="21030" xr:uid="{00000000-0005-0000-0000-0000D1520000}"/>
    <cellStyle name="Total 2 10 3 3" xfId="21767" xr:uid="{6426CFB2-31CD-4A5B-9F1A-A56690D20DFF}"/>
    <cellStyle name="Total 2 10 4" xfId="20815" xr:uid="{00000000-0005-0000-0000-0000D2520000}"/>
    <cellStyle name="Total 2 10 4 2" xfId="21029" xr:uid="{00000000-0005-0000-0000-0000D3520000}"/>
    <cellStyle name="Total 2 10 4 3" xfId="21768" xr:uid="{0BDB6947-477E-4C74-9F3B-E660492436CF}"/>
    <cellStyle name="Total 2 10 5" xfId="20816" xr:uid="{00000000-0005-0000-0000-0000D4520000}"/>
    <cellStyle name="Total 2 10 5 2" xfId="21028" xr:uid="{00000000-0005-0000-0000-0000D5520000}"/>
    <cellStyle name="Total 2 10 5 3" xfId="21769" xr:uid="{9CAA5B5A-3609-405A-925A-8E0DC8953CA8}"/>
    <cellStyle name="Total 2 11" xfId="20817" xr:uid="{00000000-0005-0000-0000-0000D6520000}"/>
    <cellStyle name="Total 2 11 2" xfId="20818" xr:uid="{00000000-0005-0000-0000-0000D7520000}"/>
    <cellStyle name="Total 2 11 2 2" xfId="21026" xr:uid="{00000000-0005-0000-0000-0000D8520000}"/>
    <cellStyle name="Total 2 11 2 3" xfId="21771" xr:uid="{01B40D7B-0028-4270-A76E-562C308721FA}"/>
    <cellStyle name="Total 2 11 3" xfId="20819" xr:uid="{00000000-0005-0000-0000-0000D9520000}"/>
    <cellStyle name="Total 2 11 3 2" xfId="21025" xr:uid="{00000000-0005-0000-0000-0000DA520000}"/>
    <cellStyle name="Total 2 11 3 3" xfId="21772" xr:uid="{645780FB-ECD9-4DCF-BF3F-02FE8D251886}"/>
    <cellStyle name="Total 2 11 4" xfId="20820" xr:uid="{00000000-0005-0000-0000-0000DB520000}"/>
    <cellStyle name="Total 2 11 4 2" xfId="21024" xr:uid="{00000000-0005-0000-0000-0000DC520000}"/>
    <cellStyle name="Total 2 11 4 3" xfId="21773" xr:uid="{79C3A2E6-7F3F-4EB9-A96E-C1AA78836942}"/>
    <cellStyle name="Total 2 11 5" xfId="20821" xr:uid="{00000000-0005-0000-0000-0000DD520000}"/>
    <cellStyle name="Total 2 11 5 2" xfId="21023" xr:uid="{00000000-0005-0000-0000-0000DE520000}"/>
    <cellStyle name="Total 2 11 5 3" xfId="21774" xr:uid="{03F7F7AC-5ECC-4A5D-AE21-B5EC81504F6E}"/>
    <cellStyle name="Total 2 11 6" xfId="21027" xr:uid="{00000000-0005-0000-0000-0000DF520000}"/>
    <cellStyle name="Total 2 11 7" xfId="21770" xr:uid="{17C8006F-0129-48FC-B16E-471720EEA2A5}"/>
    <cellStyle name="Total 2 12" xfId="20822" xr:uid="{00000000-0005-0000-0000-0000E0520000}"/>
    <cellStyle name="Total 2 12 2" xfId="20823" xr:uid="{00000000-0005-0000-0000-0000E1520000}"/>
    <cellStyle name="Total 2 12 2 2" xfId="21021" xr:uid="{00000000-0005-0000-0000-0000E2520000}"/>
    <cellStyle name="Total 2 12 2 3" xfId="21776" xr:uid="{B7F58B3A-B8C6-4D40-9D96-A636AEF65A62}"/>
    <cellStyle name="Total 2 12 3" xfId="20824" xr:uid="{00000000-0005-0000-0000-0000E3520000}"/>
    <cellStyle name="Total 2 12 3 2" xfId="21020" xr:uid="{00000000-0005-0000-0000-0000E4520000}"/>
    <cellStyle name="Total 2 12 3 3" xfId="21777" xr:uid="{E5870912-23FE-4448-A84E-18D40F2DE20F}"/>
    <cellStyle name="Total 2 12 4" xfId="20825" xr:uid="{00000000-0005-0000-0000-0000E5520000}"/>
    <cellStyle name="Total 2 12 4 2" xfId="21019" xr:uid="{00000000-0005-0000-0000-0000E6520000}"/>
    <cellStyle name="Total 2 12 4 3" xfId="21778" xr:uid="{65483C1C-DD92-480D-811B-357EC3EDC1D5}"/>
    <cellStyle name="Total 2 12 5" xfId="20826" xr:uid="{00000000-0005-0000-0000-0000E7520000}"/>
    <cellStyle name="Total 2 12 5 2" xfId="21018" xr:uid="{00000000-0005-0000-0000-0000E8520000}"/>
    <cellStyle name="Total 2 12 5 3" xfId="21779" xr:uid="{F405FBD7-57C0-414D-8462-4074A524260B}"/>
    <cellStyle name="Total 2 12 6" xfId="21022" xr:uid="{00000000-0005-0000-0000-0000E9520000}"/>
    <cellStyle name="Total 2 12 7" xfId="21775" xr:uid="{F967E8FC-C262-4938-AD8C-D3999E6C33BC}"/>
    <cellStyle name="Total 2 13" xfId="20827" xr:uid="{00000000-0005-0000-0000-0000EA520000}"/>
    <cellStyle name="Total 2 13 2" xfId="20828" xr:uid="{00000000-0005-0000-0000-0000EB520000}"/>
    <cellStyle name="Total 2 13 2 2" xfId="21016" xr:uid="{00000000-0005-0000-0000-0000EC520000}"/>
    <cellStyle name="Total 2 13 2 3" xfId="21781" xr:uid="{9D76A1C5-C019-43CE-A092-3501EEE3E653}"/>
    <cellStyle name="Total 2 13 3" xfId="20829" xr:uid="{00000000-0005-0000-0000-0000ED520000}"/>
    <cellStyle name="Total 2 13 3 2" xfId="21015" xr:uid="{00000000-0005-0000-0000-0000EE520000}"/>
    <cellStyle name="Total 2 13 3 3" xfId="21782" xr:uid="{6467825A-9D96-49C0-B7DD-0E8E45BBB1D5}"/>
    <cellStyle name="Total 2 13 4" xfId="20830" xr:uid="{00000000-0005-0000-0000-0000EF520000}"/>
    <cellStyle name="Total 2 13 4 2" xfId="21014" xr:uid="{00000000-0005-0000-0000-0000F0520000}"/>
    <cellStyle name="Total 2 13 4 3" xfId="21783" xr:uid="{DEE34BF4-D195-4F80-956B-6AF2BC8F2954}"/>
    <cellStyle name="Total 2 13 5" xfId="21017" xr:uid="{00000000-0005-0000-0000-0000F1520000}"/>
    <cellStyle name="Total 2 13 6" xfId="21780" xr:uid="{E241C938-6B3E-4CB6-B785-D2AA4A8513B8}"/>
    <cellStyle name="Total 2 14" xfId="20831" xr:uid="{00000000-0005-0000-0000-0000F2520000}"/>
    <cellStyle name="Total 2 14 2" xfId="21013" xr:uid="{00000000-0005-0000-0000-0000F3520000}"/>
    <cellStyle name="Total 2 14 3" xfId="21784" xr:uid="{5925F4DE-DADE-4991-9BF2-6BAE4701D2CF}"/>
    <cellStyle name="Total 2 15" xfId="20832" xr:uid="{00000000-0005-0000-0000-0000F4520000}"/>
    <cellStyle name="Total 2 15 2" xfId="21012" xr:uid="{00000000-0005-0000-0000-0000F5520000}"/>
    <cellStyle name="Total 2 15 3" xfId="21785" xr:uid="{ABD0565C-7538-4ACF-810D-88E473C4E07D}"/>
    <cellStyle name="Total 2 16" xfId="20833" xr:uid="{00000000-0005-0000-0000-0000F6520000}"/>
    <cellStyle name="Total 2 16 2" xfId="21011" xr:uid="{00000000-0005-0000-0000-0000F7520000}"/>
    <cellStyle name="Total 2 16 3" xfId="21786" xr:uid="{6C0C4AB8-A834-4C02-BCDF-C60DB303D0C2}"/>
    <cellStyle name="Total 2 17" xfId="21032" xr:uid="{00000000-0005-0000-0000-0000F8520000}"/>
    <cellStyle name="Total 2 17 2" xfId="36914" xr:uid="{228FA792-CEBB-4B9B-87BB-9F97043938FA}"/>
    <cellStyle name="Total 2 18" xfId="21765" xr:uid="{4063D885-B45E-4ECF-827D-209747336CE1}"/>
    <cellStyle name="Total 2 2" xfId="20834" xr:uid="{00000000-0005-0000-0000-0000F9520000}"/>
    <cellStyle name="Total 2 2 10" xfId="21010" xr:uid="{00000000-0005-0000-0000-0000FA520000}"/>
    <cellStyle name="Total 2 2 10 2" xfId="36915" xr:uid="{EB10A3A0-4E85-4CE5-8785-BEDB38201EB0}"/>
    <cellStyle name="Total 2 2 11" xfId="21787" xr:uid="{537CEF8C-1A51-405F-B23A-C664C9E35009}"/>
    <cellStyle name="Total 2 2 2" xfId="20835" xr:uid="{00000000-0005-0000-0000-0000FB520000}"/>
    <cellStyle name="Total 2 2 2 2" xfId="20836" xr:uid="{00000000-0005-0000-0000-0000FC520000}"/>
    <cellStyle name="Total 2 2 2 2 2" xfId="21008" xr:uid="{00000000-0005-0000-0000-0000FD520000}"/>
    <cellStyle name="Total 2 2 2 2 3" xfId="21789" xr:uid="{0F907C06-A374-4A08-A6C2-6238F1361983}"/>
    <cellStyle name="Total 2 2 2 3" xfId="20837" xr:uid="{00000000-0005-0000-0000-0000FE520000}"/>
    <cellStyle name="Total 2 2 2 3 2" xfId="21007" xr:uid="{00000000-0005-0000-0000-0000FF520000}"/>
    <cellStyle name="Total 2 2 2 3 3" xfId="21790" xr:uid="{8E0D99CE-8622-4C81-9F78-B6E6E896BD3F}"/>
    <cellStyle name="Total 2 2 2 4" xfId="20838" xr:uid="{00000000-0005-0000-0000-000000530000}"/>
    <cellStyle name="Total 2 2 2 4 2" xfId="21006" xr:uid="{00000000-0005-0000-0000-000001530000}"/>
    <cellStyle name="Total 2 2 2 4 3" xfId="21791" xr:uid="{DE5B0D7E-7ED7-48E0-B50D-5989B9C62D15}"/>
    <cellStyle name="Total 2 2 2 5" xfId="21009" xr:uid="{00000000-0005-0000-0000-000002530000}"/>
    <cellStyle name="Total 2 2 2 5 2" xfId="36916" xr:uid="{065FAD0C-A5E2-4D06-AC83-BD846BD3C2D8}"/>
    <cellStyle name="Total 2 2 2 6" xfId="21788" xr:uid="{AC28595F-2A7A-423C-9CD0-A4109349FA4B}"/>
    <cellStyle name="Total 2 2 3" xfId="20839" xr:uid="{00000000-0005-0000-0000-000003530000}"/>
    <cellStyle name="Total 2 2 3 2" xfId="20840" xr:uid="{00000000-0005-0000-0000-000004530000}"/>
    <cellStyle name="Total 2 2 3 2 2" xfId="21004" xr:uid="{00000000-0005-0000-0000-000005530000}"/>
    <cellStyle name="Total 2 2 3 2 3" xfId="21793" xr:uid="{1A00F7C3-505B-406D-887D-3E8C700D0C20}"/>
    <cellStyle name="Total 2 2 3 3" xfId="20841" xr:uid="{00000000-0005-0000-0000-000006530000}"/>
    <cellStyle name="Total 2 2 3 3 2" xfId="21003" xr:uid="{00000000-0005-0000-0000-000007530000}"/>
    <cellStyle name="Total 2 2 3 3 3" xfId="21794" xr:uid="{4C72306B-DB99-4296-9C3C-A75B9FCB2903}"/>
    <cellStyle name="Total 2 2 3 4" xfId="20842" xr:uid="{00000000-0005-0000-0000-000008530000}"/>
    <cellStyle name="Total 2 2 3 4 2" xfId="21002" xr:uid="{00000000-0005-0000-0000-000009530000}"/>
    <cellStyle name="Total 2 2 3 4 3" xfId="21795" xr:uid="{3177CE86-27C3-42E2-B19E-76694E393633}"/>
    <cellStyle name="Total 2 2 3 5" xfId="21005" xr:uid="{00000000-0005-0000-0000-00000A530000}"/>
    <cellStyle name="Total 2 2 3 6" xfId="21792" xr:uid="{20426516-AA63-4D9A-9CC5-65152121F2C3}"/>
    <cellStyle name="Total 2 2 4" xfId="20843" xr:uid="{00000000-0005-0000-0000-00000B530000}"/>
    <cellStyle name="Total 2 2 4 2" xfId="20844" xr:uid="{00000000-0005-0000-0000-00000C530000}"/>
    <cellStyle name="Total 2 2 4 2 2" xfId="21000" xr:uid="{00000000-0005-0000-0000-00000D530000}"/>
    <cellStyle name="Total 2 2 4 2 3" xfId="21797" xr:uid="{97A43DD4-65F3-40E1-9C30-2853D7C6E173}"/>
    <cellStyle name="Total 2 2 4 3" xfId="20845" xr:uid="{00000000-0005-0000-0000-00000E530000}"/>
    <cellStyle name="Total 2 2 4 3 2" xfId="20999" xr:uid="{00000000-0005-0000-0000-00000F530000}"/>
    <cellStyle name="Total 2 2 4 3 3" xfId="21798" xr:uid="{8FEF2BEE-35DD-4FCA-933F-008B9B8FA063}"/>
    <cellStyle name="Total 2 2 4 4" xfId="20846" xr:uid="{00000000-0005-0000-0000-000010530000}"/>
    <cellStyle name="Total 2 2 4 4 2" xfId="20998" xr:uid="{00000000-0005-0000-0000-000011530000}"/>
    <cellStyle name="Total 2 2 4 4 3" xfId="21799" xr:uid="{EF82BAF8-EF4D-4AE5-859A-CAF0B886731D}"/>
    <cellStyle name="Total 2 2 4 5" xfId="21001" xr:uid="{00000000-0005-0000-0000-000012530000}"/>
    <cellStyle name="Total 2 2 4 6" xfId="21796" xr:uid="{89A7F996-AA0E-4E3D-9D80-2BC26F77E30A}"/>
    <cellStyle name="Total 2 2 5" xfId="20847" xr:uid="{00000000-0005-0000-0000-000013530000}"/>
    <cellStyle name="Total 2 2 5 2" xfId="20848" xr:uid="{00000000-0005-0000-0000-000014530000}"/>
    <cellStyle name="Total 2 2 5 2 2" xfId="20996" xr:uid="{00000000-0005-0000-0000-000015530000}"/>
    <cellStyle name="Total 2 2 5 2 3" xfId="21801" xr:uid="{7809750C-F8C8-4447-BC63-11CC8C09DF55}"/>
    <cellStyle name="Total 2 2 5 3" xfId="20849" xr:uid="{00000000-0005-0000-0000-000016530000}"/>
    <cellStyle name="Total 2 2 5 3 2" xfId="20995" xr:uid="{00000000-0005-0000-0000-000017530000}"/>
    <cellStyle name="Total 2 2 5 3 3" xfId="21802" xr:uid="{6F449D4B-E3F9-437F-9BA1-EA40D8276A0C}"/>
    <cellStyle name="Total 2 2 5 4" xfId="20850" xr:uid="{00000000-0005-0000-0000-000018530000}"/>
    <cellStyle name="Total 2 2 5 4 2" xfId="20994" xr:uid="{00000000-0005-0000-0000-000019530000}"/>
    <cellStyle name="Total 2 2 5 4 3" xfId="21803" xr:uid="{911A6A28-8EFE-4307-83F5-ABE93DC140C3}"/>
    <cellStyle name="Total 2 2 5 5" xfId="20997" xr:uid="{00000000-0005-0000-0000-00001A530000}"/>
    <cellStyle name="Total 2 2 5 6" xfId="21800" xr:uid="{DA7FBFFB-C1C3-45FB-9429-5D621D1D13CA}"/>
    <cellStyle name="Total 2 2 6" xfId="20851" xr:uid="{00000000-0005-0000-0000-00001B530000}"/>
    <cellStyle name="Total 2 2 6 2" xfId="20993" xr:uid="{00000000-0005-0000-0000-00001C530000}"/>
    <cellStyle name="Total 2 2 6 3" xfId="21804" xr:uid="{E0C5F266-7EBD-4B6B-B43D-8C9CD191B66A}"/>
    <cellStyle name="Total 2 2 7" xfId="20852" xr:uid="{00000000-0005-0000-0000-00001D530000}"/>
    <cellStyle name="Total 2 2 7 2" xfId="20992" xr:uid="{00000000-0005-0000-0000-00001E530000}"/>
    <cellStyle name="Total 2 2 7 3" xfId="21805" xr:uid="{8F4FA19B-12F9-4ADE-9EE5-CCF02C2DE05B}"/>
    <cellStyle name="Total 2 2 8" xfId="20853" xr:uid="{00000000-0005-0000-0000-00001F530000}"/>
    <cellStyle name="Total 2 2 8 2" xfId="20991" xr:uid="{00000000-0005-0000-0000-000020530000}"/>
    <cellStyle name="Total 2 2 8 3" xfId="21806" xr:uid="{D368DA75-51D7-42BC-ADEB-E1A0EE1C8169}"/>
    <cellStyle name="Total 2 2 9" xfId="20854" xr:uid="{00000000-0005-0000-0000-000021530000}"/>
    <cellStyle name="Total 2 2 9 2" xfId="20990" xr:uid="{00000000-0005-0000-0000-000022530000}"/>
    <cellStyle name="Total 2 2 9 3" xfId="21807" xr:uid="{527E765A-211D-4634-9C88-FDFE699E16E0}"/>
    <cellStyle name="Total 2 3" xfId="20855" xr:uid="{00000000-0005-0000-0000-000023530000}"/>
    <cellStyle name="Total 2 3 2" xfId="20856" xr:uid="{00000000-0005-0000-0000-000024530000}"/>
    <cellStyle name="Total 2 3 2 2" xfId="20989" xr:uid="{00000000-0005-0000-0000-000025530000}"/>
    <cellStyle name="Total 2 3 2 2 2" xfId="36918" xr:uid="{D7406FDC-87C0-479C-87EC-EFD198EC2B81}"/>
    <cellStyle name="Total 2 3 2 3" xfId="21808" xr:uid="{435761B3-A399-4C9C-8999-E75CC2B0D2CB}"/>
    <cellStyle name="Total 2 3 3" xfId="20857" xr:uid="{00000000-0005-0000-0000-000026530000}"/>
    <cellStyle name="Total 2 3 3 2" xfId="20988" xr:uid="{00000000-0005-0000-0000-000027530000}"/>
    <cellStyle name="Total 2 3 3 3" xfId="21809" xr:uid="{8522663C-78D3-4C93-A8D4-31302484EB81}"/>
    <cellStyle name="Total 2 3 4" xfId="20858" xr:uid="{00000000-0005-0000-0000-000028530000}"/>
    <cellStyle name="Total 2 3 4 2" xfId="20987" xr:uid="{00000000-0005-0000-0000-000029530000}"/>
    <cellStyle name="Total 2 3 4 3" xfId="21810" xr:uid="{5D1B7BEE-F9CB-4A8F-94C2-C8F106A714AB}"/>
    <cellStyle name="Total 2 3 5" xfId="20859" xr:uid="{00000000-0005-0000-0000-00002A530000}"/>
    <cellStyle name="Total 2 3 5 2" xfId="20986" xr:uid="{00000000-0005-0000-0000-00002B530000}"/>
    <cellStyle name="Total 2 3 5 3" xfId="21811" xr:uid="{2C47823A-548F-4916-8BD9-6B0DCBB3FC35}"/>
    <cellStyle name="Total 2 3 6" xfId="36917" xr:uid="{83276B6D-C8A8-488C-9003-83015B6F1395}"/>
    <cellStyle name="Total 2 4" xfId="20860" xr:uid="{00000000-0005-0000-0000-00002C530000}"/>
    <cellStyle name="Total 2 4 2" xfId="20861" xr:uid="{00000000-0005-0000-0000-00002D530000}"/>
    <cellStyle name="Total 2 4 2 2" xfId="20985" xr:uid="{00000000-0005-0000-0000-00002E530000}"/>
    <cellStyle name="Total 2 4 2 3" xfId="21812" xr:uid="{63D815D1-3D7F-4DA1-A7DB-16EE8A38D3A8}"/>
    <cellStyle name="Total 2 4 3" xfId="20862" xr:uid="{00000000-0005-0000-0000-00002F530000}"/>
    <cellStyle name="Total 2 4 3 2" xfId="20984" xr:uid="{00000000-0005-0000-0000-000030530000}"/>
    <cellStyle name="Total 2 4 3 3" xfId="21813" xr:uid="{8A1EE064-22F2-47FA-A8A3-E127DFB450CD}"/>
    <cellStyle name="Total 2 4 4" xfId="20863" xr:uid="{00000000-0005-0000-0000-000031530000}"/>
    <cellStyle name="Total 2 4 4 2" xfId="20983" xr:uid="{00000000-0005-0000-0000-000032530000}"/>
    <cellStyle name="Total 2 4 4 3" xfId="21814" xr:uid="{30EF6845-3319-46B3-860B-29395328EF69}"/>
    <cellStyle name="Total 2 4 5" xfId="20864" xr:uid="{00000000-0005-0000-0000-000033530000}"/>
    <cellStyle name="Total 2 4 5 2" xfId="20982" xr:uid="{00000000-0005-0000-0000-000034530000}"/>
    <cellStyle name="Total 2 4 5 3" xfId="21815" xr:uid="{5809689E-5ECF-4628-AF67-1EDA19B0FBCA}"/>
    <cellStyle name="Total 2 4 6" xfId="36919" xr:uid="{7A5CDD06-9ED4-4AE4-ACCA-9C7B623D8560}"/>
    <cellStyle name="Total 2 5" xfId="20865" xr:uid="{00000000-0005-0000-0000-000035530000}"/>
    <cellStyle name="Total 2 5 2" xfId="20866" xr:uid="{00000000-0005-0000-0000-000036530000}"/>
    <cellStyle name="Total 2 5 2 2" xfId="20981" xr:uid="{00000000-0005-0000-0000-000037530000}"/>
    <cellStyle name="Total 2 5 2 3" xfId="21816" xr:uid="{5245E54A-5502-4036-84A4-8EB9EEE909C6}"/>
    <cellStyle name="Total 2 5 3" xfId="20867" xr:uid="{00000000-0005-0000-0000-000038530000}"/>
    <cellStyle name="Total 2 5 3 2" xfId="20980" xr:uid="{00000000-0005-0000-0000-000039530000}"/>
    <cellStyle name="Total 2 5 3 3" xfId="21817" xr:uid="{B6028535-7396-4257-A785-8AB7B15733E3}"/>
    <cellStyle name="Total 2 5 4" xfId="20868" xr:uid="{00000000-0005-0000-0000-00003A530000}"/>
    <cellStyle name="Total 2 5 4 2" xfId="20979" xr:uid="{00000000-0005-0000-0000-00003B530000}"/>
    <cellStyle name="Total 2 5 4 3" xfId="21818" xr:uid="{2C907924-80F1-4876-9901-E191FC3B42F5}"/>
    <cellStyle name="Total 2 5 5" xfId="20869" xr:uid="{00000000-0005-0000-0000-00003C530000}"/>
    <cellStyle name="Total 2 5 5 2" xfId="20978" xr:uid="{00000000-0005-0000-0000-00003D530000}"/>
    <cellStyle name="Total 2 5 5 3" xfId="21819" xr:uid="{25C44A69-3687-43C2-83D9-FAB99C938D0F}"/>
    <cellStyle name="Total 2 5 6" xfId="36920" xr:uid="{8D0BB455-FC4F-43AB-B18C-50DFFE04F1F5}"/>
    <cellStyle name="Total 2 6" xfId="20870" xr:uid="{00000000-0005-0000-0000-00003E530000}"/>
    <cellStyle name="Total 2 6 2" xfId="20871" xr:uid="{00000000-0005-0000-0000-00003F530000}"/>
    <cellStyle name="Total 2 6 2 2" xfId="20977" xr:uid="{00000000-0005-0000-0000-000040530000}"/>
    <cellStyle name="Total 2 6 2 3" xfId="21820" xr:uid="{5F38D066-D30B-48F0-A22A-E0FCA41A4FD3}"/>
    <cellStyle name="Total 2 6 3" xfId="20872" xr:uid="{00000000-0005-0000-0000-000041530000}"/>
    <cellStyle name="Total 2 6 3 2" xfId="20976" xr:uid="{00000000-0005-0000-0000-000042530000}"/>
    <cellStyle name="Total 2 6 3 3" xfId="21821" xr:uid="{E5559E24-BDAC-4785-BACD-8BBF53F26360}"/>
    <cellStyle name="Total 2 6 4" xfId="20873" xr:uid="{00000000-0005-0000-0000-000043530000}"/>
    <cellStyle name="Total 2 6 4 2" xfId="20975" xr:uid="{00000000-0005-0000-0000-000044530000}"/>
    <cellStyle name="Total 2 6 4 3" xfId="21822" xr:uid="{7F36C148-D796-4AA6-A309-D05DEC7172F3}"/>
    <cellStyle name="Total 2 6 5" xfId="20874" xr:uid="{00000000-0005-0000-0000-000045530000}"/>
    <cellStyle name="Total 2 6 5 2" xfId="20974" xr:uid="{00000000-0005-0000-0000-000046530000}"/>
    <cellStyle name="Total 2 6 5 3" xfId="21823" xr:uid="{FDDB0DDE-C0BD-463C-A738-AE55E3BA038B}"/>
    <cellStyle name="Total 2 7" xfId="20875" xr:uid="{00000000-0005-0000-0000-000047530000}"/>
    <cellStyle name="Total 2 7 2" xfId="20876" xr:uid="{00000000-0005-0000-0000-000048530000}"/>
    <cellStyle name="Total 2 7 2 2" xfId="20973" xr:uid="{00000000-0005-0000-0000-000049530000}"/>
    <cellStyle name="Total 2 7 2 3" xfId="21824" xr:uid="{E5B45EF8-1C82-4607-9624-66025A4AA552}"/>
    <cellStyle name="Total 2 7 3" xfId="20877" xr:uid="{00000000-0005-0000-0000-00004A530000}"/>
    <cellStyle name="Total 2 7 3 2" xfId="20972" xr:uid="{00000000-0005-0000-0000-00004B530000}"/>
    <cellStyle name="Total 2 7 3 3" xfId="21825" xr:uid="{1D07B59D-D9D1-4F65-B82E-FE49B8B3E91E}"/>
    <cellStyle name="Total 2 7 4" xfId="20878" xr:uid="{00000000-0005-0000-0000-00004C530000}"/>
    <cellStyle name="Total 2 7 4 2" xfId="20971" xr:uid="{00000000-0005-0000-0000-00004D530000}"/>
    <cellStyle name="Total 2 7 4 3" xfId="21826" xr:uid="{B17386FB-4597-4063-A5D8-26A2E6196EA6}"/>
    <cellStyle name="Total 2 7 5" xfId="20879" xr:uid="{00000000-0005-0000-0000-00004E530000}"/>
    <cellStyle name="Total 2 7 5 2" xfId="20970" xr:uid="{00000000-0005-0000-0000-00004F530000}"/>
    <cellStyle name="Total 2 7 5 3" xfId="21827" xr:uid="{6C1CE7A6-5CC7-4A64-A689-E432F7DB1AC7}"/>
    <cellStyle name="Total 2 8" xfId="20880" xr:uid="{00000000-0005-0000-0000-000050530000}"/>
    <cellStyle name="Total 2 8 2" xfId="20881" xr:uid="{00000000-0005-0000-0000-000051530000}"/>
    <cellStyle name="Total 2 8 2 2" xfId="20969" xr:uid="{00000000-0005-0000-0000-000052530000}"/>
    <cellStyle name="Total 2 8 2 3" xfId="21828" xr:uid="{258A20E5-3D03-4AE3-902E-9AC602CF83F7}"/>
    <cellStyle name="Total 2 8 3" xfId="20882" xr:uid="{00000000-0005-0000-0000-000053530000}"/>
    <cellStyle name="Total 2 8 3 2" xfId="20968" xr:uid="{00000000-0005-0000-0000-000054530000}"/>
    <cellStyle name="Total 2 8 3 3" xfId="21829" xr:uid="{E43F4306-9545-4B6C-8F6D-748320C9FC36}"/>
    <cellStyle name="Total 2 8 4" xfId="20883" xr:uid="{00000000-0005-0000-0000-000055530000}"/>
    <cellStyle name="Total 2 8 4 2" xfId="20967" xr:uid="{00000000-0005-0000-0000-000056530000}"/>
    <cellStyle name="Total 2 8 4 3" xfId="21830" xr:uid="{52E7E637-2677-4D87-8F29-A594362BEED1}"/>
    <cellStyle name="Total 2 8 5" xfId="20884" xr:uid="{00000000-0005-0000-0000-000057530000}"/>
    <cellStyle name="Total 2 8 5 2" xfId="20966" xr:uid="{00000000-0005-0000-0000-000058530000}"/>
    <cellStyle name="Total 2 8 5 3" xfId="21831" xr:uid="{B4912ADE-A141-4DB0-9D7D-9C87436073C5}"/>
    <cellStyle name="Total 2 9" xfId="20885" xr:uid="{00000000-0005-0000-0000-000059530000}"/>
    <cellStyle name="Total 2 9 2" xfId="20886" xr:uid="{00000000-0005-0000-0000-00005A530000}"/>
    <cellStyle name="Total 2 9 2 2" xfId="20965" xr:uid="{00000000-0005-0000-0000-00005B530000}"/>
    <cellStyle name="Total 2 9 2 3" xfId="21832" xr:uid="{EBEF3172-E62D-4430-A846-0550F4B409B6}"/>
    <cellStyle name="Total 2 9 3" xfId="20887" xr:uid="{00000000-0005-0000-0000-00005C530000}"/>
    <cellStyle name="Total 2 9 3 2" xfId="20964" xr:uid="{00000000-0005-0000-0000-00005D530000}"/>
    <cellStyle name="Total 2 9 3 3" xfId="21833" xr:uid="{16ECC4D8-7CA9-4467-8B82-C87C5959D617}"/>
    <cellStyle name="Total 2 9 4" xfId="20888" xr:uid="{00000000-0005-0000-0000-00005E530000}"/>
    <cellStyle name="Total 2 9 4 2" xfId="20963" xr:uid="{00000000-0005-0000-0000-00005F530000}"/>
    <cellStyle name="Total 2 9 4 3" xfId="21834" xr:uid="{8C04003C-9821-4552-B012-8443CD6D7409}"/>
    <cellStyle name="Total 2 9 5" xfId="20889" xr:uid="{00000000-0005-0000-0000-000060530000}"/>
    <cellStyle name="Total 2 9 5 2" xfId="20962" xr:uid="{00000000-0005-0000-0000-000061530000}"/>
    <cellStyle name="Total 2 9 5 3" xfId="21835" xr:uid="{84623AD0-A4C2-4D4D-8BE6-9BCDF596917E}"/>
    <cellStyle name="Total 2_Annexe 6 IAS" xfId="36921" xr:uid="{108A0FFF-0133-4F49-AC84-2C93B073B125}"/>
    <cellStyle name="Total 3" xfId="20890" xr:uid="{00000000-0005-0000-0000-000062530000}"/>
    <cellStyle name="Total 3 2" xfId="20891" xr:uid="{00000000-0005-0000-0000-000063530000}"/>
    <cellStyle name="Total 3 2 2" xfId="20960" xr:uid="{00000000-0005-0000-0000-000064530000}"/>
    <cellStyle name="Total 3 2 2 2" xfId="36924" xr:uid="{6A8E872F-C33F-4017-A5AC-F4C707EC1492}"/>
    <cellStyle name="Total 3 2 3" xfId="36923" xr:uid="{0266CC65-D5C1-499B-9BE2-C1A9840FDE26}"/>
    <cellStyle name="Total 3 2 4" xfId="21837" xr:uid="{05501655-D6E1-4D5F-9536-16615FFBD903}"/>
    <cellStyle name="Total 3 3" xfId="20892" xr:uid="{00000000-0005-0000-0000-000065530000}"/>
    <cellStyle name="Total 3 3 2" xfId="20959" xr:uid="{00000000-0005-0000-0000-000066530000}"/>
    <cellStyle name="Total 3 3 2 2" xfId="36926" xr:uid="{EEF6D48E-9690-4CC3-8700-E6D6A5FF3AAD}"/>
    <cellStyle name="Total 3 3 3" xfId="36925" xr:uid="{718DBA76-C9A3-459C-BC3D-972F45CCDF14}"/>
    <cellStyle name="Total 3 3 4" xfId="21838" xr:uid="{7BFF1E2C-1A54-419E-A3A7-544671F09664}"/>
    <cellStyle name="Total 3 4" xfId="20961" xr:uid="{00000000-0005-0000-0000-000067530000}"/>
    <cellStyle name="Total 3 4 2" xfId="36927" xr:uid="{4932D552-3045-4933-AD83-B28A664A17B4}"/>
    <cellStyle name="Total 3 5" xfId="36928" xr:uid="{04BB1DEB-7319-40B5-B540-7243B258EA45}"/>
    <cellStyle name="Total 3 6" xfId="36922" xr:uid="{CC221B79-2318-46F9-BCEE-3EB369E077F0}"/>
    <cellStyle name="Total 3 7" xfId="21836" xr:uid="{7B53F8A7-CCA5-41D3-A1AF-43DFF2DB0DE9}"/>
    <cellStyle name="Total 3_Cadrage conso" xfId="36929" xr:uid="{4F2D5A13-CC9D-4F40-B41D-EEDAC93EF7DC}"/>
    <cellStyle name="Total 4" xfId="20893" xr:uid="{00000000-0005-0000-0000-000068530000}"/>
    <cellStyle name="Total 4 2" xfId="20894" xr:uid="{00000000-0005-0000-0000-000069530000}"/>
    <cellStyle name="Total 4 2 2" xfId="20957" xr:uid="{00000000-0005-0000-0000-00006A530000}"/>
    <cellStyle name="Total 4 2 2 2" xfId="36932" xr:uid="{48B1A7B6-CD65-4BB5-9475-D4C3AB37B09E}"/>
    <cellStyle name="Total 4 2 3" xfId="36931" xr:uid="{F2A08214-4809-4076-B0B7-6EE79934B50F}"/>
    <cellStyle name="Total 4 2 4" xfId="21840" xr:uid="{B6AB9E46-EC27-4974-A51D-8B462A455037}"/>
    <cellStyle name="Total 4 3" xfId="20895" xr:uid="{00000000-0005-0000-0000-00006B530000}"/>
    <cellStyle name="Total 4 3 2" xfId="20956" xr:uid="{00000000-0005-0000-0000-00006C530000}"/>
    <cellStyle name="Total 4 3 2 2" xfId="36934" xr:uid="{D319B1FF-3F64-4BCC-B720-DC18AE496747}"/>
    <cellStyle name="Total 4 3 3" xfId="36933" xr:uid="{BDED3E76-2FF6-4FF2-A2F7-F526029CA576}"/>
    <cellStyle name="Total 4 3 4" xfId="21841" xr:uid="{89332213-671A-43A4-9D54-2DE233B77413}"/>
    <cellStyle name="Total 4 4" xfId="20958" xr:uid="{00000000-0005-0000-0000-00006D530000}"/>
    <cellStyle name="Total 4 4 2" xfId="36935" xr:uid="{A85952A6-7484-4A46-933A-623E5F607C7D}"/>
    <cellStyle name="Total 4 5" xfId="36936" xr:uid="{A8DDBC6E-BB2B-4489-B88C-3882575EDC26}"/>
    <cellStyle name="Total 4 6" xfId="36930" xr:uid="{D9BF9504-EE1D-4F5A-BA86-AD9B7355F03D}"/>
    <cellStyle name="Total 4 7" xfId="21839" xr:uid="{36DD4CF2-D3C6-4D09-BEED-D07B09C68621}"/>
    <cellStyle name="Total 4_Cadrage conso" xfId="36937" xr:uid="{72541E37-4F5E-4A91-9CB3-3D5C6ACD8227}"/>
    <cellStyle name="Total 5" xfId="20896" xr:uid="{00000000-0005-0000-0000-00006E530000}"/>
    <cellStyle name="Total 5 2" xfId="20897" xr:uid="{00000000-0005-0000-0000-00006F530000}"/>
    <cellStyle name="Total 5 2 2" xfId="20954" xr:uid="{00000000-0005-0000-0000-000070530000}"/>
    <cellStyle name="Total 5 2 2 2" xfId="36939" xr:uid="{6548A00D-7C7C-4EF9-8B42-9273D9E4112A}"/>
    <cellStyle name="Total 5 2 3" xfId="21843" xr:uid="{80B432D0-01D0-48DB-A485-A43097F7FBAF}"/>
    <cellStyle name="Total 5 3" xfId="20898" xr:uid="{00000000-0005-0000-0000-000071530000}"/>
    <cellStyle name="Total 5 3 2" xfId="20953" xr:uid="{00000000-0005-0000-0000-000072530000}"/>
    <cellStyle name="Total 5 3 3" xfId="21844" xr:uid="{1F78663F-4E81-435D-B281-B019246317A3}"/>
    <cellStyle name="Total 5 4" xfId="20955" xr:uid="{00000000-0005-0000-0000-000073530000}"/>
    <cellStyle name="Total 5 4 2" xfId="36938" xr:uid="{BB73E935-9284-441E-B4A3-BDBD5B0A212A}"/>
    <cellStyle name="Total 5 5" xfId="21842" xr:uid="{B12A5BB1-EEE9-418B-BA30-A22DDA7ACE40}"/>
    <cellStyle name="Total 5_Cadrage conso" xfId="36940" xr:uid="{27A80E08-6117-410A-BAFC-4A74706D73F4}"/>
    <cellStyle name="Total 6" xfId="20899" xr:uid="{00000000-0005-0000-0000-000074530000}"/>
    <cellStyle name="Total 6 2" xfId="20900" xr:uid="{00000000-0005-0000-0000-000075530000}"/>
    <cellStyle name="Total 6 2 2" xfId="20951" xr:uid="{00000000-0005-0000-0000-000076530000}"/>
    <cellStyle name="Total 6 2 2 2" xfId="36942" xr:uid="{0DB4E986-D63D-40E7-A8E8-A9ED30B51421}"/>
    <cellStyle name="Total 6 2 3" xfId="21846" xr:uid="{310E7171-8A50-4255-9F97-AE72371CF8A1}"/>
    <cellStyle name="Total 6 3" xfId="20901" xr:uid="{00000000-0005-0000-0000-000077530000}"/>
    <cellStyle name="Total 6 3 2" xfId="20950" xr:uid="{00000000-0005-0000-0000-000078530000}"/>
    <cellStyle name="Total 6 3 3" xfId="21847" xr:uid="{B34F8D68-0D31-4C97-9B9E-1BC085FE765C}"/>
    <cellStyle name="Total 6 4" xfId="20952" xr:uid="{00000000-0005-0000-0000-000079530000}"/>
    <cellStyle name="Total 6 4 2" xfId="36941" xr:uid="{6B378361-F188-4DCD-A0D5-8EB23B17344A}"/>
    <cellStyle name="Total 6 5" xfId="21845" xr:uid="{7F61773E-037F-4719-93B1-DBEC06FC52BD}"/>
    <cellStyle name="Total 6_Cadrage conso" xfId="36943" xr:uid="{62A8089C-7DB8-47BC-A3A3-B4BD13DDA2BE}"/>
    <cellStyle name="Total 7" xfId="20902" xr:uid="{00000000-0005-0000-0000-00007A530000}"/>
    <cellStyle name="Total 7 2" xfId="20949" xr:uid="{00000000-0005-0000-0000-00007B530000}"/>
    <cellStyle name="Total 7 2 2" xfId="36944" xr:uid="{BF0A2CD2-539B-4E34-B69F-E3666E2C2B28}"/>
    <cellStyle name="Total 7 3" xfId="21848" xr:uid="{A00E5F6C-8B4C-4205-AD02-6E6A90D1F257}"/>
    <cellStyle name="Total 8" xfId="36945" xr:uid="{5637DF33-D208-4068-8EAF-D9875D0E5478}"/>
    <cellStyle name="Total 9" xfId="36946" xr:uid="{92688523-D08C-4264-B3CC-491BCA9F0FE0}"/>
    <cellStyle name="Total2 - Style2" xfId="20903" xr:uid="{00000000-0005-0000-0000-00007C530000}"/>
    <cellStyle name="Totale" xfId="36947" xr:uid="{18AC33AE-C832-4268-8AC7-04C9FBB2019D}"/>
    <cellStyle name="Totale 2" xfId="36948" xr:uid="{99F4ABCD-65AA-4EC1-8DCA-519E648AB64A}"/>
    <cellStyle name="Totale 3" xfId="36949" xr:uid="{DED56F80-3F8F-47FA-9A84-F2C87F94FBC1}"/>
    <cellStyle name="Totale 4" xfId="36950" xr:uid="{4B7A03AC-4184-4DCC-96D8-9DCEE2BC5A03}"/>
    <cellStyle name="Totale 5" xfId="36951" xr:uid="{478BE3D8-40F6-4FBB-B688-E37B4567040C}"/>
    <cellStyle name="TotalNumbers_Avg_BS " xfId="36952" xr:uid="{31E6D225-D9AA-4602-95B7-0DFD5EF79FAA}"/>
    <cellStyle name="Totals" xfId="36953" xr:uid="{23472282-AE8A-4F8B-B6DF-89D573AFF787}"/>
    <cellStyle name="Totals 10" xfId="36954" xr:uid="{78AA94E3-0FC8-4639-B460-FE354010B121}"/>
    <cellStyle name="Totals 11" xfId="36955" xr:uid="{09A37193-8A63-4F8C-8F8B-12CA4D1A66E0}"/>
    <cellStyle name="Totals 12" xfId="36956" xr:uid="{21C66F19-CB5B-4CDD-92AF-A787C842BC11}"/>
    <cellStyle name="Totals 13" xfId="36957" xr:uid="{A261790F-EE31-46A7-9BA4-646D74846FEF}"/>
    <cellStyle name="Totals 14" xfId="36958" xr:uid="{FAF4B572-9BFA-4592-8859-BA3AFFC4CDEE}"/>
    <cellStyle name="Totals 15" xfId="36959" xr:uid="{CA6C638F-E0DC-4B0E-A493-9FED2F92EA06}"/>
    <cellStyle name="Totals 16" xfId="36960" xr:uid="{2B92A6C0-B668-4535-BFC8-A7AE8C909225}"/>
    <cellStyle name="Totals 17" xfId="36961" xr:uid="{A53A9EE5-6656-41A8-BDC5-E28F680F02B6}"/>
    <cellStyle name="Totals 18" xfId="38240" xr:uid="{BB02046A-94E4-4305-9408-31EC606D53DD}"/>
    <cellStyle name="Totals 2" xfId="36962" xr:uid="{2FBEF54A-AF9B-486E-A1A5-EAA3E8D0E054}"/>
    <cellStyle name="Totals 2 2" xfId="36963" xr:uid="{7EC53FEC-AC6E-45D7-82B3-22568A8BDE70}"/>
    <cellStyle name="Totals 2 3" xfId="36964" xr:uid="{B32D0984-47FC-4731-AE04-D80E6E86A042}"/>
    <cellStyle name="Totals 2 3 2" xfId="38241" xr:uid="{0845FBB5-06E7-4FFF-9700-32E3992F91C6}"/>
    <cellStyle name="Totals 2 4" xfId="36965" xr:uid="{0D8A7C37-8EE6-4268-AC2E-A77C22FBB579}"/>
    <cellStyle name="Totals 2 4 2" xfId="38242" xr:uid="{C3A3011B-3DFF-4110-984B-89558BE01814}"/>
    <cellStyle name="Totals 2 5" xfId="36966" xr:uid="{5B5B9320-0200-4CCA-A751-938613A17ADD}"/>
    <cellStyle name="Totals 2 5 2" xfId="38243" xr:uid="{A5315DF7-F3B3-4002-9C57-97593F995536}"/>
    <cellStyle name="Totals 2 6" xfId="36967" xr:uid="{172676DD-6347-4B70-A4D4-ADD2CA5693BA}"/>
    <cellStyle name="Totals 2 6 2" xfId="38244" xr:uid="{A665C71D-E0FA-4AD3-80E8-85013BD61536}"/>
    <cellStyle name="Totals 2_Annexe 6 IAS" xfId="36968" xr:uid="{E0B29B06-E6C7-4E84-90EE-3CFCE1871BE4}"/>
    <cellStyle name="Totals 3" xfId="36969" xr:uid="{9E078D63-2B67-4813-AD04-377A34BB107A}"/>
    <cellStyle name="Totals 3 2" xfId="36970" xr:uid="{5DAD9916-8A55-4472-8A81-2A59FAE4FA71}"/>
    <cellStyle name="Totals 3_Annexe 6 IAS" xfId="36971" xr:uid="{92F79313-5755-4EEF-A20C-04FC301A7947}"/>
    <cellStyle name="Totals 4" xfId="36972" xr:uid="{A8F78C5D-4C4C-4807-8E11-B678FDA450EA}"/>
    <cellStyle name="Totals 4 2" xfId="36973" xr:uid="{50239210-3DB7-4F8E-B9FC-D68FDB34ED4F}"/>
    <cellStyle name="Totals 4_Annexe 6 IAS" xfId="36974" xr:uid="{1A4E25A6-64EA-45D8-98EE-B8E66D39397F}"/>
    <cellStyle name="Totals 5" xfId="36975" xr:uid="{253B8A10-5820-44BA-AD56-EAC871D6F5A2}"/>
    <cellStyle name="Totals 5 2" xfId="36976" xr:uid="{CB62A5E3-4D77-4809-A6B2-0CD0918A6016}"/>
    <cellStyle name="Totals 5_Annexe 6 IAS" xfId="36977" xr:uid="{6EDCDC7E-3398-42C5-91BB-78DEF7277D2C}"/>
    <cellStyle name="Totals 6" xfId="36978" xr:uid="{227A89AE-1D6E-4EA9-A6A8-1EA0940C2CA9}"/>
    <cellStyle name="Totals 7" xfId="36979" xr:uid="{B40BB1D5-5DC3-4FE3-8382-2D55C0A77538}"/>
    <cellStyle name="Totals 8" xfId="36980" xr:uid="{9BA4292C-70B4-4E00-901D-342CEE62BD89}"/>
    <cellStyle name="Totals 9" xfId="36981" xr:uid="{64A682A9-2BF6-4157-8E10-7806A25E3C78}"/>
    <cellStyle name="Totals_Annexe 6 IAS" xfId="36982" xr:uid="{C7EF8369-87D2-4662-9821-88D8702B9378}"/>
    <cellStyle name="Toto" xfId="36983" xr:uid="{335FD4CB-82C3-4185-95C1-22E8C4C30946}"/>
    <cellStyle name="Toto 2" xfId="36984" xr:uid="{649EDEC8-0884-4403-8E84-6BD5A05D48CA}"/>
    <cellStyle name="Toto_Annexe 6 IAS" xfId="36985" xr:uid="{001F9707-67FB-469F-8CB1-9FED0D271A73}"/>
    <cellStyle name="Trade_Title" xfId="36986" xr:uid="{F41BBAC1-5B72-4E8B-8EF4-FC5185C81500}"/>
    <cellStyle name="-Trait bleu Bas" xfId="36987" xr:uid="{87841F10-B6B4-48D2-AC75-9F96CDCD9BE5}"/>
    <cellStyle name="Treasuries" xfId="36988" xr:uid="{664F95A4-C901-48C3-A780-642FC5A67F22}"/>
    <cellStyle name="Treasuries 10" xfId="36989" xr:uid="{E99EB8E7-F042-474D-8B2C-5F5479D82A04}"/>
    <cellStyle name="Treasuries 11" xfId="36990" xr:uid="{4746B7D8-8291-4E4E-BD56-B91F4BE048C6}"/>
    <cellStyle name="Treasuries 12" xfId="36991" xr:uid="{AFD776C8-9BBD-4277-B807-A0896ADFE588}"/>
    <cellStyle name="Treasuries 13" xfId="36992" xr:uid="{FC2EC468-5D93-4B90-9414-DDAF670B2E16}"/>
    <cellStyle name="Treasuries 14" xfId="36993" xr:uid="{6A0FA67D-3F62-4C98-9691-C6085F6FD99F}"/>
    <cellStyle name="Treasuries 15" xfId="36994" xr:uid="{7E8D741C-4B7D-4CB9-807C-B4F4675C621F}"/>
    <cellStyle name="Treasuries 16" xfId="36995" xr:uid="{52A6DD6E-E4ED-4E30-83AF-852AC014DD1F}"/>
    <cellStyle name="Treasuries 17" xfId="36996" xr:uid="{B9A18E5E-78F7-4CEB-A18F-C291F16F09A4}"/>
    <cellStyle name="Treasuries 18" xfId="38245" xr:uid="{8055AF7D-A689-4BD0-BB42-DF0F82EE9A77}"/>
    <cellStyle name="Treasuries 2" xfId="36997" xr:uid="{A5B8F7E1-ABE1-4475-892E-15F0F1137A33}"/>
    <cellStyle name="Treasuries 2 2" xfId="36998" xr:uid="{96F72374-D96A-4B9B-8F57-22A2028281B6}"/>
    <cellStyle name="Treasuries 2_Annexe 6 IAS" xfId="36999" xr:uid="{E12F837A-9B61-448A-A5FC-A4F616115C31}"/>
    <cellStyle name="Treasuries 3" xfId="37000" xr:uid="{0D3CD2C0-4505-46F2-B504-004ADA8FD493}"/>
    <cellStyle name="Treasuries 3 2" xfId="37001" xr:uid="{31BC4D79-87BC-4F61-941E-DBE0035B002F}"/>
    <cellStyle name="Treasuries 3_Annexe 6 IAS" xfId="37002" xr:uid="{9DCDDA02-7AA3-46E6-9F9C-45A491B964C3}"/>
    <cellStyle name="Treasuries 4" xfId="37003" xr:uid="{F9DE9841-61C5-4232-B6E9-FAD8DAA0B28C}"/>
    <cellStyle name="Treasuries 4 2" xfId="37004" xr:uid="{5AD462CE-95C5-4E1C-9B50-D20FD32B57B2}"/>
    <cellStyle name="Treasuries 4_Annexe 6 IAS" xfId="37005" xr:uid="{A1621C70-CF24-4B17-8DA8-29EE765ACA63}"/>
    <cellStyle name="Treasuries 5" xfId="37006" xr:uid="{860F2A3A-9746-483B-B27F-4FEF9890F179}"/>
    <cellStyle name="Treasuries 5 2" xfId="37007" xr:uid="{681BED4D-0D23-4A17-82F7-F3F1BD6AFF66}"/>
    <cellStyle name="Treasuries 5_Annexe 6 IAS" xfId="37008" xr:uid="{9D3C544F-75C3-4417-8843-0F8C052DD09C}"/>
    <cellStyle name="Treasuries 6" xfId="37009" xr:uid="{79DED6F2-40AC-4AF1-B176-2357B7D7A8A7}"/>
    <cellStyle name="Treasuries 7" xfId="37010" xr:uid="{DD036166-D1FE-4545-9C92-C1C95DC4FB3B}"/>
    <cellStyle name="Treasuries 8" xfId="37011" xr:uid="{2F8701CE-532D-418F-91C3-DCF9F738B19F}"/>
    <cellStyle name="Treasuries 9" xfId="37012" xr:uid="{2AAEE7E6-2F91-410D-9BA6-40088BC90695}"/>
    <cellStyle name="Treasuries_Annexe 6 IAS" xfId="37013" xr:uid="{82B1300D-38E2-4C13-BF2C-4680E50E9FC4}"/>
    <cellStyle name="TypeIn" xfId="37014" xr:uid="{A9F7AA98-FBE1-48F9-BD93-C97709D42DCA}"/>
    <cellStyle name="UBOLD" xfId="37015" xr:uid="{C442B5AB-27F6-48CC-A14F-369BD5C36965}"/>
    <cellStyle name="Ugly" xfId="37016" xr:uid="{CFF7B1F5-47D5-46F4-B236-DF775E4FE20B}"/>
    <cellStyle name="Ugly 2" xfId="37017" xr:uid="{88184940-2287-47CC-B6AD-4A76C545C73A}"/>
    <cellStyle name="Ugly 3" xfId="37018" xr:uid="{D71AC21A-0E09-43FC-B6FB-06EEEEFCB85A}"/>
    <cellStyle name="Ugly 3 2" xfId="38247" xr:uid="{AB406A63-6C20-4B63-BC47-F4171AB54154}"/>
    <cellStyle name="Ugly 4" xfId="37019" xr:uid="{34A2437A-9871-467E-B872-FC8370801DE9}"/>
    <cellStyle name="Ugly 4 2" xfId="38248" xr:uid="{903420FA-8FB5-4997-9959-033A334852C4}"/>
    <cellStyle name="Ugly 5" xfId="37020" xr:uid="{DBA490F9-C5AA-456F-9F78-A5C3AFF1611C}"/>
    <cellStyle name="Ugly 5 2" xfId="38249" xr:uid="{B448CF7E-472C-4C0A-93B0-BEB3741406F9}"/>
    <cellStyle name="Ugly 6" xfId="37021" xr:uid="{15F4A54B-8FAE-41E1-BFE9-5F3E1EE9EA35}"/>
    <cellStyle name="Ugly 6 2" xfId="38250" xr:uid="{CC8E7B33-B7E8-4EAD-B1BC-A0DC68D4F05F}"/>
    <cellStyle name="Ugly 7" xfId="38246" xr:uid="{3662C44F-DE66-4F3B-8100-027C2D414032}"/>
    <cellStyle name="Ugly_Annexe 6 IAS" xfId="37022" xr:uid="{F3A78E56-CF56-4368-852D-604534870C42}"/>
    <cellStyle name="Uitvoer" xfId="37023" xr:uid="{BEE6FA47-65FB-437F-81C6-229C0EDAE8CE}"/>
    <cellStyle name="Underline - small" xfId="37024" xr:uid="{FC207942-CC06-44DE-8EEF-EDDD49A968B5}"/>
    <cellStyle name="Underline - small 2" xfId="37025" xr:uid="{2EF9B563-5C5B-4250-AD53-F28E9B484EF7}"/>
    <cellStyle name="Underline - small_~0950885" xfId="37026" xr:uid="{3E0B7EE2-5F3E-4228-808F-8B1AE01A5C0F}"/>
    <cellStyle name="Underline -normal" xfId="37027" xr:uid="{E9593297-23A6-4F4C-94DE-CB11220EAE9D}"/>
    <cellStyle name="Underline -normal 10" xfId="37028" xr:uid="{91C425B6-3447-49D7-8AC4-281C8B10F9D8}"/>
    <cellStyle name="Underline -normal 11" xfId="37029" xr:uid="{17B8B301-89E6-4427-B6E2-CFDCE313597D}"/>
    <cellStyle name="Underline -normal 12" xfId="37030" xr:uid="{2B737035-236B-4F30-9601-E3B0E981DAEA}"/>
    <cellStyle name="Underline -normal 13" xfId="37031" xr:uid="{B6080A42-FA6F-40A5-AA9E-82433F5D34FB}"/>
    <cellStyle name="Underline -normal 14" xfId="37032" xr:uid="{6D8A25F3-A326-4FA4-9FEF-3E37ECF0EDBA}"/>
    <cellStyle name="Underline -normal 15" xfId="37033" xr:uid="{3B99D7BD-FBFA-428F-AA8B-C08A37F5754F}"/>
    <cellStyle name="Underline -normal 16" xfId="37034" xr:uid="{7CC57337-3DBF-4F7D-A1DE-06190CE241DD}"/>
    <cellStyle name="Underline -normal 17" xfId="37035" xr:uid="{48463B26-E716-4E5C-85B0-153EE51FBFB6}"/>
    <cellStyle name="Underline -normal 2" xfId="37036" xr:uid="{F4C39AC6-AE3C-498E-94BF-C297C95F4C57}"/>
    <cellStyle name="Underline -normal 2 2" xfId="37037" xr:uid="{779954E7-7C44-4CCB-96D6-A0C4B96AC1A3}"/>
    <cellStyle name="Underline -normal 2_Annexe 6 IAS" xfId="37038" xr:uid="{D2664FB5-D66E-40B2-9DC8-8F8C088533A3}"/>
    <cellStyle name="Underline -normal 3" xfId="37039" xr:uid="{7199175E-534C-44FB-A733-7489925BC9C0}"/>
    <cellStyle name="Underline -normal 4" xfId="37040" xr:uid="{49C03006-5E1A-4294-87D6-A980A4AECCD3}"/>
    <cellStyle name="Underline -normal 5" xfId="37041" xr:uid="{D97BA637-55EC-4E0B-9810-606E9CE2F16C}"/>
    <cellStyle name="Underline -normal 6" xfId="37042" xr:uid="{8EF99F97-5712-4063-8089-E7BBC418F3C5}"/>
    <cellStyle name="Underline -normal 7" xfId="37043" xr:uid="{E2E10048-E3AA-416A-832B-F37CB1AE3D85}"/>
    <cellStyle name="Underline -normal 8" xfId="37044" xr:uid="{07386F39-BBF8-4081-AC99-DB9CAA922FC2}"/>
    <cellStyle name="Underline -normal 9" xfId="37045" xr:uid="{344E3750-AFE4-4BF7-8C39-D7744111A291}"/>
    <cellStyle name="Underline -normal_~0950885" xfId="37046" xr:uid="{8698126C-7250-4EE8-8CC7-E50E907B6E86}"/>
    <cellStyle name="Underline_Single" xfId="37047" xr:uid="{902E3664-7B22-42C4-B3AD-ACED4A916B66}"/>
    <cellStyle name="underlineHeading_Avg_BS " xfId="37048" xr:uid="{6289C551-4917-44B5-9615-905ED2EE7B64}"/>
    <cellStyle name="Unit" xfId="20904" xr:uid="{00000000-0005-0000-0000-00007D530000}"/>
    <cellStyle name="Unit 2" xfId="20905" xr:uid="{00000000-0005-0000-0000-00007E530000}"/>
    <cellStyle name="Unit 3" xfId="20906" xr:uid="{00000000-0005-0000-0000-00007F530000}"/>
    <cellStyle name="Unit 4" xfId="20907" xr:uid="{00000000-0005-0000-0000-000080530000}"/>
    <cellStyle name="Unlocked" xfId="37049" xr:uid="{D9A9359A-1C22-41B8-BDA1-7D7BD96DF77D}"/>
    <cellStyle name="unpro" xfId="37050" xr:uid="{CF0BDD6C-7549-4A05-8957-59DBE2A20D75}"/>
    <cellStyle name="UNPROBLD" xfId="37051" xr:uid="{521BF279-C04B-40ED-B4D9-3637A44C9D60}"/>
    <cellStyle name="unprobold" xfId="37052" xr:uid="{120334BB-F6A0-4528-A382-B4EA816872F9}"/>
    <cellStyle name="unprotected" xfId="37053" xr:uid="{157E78F7-E4B7-4A98-AA82-B11865182ACD}"/>
    <cellStyle name="Upper Line" xfId="37054" xr:uid="{34A63755-8F5C-4984-9187-9E42D044EC63}"/>
    <cellStyle name="Upper Line 10" xfId="37055" xr:uid="{E3DA4B6E-CEF7-4029-A3DB-6947B7CF5AF6}"/>
    <cellStyle name="Upper Line 11" xfId="37056" xr:uid="{DB221DA1-C3A9-4575-9A6A-E2D366FC79D9}"/>
    <cellStyle name="Upper Line 12" xfId="37057" xr:uid="{B79E824D-AC51-4219-BBAB-C5127FF6A0BF}"/>
    <cellStyle name="Upper Line 13" xfId="37058" xr:uid="{7F3DCDD2-E93F-43B7-BECA-704AEF5E30D1}"/>
    <cellStyle name="Upper Line 14" xfId="37059" xr:uid="{844BE7F9-6CF1-475C-8F26-45F0BC840EE2}"/>
    <cellStyle name="Upper Line 15" xfId="37060" xr:uid="{8C7F8152-017A-4A77-BDE4-887380D26A95}"/>
    <cellStyle name="Upper Line 16" xfId="37061" xr:uid="{DBBD6F4F-E94A-440D-8AD7-15ED67DAC8AC}"/>
    <cellStyle name="Upper Line 17" xfId="37062" xr:uid="{C8D8D14E-F2FA-442E-B681-1101657347E9}"/>
    <cellStyle name="Upper Line 18" xfId="38251" xr:uid="{EB0AD085-97C6-421D-A7AD-09CFB1255D11}"/>
    <cellStyle name="Upper Line 2" xfId="37063" xr:uid="{3B95DE32-621C-4E4E-A508-489B2480C687}"/>
    <cellStyle name="Upper Line 2 2" xfId="37064" xr:uid="{F895C727-FA2D-45DE-9548-93A560FD69D5}"/>
    <cellStyle name="Upper Line 2 2 2" xfId="37065" xr:uid="{106BE4EF-448D-40A1-8246-3678CE895597}"/>
    <cellStyle name="Upper Line 2 3" xfId="37066" xr:uid="{F8603986-FAE4-4E9A-81CF-5644F562345E}"/>
    <cellStyle name="Upper Line 2 4" xfId="37067" xr:uid="{3CA0F782-3C8E-4FCF-ACAF-9E9C6402AD35}"/>
    <cellStyle name="Upper Line 2 4 2" xfId="38253" xr:uid="{35E4133D-D52E-4BC2-BA4C-917C5CB2EF6C}"/>
    <cellStyle name="Upper Line 2 5" xfId="37068" xr:uid="{D2293CA3-E16E-42EA-AD18-AD0F0EA08982}"/>
    <cellStyle name="Upper Line 2 5 2" xfId="38254" xr:uid="{21AB9B8B-C7E0-4F41-B07E-D0A8347EF43D}"/>
    <cellStyle name="Upper Line 2 6" xfId="37069" xr:uid="{A0E82500-6FF9-4368-8C66-5E245C60AF2C}"/>
    <cellStyle name="Upper Line 2 6 2" xfId="38255" xr:uid="{6AF59D18-FA60-49F8-A4B6-8C30C681F907}"/>
    <cellStyle name="Upper Line 2 7" xfId="38252" xr:uid="{5EA92855-58AF-471F-92F7-59E6BD8F9E2F}"/>
    <cellStyle name="Upper Line 2_Annexe 6 IAS" xfId="37070" xr:uid="{9DCA74C2-F175-42ED-ACFA-70A0D691E2B7}"/>
    <cellStyle name="Upper Line 3" xfId="37071" xr:uid="{BC234ECA-C811-494D-A1DC-1B4BECD4A332}"/>
    <cellStyle name="Upper Line 3 2" xfId="37072" xr:uid="{F9FA0331-7D55-4071-94DB-B49A5E8BA37E}"/>
    <cellStyle name="Upper Line 3 2 2" xfId="37073" xr:uid="{6F6FFE69-F983-4A4C-AD53-B395F50A5D34}"/>
    <cellStyle name="Upper Line 3_Annexe 6 IAS" xfId="37074" xr:uid="{C27C9710-7722-40EE-A0B4-FDFD05071D60}"/>
    <cellStyle name="Upper Line 4" xfId="37075" xr:uid="{A8DA5B06-D1E2-4601-9BED-E2C709C8660B}"/>
    <cellStyle name="Upper Line 4 2" xfId="37076" xr:uid="{933D601D-F396-445D-8902-77A89015344C}"/>
    <cellStyle name="Upper Line 4_Annexe 6 IAS" xfId="37077" xr:uid="{8B8C22E5-F69C-46DC-ACD2-70D3EBC2A9FA}"/>
    <cellStyle name="Upper Line 5" xfId="37078" xr:uid="{B6E18668-14D9-4E00-AF15-9619A7B5EC90}"/>
    <cellStyle name="Upper Line 5 2" xfId="37079" xr:uid="{40CF7F66-BB6B-43D3-9FCD-CAD8A77A3661}"/>
    <cellStyle name="Upper Line 5_Annexe 6 IAS" xfId="37080" xr:uid="{D5C5641E-FDC7-492B-B309-F94996DAB29A}"/>
    <cellStyle name="Upper Line 6" xfId="37081" xr:uid="{AF769E84-412F-41EF-99F3-B735B2FC6036}"/>
    <cellStyle name="Upper Line 7" xfId="37082" xr:uid="{BC5DDA0E-EF28-4C12-977B-3B01F7F6A91D}"/>
    <cellStyle name="Upper Line 8" xfId="37083" xr:uid="{5574EF70-98A6-472C-B705-459E8686714B}"/>
    <cellStyle name="Upper Line 9" xfId="37084" xr:uid="{BC9B67AB-BF45-48BE-878B-14076FAFF7DE}"/>
    <cellStyle name="Upper Line_Annexe 6 IAS" xfId="37085" xr:uid="{9A6319D1-897D-494D-BD7F-6CE12CF757A3}"/>
    <cellStyle name="us" xfId="37086" xr:uid="{E2C14CB5-F902-4F04-BB49-810CDCC7985C}"/>
    <cellStyle name="used" xfId="37087" xr:uid="{E18FCA2C-814B-469B-8B24-0989E1B52019}"/>
    <cellStyle name="used 10" xfId="37088" xr:uid="{3485A1B8-8296-4CA3-9700-A6862727B872}"/>
    <cellStyle name="used 11" xfId="37089" xr:uid="{01F13CB0-1614-44A6-B0B1-C11387898FDD}"/>
    <cellStyle name="used 12" xfId="37090" xr:uid="{25247660-0E4E-419C-B0A1-1C4383A940AB}"/>
    <cellStyle name="used 13" xfId="37091" xr:uid="{23843D02-A5D8-4F75-B427-50E3BAFAA7F6}"/>
    <cellStyle name="used 14" xfId="37092" xr:uid="{DBE0A8FE-FB7E-4C6F-9148-40F6373AF1A3}"/>
    <cellStyle name="used 15" xfId="37093" xr:uid="{3B34521F-20A0-4F88-BD86-2CE2B5C1952E}"/>
    <cellStyle name="used 16" xfId="37094" xr:uid="{03993468-9F22-4579-B7AD-9F4572F91756}"/>
    <cellStyle name="used 17" xfId="37095" xr:uid="{577C237E-BCAB-4A57-89F5-7EC9F92DEB6F}"/>
    <cellStyle name="used 18" xfId="37096" xr:uid="{EA1C0B6F-FB12-40BC-A548-F945A1FFFEF4}"/>
    <cellStyle name="used 19" xfId="37097" xr:uid="{E48BC80C-6CEF-4F87-BBE8-D5854B5B4498}"/>
    <cellStyle name="used 2" xfId="37098" xr:uid="{BD27C92D-74FA-4DD5-99BC-8716AC1A0178}"/>
    <cellStyle name="used 2 2" xfId="37099" xr:uid="{53E6EEAA-136F-4128-8B5E-31A89197BF9F}"/>
    <cellStyle name="used 2_Annexe 6 IAS" xfId="37100" xr:uid="{32E784C4-9949-4DB8-B5D5-0C43D33E3A13}"/>
    <cellStyle name="used 20" xfId="37101" xr:uid="{C78ACBA1-6733-4432-B69B-CFB65122400F}"/>
    <cellStyle name="used 21" xfId="37102" xr:uid="{B2A708C8-8511-45F3-96AA-0854EDC0880E}"/>
    <cellStyle name="used 22" xfId="37103" xr:uid="{895AFE03-99A8-46D1-973D-7DBF7DB0E037}"/>
    <cellStyle name="used 23" xfId="38256" xr:uid="{DC6D131C-5304-4458-8B2C-50426E4776EE}"/>
    <cellStyle name="used 3" xfId="37104" xr:uid="{D429FA9A-9776-4201-8374-2E5E9E16A2B0}"/>
    <cellStyle name="used 3 2" xfId="37105" xr:uid="{BCAAE0B9-E53B-4931-B280-D0077279B08F}"/>
    <cellStyle name="used 3_Annexe 6 IAS" xfId="37106" xr:uid="{5CAA0CCE-A5B8-4C72-A737-85A8C8C33339}"/>
    <cellStyle name="used 4" xfId="37107" xr:uid="{7B2F422A-E5B4-48BA-B36F-1012F52D4299}"/>
    <cellStyle name="used 4 2" xfId="37108" xr:uid="{A664095C-826B-4E5A-98EF-F661D75FE76F}"/>
    <cellStyle name="used 4_Annexe 6 IAS" xfId="37109" xr:uid="{B3FFAB04-FC3B-4BEF-84C9-6E0091EEA938}"/>
    <cellStyle name="used 5" xfId="37110" xr:uid="{32BB4682-0398-4C07-973E-A99404EC38CB}"/>
    <cellStyle name="used 5 2" xfId="37111" xr:uid="{70AA3ADC-1AA5-4A19-98A5-D5FDF949A82B}"/>
    <cellStyle name="used 5_Annexe 6 IAS" xfId="37112" xr:uid="{897D672B-0FCE-47F8-B844-A737DAE815C1}"/>
    <cellStyle name="used 6" xfId="37113" xr:uid="{7311E23D-73C5-4BFF-AA4A-BBE51F00B5F7}"/>
    <cellStyle name="used 6 2" xfId="37114" xr:uid="{F74B9463-6E5A-4392-BFC8-6A79C0040D9D}"/>
    <cellStyle name="used 6_Annexe 6 IAS" xfId="37115" xr:uid="{5F873DBA-8F19-479B-B89E-0B355C6AC1AB}"/>
    <cellStyle name="used 7" xfId="37116" xr:uid="{A72DC900-AF61-4A52-97FA-5F64390AE5C2}"/>
    <cellStyle name="used 7 2" xfId="37117" xr:uid="{C83A3D62-A773-4F14-B519-3F5E0F212E4D}"/>
    <cellStyle name="used 7_Annexe 6 IAS" xfId="37118" xr:uid="{47191081-CF51-42CA-8A93-CF157FAC4C87}"/>
    <cellStyle name="used 8" xfId="37119" xr:uid="{7F060C69-2485-4089-B38A-E4242E942566}"/>
    <cellStyle name="used 9" xfId="37120" xr:uid="{D8BDE491-493C-45F4-8351-9B1BEFBEA39C}"/>
    <cellStyle name="used_Annexe 6 IAS" xfId="37121" xr:uid="{EAD2D102-1EE4-4504-81CF-424196FD3D67}"/>
    <cellStyle name="UserInput" xfId="37122" xr:uid="{E5D4CB1B-D792-4C3D-805D-0747850EEA23}"/>
    <cellStyle name="V" xfId="37123" xr:uid="{13CD387A-2BC7-4061-BB04-E84FBB598F13}"/>
    <cellStyle name="V 2" xfId="38257" xr:uid="{031145D3-BD7E-4CC3-898A-689489D651F7}"/>
    <cellStyle name="Valore non valido" xfId="37124" xr:uid="{A8039D9C-5409-46F1-91A7-CEB7B15EE330}"/>
    <cellStyle name="Valore non valido 10" xfId="37125" xr:uid="{7C7EF9BD-9589-48A2-9279-61FA84421BA6}"/>
    <cellStyle name="Valore non valido 11" xfId="37126" xr:uid="{67C6BAF9-5B00-4560-999C-5678B932BC98}"/>
    <cellStyle name="Valore non valido 12" xfId="37127" xr:uid="{A8B4354F-DB8C-46BB-AB7A-B385696A8F08}"/>
    <cellStyle name="Valore non valido 13" xfId="37128" xr:uid="{C4E133AF-666E-4A66-9984-4623C4442801}"/>
    <cellStyle name="Valore non valido 14" xfId="37129" xr:uid="{EB93B826-B191-4025-80F2-C95F0596C8C3}"/>
    <cellStyle name="Valore non valido 15" xfId="37130" xr:uid="{27FD3555-037C-42E3-BA41-47EC91F76ED2}"/>
    <cellStyle name="Valore non valido 16" xfId="37131" xr:uid="{8B83BF01-3CEF-420A-A3D5-514C4C71C02B}"/>
    <cellStyle name="Valore non valido 17" xfId="37132" xr:uid="{8A6FD0AF-226D-40EA-A603-2B691B888C7F}"/>
    <cellStyle name="Valore non valido 2" xfId="37133" xr:uid="{B6D8D043-A45C-4237-8039-C41B62735238}"/>
    <cellStyle name="Valore non valido 3" xfId="37134" xr:uid="{FB72C0A7-03FB-4935-AF5E-A27141BD94C6}"/>
    <cellStyle name="Valore non valido 4" xfId="37135" xr:uid="{F8E121BC-D120-4261-A9CF-85CD2E8BC473}"/>
    <cellStyle name="Valore non valido 5" xfId="37136" xr:uid="{4B10415B-1F4C-451E-AA08-6DE83A9ECCE0}"/>
    <cellStyle name="Valore non valido 6" xfId="37137" xr:uid="{6C323271-81D8-4FCB-B429-013284881F4D}"/>
    <cellStyle name="Valore non valido 7" xfId="37138" xr:uid="{0BE0521F-10F0-4C32-AE8E-5DA741E0C73E}"/>
    <cellStyle name="Valore non valido 8" xfId="37139" xr:uid="{A56A1A3B-E4E9-401E-820D-FA25EBF81694}"/>
    <cellStyle name="Valore non valido 9" xfId="37140" xr:uid="{9F125851-C4FB-4A78-9D98-A5ED9BED4C8D}"/>
    <cellStyle name="Valore non valido_Annexe 6 IAS" xfId="37141" xr:uid="{942FA112-CABE-43EC-92F8-29FF2725CD5E}"/>
    <cellStyle name="Valore valido" xfId="37142" xr:uid="{BBD42B8A-4451-4FBD-967A-5CF2D99928E6}"/>
    <cellStyle name="Valore valido 10" xfId="37143" xr:uid="{7EE4EABA-5AB5-40CC-BCDE-EC9E0F341A7E}"/>
    <cellStyle name="Valore valido 11" xfId="37144" xr:uid="{3B304193-E489-4816-B73D-A7390C2CB0CC}"/>
    <cellStyle name="Valore valido 12" xfId="37145" xr:uid="{6845F141-6F57-4163-BBF3-E05686173471}"/>
    <cellStyle name="Valore valido 13" xfId="37146" xr:uid="{CC585C15-4B83-41A3-93E4-DEAFF078D19A}"/>
    <cellStyle name="Valore valido 14" xfId="37147" xr:uid="{9A642D3C-0ABC-4501-96D8-BFBF1C21E317}"/>
    <cellStyle name="Valore valido 15" xfId="37148" xr:uid="{A7144A75-6CD0-4189-BB11-63E8EB73E43C}"/>
    <cellStyle name="Valore valido 16" xfId="37149" xr:uid="{9BDB9704-D424-45BE-9370-CE8EC875275E}"/>
    <cellStyle name="Valore valido 17" xfId="37150" xr:uid="{9E8CCF60-FDEC-4C27-89AD-E1E0B0A514CC}"/>
    <cellStyle name="Valore valido 2" xfId="37151" xr:uid="{2A6C2D42-BA25-4F5D-8F3B-FCF6AF542E0C}"/>
    <cellStyle name="Valore valido 3" xfId="37152" xr:uid="{DDBDFD65-DAD1-40DD-B76A-D3321666724B}"/>
    <cellStyle name="Valore valido 4" xfId="37153" xr:uid="{25ACD7A8-80CA-47F6-90B4-8469C4F4D323}"/>
    <cellStyle name="Valore valido 5" xfId="37154" xr:uid="{D0D6B394-ED9D-45C4-98E6-CB25694555B0}"/>
    <cellStyle name="Valore valido 6" xfId="37155" xr:uid="{31CC1AAE-264E-4596-8D56-2459C859A648}"/>
    <cellStyle name="Valore valido 7" xfId="37156" xr:uid="{E95CE88B-51A2-4983-9774-987BE407B3AF}"/>
    <cellStyle name="Valore valido 8" xfId="37157" xr:uid="{06DE2138-6D88-423D-B23A-8E07D3D9657E}"/>
    <cellStyle name="Valore valido 9" xfId="37158" xr:uid="{C9B6F4F5-396B-4A9C-8CC2-14D485086613}"/>
    <cellStyle name="Valore valido_Annexe 6 IAS" xfId="37159" xr:uid="{1D82589B-D929-4F3E-ACD4-F3A800D0C881}"/>
    <cellStyle name="Valuta (0)_ budget 2003 x regione prot" xfId="37160" xr:uid="{2647DC93-CAD0-4A3A-B832-0202109833E4}"/>
    <cellStyle name="Valuta [0]" xfId="37161" xr:uid="{5FA7ECA8-A138-4D59-A249-76E84D9043DD}"/>
    <cellStyle name="Valuta [0] 2" xfId="37162" xr:uid="{E17320F1-CEB3-4FAE-ABD6-F924A477FC5D}"/>
    <cellStyle name="Valuta [0] 3" xfId="37163" xr:uid="{A6039DFF-0148-4D6E-BC02-1906B924A189}"/>
    <cellStyle name="Valuta [0]_Annexe 6 IAS" xfId="37164" xr:uid="{4EFFFA41-3A0A-45BC-8A6A-429FC424ADA8}"/>
    <cellStyle name="Valuta_Blad1" xfId="37165" xr:uid="{BA31A76A-C29C-47F3-AA1F-39B6C6ABEB26}"/>
    <cellStyle name="Valutario" xfId="37166" xr:uid="{FD093D1E-74BB-49CE-A861-D6DC794DCD48}"/>
    <cellStyle name="Vérification 10" xfId="37167" xr:uid="{FA19FED4-1A5C-4D9A-A81F-BD6956EC3EA8}"/>
    <cellStyle name="Vérification 11" xfId="37168" xr:uid="{93518689-5DAA-4B36-BDD0-D90EA3167A89}"/>
    <cellStyle name="Vérification 12" xfId="37169" xr:uid="{93E5A2B2-4F64-4E16-ADA6-455317A2755F}"/>
    <cellStyle name="Vérification 2" xfId="37170" xr:uid="{D4FE1B10-B641-4063-A1D8-22C0E19E32AE}"/>
    <cellStyle name="Vérification 3" xfId="37171" xr:uid="{BAA1FC12-25DE-45AF-926E-C136B9E8794C}"/>
    <cellStyle name="Vérification 4" xfId="37172" xr:uid="{ADDBAB57-3BFA-4D08-B6D7-7BF79D1AA643}"/>
    <cellStyle name="Vérification 4 2" xfId="37173" xr:uid="{781E7C06-B287-49F5-84B1-3C488AC4885E}"/>
    <cellStyle name="Vérification 4 3" xfId="37174" xr:uid="{57D45EAB-14DD-49E6-BCFD-4005F805477D}"/>
    <cellStyle name="Vérification 4_Annexe 6 IAS" xfId="37175" xr:uid="{2EA09AD4-00D6-41C2-8563-B827AADF8634}"/>
    <cellStyle name="Vérification 5" xfId="37176" xr:uid="{BC18F82E-3613-4C58-BD8E-D2BF08D027BD}"/>
    <cellStyle name="Vérification 6" xfId="37177" xr:uid="{B96A26B2-501A-45B2-9FCA-E13F0F9D8D0D}"/>
    <cellStyle name="Vérification 7" xfId="37178" xr:uid="{38F810DE-63FD-4737-A67C-6D1B7E5D0FBD}"/>
    <cellStyle name="Vérification 8" xfId="37179" xr:uid="{020894A0-4A90-456D-A3E7-BAE35A0CF973}"/>
    <cellStyle name="Vérification 8 2" xfId="37180" xr:uid="{501366A8-FA7F-41F7-8B8A-1B046691A170}"/>
    <cellStyle name="Vérification 8_Annexe 6 IAS" xfId="37181" xr:uid="{20BF9EAD-B26E-4F11-BC49-37BE8F3E4059}"/>
    <cellStyle name="Vérification 9" xfId="37182" xr:uid="{79181859-AD3C-469D-B3C5-63BB51A4C437}"/>
    <cellStyle name="Vérification de cellule" xfId="37183" xr:uid="{57EA7F84-0E9C-4005-A077-05508703A80D}"/>
    <cellStyle name="Verklarende tekst" xfId="37184" xr:uid="{83A38C9A-17DB-4062-A9A1-65D3E66F32C9}"/>
    <cellStyle name="Vertical" xfId="20908" xr:uid="{00000000-0005-0000-0000-000081530000}"/>
    <cellStyle name="Vertical 2" xfId="20909" xr:uid="{00000000-0005-0000-0000-000082530000}"/>
    <cellStyle name="Vertical 3" xfId="20910" xr:uid="{00000000-0005-0000-0000-000083530000}"/>
    <cellStyle name="VerticalText" xfId="37185" xr:uid="{90AE968E-153A-4DE9-B848-939CCACC028D}"/>
    <cellStyle name="Virgul?_SITMF 12.2003" xfId="37186" xr:uid="{94488601-A422-41FE-A5C3-2D6E7AEEF97E}"/>
    <cellStyle name="Virgulă_SITMF 12.2003" xfId="37187" xr:uid="{0C93EC90-0786-465E-94BA-8D6028FBE4B7}"/>
    <cellStyle name="Waarschuwingstekst" xfId="37188" xr:uid="{13FAD27B-AA6C-4A83-9E95-6107A4996159}"/>
    <cellStyle name="Währung [0]" xfId="20911" xr:uid="{00000000-0005-0000-0000-000084530000}"/>
    <cellStyle name="Währung_1998" xfId="37189" xr:uid="{8B2215C4-A17A-46F6-B576-02EE45D2810B}"/>
    <cellStyle name="Walutowy [0]_Bilan 09_2000" xfId="37190" xr:uid="{A84EDE26-F840-4951-95EC-9B3D3AC43148}"/>
    <cellStyle name="Walutowy_Bilan 09_2000" xfId="37191" xr:uid="{76816A3C-B2B8-4E88-8132-564C26CCEDC3}"/>
    <cellStyle name="Warning" xfId="37192" xr:uid="{DF217158-EC85-414F-96EA-0F678995F928}"/>
    <cellStyle name="Warning Text 10" xfId="37194" xr:uid="{AE128A30-0E91-4DB6-8DF8-3F066B36C72B}"/>
    <cellStyle name="Warning Text 11" xfId="37195" xr:uid="{5F3991AB-82D5-4DE7-90FD-796491EE3CB7}"/>
    <cellStyle name="Warning Text 12" xfId="37196" xr:uid="{E742AB05-B179-4EF7-BE27-6407437C4233}"/>
    <cellStyle name="Warning Text 13" xfId="37197" xr:uid="{52216FB4-EF96-4E48-9A85-54DA0D91AE70}"/>
    <cellStyle name="Warning Text 14" xfId="37193" xr:uid="{42AD5C5F-4D41-443C-92BB-6347E7628C47}"/>
    <cellStyle name="Warning Text 2" xfId="20912" xr:uid="{00000000-0005-0000-0000-000086530000}"/>
    <cellStyle name="Warning Text 2 10" xfId="20913" xr:uid="{00000000-0005-0000-0000-000087530000}"/>
    <cellStyle name="Warning Text 2 11" xfId="20914" xr:uid="{00000000-0005-0000-0000-000088530000}"/>
    <cellStyle name="Warning Text 2 12" xfId="20915" xr:uid="{00000000-0005-0000-0000-000089530000}"/>
    <cellStyle name="Warning Text 2 2" xfId="20916" xr:uid="{00000000-0005-0000-0000-00008A530000}"/>
    <cellStyle name="Warning Text 2 2 2" xfId="20917" xr:uid="{00000000-0005-0000-0000-00008B530000}"/>
    <cellStyle name="Warning Text 2 2 3" xfId="37198" xr:uid="{583E6BEA-2236-49BC-B02D-C54A127DD29E}"/>
    <cellStyle name="Warning Text 2 3" xfId="20918" xr:uid="{00000000-0005-0000-0000-00008C530000}"/>
    <cellStyle name="Warning Text 2 4" xfId="20919" xr:uid="{00000000-0005-0000-0000-00008D530000}"/>
    <cellStyle name="Warning Text 2 5" xfId="20920" xr:uid="{00000000-0005-0000-0000-00008E530000}"/>
    <cellStyle name="Warning Text 2 6" xfId="20921" xr:uid="{00000000-0005-0000-0000-00008F530000}"/>
    <cellStyle name="Warning Text 2 7" xfId="20922" xr:uid="{00000000-0005-0000-0000-000090530000}"/>
    <cellStyle name="Warning Text 2 8" xfId="20923" xr:uid="{00000000-0005-0000-0000-000091530000}"/>
    <cellStyle name="Warning Text 2 9" xfId="20924" xr:uid="{00000000-0005-0000-0000-000092530000}"/>
    <cellStyle name="Warning Text 2_Cadrage conso" xfId="37199" xr:uid="{BE815A89-A81A-4EA0-80AD-4F3D7720AF71}"/>
    <cellStyle name="Warning Text 3" xfId="20925" xr:uid="{00000000-0005-0000-0000-000093530000}"/>
    <cellStyle name="Warning Text 3 2" xfId="20926" xr:uid="{00000000-0005-0000-0000-000094530000}"/>
    <cellStyle name="Warning Text 3 2 2" xfId="37201" xr:uid="{19324449-6C27-4DB3-BE71-4E2D69EBD875}"/>
    <cellStyle name="Warning Text 3 3" xfId="20927" xr:uid="{00000000-0005-0000-0000-000095530000}"/>
    <cellStyle name="Warning Text 3 4" xfId="37200" xr:uid="{BCDBF717-4C73-4D56-A722-453A6DA1479C}"/>
    <cellStyle name="Warning Text 3_Cadrage conso" xfId="37202" xr:uid="{04EAE80B-FA16-4524-A85F-D98746E5AE50}"/>
    <cellStyle name="Warning Text 4" xfId="20928" xr:uid="{00000000-0005-0000-0000-000096530000}"/>
    <cellStyle name="Warning Text 4 2" xfId="20929" xr:uid="{00000000-0005-0000-0000-000097530000}"/>
    <cellStyle name="Warning Text 4 3" xfId="20930" xr:uid="{00000000-0005-0000-0000-000098530000}"/>
    <cellStyle name="Warning Text 4 4" xfId="37203" xr:uid="{61D119A5-218B-47E0-90A2-0B55027DE4C5}"/>
    <cellStyle name="Warning Text 5" xfId="20931" xr:uid="{00000000-0005-0000-0000-000099530000}"/>
    <cellStyle name="Warning Text 5 2" xfId="20932" xr:uid="{00000000-0005-0000-0000-00009A530000}"/>
    <cellStyle name="Warning Text 5 3" xfId="20933" xr:uid="{00000000-0005-0000-0000-00009B530000}"/>
    <cellStyle name="Warning Text 5 4" xfId="37204" xr:uid="{3987BB00-2EEE-4CC4-9ABB-0770D8D383EB}"/>
    <cellStyle name="Warning Text 6" xfId="20934" xr:uid="{00000000-0005-0000-0000-00009C530000}"/>
    <cellStyle name="Warning Text 6 2" xfId="20935" xr:uid="{00000000-0005-0000-0000-00009D530000}"/>
    <cellStyle name="Warning Text 6 3" xfId="20936" xr:uid="{00000000-0005-0000-0000-00009E530000}"/>
    <cellStyle name="Warning Text 6 4" xfId="37205" xr:uid="{984D9184-2DFF-4BFA-91F2-B02D7EC2060C}"/>
    <cellStyle name="Warning Text 7" xfId="20937" xr:uid="{00000000-0005-0000-0000-00009F530000}"/>
    <cellStyle name="Warning Text 7 2" xfId="37206" xr:uid="{A9DF86DB-F2A0-489B-B81B-B5688EE33DDB}"/>
    <cellStyle name="Warning Text 8" xfId="37207" xr:uid="{A137CCD4-BEEC-458A-BCD8-F3E8A6BD4BFD}"/>
    <cellStyle name="Warning Text 9" xfId="37208" xr:uid="{C3317D40-F7F0-43F2-AF7C-6321D1FF14F2}"/>
    <cellStyle name="WASP_PLStyle" xfId="37209" xr:uid="{8512E07C-9B46-4375-B4CB-3FD163176451}"/>
    <cellStyle name="Week" xfId="37210" xr:uid="{0C8D457B-5561-4AE4-AD32-CF4C3D897DFD}"/>
    <cellStyle name="Week 2" xfId="37211" xr:uid="{4E2D41E5-1671-4F55-BA2E-CF2DD8F0903A}"/>
    <cellStyle name="Week_Cadrage conso" xfId="37212" xr:uid="{657E1D87-6475-480B-AB27-73197EF39CD2}"/>
    <cellStyle name="Wording - blue" xfId="37213" xr:uid="{4840C43B-4F7C-4100-BBF7-0E5C2BA0D80B}"/>
    <cellStyle name="Wording - blue 2" xfId="37214" xr:uid="{0529514A-1EB2-446D-8B4A-1A14E11D6DB6}"/>
    <cellStyle name="Wording - blue_Annexe 6 IAS" xfId="37215" xr:uid="{9A83E501-7CE0-4C01-B143-48FCC322AF77}"/>
    <cellStyle name="Wording - green" xfId="37216" xr:uid="{04B1D07F-CB69-4224-BB62-5D5D5CB463C1}"/>
    <cellStyle name="Wording - green 2" xfId="37217" xr:uid="{1CD7ABBE-0F39-4518-972F-2482CA956E3B}"/>
    <cellStyle name="Wording - green_Annexe 6 IAS" xfId="37218" xr:uid="{16881AF5-3825-41EF-8131-2CE9D77CD2C0}"/>
    <cellStyle name="Wording - magenta" xfId="37219" xr:uid="{FD18C0B5-08C9-40A4-937F-843944FD9C9E}"/>
    <cellStyle name="Wording - titles" xfId="37220" xr:uid="{A0F55001-8B50-47D3-91F0-E74B6A8E0A2F}"/>
    <cellStyle name="Wording - titles 2" xfId="37221" xr:uid="{FC558FCA-45B2-45C1-815C-12749F4E5CE6}"/>
    <cellStyle name="Wording - titles_Annexe 6 IAS" xfId="37222" xr:uid="{E9D7B07B-8361-4DB1-B48A-BDA6303D7EAD}"/>
    <cellStyle name="WorkSheetIllustrationTitle" xfId="37223" xr:uid="{4B3FC2B9-89AE-4E55-949A-145E4B7F463B}"/>
    <cellStyle name="Wrapped" xfId="37224" xr:uid="{79F12DA2-C530-498D-B500-647C82D43193}"/>
    <cellStyle name="WSIllParameterFunction" xfId="37225" xr:uid="{778190D8-63F0-4926-866B-78BF94BF30EF}"/>
    <cellStyle name="WSIllParameterLiteral" xfId="37226" xr:uid="{7EEBEE32-8C43-4C44-972E-2AA7D16136BA}"/>
    <cellStyle name="WSIllParameterLiteralDate" xfId="37227" xr:uid="{814541AB-C6F1-4676-8A3D-D14E09B13D22}"/>
    <cellStyle name="x" xfId="37228" xr:uid="{0B1BD0C2-5ECC-4E73-B6A9-B92DA085EE71}"/>
    <cellStyle name="x 2" xfId="37229" xr:uid="{BF6A6E9C-4381-40CB-9A47-3A550E1A3376}"/>
    <cellStyle name="x 3" xfId="37230" xr:uid="{CB0559AE-01D1-4C06-9CA5-9447FEE67783}"/>
    <cellStyle name="x_Annexe 6 IAS" xfId="37231" xr:uid="{2925AD09-213A-410F-8A33-2399FAFDB0BB}"/>
    <cellStyle name="x_Cadrage conso" xfId="37232" xr:uid="{2C2D140E-FF33-4DA0-A0FE-5AA15498A518}"/>
    <cellStyle name="x_CONFIGURATION" xfId="37233" xr:uid="{8D6E9BE9-5FB5-4EB3-A2AC-46F6398D746C}"/>
    <cellStyle name="x_CONFIGURATION_Annexe 6 IAS" xfId="37234" xr:uid="{9B8F3EBF-5988-42A1-92C8-11761086067D}"/>
    <cellStyle name="x_CONTROLES" xfId="37235" xr:uid="{7AD6599F-A6DA-49B9-AAD9-8678549E8CF3}"/>
    <cellStyle name="x_CONTROLES_Annexe 6 IAS" xfId="37236" xr:uid="{186CF1A3-8721-435E-A40A-494D0BA13656}"/>
    <cellStyle name="x_Degas HFTO" xfId="37237" xr:uid="{B92036AA-86F7-4A15-AF66-BDEE918EBC66}"/>
    <cellStyle name="x_Degas HFTO_Annexe 6 IAS" xfId="37238" xr:uid="{A4625E5F-CDCE-44F9-836C-6E1F4E51A02A}"/>
    <cellStyle name="x_Feuil1" xfId="37239" xr:uid="{3180CED0-B8B7-4377-9B2F-D5743CDB222D}"/>
    <cellStyle name="x_Feuil1_Annexe 6 IAS" xfId="37240" xr:uid="{487F3CE2-8398-4F68-9205-7A01E1FCC73B}"/>
    <cellStyle name="x_shadow publication 2010.12" xfId="37241" xr:uid="{BF893A14-ADD3-4C37-BD2B-4C2B58877055}"/>
    <cellStyle name="x_shadow publication 2010.12_Annexe 6 IAS" xfId="37242" xr:uid="{284EA544-D2A9-44DB-A3E1-9D466200F40C}"/>
    <cellStyle name="x_shadow publication 2010.12_CONFIGURATION" xfId="37243" xr:uid="{48EA86EC-7656-4B86-8132-AA33F06E5E15}"/>
    <cellStyle name="x_shadow publication 2010.12_CONFIGURATION_Annexe 6 IAS" xfId="37244" xr:uid="{26D47C0A-7DB0-44BD-BD80-05DB94D1BCBE}"/>
    <cellStyle name="x_shadow publication 2010.12_CONTROLES" xfId="37245" xr:uid="{C7A28D31-15CA-429D-88E0-B639BFF3595B}"/>
    <cellStyle name="x_shadow publication 2010.12_CONTROLES_Annexe 6 IAS" xfId="37246" xr:uid="{39E1A63E-993B-418A-8E77-AC9F5DB56F29}"/>
    <cellStyle name="x_shadow publication 2010.12_Feuil1" xfId="37247" xr:uid="{4BDB8ADE-614B-4054-BC78-4105AF65FE16}"/>
    <cellStyle name="x_shadow publication 2010.12_Feuil1_Annexe 6 IAS" xfId="37248" xr:uid="{C06E1D9C-0C5A-4824-91F4-C798CEA573B6}"/>
    <cellStyle name="x_shadow publication 2010.12_Sheet2" xfId="37249" xr:uid="{58DAE8B7-3BD2-45EF-9C2A-8EB2B2392AC5}"/>
    <cellStyle name="x_shadow publication 2010.12_Sheet2_Annexe 6 IAS" xfId="37250" xr:uid="{02C08AED-25F7-44AC-969B-E0B15AB489A1}"/>
    <cellStyle name="x_Sheet2" xfId="37251" xr:uid="{470BC385-A839-4F67-93D2-DF8F7584519A}"/>
    <cellStyle name="x_Sheet2_Annexe 6 IAS" xfId="37252" xr:uid="{F7404DD7-4B6A-4196-B58A-FF1CF9887BBC}"/>
    <cellStyle name="x_Synthese cumul 300910" xfId="37253" xr:uid="{11CC2056-BE2A-4A20-90B8-599FC81FF611}"/>
    <cellStyle name="x_Synthese cumul 300910_Annexe 6 IAS" xfId="37254" xr:uid="{057B6A33-7E16-44E1-9B40-7557B33D091A}"/>
    <cellStyle name="x_Synthese cumul 300910_CONFIGURATION" xfId="37255" xr:uid="{F7FA1C3C-066D-4EB3-85A9-A214DDE0DDD8}"/>
    <cellStyle name="x_Synthese cumul 300910_CONFIGURATION_Annexe 6 IAS" xfId="37256" xr:uid="{A62D52C3-6B28-40BF-A43C-1131B2BE28B0}"/>
    <cellStyle name="x_Synthese cumul 300910_CONTROLES" xfId="37257" xr:uid="{251EBDA9-76D9-4CED-A35B-BEA0DF30EB22}"/>
    <cellStyle name="x_Synthese cumul 300910_CONTROLES_Annexe 6 IAS" xfId="37258" xr:uid="{DAAA01FC-1ACF-4C78-874A-C4D8CFEB59E9}"/>
    <cellStyle name="x_Synthese cumul 300910_Feuil1" xfId="37259" xr:uid="{8D6620F9-8435-45F8-B3C4-A180DDB8EE32}"/>
    <cellStyle name="x_Synthese cumul 300910_Feuil1_Annexe 6 IAS" xfId="37260" xr:uid="{2A9EECBF-347A-4516-B6E0-83FCFB67601A}"/>
    <cellStyle name="x_Synthese cumul 300910_Sheet2" xfId="37261" xr:uid="{6AE68C4B-472D-4AAF-8A47-F31729DD0DD3}"/>
    <cellStyle name="x_Synthese cumul 300910_Sheet2_Annexe 6 IAS" xfId="37262" xr:uid="{10794B7D-2B5B-460D-AC52-B54B0BA4DB12}"/>
    <cellStyle name="xy" xfId="37263" xr:uid="{D806B664-37EC-4514-A0EC-6E1ED8A0D319}"/>
    <cellStyle name="Y2K Compliant Date Fmt" xfId="37264" xr:uid="{48BA6123-76ED-41A9-BEC8-0518A60F9EB2}"/>
    <cellStyle name="Y2K Compliant Date Fmt 2" xfId="37265" xr:uid="{7E59E8AA-09DE-4286-8BAD-DC1A64382659}"/>
    <cellStyle name="Y2K Compliant Date Fmt_Annexe 6 IAS" xfId="37266" xr:uid="{C5C0C627-049B-4C77-8838-9DD69D69FDA1}"/>
    <cellStyle name="year" xfId="37267" xr:uid="{8C6186B5-075A-4B16-B073-B85D2A5FCE86}"/>
    <cellStyle name="year 10" xfId="37268" xr:uid="{0D0D5DC4-1039-4105-89B2-DA6B4F790367}"/>
    <cellStyle name="year 11" xfId="37269" xr:uid="{AEED30BA-C8CF-4F65-BB6F-76027ACD491C}"/>
    <cellStyle name="year 12" xfId="37270" xr:uid="{765D94CA-8F0A-4C56-80B4-4DFF2A7E23A4}"/>
    <cellStyle name="year 13" xfId="37271" xr:uid="{71944A27-A425-41B1-BDF0-51F1DA2D99D1}"/>
    <cellStyle name="year 14" xfId="37272" xr:uid="{300DFF4E-D414-47DF-8410-2214B5ADE313}"/>
    <cellStyle name="year 15" xfId="37273" xr:uid="{5A420AEA-880B-4B90-BEEA-33298302A55B}"/>
    <cellStyle name="year 16" xfId="37274" xr:uid="{4D8DBFCA-967B-4580-AE18-B58445889AC8}"/>
    <cellStyle name="year 17" xfId="37275" xr:uid="{64304FE5-486A-4466-8F2F-CA21297FA7BD}"/>
    <cellStyle name="year 18" xfId="37276" xr:uid="{E1813827-9254-47A4-9C39-8AF311351D90}"/>
    <cellStyle name="Year 2" xfId="37277" xr:uid="{551723E1-A730-421D-A2B7-600A85304BCA}"/>
    <cellStyle name="Year 2 2" xfId="37278" xr:uid="{E7308924-DC62-40B1-8007-ED31D4E9C305}"/>
    <cellStyle name="Year 2 2 2" xfId="37279" xr:uid="{865DC6F6-F1A9-4FD5-B8A4-E57487E68F36}"/>
    <cellStyle name="Year 2 3" xfId="37280" xr:uid="{89A2D807-4245-4D67-B10F-D418A462DBCD}"/>
    <cellStyle name="year 2_Annexe 6 IAS" xfId="37281" xr:uid="{7D0FD126-6144-4480-A77F-E1EA81C8E94C}"/>
    <cellStyle name="Year 3" xfId="37282" xr:uid="{128B1DB1-B9F0-4564-B43E-63EA76EBB6F4}"/>
    <cellStyle name="Year 3 2" xfId="37283" xr:uid="{B0AC7B8A-DAB4-48E2-912D-B6F424B1937B}"/>
    <cellStyle name="year 3_Annexe 6 IAS" xfId="37284" xr:uid="{27BC5B94-A071-40E3-A70F-A4AC72DCF648}"/>
    <cellStyle name="Year 4" xfId="37285" xr:uid="{43BC5787-E3B0-4ABE-B5F9-11CEDDD7F74D}"/>
    <cellStyle name="year 4 2" xfId="37286" xr:uid="{3197A04E-04A0-4347-9D66-81D10B735789}"/>
    <cellStyle name="year 4_Annexe 6 IAS" xfId="37287" xr:uid="{D413B85D-CFE4-4BF3-98FA-EB2C71CF8344}"/>
    <cellStyle name="Year 5" xfId="37288" xr:uid="{0A3E0C5C-FE8E-4E5D-A239-021C318C427B}"/>
    <cellStyle name="year 5 2" xfId="37289" xr:uid="{64E73501-490D-4024-A5C8-B36B785FB305}"/>
    <cellStyle name="year 5_Annexe 6 IAS" xfId="37290" xr:uid="{31CBCD49-688B-4459-A0A7-6A291492BAD2}"/>
    <cellStyle name="year 6" xfId="37291" xr:uid="{DE7B71B2-6A5F-4922-BF58-2E5FA04B238F}"/>
    <cellStyle name="year 7" xfId="37292" xr:uid="{03B11EAD-B005-4C33-9485-E5009943C2C5}"/>
    <cellStyle name="year 8" xfId="37293" xr:uid="{D263D8B2-32C9-4D22-94DD-37E907C3E09D}"/>
    <cellStyle name="year 9" xfId="37294" xr:uid="{BB66846A-371B-4411-BCB2-6A66E769441D}"/>
    <cellStyle name="year_Annexe 6 IAS" xfId="37295" xr:uid="{F92DDEA8-10B4-4CBE-ABB4-C4FE61EAEC10}"/>
    <cellStyle name="Years" xfId="20938" xr:uid="{00000000-0005-0000-0000-0000A0530000}"/>
    <cellStyle name="Years 2" xfId="37296" xr:uid="{468632FF-4880-431E-9AAA-E608ABC42509}"/>
    <cellStyle name="Yen" xfId="37297" xr:uid="{1103F1E7-7A7C-4C55-9D91-8C83EBAD741D}"/>
    <cellStyle name="Yen 2" xfId="37298" xr:uid="{61A41EDD-5887-4D80-84D5-4CF0305E4BD0}"/>
    <cellStyle name="Yen 2 2" xfId="37299" xr:uid="{3F66E53A-39B8-409B-AA62-91A90707402C}"/>
    <cellStyle name="Yen 2 2 2" xfId="37300" xr:uid="{88C1B175-0854-4DD4-BCDD-D283A6834F00}"/>
    <cellStyle name="Yen 2 3" xfId="37301" xr:uid="{AB8FD0FD-CDD3-4707-91A9-8AA34A65CEF6}"/>
    <cellStyle name="Yen 3" xfId="37302" xr:uid="{43B89DEC-FE7F-4338-A51B-506FDC197012}"/>
    <cellStyle name="Yen 3 2" xfId="37303" xr:uid="{FFD9A4BE-8DD2-4215-96A1-A5A9A2C7E400}"/>
    <cellStyle name="Yen 4" xfId="37304" xr:uid="{AEE939C9-6264-4593-8346-134A8537E43F}"/>
    <cellStyle name="Yen_Cadrage conso" xfId="37305" xr:uid="{95EA86B2-1E11-478D-B23E-D0B935322500}"/>
    <cellStyle name="YTD" xfId="37306" xr:uid="{C4E57F9A-A4DB-4F99-B36C-7BA53423CC61}"/>
    <cellStyle name="Βασικό_11-99" xfId="37307" xr:uid="{9F70BABD-394C-4A75-8E64-802450568F26}"/>
    <cellStyle name="Δεσμός_cosmote us gaap 31.3.2000" xfId="37308" xr:uid="{753DA317-C571-47F4-B6D3-F0B452DB4102}"/>
    <cellStyle name="Διαχωριστικό χιλιάδων/υποδιαστολή [0]_11-99" xfId="37309" xr:uid="{EC48C326-37C8-4334-A268-A8B5BDE31C3E}"/>
    <cellStyle name="Διαχωριστικό χιλιάδων/υποδιαστολή_11-99" xfId="37310" xr:uid="{C913238C-842C-45E1-AD93-D07AE4D7D34E}"/>
    <cellStyle name="Νομισματικό [0]_11-99" xfId="37311" xr:uid="{C741B2A8-718A-4EB2-A1C1-0D793E752A35}"/>
    <cellStyle name="Νομισματικό_11-99" xfId="37312" xr:uid="{E4169E30-63B4-4F9D-A77C-64126D0347CE}"/>
    <cellStyle name="Денежный [0]_Capex" xfId="20939" xr:uid="{00000000-0005-0000-0000-0000A1530000}"/>
    <cellStyle name="Денежный_Capex" xfId="20940" xr:uid="{00000000-0005-0000-0000-0000A2530000}"/>
    <cellStyle name="Обычный_7.1" xfId="20941" xr:uid="{00000000-0005-0000-0000-0000A3530000}"/>
    <cellStyle name="ТЕКСТ" xfId="20942" xr:uid="{00000000-0005-0000-0000-0000A4530000}"/>
    <cellStyle name="Тысячи [0]_Chart1 (Sales &amp; Costs)" xfId="20943" xr:uid="{00000000-0005-0000-0000-0000A5530000}"/>
    <cellStyle name="Тысячи_Chart1 (Sales &amp; Costs)" xfId="20944" xr:uid="{00000000-0005-0000-0000-0000A6530000}"/>
    <cellStyle name="Финансовый [0]_Capex" xfId="20945" xr:uid="{00000000-0005-0000-0000-0000A7530000}"/>
    <cellStyle name="Финансовый_Capex" xfId="20946" xr:uid="{00000000-0005-0000-0000-0000A8530000}"/>
    <cellStyle name="쉼표 [0]_CY200506-BSPL" xfId="37313" xr:uid="{48BFE0E2-C799-4B8F-9BE6-5ED4453617B8}"/>
    <cellStyle name="콤마 [0]_2BSPL200001" xfId="37314" xr:uid="{8C78D8D7-B4DC-46D6-B2A1-1BD995820C8F}"/>
    <cellStyle name="콤마_2BSPL200001" xfId="37315" xr:uid="{648CC7F9-FCE3-4FF0-807D-3FB9870BBBA0}"/>
    <cellStyle name="표준_accounting code-saving" xfId="37316" xr:uid="{4FF8D4C6-987F-4B83-A3B9-3B755D3BDDFD}"/>
    <cellStyle name="一般_Balance" xfId="37317" xr:uid="{4FCB1DC3-4958-4259-95FA-E7C6AC34B627}"/>
    <cellStyle name="千分位[0]_Balance" xfId="37318" xr:uid="{0128F8E5-ADD6-46BC-A7B3-4A853A26B325}"/>
    <cellStyle name="千分位_Balance" xfId="37319" xr:uid="{83C286E8-31B6-454E-AAEF-069379420667}"/>
    <cellStyle name="桁区切り [0.00]_2002.11.01_N_NISHIMURA_BNPP Spread PRD " xfId="37320" xr:uid="{FEFF980A-139D-447D-8610-E49F08D50A75}"/>
    <cellStyle name="桁区切り_2002.11.01_N_NISHIMURA_BNPP Spread PRD " xfId="37321" xr:uid="{EF150B58-3C8B-40B7-9D9A-50D9D40230FC}"/>
    <cellStyle name="標準_2003-12_Sent_Thesee_Conduit" xfId="37322" xr:uid="{ECDCCF2C-2D49-481A-865B-4DA2CF647B36}"/>
    <cellStyle name="貨幣 [0]_Balance" xfId="37323" xr:uid="{2CEEBAD5-7E48-42AE-A59C-820004417BE7}"/>
    <cellStyle name="貨幣_Balance" xfId="37324" xr:uid="{8586DC5D-C9C6-4F2E-BCAF-1FEA7A4416A4}"/>
    <cellStyle name="通貨 [0.00]_2003-12_Sent_Thesee_Conduit" xfId="37325" xr:uid="{CE6E8241-BAF4-4D3F-B0E8-5CC56B14E317}"/>
    <cellStyle name="通貨_2003-12_Sent_Thesee_Conduit" xfId="37326" xr:uid="{416A7639-765F-4EED-A8CB-AD0E55D70314}"/>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fs\pshbgeo\Financial%20Management%20Department\External%20and%20NBG%20Reporting%20Unit\NBG_REPORTING\Monthly\2026\06\&#4313;&#4309;&#4304;&#4320;&#4322;&#4304;&#4314;&#4323;&#4320;&#4312;\working\PG1-BBB-I-QQ-20260630-%20&#4321;&#4304;&#4315;&#4323;&#4328;&#4304;&#4317;%20%20&#4304;&#4334;&#4304;&#4314;&#4312;.xlsx" TargetMode="External"/><Relationship Id="rId1" Type="http://schemas.openxmlformats.org/officeDocument/2006/relationships/externalLinkPath" Target="working/PG1-BBB-I-QQ-20260630-%20&#4321;&#4304;&#4315;&#4323;&#4328;&#4304;&#4317;%20%20&#4304;&#4334;&#4304;&#4314;&#4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orking "/>
      <sheetName val="FSF-SOFP"/>
      <sheetName val="FSF-SOPL"/>
      <sheetName val="Risk Weighted Risk Exposures"/>
      <sheetName val="Capital Requirements"/>
      <sheetName val="CCR-CVA"/>
      <sheetName val="Info"/>
      <sheetName val="1. key ratios"/>
      <sheetName val="2. SOFP"/>
      <sheetName val="3. SOPL"/>
      <sheetName val="4. Off-balance"/>
      <sheetName val="5. RWA"/>
      <sheetName val="6. Administrators-shareholders"/>
      <sheetName val="7. LI1"/>
      <sheetName val="8. LI2"/>
      <sheetName val="9. Capital"/>
      <sheetName val="9.1. Capital Requirements"/>
      <sheetName val="10. CC2"/>
      <sheetName val="11. CRWA"/>
      <sheetName val="12. CRM"/>
      <sheetName val="13. CRME"/>
      <sheetName val="14. LCR"/>
      <sheetName val="15. CCR"/>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 val="Instruction"/>
    </sheetNames>
    <sheetDataSet>
      <sheetData sheetId="0" refreshError="1"/>
      <sheetData sheetId="1" refreshError="1"/>
      <sheetData sheetId="2" refreshError="1"/>
      <sheetData sheetId="3">
        <row r="30">
          <cell r="Q30">
            <v>58322094.5141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zoomScale="90" zoomScaleNormal="90" workbookViewId="0">
      <pane xSplit="1" ySplit="7" topLeftCell="B8" activePane="bottomRight" state="frozen"/>
      <selection activeCell="E12" sqref="E12"/>
      <selection pane="topRight" activeCell="E12" sqref="E12"/>
      <selection pane="bottomLeft" activeCell="E12" sqref="E12"/>
      <selection pane="bottomRight" activeCell="E12" sqref="E12"/>
    </sheetView>
  </sheetViews>
  <sheetFormatPr defaultRowHeight="14.4"/>
  <cols>
    <col min="1" max="1" width="10.21875" style="2" customWidth="1"/>
    <col min="2" max="2" width="153" bestFit="1" customWidth="1"/>
    <col min="3" max="3" width="39.44140625" customWidth="1"/>
    <col min="7" max="7" width="25" customWidth="1"/>
  </cols>
  <sheetData>
    <row r="1" spans="1:3">
      <c r="A1" s="7"/>
      <c r="B1" s="93" t="s">
        <v>148</v>
      </c>
      <c r="C1" s="47"/>
    </row>
    <row r="2" spans="1:3" s="90" customFormat="1">
      <c r="A2" s="123">
        <v>1</v>
      </c>
      <c r="B2" s="91" t="s">
        <v>149</v>
      </c>
      <c r="C2" s="89" t="s">
        <v>741</v>
      </c>
    </row>
    <row r="3" spans="1:3" s="90" customFormat="1">
      <c r="A3" s="123">
        <v>2</v>
      </c>
      <c r="B3" s="92" t="s">
        <v>150</v>
      </c>
      <c r="C3" s="89" t="s">
        <v>742</v>
      </c>
    </row>
    <row r="4" spans="1:3" s="90" customFormat="1">
      <c r="A4" s="123">
        <v>3</v>
      </c>
      <c r="B4" s="92" t="s">
        <v>151</v>
      </c>
      <c r="C4" s="89" t="s">
        <v>743</v>
      </c>
    </row>
    <row r="5" spans="1:3" s="90" customFormat="1">
      <c r="A5" s="124">
        <v>4</v>
      </c>
      <c r="B5" s="95" t="s">
        <v>152</v>
      </c>
      <c r="C5" s="89" t="s">
        <v>744</v>
      </c>
    </row>
    <row r="6" spans="1:3" s="94" customFormat="1" ht="65.25" customHeight="1">
      <c r="A6" s="787" t="s">
        <v>211</v>
      </c>
      <c r="B6" s="788"/>
      <c r="C6" s="788"/>
    </row>
    <row r="7" spans="1:3">
      <c r="A7" s="201" t="s">
        <v>177</v>
      </c>
      <c r="B7" s="202" t="s">
        <v>153</v>
      </c>
    </row>
    <row r="8" spans="1:3">
      <c r="A8" s="203">
        <v>1</v>
      </c>
      <c r="B8" s="199" t="s">
        <v>128</v>
      </c>
    </row>
    <row r="9" spans="1:3">
      <c r="A9" s="203">
        <v>2</v>
      </c>
      <c r="B9" s="199" t="s">
        <v>154</v>
      </c>
    </row>
    <row r="10" spans="1:3">
      <c r="A10" s="203">
        <v>3</v>
      </c>
      <c r="B10" s="199" t="s">
        <v>155</v>
      </c>
    </row>
    <row r="11" spans="1:3">
      <c r="A11" s="203">
        <v>4</v>
      </c>
      <c r="B11" s="199" t="s">
        <v>156</v>
      </c>
    </row>
    <row r="12" spans="1:3">
      <c r="A12" s="203">
        <v>5</v>
      </c>
      <c r="B12" s="199" t="s">
        <v>96</v>
      </c>
    </row>
    <row r="13" spans="1:3">
      <c r="A13" s="203">
        <v>6</v>
      </c>
      <c r="B13" s="204" t="s">
        <v>80</v>
      </c>
    </row>
    <row r="14" spans="1:3">
      <c r="A14" s="203">
        <v>7</v>
      </c>
      <c r="B14" s="199" t="s">
        <v>157</v>
      </c>
    </row>
    <row r="15" spans="1:3">
      <c r="A15" s="203">
        <v>8</v>
      </c>
      <c r="B15" s="199" t="s">
        <v>160</v>
      </c>
    </row>
    <row r="16" spans="1:3">
      <c r="A16" s="203">
        <v>9</v>
      </c>
      <c r="B16" s="199" t="s">
        <v>74</v>
      </c>
    </row>
    <row r="17" spans="1:2">
      <c r="A17" s="205" t="s">
        <v>258</v>
      </c>
      <c r="B17" s="199" t="s">
        <v>238</v>
      </c>
    </row>
    <row r="18" spans="1:2">
      <c r="A18" s="203">
        <v>9.1999999999999993</v>
      </c>
      <c r="B18" s="427" t="s">
        <v>699</v>
      </c>
    </row>
    <row r="19" spans="1:2">
      <c r="A19" s="203">
        <v>9.3000000000000007</v>
      </c>
      <c r="B19" s="427" t="s">
        <v>700</v>
      </c>
    </row>
    <row r="20" spans="1:2">
      <c r="A20" s="203">
        <v>10</v>
      </c>
      <c r="B20" s="199" t="s">
        <v>161</v>
      </c>
    </row>
    <row r="21" spans="1:2">
      <c r="A21" s="203">
        <v>11</v>
      </c>
      <c r="B21" s="204" t="s">
        <v>144</v>
      </c>
    </row>
    <row r="22" spans="1:2">
      <c r="A22" s="203">
        <v>12</v>
      </c>
      <c r="B22" s="204" t="s">
        <v>141</v>
      </c>
    </row>
    <row r="23" spans="1:2">
      <c r="A23" s="203">
        <v>13</v>
      </c>
      <c r="B23" s="206" t="s">
        <v>206</v>
      </c>
    </row>
    <row r="24" spans="1:2">
      <c r="A24" s="203">
        <v>14</v>
      </c>
      <c r="B24" s="199" t="s">
        <v>232</v>
      </c>
    </row>
    <row r="25" spans="1:2">
      <c r="A25" s="203">
        <v>15</v>
      </c>
      <c r="B25" s="199" t="s">
        <v>73</v>
      </c>
    </row>
    <row r="26" spans="1:2">
      <c r="A26" s="203">
        <v>15.1</v>
      </c>
      <c r="B26" s="199" t="s">
        <v>267</v>
      </c>
    </row>
    <row r="27" spans="1:2">
      <c r="A27" s="426">
        <v>15.2</v>
      </c>
      <c r="B27" s="427" t="s">
        <v>713</v>
      </c>
    </row>
    <row r="28" spans="1:2">
      <c r="A28" s="203">
        <v>16</v>
      </c>
      <c r="B28" s="199" t="s">
        <v>314</v>
      </c>
    </row>
    <row r="29" spans="1:2">
      <c r="A29" s="203">
        <v>17</v>
      </c>
      <c r="B29" s="199" t="s">
        <v>464</v>
      </c>
    </row>
    <row r="30" spans="1:2">
      <c r="A30" s="203">
        <v>18</v>
      </c>
      <c r="B30" s="199" t="s">
        <v>661</v>
      </c>
    </row>
    <row r="31" spans="1:2">
      <c r="A31" s="203">
        <v>19</v>
      </c>
      <c r="B31" s="199" t="s">
        <v>662</v>
      </c>
    </row>
    <row r="32" spans="1:2">
      <c r="A32" s="203">
        <v>20</v>
      </c>
      <c r="B32" s="199" t="s">
        <v>663</v>
      </c>
    </row>
    <row r="33" spans="1:2">
      <c r="A33" s="203">
        <v>21</v>
      </c>
      <c r="B33" s="199" t="s">
        <v>403</v>
      </c>
    </row>
    <row r="34" spans="1:2">
      <c r="A34" s="203">
        <v>22</v>
      </c>
      <c r="B34" s="199" t="s">
        <v>664</v>
      </c>
    </row>
    <row r="35" spans="1:2" ht="26.4">
      <c r="A35" s="203">
        <v>23</v>
      </c>
      <c r="B35" s="388" t="s">
        <v>660</v>
      </c>
    </row>
    <row r="36" spans="1:2">
      <c r="A36" s="203">
        <v>24</v>
      </c>
      <c r="B36" s="199" t="s">
        <v>665</v>
      </c>
    </row>
    <row r="37" spans="1:2">
      <c r="A37" s="203">
        <v>25</v>
      </c>
      <c r="B37" s="199" t="s">
        <v>666</v>
      </c>
    </row>
    <row r="38" spans="1:2">
      <c r="A38" s="203">
        <v>26</v>
      </c>
      <c r="B38" s="199" t="s">
        <v>488</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scale="43" orientation="portrait" horizontalDpi="300" verticalDpi="300" r:id="rId1"/>
  <headerFooter>
    <oddFooter>&amp;C_x000D_&amp;1#&amp;"Aptos"&amp;10&amp;K000000 C4 - EXTERNAL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6"/>
  <sheetViews>
    <sheetView zoomScale="80" zoomScaleNormal="80" workbookViewId="0">
      <pane xSplit="1" ySplit="5" topLeftCell="B6" activePane="bottomRight" state="frozen"/>
      <selection activeCell="E12" sqref="E12"/>
      <selection pane="topRight" activeCell="E12" sqref="E12"/>
      <selection pane="bottomLeft" activeCell="E12" sqref="E12"/>
      <selection pane="bottomRight" activeCell="C35" sqref="C35"/>
    </sheetView>
  </sheetViews>
  <sheetFormatPr defaultRowHeight="14.4"/>
  <cols>
    <col min="1" max="1" width="9.5546875" style="2" bestFit="1" customWidth="1"/>
    <col min="2" max="2" width="132.44140625" style="2" customWidth="1"/>
    <col min="3" max="3" width="18.44140625" style="2" customWidth="1"/>
  </cols>
  <sheetData>
    <row r="1" spans="1:6">
      <c r="A1" s="14" t="s">
        <v>97</v>
      </c>
      <c r="B1" s="13" t="str">
        <f>Info!C2</f>
        <v>სს " პაშა ბანკი საქართველო"</v>
      </c>
      <c r="D1" s="2"/>
      <c r="E1" s="2"/>
      <c r="F1" s="2"/>
    </row>
    <row r="2" spans="1:6" s="14" customFormat="1" ht="15.75" customHeight="1">
      <c r="A2" s="14" t="s">
        <v>98</v>
      </c>
      <c r="B2" s="251">
        <f>'1. key ratios'!B2</f>
        <v>46203</v>
      </c>
    </row>
    <row r="3" spans="1:6" s="14" customFormat="1" ht="15.75" customHeight="1"/>
    <row r="4" spans="1:6" ht="15" thickBot="1">
      <c r="A4" s="2" t="s">
        <v>183</v>
      </c>
      <c r="B4" s="23" t="s">
        <v>74</v>
      </c>
    </row>
    <row r="5" spans="1:6">
      <c r="A5" s="66" t="s">
        <v>25</v>
      </c>
      <c r="B5" s="67"/>
      <c r="C5" s="68" t="s">
        <v>26</v>
      </c>
    </row>
    <row r="6" spans="1:6">
      <c r="A6" s="69">
        <v>1</v>
      </c>
      <c r="B6" s="43" t="s">
        <v>27</v>
      </c>
      <c r="C6" s="133">
        <f>SUM(C7:C11)</f>
        <v>129596154.0103</v>
      </c>
    </row>
    <row r="7" spans="1:6">
      <c r="A7" s="69">
        <v>2</v>
      </c>
      <c r="B7" s="40" t="s">
        <v>28</v>
      </c>
      <c r="C7" s="134">
        <v>136800000</v>
      </c>
    </row>
    <row r="8" spans="1:6">
      <c r="A8" s="69">
        <v>3</v>
      </c>
      <c r="B8" s="35" t="s">
        <v>29</v>
      </c>
      <c r="C8" s="134"/>
    </row>
    <row r="9" spans="1:6">
      <c r="A9" s="69">
        <v>4</v>
      </c>
      <c r="B9" s="35" t="s">
        <v>30</v>
      </c>
      <c r="C9" s="134"/>
    </row>
    <row r="10" spans="1:6">
      <c r="A10" s="69">
        <v>5</v>
      </c>
      <c r="B10" s="35" t="s">
        <v>31</v>
      </c>
      <c r="C10" s="134"/>
    </row>
    <row r="11" spans="1:6">
      <c r="A11" s="69">
        <v>6</v>
      </c>
      <c r="B11" s="41" t="s">
        <v>32</v>
      </c>
      <c r="C11" s="134">
        <v>-7203845.9896999998</v>
      </c>
    </row>
    <row r="12" spans="1:6" s="3" customFormat="1">
      <c r="A12" s="69">
        <v>7</v>
      </c>
      <c r="B12" s="43" t="s">
        <v>33</v>
      </c>
      <c r="C12" s="135">
        <f>SUM(C13:C28)</f>
        <v>5081138.0199999996</v>
      </c>
    </row>
    <row r="13" spans="1:6" s="3" customFormat="1">
      <c r="A13" s="69">
        <v>8</v>
      </c>
      <c r="B13" s="42" t="s">
        <v>34</v>
      </c>
      <c r="C13" s="136"/>
    </row>
    <row r="14" spans="1:6" s="3" customFormat="1" ht="27.6">
      <c r="A14" s="69">
        <v>9</v>
      </c>
      <c r="B14" s="36" t="s">
        <v>35</v>
      </c>
      <c r="C14" s="136"/>
    </row>
    <row r="15" spans="1:6" s="3" customFormat="1">
      <c r="A15" s="69">
        <v>10</v>
      </c>
      <c r="B15" s="37" t="s">
        <v>36</v>
      </c>
      <c r="C15" s="136">
        <v>2813344.11</v>
      </c>
    </row>
    <row r="16" spans="1:6" s="3" customFormat="1">
      <c r="A16" s="69">
        <v>11</v>
      </c>
      <c r="B16" s="38" t="s">
        <v>37</v>
      </c>
      <c r="C16" s="136"/>
    </row>
    <row r="17" spans="1:3" s="3" customFormat="1">
      <c r="A17" s="69">
        <v>12</v>
      </c>
      <c r="B17" s="37" t="s">
        <v>38</v>
      </c>
      <c r="C17" s="136"/>
    </row>
    <row r="18" spans="1:3" s="3" customFormat="1">
      <c r="A18" s="69">
        <v>13</v>
      </c>
      <c r="B18" s="37" t="s">
        <v>39</v>
      </c>
      <c r="C18" s="136"/>
    </row>
    <row r="19" spans="1:3" s="3" customFormat="1">
      <c r="A19" s="69">
        <v>14</v>
      </c>
      <c r="B19" s="37" t="s">
        <v>40</v>
      </c>
      <c r="C19" s="136"/>
    </row>
    <row r="20" spans="1:3" s="3" customFormat="1" ht="27.6">
      <c r="A20" s="69">
        <v>15</v>
      </c>
      <c r="B20" s="37" t="s">
        <v>41</v>
      </c>
      <c r="C20" s="136">
        <v>2267793.91</v>
      </c>
    </row>
    <row r="21" spans="1:3" s="3" customFormat="1" ht="27.6">
      <c r="A21" s="69">
        <v>16</v>
      </c>
      <c r="B21" s="36" t="s">
        <v>42</v>
      </c>
      <c r="C21" s="136"/>
    </row>
    <row r="22" spans="1:3" s="3" customFormat="1">
      <c r="A22" s="69">
        <v>17</v>
      </c>
      <c r="B22" s="70" t="s">
        <v>43</v>
      </c>
      <c r="C22" s="136"/>
    </row>
    <row r="23" spans="1:3" s="3" customFormat="1">
      <c r="A23" s="69">
        <v>18</v>
      </c>
      <c r="B23" s="422" t="s">
        <v>490</v>
      </c>
      <c r="C23" s="305"/>
    </row>
    <row r="24" spans="1:3" s="3" customFormat="1" ht="27.6">
      <c r="A24" s="69">
        <v>19</v>
      </c>
      <c r="B24" s="36" t="s">
        <v>44</v>
      </c>
      <c r="C24" s="136"/>
    </row>
    <row r="25" spans="1:3" s="3" customFormat="1" ht="27.6">
      <c r="A25" s="69">
        <v>20</v>
      </c>
      <c r="B25" s="36" t="s">
        <v>45</v>
      </c>
      <c r="C25" s="136"/>
    </row>
    <row r="26" spans="1:3" s="3" customFormat="1" ht="27.6">
      <c r="A26" s="69">
        <v>21</v>
      </c>
      <c r="B26" s="38" t="s">
        <v>46</v>
      </c>
      <c r="C26" s="136"/>
    </row>
    <row r="27" spans="1:3" s="3" customFormat="1">
      <c r="A27" s="69">
        <v>22</v>
      </c>
      <c r="B27" s="38" t="s">
        <v>47</v>
      </c>
      <c r="C27" s="136"/>
    </row>
    <row r="28" spans="1:3" s="3" customFormat="1" ht="27.6">
      <c r="A28" s="69">
        <v>23</v>
      </c>
      <c r="B28" s="38" t="s">
        <v>48</v>
      </c>
      <c r="C28" s="136"/>
    </row>
    <row r="29" spans="1:3" s="3" customFormat="1">
      <c r="A29" s="69">
        <v>24</v>
      </c>
      <c r="B29" s="44" t="s">
        <v>22</v>
      </c>
      <c r="C29" s="135">
        <f>C6-C12</f>
        <v>124515015.9903</v>
      </c>
    </row>
    <row r="30" spans="1:3" s="3" customFormat="1">
      <c r="A30" s="71"/>
      <c r="B30" s="39"/>
      <c r="C30" s="136"/>
    </row>
    <row r="31" spans="1:3" s="3" customFormat="1">
      <c r="A31" s="71">
        <v>25</v>
      </c>
      <c r="B31" s="44" t="s">
        <v>49</v>
      </c>
      <c r="C31" s="135">
        <f>C32+C35</f>
        <v>13226500</v>
      </c>
    </row>
    <row r="32" spans="1:3" s="3" customFormat="1">
      <c r="A32" s="71">
        <v>26</v>
      </c>
      <c r="B32" s="35" t="s">
        <v>50</v>
      </c>
      <c r="C32" s="137">
        <f>C33+C34</f>
        <v>0</v>
      </c>
    </row>
    <row r="33" spans="1:3" s="3" customFormat="1">
      <c r="A33" s="71">
        <v>27</v>
      </c>
      <c r="B33" s="87" t="s">
        <v>51</v>
      </c>
      <c r="C33" s="136"/>
    </row>
    <row r="34" spans="1:3" s="3" customFormat="1">
      <c r="A34" s="71">
        <v>28</v>
      </c>
      <c r="B34" s="87" t="s">
        <v>52</v>
      </c>
      <c r="C34" s="136"/>
    </row>
    <row r="35" spans="1:3" s="3" customFormat="1">
      <c r="A35" s="71">
        <v>29</v>
      </c>
      <c r="B35" s="35" t="s">
        <v>53</v>
      </c>
      <c r="C35" s="136">
        <v>13226500</v>
      </c>
    </row>
    <row r="36" spans="1:3" s="3" customFormat="1">
      <c r="A36" s="71">
        <v>30</v>
      </c>
      <c r="B36" s="44" t="s">
        <v>54</v>
      </c>
      <c r="C36" s="135">
        <f>SUM(C37:C41)</f>
        <v>0</v>
      </c>
    </row>
    <row r="37" spans="1:3" s="3" customFormat="1">
      <c r="A37" s="71">
        <v>31</v>
      </c>
      <c r="B37" s="36" t="s">
        <v>55</v>
      </c>
      <c r="C37" s="136"/>
    </row>
    <row r="38" spans="1:3" s="3" customFormat="1">
      <c r="A38" s="71">
        <v>32</v>
      </c>
      <c r="B38" s="37" t="s">
        <v>56</v>
      </c>
      <c r="C38" s="136"/>
    </row>
    <row r="39" spans="1:3" s="3" customFormat="1" ht="27.6">
      <c r="A39" s="71">
        <v>33</v>
      </c>
      <c r="B39" s="36" t="s">
        <v>57</v>
      </c>
      <c r="C39" s="136"/>
    </row>
    <row r="40" spans="1:3" s="3" customFormat="1" ht="27.6">
      <c r="A40" s="71">
        <v>34</v>
      </c>
      <c r="B40" s="36" t="s">
        <v>45</v>
      </c>
      <c r="C40" s="136"/>
    </row>
    <row r="41" spans="1:3" s="3" customFormat="1" ht="27.6">
      <c r="A41" s="71">
        <v>35</v>
      </c>
      <c r="B41" s="38" t="s">
        <v>58</v>
      </c>
      <c r="C41" s="136"/>
    </row>
    <row r="42" spans="1:3" s="3" customFormat="1">
      <c r="A42" s="71">
        <v>36</v>
      </c>
      <c r="B42" s="44" t="s">
        <v>23</v>
      </c>
      <c r="C42" s="135">
        <f>C31-C36</f>
        <v>13226500</v>
      </c>
    </row>
    <row r="43" spans="1:3" s="3" customFormat="1">
      <c r="A43" s="71"/>
      <c r="B43" s="39"/>
      <c r="C43" s="136"/>
    </row>
    <row r="44" spans="1:3" s="3" customFormat="1">
      <c r="A44" s="71">
        <v>37</v>
      </c>
      <c r="B44" s="45" t="s">
        <v>59</v>
      </c>
      <c r="C44" s="135">
        <f>SUM(C45:C47)</f>
        <v>26983943.340999998</v>
      </c>
    </row>
    <row r="45" spans="1:3" s="3" customFormat="1">
      <c r="A45" s="71">
        <v>38</v>
      </c>
      <c r="B45" s="35" t="s">
        <v>60</v>
      </c>
      <c r="C45" s="136">
        <v>26983943.340999998</v>
      </c>
    </row>
    <row r="46" spans="1:3" s="3" customFormat="1">
      <c r="A46" s="71">
        <v>39</v>
      </c>
      <c r="B46" s="35" t="s">
        <v>61</v>
      </c>
      <c r="C46" s="136"/>
    </row>
    <row r="47" spans="1:3" s="3" customFormat="1">
      <c r="A47" s="71">
        <v>40</v>
      </c>
      <c r="B47" s="423" t="s">
        <v>489</v>
      </c>
      <c r="C47" s="136"/>
    </row>
    <row r="48" spans="1:3" s="3" customFormat="1">
      <c r="A48" s="71">
        <v>41</v>
      </c>
      <c r="B48" s="45" t="s">
        <v>62</v>
      </c>
      <c r="C48" s="135">
        <f>SUM(C49:C52)</f>
        <v>0</v>
      </c>
    </row>
    <row r="49" spans="1:3" s="3" customFormat="1">
      <c r="A49" s="71">
        <v>42</v>
      </c>
      <c r="B49" s="36" t="s">
        <v>63</v>
      </c>
      <c r="C49" s="136"/>
    </row>
    <row r="50" spans="1:3" s="3" customFormat="1">
      <c r="A50" s="71">
        <v>43</v>
      </c>
      <c r="B50" s="37" t="s">
        <v>64</v>
      </c>
      <c r="C50" s="136"/>
    </row>
    <row r="51" spans="1:3" s="3" customFormat="1" ht="27.6">
      <c r="A51" s="71">
        <v>44</v>
      </c>
      <c r="B51" s="36" t="s">
        <v>65</v>
      </c>
      <c r="C51" s="136"/>
    </row>
    <row r="52" spans="1:3" s="3" customFormat="1" ht="27.6">
      <c r="A52" s="71">
        <v>45</v>
      </c>
      <c r="B52" s="36" t="s">
        <v>45</v>
      </c>
      <c r="C52" s="136"/>
    </row>
    <row r="53" spans="1:3" s="3" customFormat="1" ht="15" thickBot="1">
      <c r="A53" s="71">
        <v>46</v>
      </c>
      <c r="B53" s="72" t="s">
        <v>24</v>
      </c>
      <c r="C53" s="138">
        <f>C44-C48</f>
        <v>26983943.340999998</v>
      </c>
    </row>
    <row r="56" spans="1:3">
      <c r="B56" s="2"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pageSetup paperSize="9" scale="54" orientation="portrait" horizontalDpi="300" verticalDpi="300" r:id="rId1"/>
  <headerFooter>
    <oddFooter>&amp;C_x000D_&amp;1#&amp;"Aptos"&amp;10&amp;K000000 C4 - EXTERNAL CONFIDENTIAL</oddFooter>
  </headerFooter>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3"/>
  <sheetViews>
    <sheetView zoomScale="80" zoomScaleNormal="80" workbookViewId="0">
      <selection activeCell="L24" sqref="L24"/>
    </sheetView>
  </sheetViews>
  <sheetFormatPr defaultColWidth="9.21875" defaultRowHeight="13.8"/>
  <cols>
    <col min="1" max="1" width="10.77734375" style="2" bestFit="1" customWidth="1"/>
    <col min="2" max="2" width="59" style="2" customWidth="1"/>
    <col min="3" max="3" width="16.77734375" style="2" bestFit="1" customWidth="1"/>
    <col min="4" max="4" width="22.21875" style="2" customWidth="1"/>
    <col min="5" max="16384" width="9.21875" style="2"/>
  </cols>
  <sheetData>
    <row r="1" spans="1:5">
      <c r="A1" s="14" t="s">
        <v>97</v>
      </c>
      <c r="B1" s="13" t="str">
        <f>Info!C2</f>
        <v>სს " პაშა ბანკი საქართველო"</v>
      </c>
    </row>
    <row r="2" spans="1:5" s="14" customFormat="1" ht="15.75" customHeight="1">
      <c r="A2" s="14" t="s">
        <v>98</v>
      </c>
      <c r="B2" s="251">
        <f>'1. key ratios'!B2</f>
        <v>46203</v>
      </c>
    </row>
    <row r="3" spans="1:5" s="14" customFormat="1" ht="15.75" customHeight="1"/>
    <row r="4" spans="1:5" ht="14.4" thickBot="1">
      <c r="A4" s="2" t="s">
        <v>237</v>
      </c>
      <c r="B4" s="188" t="s">
        <v>238</v>
      </c>
    </row>
    <row r="5" spans="1:5" s="31" customFormat="1">
      <c r="A5" s="814" t="s">
        <v>239</v>
      </c>
      <c r="B5" s="815"/>
      <c r="C5" s="178" t="s">
        <v>240</v>
      </c>
      <c r="D5" s="179" t="s">
        <v>241</v>
      </c>
    </row>
    <row r="6" spans="1:5" s="189" customFormat="1">
      <c r="A6" s="180">
        <v>1</v>
      </c>
      <c r="B6" s="181" t="s">
        <v>242</v>
      </c>
      <c r="C6" s="181"/>
      <c r="D6" s="182"/>
    </row>
    <row r="7" spans="1:5" s="189" customFormat="1">
      <c r="A7" s="183" t="s">
        <v>243</v>
      </c>
      <c r="B7" s="184" t="s">
        <v>244</v>
      </c>
      <c r="C7" s="207">
        <v>4.4999999999999998E-2</v>
      </c>
      <c r="D7" s="585">
        <f>C7*'5. RWA'!$C$13</f>
        <v>28847683.60437553</v>
      </c>
      <c r="E7" s="590"/>
    </row>
    <row r="8" spans="1:5" s="189" customFormat="1">
      <c r="A8" s="183" t="s">
        <v>245</v>
      </c>
      <c r="B8" s="184" t="s">
        <v>246</v>
      </c>
      <c r="C8" s="208">
        <v>0.06</v>
      </c>
      <c r="D8" s="585">
        <f>C8*'5. RWA'!$C$13</f>
        <v>38463578.139167376</v>
      </c>
      <c r="E8" s="590"/>
    </row>
    <row r="9" spans="1:5" s="189" customFormat="1">
      <c r="A9" s="183" t="s">
        <v>247</v>
      </c>
      <c r="B9" s="184" t="s">
        <v>248</v>
      </c>
      <c r="C9" s="208">
        <v>0.08</v>
      </c>
      <c r="D9" s="585">
        <f>C9*'5. RWA'!$C$13</f>
        <v>51284770.852223165</v>
      </c>
      <c r="E9" s="590"/>
    </row>
    <row r="10" spans="1:5" s="189" customFormat="1">
      <c r="A10" s="180" t="s">
        <v>249</v>
      </c>
      <c r="B10" s="181" t="s">
        <v>250</v>
      </c>
      <c r="C10" s="209"/>
      <c r="D10" s="586"/>
      <c r="E10" s="590"/>
    </row>
    <row r="11" spans="1:5" s="190" customFormat="1">
      <c r="A11" s="185" t="s">
        <v>251</v>
      </c>
      <c r="B11" s="186" t="s">
        <v>740</v>
      </c>
      <c r="C11" s="210">
        <v>2.5000000000000001E-2</v>
      </c>
      <c r="D11" s="587">
        <f>C11*'5. RWA'!$C$13</f>
        <v>16026490.891319741</v>
      </c>
      <c r="E11" s="590"/>
    </row>
    <row r="12" spans="1:5" s="190" customFormat="1">
      <c r="A12" s="185" t="s">
        <v>252</v>
      </c>
      <c r="B12" s="186" t="s">
        <v>253</v>
      </c>
      <c r="C12" s="210">
        <v>7.4999999999999997E-3</v>
      </c>
      <c r="D12" s="587">
        <f>C12*'5. RWA'!$C$13</f>
        <v>4807947.267395922</v>
      </c>
      <c r="E12" s="590"/>
    </row>
    <row r="13" spans="1:5" s="190" customFormat="1">
      <c r="A13" s="185" t="s">
        <v>254</v>
      </c>
      <c r="B13" s="186" t="s">
        <v>255</v>
      </c>
      <c r="C13" s="210"/>
      <c r="D13" s="587">
        <f>C13*'5. RWA'!$C$13</f>
        <v>0</v>
      </c>
      <c r="E13" s="590"/>
    </row>
    <row r="14" spans="1:5" s="189" customFormat="1">
      <c r="A14" s="180" t="s">
        <v>256</v>
      </c>
      <c r="B14" s="181" t="s">
        <v>301</v>
      </c>
      <c r="C14" s="211"/>
      <c r="D14" s="586"/>
      <c r="E14" s="590"/>
    </row>
    <row r="15" spans="1:5" s="189" customFormat="1">
      <c r="A15" s="200" t="s">
        <v>259</v>
      </c>
      <c r="B15" s="186" t="s">
        <v>302</v>
      </c>
      <c r="C15" s="210">
        <v>7.6755955802547363E-2</v>
      </c>
      <c r="D15" s="587">
        <f>C15*'5. RWA'!$C$13</f>
        <v>49205145.060962632</v>
      </c>
      <c r="E15" s="590"/>
    </row>
    <row r="16" spans="1:5" s="189" customFormat="1">
      <c r="A16" s="200" t="s">
        <v>260</v>
      </c>
      <c r="B16" s="186" t="s">
        <v>262</v>
      </c>
      <c r="C16" s="210">
        <v>9.5849209899557461E-2</v>
      </c>
      <c r="D16" s="587">
        <f>C16*'5. RWA'!$C$13</f>
        <v>61445059.575818062</v>
      </c>
      <c r="E16" s="590"/>
    </row>
    <row r="17" spans="1:5" s="189" customFormat="1">
      <c r="A17" s="200" t="s">
        <v>261</v>
      </c>
      <c r="B17" s="186" t="s">
        <v>299</v>
      </c>
      <c r="C17" s="210">
        <v>0.12097191265878127</v>
      </c>
      <c r="D17" s="587">
        <f>C17*'5. RWA'!$C$13</f>
        <v>77550210.253259405</v>
      </c>
      <c r="E17" s="590"/>
    </row>
    <row r="18" spans="1:5" s="31" customFormat="1">
      <c r="A18" s="816" t="s">
        <v>300</v>
      </c>
      <c r="B18" s="817"/>
      <c r="C18" s="212" t="s">
        <v>240</v>
      </c>
      <c r="D18" s="588" t="s">
        <v>241</v>
      </c>
      <c r="E18" s="590"/>
    </row>
    <row r="19" spans="1:5" s="189" customFormat="1">
      <c r="A19" s="187">
        <v>4</v>
      </c>
      <c r="B19" s="186" t="s">
        <v>22</v>
      </c>
      <c r="C19" s="210">
        <f>C7+C11+C12+C13+C15</f>
        <v>0.15425595580254736</v>
      </c>
      <c r="D19" s="585">
        <f>C19*'5. RWA'!$C$13</f>
        <v>98887266.824053824</v>
      </c>
      <c r="E19" s="590"/>
    </row>
    <row r="20" spans="1:5" s="189" customFormat="1">
      <c r="A20" s="187">
        <v>5</v>
      </c>
      <c r="B20" s="186" t="s">
        <v>75</v>
      </c>
      <c r="C20" s="210">
        <f>C8+C11+C12+C13+C16</f>
        <v>0.18834920989955745</v>
      </c>
      <c r="D20" s="585">
        <f>C20*'5. RWA'!$C$13</f>
        <v>120743075.87370108</v>
      </c>
      <c r="E20" s="590"/>
    </row>
    <row r="21" spans="1:5" s="189" customFormat="1" ht="14.4" thickBot="1">
      <c r="A21" s="191" t="s">
        <v>257</v>
      </c>
      <c r="B21" s="192" t="s">
        <v>74</v>
      </c>
      <c r="C21" s="213">
        <f>C9+C11+C12+C13+C17</f>
        <v>0.23347191265878128</v>
      </c>
      <c r="D21" s="589">
        <f>C21*'5. RWA'!$C$13</f>
        <v>149669419.26419824</v>
      </c>
      <c r="E21" s="590"/>
    </row>
    <row r="23" spans="1:5">
      <c r="B23" s="18"/>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scale="80" orientation="portrait" horizontalDpi="300" verticalDpi="300" r:id="rId1"/>
  <headerFooter>
    <oddFooter>&amp;C_x000D_&amp;1#&amp;"Aptos"&amp;10&amp;K000000 C4 - EXTERNAL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7"/>
  <sheetViews>
    <sheetView showGridLines="0" zoomScaleNormal="100" workbookViewId="0">
      <selection activeCell="B32" sqref="B32"/>
    </sheetView>
  </sheetViews>
  <sheetFormatPr defaultRowHeight="14.4"/>
  <cols>
    <col min="1" max="1" width="107.109375" bestFit="1" customWidth="1"/>
    <col min="2" max="2" width="54.21875" customWidth="1"/>
    <col min="3" max="3" width="28.109375" bestFit="1" customWidth="1"/>
    <col min="4" max="4" width="28.21875" customWidth="1"/>
    <col min="5" max="7" width="28.109375" customWidth="1"/>
  </cols>
  <sheetData>
    <row r="1" spans="1:2">
      <c r="A1" s="393" t="s">
        <v>97</v>
      </c>
      <c r="B1" s="13" t="str">
        <f>Info!C2</f>
        <v>სს " პაშა ბანკი საქართველო"</v>
      </c>
    </row>
    <row r="2" spans="1:2">
      <c r="A2" s="393" t="s">
        <v>98</v>
      </c>
      <c r="B2" s="251">
        <f>'1. key ratios'!B2</f>
        <v>46203</v>
      </c>
    </row>
    <row r="3" spans="1:2">
      <c r="A3" s="394" t="s">
        <v>701</v>
      </c>
      <c r="B3" s="389" t="s">
        <v>672</v>
      </c>
    </row>
    <row r="4" spans="1:2" ht="15" thickBot="1"/>
    <row r="5" spans="1:2">
      <c r="A5" s="399"/>
      <c r="B5" s="400" t="s">
        <v>673</v>
      </c>
    </row>
    <row r="6" spans="1:2">
      <c r="A6" s="395" t="s">
        <v>674</v>
      </c>
      <c r="B6" s="401">
        <f>SUM(B7,B11)</f>
        <v>164725459.33129999</v>
      </c>
    </row>
    <row r="7" spans="1:2" ht="15.6">
      <c r="A7" s="395" t="s">
        <v>705</v>
      </c>
      <c r="B7" s="401">
        <f>SUM(B8:B10)</f>
        <v>164725459.33129999</v>
      </c>
    </row>
    <row r="8" spans="1:2">
      <c r="A8" s="396" t="s">
        <v>675</v>
      </c>
      <c r="B8" s="402">
        <f>'9. Capital'!C29</f>
        <v>124515015.9903</v>
      </c>
    </row>
    <row r="9" spans="1:2">
      <c r="A9" s="396" t="s">
        <v>676</v>
      </c>
      <c r="B9" s="402">
        <f>'9. Capital'!C42</f>
        <v>13226500</v>
      </c>
    </row>
    <row r="10" spans="1:2">
      <c r="A10" s="396" t="s">
        <v>677</v>
      </c>
      <c r="B10" s="402">
        <f>'9. Capital'!C53</f>
        <v>26983943.340999998</v>
      </c>
    </row>
    <row r="11" spans="1:2">
      <c r="A11" s="395" t="s">
        <v>678</v>
      </c>
      <c r="B11" s="401">
        <f>SUM(B12:B13)</f>
        <v>0</v>
      </c>
    </row>
    <row r="12" spans="1:2" ht="15.6">
      <c r="A12" s="396" t="s">
        <v>706</v>
      </c>
      <c r="B12" s="402"/>
    </row>
    <row r="13" spans="1:2" ht="15.6">
      <c r="A13" s="396" t="s">
        <v>707</v>
      </c>
      <c r="B13" s="402"/>
    </row>
    <row r="14" spans="1:2">
      <c r="A14" s="395" t="s">
        <v>679</v>
      </c>
      <c r="B14" s="401">
        <f>SUM(B15:B16)</f>
        <v>164725459.33129999</v>
      </c>
    </row>
    <row r="15" spans="1:2">
      <c r="A15" s="397" t="s">
        <v>680</v>
      </c>
      <c r="B15" s="402"/>
    </row>
    <row r="16" spans="1:2">
      <c r="A16" s="397" t="s">
        <v>74</v>
      </c>
      <c r="B16" s="402">
        <f>B7</f>
        <v>164725459.33129999</v>
      </c>
    </row>
    <row r="17" spans="1:5">
      <c r="A17" s="395" t="s">
        <v>681</v>
      </c>
      <c r="B17" s="401"/>
    </row>
    <row r="18" spans="1:5">
      <c r="A18" s="397" t="s">
        <v>682</v>
      </c>
      <c r="B18" s="402">
        <f>'5. RWA'!C13</f>
        <v>641059635.65278959</v>
      </c>
    </row>
    <row r="19" spans="1:5">
      <c r="A19" s="397" t="s">
        <v>683</v>
      </c>
      <c r="B19" s="402">
        <f>'15.1. LR'!C32</f>
        <v>696957169.13287997</v>
      </c>
    </row>
    <row r="20" spans="1:5">
      <c r="A20" s="395" t="s">
        <v>684</v>
      </c>
      <c r="B20" s="401"/>
    </row>
    <row r="21" spans="1:5">
      <c r="A21" s="398" t="s">
        <v>685</v>
      </c>
      <c r="B21" s="403">
        <f>IFERROR(B6/B18,0)</f>
        <v>0.2569580896534851</v>
      </c>
    </row>
    <row r="22" spans="1:5">
      <c r="A22" s="398" t="s">
        <v>686</v>
      </c>
      <c r="B22" s="403">
        <f>IFERROR(B6/B19,0)</f>
        <v>0.2363494725741086</v>
      </c>
    </row>
    <row r="23" spans="1:5" ht="15" thickBot="1">
      <c r="A23" s="404" t="s">
        <v>687</v>
      </c>
      <c r="B23" s="405">
        <f>IFERROR(B6/B14,0)</f>
        <v>1</v>
      </c>
    </row>
    <row r="24" spans="1:5" ht="16.5" customHeight="1">
      <c r="A24" s="392" t="s">
        <v>708</v>
      </c>
      <c r="B24" s="390"/>
      <c r="C24" s="390"/>
      <c r="D24" s="390"/>
      <c r="E24" s="390"/>
    </row>
    <row r="25" spans="1:5" ht="25.5" customHeight="1">
      <c r="A25" s="392" t="s">
        <v>709</v>
      </c>
    </row>
    <row r="26" spans="1:5" ht="57" customHeight="1">
      <c r="A26" s="392" t="s">
        <v>710</v>
      </c>
    </row>
    <row r="27" spans="1:5">
      <c r="A27" s="391"/>
    </row>
  </sheetData>
  <pageMargins left="0.7" right="0.7" top="0.75" bottom="0.75" header="0.3" footer="0.3"/>
  <pageSetup paperSize="9" scale="54" orientation="portrait" horizontalDpi="300" verticalDpi="300" r:id="rId1"/>
  <headerFooter>
    <oddFooter>&amp;C_x000D_&amp;1#&amp;"Aptos"&amp;10&amp;K000000 C4 - EXTERNAL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0"/>
  <sheetViews>
    <sheetView showGridLines="0" zoomScale="90" zoomScaleNormal="90" workbookViewId="0">
      <selection activeCell="E38" sqref="E38"/>
    </sheetView>
  </sheetViews>
  <sheetFormatPr defaultRowHeight="14.4"/>
  <cols>
    <col min="1" max="1" width="82" customWidth="1"/>
    <col min="2" max="2" width="28.109375" bestFit="1" customWidth="1"/>
    <col min="3" max="3" width="28.21875" customWidth="1"/>
    <col min="4" max="6" width="28.109375" customWidth="1"/>
  </cols>
  <sheetData>
    <row r="1" spans="1:6">
      <c r="A1" s="393" t="s">
        <v>97</v>
      </c>
      <c r="B1" s="13" t="str">
        <f>Info!C2</f>
        <v>სს " პაშა ბანკი საქართველო"</v>
      </c>
      <c r="C1" s="2"/>
    </row>
    <row r="2" spans="1:6">
      <c r="A2" s="393" t="s">
        <v>98</v>
      </c>
      <c r="B2" s="251">
        <f>'1. key ratios'!B2</f>
        <v>46203</v>
      </c>
      <c r="C2" s="2"/>
    </row>
    <row r="3" spans="1:6">
      <c r="A3" s="394" t="s">
        <v>702</v>
      </c>
      <c r="B3" s="389" t="s">
        <v>672</v>
      </c>
      <c r="C3" s="2"/>
    </row>
    <row r="5" spans="1:6">
      <c r="A5" s="391"/>
    </row>
    <row r="6" spans="1:6" ht="15" thickBot="1">
      <c r="A6" s="406"/>
      <c r="B6" s="406"/>
      <c r="C6" s="406"/>
      <c r="D6" s="406"/>
      <c r="E6" s="406"/>
      <c r="F6" s="406"/>
    </row>
    <row r="7" spans="1:6">
      <c r="A7" s="818"/>
      <c r="B7" s="820" t="s">
        <v>688</v>
      </c>
      <c r="C7" s="820"/>
      <c r="D7" s="820"/>
      <c r="E7" s="820"/>
      <c r="F7" s="821" t="s">
        <v>689</v>
      </c>
    </row>
    <row r="8" spans="1:6" ht="27.6">
      <c r="A8" s="819"/>
      <c r="B8" s="407" t="s">
        <v>690</v>
      </c>
      <c r="C8" s="407" t="s">
        <v>691</v>
      </c>
      <c r="D8" s="407" t="s">
        <v>692</v>
      </c>
      <c r="E8" s="407" t="s">
        <v>693</v>
      </c>
      <c r="F8" s="822"/>
    </row>
    <row r="9" spans="1:6">
      <c r="A9" s="408" t="s">
        <v>694</v>
      </c>
      <c r="B9" s="409">
        <f>B13+B17</f>
        <v>0</v>
      </c>
      <c r="C9" s="409">
        <f t="shared" ref="C9:E9" si="0">C13+C17</f>
        <v>0</v>
      </c>
      <c r="D9" s="409">
        <f t="shared" si="0"/>
        <v>0</v>
      </c>
      <c r="E9" s="409">
        <f t="shared" si="0"/>
        <v>0</v>
      </c>
      <c r="F9" s="410">
        <f>F13+F17</f>
        <v>0</v>
      </c>
    </row>
    <row r="10" spans="1:6">
      <c r="A10" s="411" t="s">
        <v>695</v>
      </c>
      <c r="B10" s="412">
        <f t="shared" ref="B10:E12" si="1">B14+B18</f>
        <v>0</v>
      </c>
      <c r="C10" s="412">
        <f t="shared" si="1"/>
        <v>0</v>
      </c>
      <c r="D10" s="412">
        <f t="shared" si="1"/>
        <v>0</v>
      </c>
      <c r="E10" s="412">
        <f t="shared" si="1"/>
        <v>0</v>
      </c>
      <c r="F10" s="410">
        <f>SUM(B10:E10)</f>
        <v>0</v>
      </c>
    </row>
    <row r="11" spans="1:6">
      <c r="A11" s="411" t="s">
        <v>696</v>
      </c>
      <c r="B11" s="412">
        <f t="shared" si="1"/>
        <v>0</v>
      </c>
      <c r="C11" s="412">
        <f t="shared" si="1"/>
        <v>0</v>
      </c>
      <c r="D11" s="412">
        <f t="shared" si="1"/>
        <v>0</v>
      </c>
      <c r="E11" s="412">
        <f t="shared" si="1"/>
        <v>0</v>
      </c>
      <c r="F11" s="410">
        <f t="shared" ref="F11:F12" si="2">SUM(B11:E11)</f>
        <v>0</v>
      </c>
    </row>
    <row r="12" spans="1:6">
      <c r="A12" s="413" t="s">
        <v>697</v>
      </c>
      <c r="B12" s="412">
        <f t="shared" si="1"/>
        <v>0</v>
      </c>
      <c r="C12" s="412">
        <f t="shared" si="1"/>
        <v>0</v>
      </c>
      <c r="D12" s="412">
        <f t="shared" si="1"/>
        <v>0</v>
      </c>
      <c r="E12" s="412">
        <f t="shared" si="1"/>
        <v>0</v>
      </c>
      <c r="F12" s="410">
        <f t="shared" si="2"/>
        <v>0</v>
      </c>
    </row>
    <row r="13" spans="1:6">
      <c r="A13" s="414" t="s">
        <v>698</v>
      </c>
      <c r="B13" s="415"/>
      <c r="C13" s="415"/>
      <c r="D13" s="415"/>
      <c r="E13" s="415"/>
      <c r="F13" s="416"/>
    </row>
    <row r="14" spans="1:6">
      <c r="A14" s="411" t="s">
        <v>695</v>
      </c>
      <c r="B14" s="417"/>
      <c r="C14" s="417"/>
      <c r="D14" s="417"/>
      <c r="E14" s="417"/>
      <c r="F14" s="418"/>
    </row>
    <row r="15" spans="1:6">
      <c r="A15" s="411" t="s">
        <v>696</v>
      </c>
      <c r="B15" s="417"/>
      <c r="C15" s="417"/>
      <c r="D15" s="417"/>
      <c r="E15" s="417"/>
      <c r="F15" s="418"/>
    </row>
    <row r="16" spans="1:6">
      <c r="A16" s="413" t="s">
        <v>697</v>
      </c>
      <c r="B16" s="417"/>
      <c r="C16" s="417"/>
      <c r="D16" s="417"/>
      <c r="E16" s="417"/>
      <c r="F16" s="418"/>
    </row>
    <row r="17" spans="1:6">
      <c r="A17" s="414" t="s">
        <v>678</v>
      </c>
      <c r="B17" s="415"/>
      <c r="C17" s="415"/>
      <c r="D17" s="415"/>
      <c r="E17" s="415"/>
      <c r="F17" s="418"/>
    </row>
    <row r="18" spans="1:6">
      <c r="A18" s="411" t="s">
        <v>695</v>
      </c>
      <c r="B18" s="417"/>
      <c r="C18" s="417"/>
      <c r="D18" s="417"/>
      <c r="E18" s="417"/>
      <c r="F18" s="418"/>
    </row>
    <row r="19" spans="1:6">
      <c r="A19" s="411" t="s">
        <v>696</v>
      </c>
      <c r="B19" s="417"/>
      <c r="C19" s="417"/>
      <c r="D19" s="417"/>
      <c r="E19" s="417"/>
      <c r="F19" s="418"/>
    </row>
    <row r="20" spans="1:6" ht="15" thickBot="1">
      <c r="A20" s="419" t="s">
        <v>697</v>
      </c>
      <c r="B20" s="420"/>
      <c r="C20" s="420"/>
      <c r="D20" s="420"/>
      <c r="E20" s="420"/>
      <c r="F20" s="421"/>
    </row>
  </sheetData>
  <mergeCells count="3">
    <mergeCell ref="A7:A8"/>
    <mergeCell ref="B7:E7"/>
    <mergeCell ref="F7:F8"/>
  </mergeCells>
  <pageMargins left="0.7" right="0.7" top="0.75" bottom="0.75" header="0.3" footer="0.3"/>
  <pageSetup paperSize="9" scale="39" orientation="portrait" horizontalDpi="300" verticalDpi="300" r:id="rId1"/>
  <headerFooter>
    <oddFooter>&amp;C_x000D_&amp;1#&amp;"Aptos"&amp;10&amp;K000000 C4 - EXTERNAL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8"/>
  <sheetViews>
    <sheetView zoomScale="80" zoomScaleNormal="80" workbookViewId="0">
      <pane xSplit="1" ySplit="5" topLeftCell="B51" activePane="bottomRight" state="frozen"/>
      <selection activeCell="E12" sqref="E12"/>
      <selection pane="topRight" activeCell="E12" sqref="E12"/>
      <selection pane="bottomLeft" activeCell="E12" sqref="E12"/>
      <selection pane="bottomRight" activeCell="C70" sqref="C70"/>
    </sheetView>
  </sheetViews>
  <sheetFormatPr defaultRowHeight="14.4"/>
  <cols>
    <col min="1" max="1" width="10.77734375" style="32" customWidth="1"/>
    <col min="2" max="2" width="91.77734375" style="32" customWidth="1"/>
    <col min="3" max="3" width="53.21875" style="538" customWidth="1"/>
    <col min="4" max="4" width="32.21875" style="32" customWidth="1"/>
    <col min="5" max="5" width="9.44140625" customWidth="1"/>
  </cols>
  <sheetData>
    <row r="1" spans="1:6">
      <c r="A1" s="14" t="s">
        <v>97</v>
      </c>
      <c r="B1" s="15" t="str">
        <f>Info!C2</f>
        <v>სს " პაშა ბანკი საქართველო"</v>
      </c>
      <c r="E1" s="2"/>
      <c r="F1" s="2"/>
    </row>
    <row r="2" spans="1:6" s="14" customFormat="1" ht="15.75" customHeight="1">
      <c r="A2" s="14" t="s">
        <v>98</v>
      </c>
      <c r="B2" s="251">
        <f>'1. key ratios'!B2</f>
        <v>46203</v>
      </c>
      <c r="C2" s="539"/>
    </row>
    <row r="3" spans="1:6" s="14" customFormat="1" ht="15.75" customHeight="1">
      <c r="A3" s="20"/>
      <c r="C3" s="539"/>
    </row>
    <row r="4" spans="1:6" s="14" customFormat="1" ht="15.75" customHeight="1" thickBot="1">
      <c r="A4" s="14" t="s">
        <v>184</v>
      </c>
      <c r="B4" s="110" t="s">
        <v>161</v>
      </c>
      <c r="C4" s="539"/>
      <c r="D4" s="112" t="s">
        <v>76</v>
      </c>
    </row>
    <row r="5" spans="1:6" ht="27.6">
      <c r="A5" s="76" t="s">
        <v>25</v>
      </c>
      <c r="B5" s="77" t="s">
        <v>133</v>
      </c>
      <c r="C5" s="531" t="s">
        <v>609</v>
      </c>
      <c r="D5" s="111" t="s">
        <v>162</v>
      </c>
    </row>
    <row r="6" spans="1:6">
      <c r="A6" s="504">
        <v>1</v>
      </c>
      <c r="B6" s="505" t="s">
        <v>607</v>
      </c>
      <c r="C6" s="591">
        <f>SUM(C7:C9)</f>
        <v>106769228.44350001</v>
      </c>
      <c r="D6" s="592"/>
      <c r="E6" s="5"/>
    </row>
    <row r="7" spans="1:6">
      <c r="A7" s="504">
        <v>1.1000000000000001</v>
      </c>
      <c r="B7" s="492" t="s">
        <v>85</v>
      </c>
      <c r="C7" s="532">
        <v>3343795.5180000002</v>
      </c>
      <c r="D7" s="73"/>
      <c r="E7" s="5"/>
    </row>
    <row r="8" spans="1:6">
      <c r="A8" s="504">
        <v>1.2</v>
      </c>
      <c r="B8" s="492" t="s">
        <v>86</v>
      </c>
      <c r="C8" s="532">
        <v>28651680.360799998</v>
      </c>
      <c r="D8" s="73"/>
      <c r="E8" s="5"/>
    </row>
    <row r="9" spans="1:6">
      <c r="A9" s="504">
        <v>1.3</v>
      </c>
      <c r="B9" s="492" t="s">
        <v>87</v>
      </c>
      <c r="C9" s="532">
        <v>74773752.564700007</v>
      </c>
      <c r="D9" s="73"/>
      <c r="E9" s="5"/>
    </row>
    <row r="10" spans="1:6">
      <c r="A10" s="504">
        <v>2</v>
      </c>
      <c r="B10" s="493" t="s">
        <v>494</v>
      </c>
      <c r="C10" s="533">
        <f>C11</f>
        <v>2902722.7499000002</v>
      </c>
      <c r="D10" s="73"/>
      <c r="E10" s="5"/>
    </row>
    <row r="11" spans="1:6">
      <c r="A11" s="504">
        <v>2.1</v>
      </c>
      <c r="B11" s="494" t="s">
        <v>495</v>
      </c>
      <c r="C11" s="530">
        <v>2902722.7499000002</v>
      </c>
      <c r="D11" s="74"/>
      <c r="E11" s="6"/>
    </row>
    <row r="12" spans="1:6" ht="23.55" customHeight="1">
      <c r="A12" s="504">
        <v>3</v>
      </c>
      <c r="B12" s="495" t="s">
        <v>496</v>
      </c>
      <c r="C12" s="534"/>
      <c r="D12" s="74"/>
      <c r="E12" s="6"/>
    </row>
    <row r="13" spans="1:6" ht="22.95" customHeight="1">
      <c r="A13" s="504">
        <v>4</v>
      </c>
      <c r="B13" s="487" t="s">
        <v>497</v>
      </c>
      <c r="C13" s="534"/>
      <c r="D13" s="74"/>
      <c r="E13" s="6"/>
    </row>
    <row r="14" spans="1:6">
      <c r="A14" s="504">
        <v>5</v>
      </c>
      <c r="B14" s="487" t="s">
        <v>498</v>
      </c>
      <c r="C14" s="534">
        <f>SUM(C15:C17)</f>
        <v>0</v>
      </c>
      <c r="D14" s="74"/>
      <c r="E14" s="6"/>
    </row>
    <row r="15" spans="1:6">
      <c r="A15" s="504">
        <v>5.0999999999999996</v>
      </c>
      <c r="B15" s="488" t="s">
        <v>499</v>
      </c>
      <c r="C15" s="532"/>
      <c r="D15" s="74"/>
      <c r="E15" s="5"/>
    </row>
    <row r="16" spans="1:6">
      <c r="A16" s="504">
        <v>5.2</v>
      </c>
      <c r="B16" s="488" t="s">
        <v>426</v>
      </c>
      <c r="C16" s="532"/>
      <c r="D16" s="73"/>
      <c r="E16" s="5"/>
    </row>
    <row r="17" spans="1:5">
      <c r="A17" s="504">
        <v>5.3</v>
      </c>
      <c r="B17" s="488" t="s">
        <v>500</v>
      </c>
      <c r="C17" s="532"/>
      <c r="D17" s="73"/>
      <c r="E17" s="5"/>
    </row>
    <row r="18" spans="1:5">
      <c r="A18" s="504">
        <v>6</v>
      </c>
      <c r="B18" s="495" t="s">
        <v>501</v>
      </c>
      <c r="C18" s="533">
        <f>SUM(C19:C20)</f>
        <v>530740690.05020005</v>
      </c>
      <c r="D18" s="73"/>
      <c r="E18" s="5"/>
    </row>
    <row r="19" spans="1:5">
      <c r="A19" s="504">
        <v>6.1</v>
      </c>
      <c r="B19" s="488" t="s">
        <v>426</v>
      </c>
      <c r="C19" s="530">
        <v>116938557.9645</v>
      </c>
      <c r="D19" s="73"/>
      <c r="E19" s="5"/>
    </row>
    <row r="20" spans="1:5">
      <c r="A20" s="504">
        <v>6.2</v>
      </c>
      <c r="B20" s="488" t="s">
        <v>500</v>
      </c>
      <c r="C20" s="530">
        <v>413802132.08570004</v>
      </c>
      <c r="D20" s="73"/>
      <c r="E20" s="5"/>
    </row>
    <row r="21" spans="1:5">
      <c r="A21" s="504">
        <v>7</v>
      </c>
      <c r="B21" s="496" t="s">
        <v>502</v>
      </c>
      <c r="C21" s="534"/>
      <c r="D21" s="73"/>
      <c r="E21" s="5"/>
    </row>
    <row r="22" spans="1:5">
      <c r="A22" s="504">
        <v>8</v>
      </c>
      <c r="B22" s="496" t="s">
        <v>503</v>
      </c>
      <c r="C22" s="533"/>
      <c r="D22" s="73"/>
      <c r="E22" s="5"/>
    </row>
    <row r="23" spans="1:5">
      <c r="A23" s="504">
        <v>9</v>
      </c>
      <c r="B23" s="487" t="s">
        <v>504</v>
      </c>
      <c r="C23" s="533">
        <f>SUM(C24:C25)</f>
        <v>3769422.66</v>
      </c>
      <c r="D23" s="331"/>
      <c r="E23" s="5"/>
    </row>
    <row r="24" spans="1:5">
      <c r="A24" s="504">
        <v>9.1</v>
      </c>
      <c r="B24" s="490" t="s">
        <v>505</v>
      </c>
      <c r="C24" s="535">
        <v>3769422.66</v>
      </c>
      <c r="D24" s="75"/>
      <c r="E24" s="5"/>
    </row>
    <row r="25" spans="1:5">
      <c r="A25" s="504">
        <v>9.1999999999999993</v>
      </c>
      <c r="B25" s="490" t="s">
        <v>506</v>
      </c>
      <c r="C25" s="593"/>
      <c r="D25" s="594"/>
      <c r="E25" s="4"/>
    </row>
    <row r="26" spans="1:5">
      <c r="A26" s="504">
        <v>10</v>
      </c>
      <c r="B26" s="487" t="s">
        <v>36</v>
      </c>
      <c r="C26" s="536">
        <f>SUM(C27:C28)</f>
        <v>2813344.11</v>
      </c>
      <c r="D26" s="387" t="s">
        <v>658</v>
      </c>
      <c r="E26" s="5"/>
    </row>
    <row r="27" spans="1:5">
      <c r="A27" s="504">
        <v>10.1</v>
      </c>
      <c r="B27" s="490" t="s">
        <v>507</v>
      </c>
      <c r="C27" s="532"/>
      <c r="D27" s="73"/>
      <c r="E27" s="5"/>
    </row>
    <row r="28" spans="1:5">
      <c r="A28" s="504">
        <v>10.199999999999999</v>
      </c>
      <c r="B28" s="490" t="s">
        <v>508</v>
      </c>
      <c r="C28" s="532">
        <v>2813344.11</v>
      </c>
      <c r="D28" s="73"/>
      <c r="E28" s="5"/>
    </row>
    <row r="29" spans="1:5">
      <c r="A29" s="504">
        <v>11</v>
      </c>
      <c r="B29" s="487" t="s">
        <v>509</v>
      </c>
      <c r="C29" s="533">
        <f>SUM(C30:C31)</f>
        <v>2267793.91</v>
      </c>
      <c r="D29" s="387" t="s">
        <v>769</v>
      </c>
      <c r="E29" s="5"/>
    </row>
    <row r="30" spans="1:5">
      <c r="A30" s="504">
        <v>11.1</v>
      </c>
      <c r="B30" s="490" t="s">
        <v>510</v>
      </c>
      <c r="C30" s="532"/>
      <c r="D30" s="73"/>
      <c r="E30" s="5"/>
    </row>
    <row r="31" spans="1:5">
      <c r="A31" s="504">
        <v>11.2</v>
      </c>
      <c r="B31" s="490" t="s">
        <v>511</v>
      </c>
      <c r="C31" s="532">
        <v>2267793.91</v>
      </c>
      <c r="D31" s="73"/>
      <c r="E31" s="5"/>
    </row>
    <row r="32" spans="1:5">
      <c r="A32" s="504">
        <v>13</v>
      </c>
      <c r="B32" s="487" t="s">
        <v>88</v>
      </c>
      <c r="C32" s="533">
        <v>11900839.198099999</v>
      </c>
      <c r="D32" s="73"/>
      <c r="E32" s="5"/>
    </row>
    <row r="33" spans="1:5">
      <c r="A33" s="504">
        <v>13.1</v>
      </c>
      <c r="B33" s="497" t="s">
        <v>512</v>
      </c>
      <c r="C33" s="532">
        <v>4848246</v>
      </c>
      <c r="D33" s="73"/>
      <c r="E33" s="5"/>
    </row>
    <row r="34" spans="1:5">
      <c r="A34" s="504">
        <v>13.2</v>
      </c>
      <c r="B34" s="497" t="s">
        <v>513</v>
      </c>
      <c r="C34" s="535"/>
      <c r="D34" s="75"/>
      <c r="E34" s="5"/>
    </row>
    <row r="35" spans="1:5">
      <c r="A35" s="504">
        <v>14</v>
      </c>
      <c r="B35" s="424" t="s">
        <v>514</v>
      </c>
      <c r="C35" s="537">
        <f>SUM(C6,C10,C12,C13,C14,C18,C21,C22,C23,C26,C29,C32)</f>
        <v>661164041.12169993</v>
      </c>
      <c r="D35" s="73"/>
      <c r="E35" s="5"/>
    </row>
    <row r="36" spans="1:5">
      <c r="A36" s="504"/>
      <c r="B36" s="507" t="s">
        <v>93</v>
      </c>
      <c r="C36" s="540"/>
      <c r="D36" s="73"/>
      <c r="E36" s="5"/>
    </row>
    <row r="37" spans="1:5">
      <c r="A37" s="504">
        <v>15</v>
      </c>
      <c r="B37" s="496" t="s">
        <v>515</v>
      </c>
      <c r="C37" s="593">
        <f>C38</f>
        <v>147649.30969999998</v>
      </c>
      <c r="D37" s="594"/>
      <c r="E37" s="4"/>
    </row>
    <row r="38" spans="1:5">
      <c r="A38" s="504">
        <v>15.1</v>
      </c>
      <c r="B38" s="494" t="s">
        <v>495</v>
      </c>
      <c r="C38" s="532">
        <v>147649.30969999998</v>
      </c>
      <c r="D38" s="73"/>
      <c r="E38" s="5"/>
    </row>
    <row r="39" spans="1:5" ht="20.399999999999999">
      <c r="A39" s="504">
        <v>16</v>
      </c>
      <c r="B39" s="496" t="s">
        <v>516</v>
      </c>
      <c r="C39" s="533"/>
      <c r="D39" s="73"/>
      <c r="E39" s="5"/>
    </row>
    <row r="40" spans="1:5">
      <c r="A40" s="504">
        <v>17</v>
      </c>
      <c r="B40" s="496" t="s">
        <v>517</v>
      </c>
      <c r="C40" s="533">
        <f>SUM(C41:C44)</f>
        <v>477647782.97569996</v>
      </c>
      <c r="D40" s="73"/>
      <c r="E40" s="5"/>
    </row>
    <row r="41" spans="1:5">
      <c r="A41" s="504">
        <v>17.100000000000001</v>
      </c>
      <c r="B41" s="491" t="s">
        <v>518</v>
      </c>
      <c r="C41" s="532">
        <v>444337480.32199997</v>
      </c>
      <c r="D41" s="73"/>
      <c r="E41" s="5"/>
    </row>
    <row r="42" spans="1:5">
      <c r="A42" s="595">
        <v>17.2</v>
      </c>
      <c r="B42" s="492" t="s">
        <v>89</v>
      </c>
      <c r="C42" s="535">
        <v>30377981.6633</v>
      </c>
      <c r="D42" s="75"/>
      <c r="E42" s="5"/>
    </row>
    <row r="43" spans="1:5">
      <c r="A43" s="504">
        <v>17.3</v>
      </c>
      <c r="B43" s="491" t="s">
        <v>519</v>
      </c>
      <c r="C43" s="596"/>
      <c r="D43" s="528"/>
      <c r="E43" s="5"/>
    </row>
    <row r="44" spans="1:5">
      <c r="A44" s="504">
        <v>17.399999999999999</v>
      </c>
      <c r="B44" s="491" t="s">
        <v>520</v>
      </c>
      <c r="C44" s="596">
        <v>2932320.9904</v>
      </c>
      <c r="D44" s="528"/>
      <c r="E44" s="5"/>
    </row>
    <row r="45" spans="1:5">
      <c r="A45" s="504">
        <v>18</v>
      </c>
      <c r="B45" s="487" t="s">
        <v>521</v>
      </c>
      <c r="C45" s="597">
        <v>168173.78989999997</v>
      </c>
      <c r="D45" s="528"/>
      <c r="E45" s="4"/>
    </row>
    <row r="46" spans="1:5">
      <c r="A46" s="504">
        <v>19</v>
      </c>
      <c r="B46" s="487" t="s">
        <v>522</v>
      </c>
      <c r="C46" s="598">
        <f>SUM(C47:C48)</f>
        <v>0</v>
      </c>
      <c r="D46" s="529"/>
    </row>
    <row r="47" spans="1:5">
      <c r="A47" s="504">
        <v>19.100000000000001</v>
      </c>
      <c r="B47" s="489" t="s">
        <v>523</v>
      </c>
      <c r="C47" s="599"/>
      <c r="D47" s="529"/>
    </row>
    <row r="48" spans="1:5">
      <c r="A48" s="504">
        <v>19.2</v>
      </c>
      <c r="B48" s="489" t="s">
        <v>524</v>
      </c>
      <c r="C48" s="599"/>
      <c r="D48" s="529"/>
    </row>
    <row r="49" spans="1:4">
      <c r="A49" s="504">
        <v>20</v>
      </c>
      <c r="B49" s="424" t="s">
        <v>90</v>
      </c>
      <c r="C49" s="598">
        <v>31676030.412500001</v>
      </c>
      <c r="D49" s="387" t="s">
        <v>766</v>
      </c>
    </row>
    <row r="50" spans="1:4">
      <c r="A50" s="504">
        <v>21</v>
      </c>
      <c r="B50" s="493" t="s">
        <v>78</v>
      </c>
      <c r="C50" s="598">
        <v>7546839.9285000004</v>
      </c>
      <c r="D50" s="529"/>
    </row>
    <row r="51" spans="1:4">
      <c r="A51" s="504">
        <v>21.1</v>
      </c>
      <c r="B51" s="492" t="s">
        <v>525</v>
      </c>
      <c r="C51" s="599"/>
      <c r="D51" s="529"/>
    </row>
    <row r="52" spans="1:4">
      <c r="A52" s="504">
        <v>22</v>
      </c>
      <c r="B52" s="424" t="s">
        <v>526</v>
      </c>
      <c r="C52" s="598">
        <f>SUM(C37,C39,C40,C45,C46,C49,C50)</f>
        <v>517186476.4163</v>
      </c>
      <c r="D52" s="529"/>
    </row>
    <row r="53" spans="1:4">
      <c r="A53" s="504"/>
      <c r="B53" s="507" t="s">
        <v>527</v>
      </c>
      <c r="C53" s="599"/>
      <c r="D53" s="529"/>
    </row>
    <row r="54" spans="1:4">
      <c r="A54" s="504">
        <v>23</v>
      </c>
      <c r="B54" s="424" t="s">
        <v>94</v>
      </c>
      <c r="C54" s="597">
        <v>136800000</v>
      </c>
      <c r="D54" s="387" t="s">
        <v>767</v>
      </c>
    </row>
    <row r="55" spans="1:4">
      <c r="A55" s="504">
        <v>24</v>
      </c>
      <c r="B55" s="424" t="s">
        <v>528</v>
      </c>
      <c r="C55" s="597"/>
      <c r="D55" s="529"/>
    </row>
    <row r="56" spans="1:4">
      <c r="A56" s="504">
        <v>25</v>
      </c>
      <c r="B56" s="424" t="s">
        <v>91</v>
      </c>
      <c r="C56" s="597"/>
      <c r="D56" s="529"/>
    </row>
    <row r="57" spans="1:4">
      <c r="A57" s="504">
        <v>26</v>
      </c>
      <c r="B57" s="487" t="s">
        <v>529</v>
      </c>
      <c r="C57" s="597"/>
      <c r="D57" s="529"/>
    </row>
    <row r="58" spans="1:4">
      <c r="A58" s="504">
        <v>27</v>
      </c>
      <c r="B58" s="487" t="s">
        <v>530</v>
      </c>
      <c r="C58" s="597">
        <f>SUM(C59:C60)</f>
        <v>14381410.5</v>
      </c>
      <c r="D58" s="529"/>
    </row>
    <row r="59" spans="1:4">
      <c r="A59" s="504">
        <v>27.1</v>
      </c>
      <c r="B59" s="489" t="s">
        <v>531</v>
      </c>
      <c r="C59" s="596">
        <v>1154910.5</v>
      </c>
      <c r="D59" s="529"/>
    </row>
    <row r="60" spans="1:4">
      <c r="A60" s="504">
        <v>27.2</v>
      </c>
      <c r="B60" s="491" t="s">
        <v>532</v>
      </c>
      <c r="C60" s="596">
        <v>13226500</v>
      </c>
      <c r="D60" s="529"/>
    </row>
    <row r="61" spans="1:4">
      <c r="A61" s="504">
        <v>28</v>
      </c>
      <c r="B61" s="493" t="s">
        <v>533</v>
      </c>
      <c r="C61" s="597"/>
      <c r="D61" s="529"/>
    </row>
    <row r="62" spans="1:4">
      <c r="A62" s="504">
        <v>29</v>
      </c>
      <c r="B62" s="487" t="s">
        <v>534</v>
      </c>
      <c r="C62" s="597">
        <f>SUM(C63:C65)</f>
        <v>0</v>
      </c>
      <c r="D62" s="529"/>
    </row>
    <row r="63" spans="1:4">
      <c r="A63" s="504">
        <v>29.1</v>
      </c>
      <c r="B63" s="488" t="s">
        <v>535</v>
      </c>
      <c r="C63" s="596"/>
      <c r="D63" s="529"/>
    </row>
    <row r="64" spans="1:4" ht="24" customHeight="1">
      <c r="A64" s="504">
        <v>29.2</v>
      </c>
      <c r="B64" s="489" t="s">
        <v>536</v>
      </c>
      <c r="C64" s="596"/>
      <c r="D64" s="529"/>
    </row>
    <row r="65" spans="1:4" ht="22.05" customHeight="1">
      <c r="A65" s="504">
        <v>29.3</v>
      </c>
      <c r="B65" s="490" t="s">
        <v>537</v>
      </c>
      <c r="C65" s="596"/>
      <c r="D65" s="529"/>
    </row>
    <row r="66" spans="1:4">
      <c r="A66" s="504">
        <v>30</v>
      </c>
      <c r="B66" s="487" t="s">
        <v>92</v>
      </c>
      <c r="C66" s="597">
        <v>-7203845.9896999998</v>
      </c>
      <c r="D66" s="387" t="s">
        <v>768</v>
      </c>
    </row>
    <row r="67" spans="1:4">
      <c r="A67" s="504">
        <v>31</v>
      </c>
      <c r="B67" s="508" t="s">
        <v>538</v>
      </c>
      <c r="C67" s="597">
        <f>SUM(C54,C55,C56,C57,C58,C61,C62,C66)</f>
        <v>143977564.51030001</v>
      </c>
      <c r="D67" s="529"/>
    </row>
    <row r="68" spans="1:4" ht="15" thickBot="1">
      <c r="A68" s="600">
        <v>32</v>
      </c>
      <c r="B68" s="601" t="s">
        <v>539</v>
      </c>
      <c r="C68" s="602">
        <f>SUM(C52,C67)</f>
        <v>661164040.92659998</v>
      </c>
      <c r="D68" s="603"/>
    </row>
  </sheetData>
  <pageMargins left="0.7" right="0.7" top="0.75" bottom="0.75" header="0.3" footer="0.3"/>
  <pageSetup paperSize="9" scale="46" orientation="portrait" horizontalDpi="300" verticalDpi="300" r:id="rId1"/>
  <headerFooter>
    <oddFooter>&amp;C_x000D_&amp;1#&amp;"Aptos"&amp;10&amp;K000000 C4 - EXTERNAL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22"/>
  <sheetViews>
    <sheetView zoomScale="80" zoomScaleNormal="80" workbookViewId="0">
      <pane xSplit="2" ySplit="7" topLeftCell="K8" activePane="bottomRight" state="frozen"/>
      <selection activeCell="E12" sqref="E12"/>
      <selection pane="topRight" activeCell="E12" sqref="E12"/>
      <selection pane="bottomLeft" activeCell="E12" sqref="E12"/>
      <selection pane="bottomRight" activeCell="S22" sqref="S22"/>
    </sheetView>
  </sheetViews>
  <sheetFormatPr defaultColWidth="9.21875" defaultRowHeight="13.8"/>
  <cols>
    <col min="1" max="1" width="10.5546875" style="2" bestFit="1" customWidth="1"/>
    <col min="2" max="2" width="97" style="2" bestFit="1" customWidth="1"/>
    <col min="3" max="3" width="12.33203125" style="2" customWidth="1"/>
    <col min="4" max="4" width="13.21875" style="2" bestFit="1" customWidth="1"/>
    <col min="5" max="5" width="12.88671875" style="2" customWidth="1"/>
    <col min="6" max="6" width="13.21875" style="2" bestFit="1" customWidth="1"/>
    <col min="7" max="7" width="9.44140625" style="2" bestFit="1" customWidth="1"/>
    <col min="8" max="8" width="13.21875" style="2" bestFit="1" customWidth="1"/>
    <col min="9" max="9" width="12.77734375" style="2" customWidth="1"/>
    <col min="10" max="10" width="13.21875" style="2" bestFit="1" customWidth="1"/>
    <col min="11" max="11" width="11.6640625" style="2" customWidth="1"/>
    <col min="12" max="12" width="13.21875" style="2" bestFit="1" customWidth="1"/>
    <col min="13" max="13" width="12.33203125" style="2" customWidth="1"/>
    <col min="14" max="14" width="13.21875" style="2" bestFit="1" customWidth="1"/>
    <col min="15" max="15" width="12.44140625" style="2" customWidth="1"/>
    <col min="16" max="16" width="13.21875" style="2" bestFit="1" customWidth="1"/>
    <col min="17" max="17" width="9.44140625" style="2" bestFit="1" customWidth="1"/>
    <col min="18" max="18" width="13.21875" style="2" bestFit="1" customWidth="1"/>
    <col min="19" max="19" width="31.5546875" style="2" bestFit="1" customWidth="1"/>
    <col min="20" max="16384" width="9.21875" style="9"/>
  </cols>
  <sheetData>
    <row r="1" spans="1:19">
      <c r="A1" s="2" t="s">
        <v>97</v>
      </c>
      <c r="B1" s="2" t="str">
        <f>Info!C2</f>
        <v>სს " პაშა ბანკი საქართველო"</v>
      </c>
    </row>
    <row r="2" spans="1:19">
      <c r="A2" s="2" t="s">
        <v>98</v>
      </c>
      <c r="B2" s="251">
        <f>'1. key ratios'!B2</f>
        <v>46203</v>
      </c>
    </row>
    <row r="4" spans="1:19" ht="28.2" thickBot="1">
      <c r="A4" s="31" t="s">
        <v>185</v>
      </c>
      <c r="B4" s="154" t="s">
        <v>203</v>
      </c>
    </row>
    <row r="5" spans="1:19">
      <c r="A5" s="63"/>
      <c r="B5" s="65"/>
      <c r="C5" s="57" t="s">
        <v>0</v>
      </c>
      <c r="D5" s="57" t="s">
        <v>1</v>
      </c>
      <c r="E5" s="57" t="s">
        <v>2</v>
      </c>
      <c r="F5" s="57" t="s">
        <v>3</v>
      </c>
      <c r="G5" s="57" t="s">
        <v>4</v>
      </c>
      <c r="H5" s="57" t="s">
        <v>5</v>
      </c>
      <c r="I5" s="57" t="s">
        <v>134</v>
      </c>
      <c r="J5" s="57" t="s">
        <v>135</v>
      </c>
      <c r="K5" s="57" t="s">
        <v>136</v>
      </c>
      <c r="L5" s="57" t="s">
        <v>137</v>
      </c>
      <c r="M5" s="57" t="s">
        <v>138</v>
      </c>
      <c r="N5" s="57" t="s">
        <v>139</v>
      </c>
      <c r="O5" s="57" t="s">
        <v>190</v>
      </c>
      <c r="P5" s="57" t="s">
        <v>191</v>
      </c>
      <c r="Q5" s="57" t="s">
        <v>192</v>
      </c>
      <c r="R5" s="147" t="s">
        <v>193</v>
      </c>
      <c r="S5" s="58" t="s">
        <v>194</v>
      </c>
    </row>
    <row r="6" spans="1:19" ht="46.5" customHeight="1">
      <c r="A6" s="78"/>
      <c r="B6" s="827" t="s">
        <v>195</v>
      </c>
      <c r="C6" s="825">
        <v>0</v>
      </c>
      <c r="D6" s="826"/>
      <c r="E6" s="825">
        <v>0.2</v>
      </c>
      <c r="F6" s="826"/>
      <c r="G6" s="825">
        <v>0.35</v>
      </c>
      <c r="H6" s="826"/>
      <c r="I6" s="825">
        <v>0.5</v>
      </c>
      <c r="J6" s="826"/>
      <c r="K6" s="825">
        <v>0.75</v>
      </c>
      <c r="L6" s="826"/>
      <c r="M6" s="825">
        <v>1</v>
      </c>
      <c r="N6" s="826"/>
      <c r="O6" s="825">
        <v>1.5</v>
      </c>
      <c r="P6" s="826"/>
      <c r="Q6" s="825">
        <v>2.5</v>
      </c>
      <c r="R6" s="826"/>
      <c r="S6" s="823" t="s">
        <v>145</v>
      </c>
    </row>
    <row r="7" spans="1:19">
      <c r="A7" s="78"/>
      <c r="B7" s="828"/>
      <c r="C7" s="153" t="s">
        <v>188</v>
      </c>
      <c r="D7" s="153" t="s">
        <v>189</v>
      </c>
      <c r="E7" s="153" t="s">
        <v>188</v>
      </c>
      <c r="F7" s="153" t="s">
        <v>189</v>
      </c>
      <c r="G7" s="153" t="s">
        <v>188</v>
      </c>
      <c r="H7" s="153" t="s">
        <v>189</v>
      </c>
      <c r="I7" s="153" t="s">
        <v>188</v>
      </c>
      <c r="J7" s="153" t="s">
        <v>189</v>
      </c>
      <c r="K7" s="153" t="s">
        <v>188</v>
      </c>
      <c r="L7" s="153" t="s">
        <v>189</v>
      </c>
      <c r="M7" s="153" t="s">
        <v>188</v>
      </c>
      <c r="N7" s="153" t="s">
        <v>189</v>
      </c>
      <c r="O7" s="153" t="s">
        <v>188</v>
      </c>
      <c r="P7" s="153" t="s">
        <v>189</v>
      </c>
      <c r="Q7" s="153" t="s">
        <v>188</v>
      </c>
      <c r="R7" s="153" t="s">
        <v>189</v>
      </c>
      <c r="S7" s="824"/>
    </row>
    <row r="8" spans="1:19">
      <c r="A8" s="61">
        <v>1</v>
      </c>
      <c r="B8" s="86" t="s">
        <v>123</v>
      </c>
      <c r="C8" s="139">
        <v>12985811.199999999</v>
      </c>
      <c r="D8" s="139"/>
      <c r="E8" s="139">
        <v>0</v>
      </c>
      <c r="F8" s="148"/>
      <c r="G8" s="139">
        <v>0</v>
      </c>
      <c r="H8" s="139"/>
      <c r="I8" s="139">
        <v>0</v>
      </c>
      <c r="J8" s="139"/>
      <c r="K8" s="139">
        <v>0</v>
      </c>
      <c r="L8" s="139"/>
      <c r="M8" s="139">
        <v>21135269.130800001</v>
      </c>
      <c r="N8" s="139"/>
      <c r="O8" s="139">
        <v>0</v>
      </c>
      <c r="P8" s="139"/>
      <c r="Q8" s="139">
        <v>0</v>
      </c>
      <c r="R8" s="148"/>
      <c r="S8" s="157">
        <f>$C$6*SUM(C8:D8)+$E$6*SUM(E8:F8)+$G$6*SUM(G8:H8)+$I$6*SUM(I8:J8)+$K$6*SUM(K8:L8)+$M$6*SUM(M8:N8)+$O$6*SUM(O8:P8)+$Q$6*SUM(Q8:R8)</f>
        <v>21135269.130800001</v>
      </c>
    </row>
    <row r="9" spans="1:19">
      <c r="A9" s="61">
        <v>2</v>
      </c>
      <c r="B9" s="86" t="s">
        <v>124</v>
      </c>
      <c r="C9" s="139">
        <v>0</v>
      </c>
      <c r="D9" s="139"/>
      <c r="E9" s="139">
        <v>0</v>
      </c>
      <c r="F9" s="139"/>
      <c r="G9" s="139">
        <v>0</v>
      </c>
      <c r="H9" s="139"/>
      <c r="I9" s="139">
        <v>0</v>
      </c>
      <c r="J9" s="139"/>
      <c r="K9" s="139">
        <v>0</v>
      </c>
      <c r="L9" s="139"/>
      <c r="M9" s="139">
        <v>0</v>
      </c>
      <c r="N9" s="139"/>
      <c r="O9" s="139">
        <v>0</v>
      </c>
      <c r="P9" s="139"/>
      <c r="Q9" s="139">
        <v>0</v>
      </c>
      <c r="R9" s="148"/>
      <c r="S9" s="157">
        <f t="shared" ref="S9:S21" si="0">$C$6*SUM(C9:D9)+$E$6*SUM(E9:F9)+$G$6*SUM(G9:H9)+$I$6*SUM(I9:J9)+$K$6*SUM(K9:L9)+$M$6*SUM(M9:N9)+$O$6*SUM(O9:P9)+$Q$6*SUM(Q9:R9)</f>
        <v>0</v>
      </c>
    </row>
    <row r="10" spans="1:19">
      <c r="A10" s="61">
        <v>3</v>
      </c>
      <c r="B10" s="86" t="s">
        <v>125</v>
      </c>
      <c r="C10" s="139">
        <v>0</v>
      </c>
      <c r="D10" s="139"/>
      <c r="E10" s="139">
        <v>0</v>
      </c>
      <c r="F10" s="139"/>
      <c r="G10" s="139">
        <v>0</v>
      </c>
      <c r="H10" s="139"/>
      <c r="I10" s="139">
        <v>0</v>
      </c>
      <c r="J10" s="139"/>
      <c r="K10" s="139">
        <v>0</v>
      </c>
      <c r="L10" s="139"/>
      <c r="M10" s="139">
        <v>0</v>
      </c>
      <c r="N10" s="139"/>
      <c r="O10" s="139">
        <v>0</v>
      </c>
      <c r="P10" s="139"/>
      <c r="Q10" s="139">
        <v>0</v>
      </c>
      <c r="R10" s="148"/>
      <c r="S10" s="157">
        <f t="shared" si="0"/>
        <v>0</v>
      </c>
    </row>
    <row r="11" spans="1:19">
      <c r="A11" s="61">
        <v>4</v>
      </c>
      <c r="B11" s="86" t="s">
        <v>126</v>
      </c>
      <c r="C11" s="139">
        <v>0</v>
      </c>
      <c r="D11" s="139"/>
      <c r="E11" s="139">
        <v>0</v>
      </c>
      <c r="F11" s="139"/>
      <c r="G11" s="139">
        <v>0</v>
      </c>
      <c r="H11" s="139"/>
      <c r="I11" s="139">
        <v>0</v>
      </c>
      <c r="J11" s="139"/>
      <c r="K11" s="139">
        <v>0</v>
      </c>
      <c r="L11" s="139"/>
      <c r="M11" s="139">
        <v>0</v>
      </c>
      <c r="N11" s="139"/>
      <c r="O11" s="139">
        <v>0</v>
      </c>
      <c r="P11" s="139"/>
      <c r="Q11" s="139">
        <v>0</v>
      </c>
      <c r="R11" s="148"/>
      <c r="S11" s="157">
        <f t="shared" si="0"/>
        <v>0</v>
      </c>
    </row>
    <row r="12" spans="1:19">
      <c r="A12" s="61">
        <v>5</v>
      </c>
      <c r="B12" s="86" t="s">
        <v>667</v>
      </c>
      <c r="C12" s="139">
        <v>0</v>
      </c>
      <c r="D12" s="139"/>
      <c r="E12" s="139">
        <v>0</v>
      </c>
      <c r="F12" s="139"/>
      <c r="G12" s="139">
        <v>0</v>
      </c>
      <c r="H12" s="139"/>
      <c r="I12" s="139">
        <v>0</v>
      </c>
      <c r="J12" s="139"/>
      <c r="K12" s="139">
        <v>0</v>
      </c>
      <c r="L12" s="139"/>
      <c r="M12" s="139">
        <v>0</v>
      </c>
      <c r="N12" s="139"/>
      <c r="O12" s="139">
        <v>0</v>
      </c>
      <c r="P12" s="139"/>
      <c r="Q12" s="139">
        <v>0</v>
      </c>
      <c r="R12" s="148"/>
      <c r="S12" s="157">
        <f t="shared" si="0"/>
        <v>0</v>
      </c>
    </row>
    <row r="13" spans="1:19">
      <c r="A13" s="61">
        <v>6</v>
      </c>
      <c r="B13" s="86" t="s">
        <v>127</v>
      </c>
      <c r="C13" s="139">
        <v>0</v>
      </c>
      <c r="D13" s="139"/>
      <c r="E13" s="139">
        <v>63652859.497900002</v>
      </c>
      <c r="F13" s="139"/>
      <c r="G13" s="139">
        <v>0</v>
      </c>
      <c r="H13" s="139"/>
      <c r="I13" s="139">
        <v>16909844.383900002</v>
      </c>
      <c r="J13" s="139"/>
      <c r="K13" s="139">
        <v>0</v>
      </c>
      <c r="L13" s="139"/>
      <c r="M13" s="139">
        <v>11084688.034700001</v>
      </c>
      <c r="N13" s="139">
        <v>19990.909</v>
      </c>
      <c r="O13" s="139">
        <v>262257.67290000001</v>
      </c>
      <c r="P13" s="139"/>
      <c r="Q13" s="139">
        <v>0</v>
      </c>
      <c r="R13" s="148"/>
      <c r="S13" s="157">
        <f t="shared" si="0"/>
        <v>32683559.544580005</v>
      </c>
    </row>
    <row r="14" spans="1:19">
      <c r="A14" s="61">
        <v>7</v>
      </c>
      <c r="B14" s="86" t="s">
        <v>71</v>
      </c>
      <c r="C14" s="139">
        <v>0</v>
      </c>
      <c r="D14" s="139"/>
      <c r="E14" s="139">
        <v>0</v>
      </c>
      <c r="F14" s="139"/>
      <c r="G14" s="139">
        <v>0</v>
      </c>
      <c r="H14" s="139"/>
      <c r="I14" s="139">
        <v>0</v>
      </c>
      <c r="J14" s="139"/>
      <c r="K14" s="139">
        <v>0</v>
      </c>
      <c r="L14" s="139"/>
      <c r="M14" s="139">
        <v>502862753.47009999</v>
      </c>
      <c r="N14" s="139">
        <v>34799038.855999999</v>
      </c>
      <c r="O14" s="139">
        <v>0</v>
      </c>
      <c r="P14" s="139"/>
      <c r="Q14" s="139">
        <v>0</v>
      </c>
      <c r="R14" s="148"/>
      <c r="S14" s="157">
        <f t="shared" si="0"/>
        <v>537661792.32609999</v>
      </c>
    </row>
    <row r="15" spans="1:19">
      <c r="A15" s="61">
        <v>8</v>
      </c>
      <c r="B15" s="86" t="s">
        <v>72</v>
      </c>
      <c r="C15" s="139">
        <v>0</v>
      </c>
      <c r="D15" s="139"/>
      <c r="E15" s="139">
        <v>0</v>
      </c>
      <c r="F15" s="139"/>
      <c r="G15" s="139">
        <v>0</v>
      </c>
      <c r="H15" s="139"/>
      <c r="I15" s="139">
        <v>0</v>
      </c>
      <c r="J15" s="139"/>
      <c r="K15" s="139">
        <v>0</v>
      </c>
      <c r="L15" s="139"/>
      <c r="M15" s="139">
        <v>0</v>
      </c>
      <c r="N15" s="139">
        <v>0</v>
      </c>
      <c r="O15" s="139">
        <v>0</v>
      </c>
      <c r="P15" s="139"/>
      <c r="Q15" s="139">
        <v>0</v>
      </c>
      <c r="R15" s="148"/>
      <c r="S15" s="157">
        <f t="shared" si="0"/>
        <v>0</v>
      </c>
    </row>
    <row r="16" spans="1:19">
      <c r="A16" s="61">
        <v>9</v>
      </c>
      <c r="B16" s="86" t="s">
        <v>668</v>
      </c>
      <c r="C16" s="139">
        <v>0</v>
      </c>
      <c r="D16" s="139"/>
      <c r="E16" s="139">
        <v>0</v>
      </c>
      <c r="F16" s="139"/>
      <c r="G16" s="139">
        <v>0</v>
      </c>
      <c r="H16" s="139"/>
      <c r="I16" s="139">
        <v>0</v>
      </c>
      <c r="J16" s="139"/>
      <c r="K16" s="139">
        <v>0</v>
      </c>
      <c r="L16" s="139"/>
      <c r="M16" s="139">
        <v>0</v>
      </c>
      <c r="N16" s="139"/>
      <c r="O16" s="139">
        <v>0</v>
      </c>
      <c r="P16" s="139"/>
      <c r="Q16" s="139">
        <v>0</v>
      </c>
      <c r="R16" s="148"/>
      <c r="S16" s="157">
        <f t="shared" si="0"/>
        <v>0</v>
      </c>
    </row>
    <row r="17" spans="1:19">
      <c r="A17" s="61">
        <v>10</v>
      </c>
      <c r="B17" s="86" t="s">
        <v>67</v>
      </c>
      <c r="C17" s="139">
        <v>0</v>
      </c>
      <c r="D17" s="139"/>
      <c r="E17" s="139">
        <v>0</v>
      </c>
      <c r="F17" s="139"/>
      <c r="G17" s="139">
        <v>0</v>
      </c>
      <c r="H17" s="139"/>
      <c r="I17" s="139">
        <v>0</v>
      </c>
      <c r="J17" s="139"/>
      <c r="K17" s="139">
        <v>0</v>
      </c>
      <c r="L17" s="139"/>
      <c r="M17" s="139">
        <v>3845669.3728999998</v>
      </c>
      <c r="N17" s="139"/>
      <c r="O17" s="139">
        <v>7565921.1956000002</v>
      </c>
      <c r="P17" s="139"/>
      <c r="Q17" s="139">
        <v>0</v>
      </c>
      <c r="R17" s="148"/>
      <c r="S17" s="157">
        <f t="shared" si="0"/>
        <v>15194551.166300001</v>
      </c>
    </row>
    <row r="18" spans="1:19">
      <c r="A18" s="61">
        <v>11</v>
      </c>
      <c r="B18" s="86" t="s">
        <v>68</v>
      </c>
      <c r="C18" s="139">
        <v>0</v>
      </c>
      <c r="D18" s="139"/>
      <c r="E18" s="139">
        <v>0</v>
      </c>
      <c r="F18" s="139"/>
      <c r="G18" s="139">
        <v>0</v>
      </c>
      <c r="H18" s="139"/>
      <c r="I18" s="139">
        <v>0</v>
      </c>
      <c r="J18" s="139"/>
      <c r="K18" s="139">
        <v>0</v>
      </c>
      <c r="L18" s="139"/>
      <c r="M18" s="139">
        <v>0</v>
      </c>
      <c r="N18" s="139"/>
      <c r="O18" s="139">
        <v>0</v>
      </c>
      <c r="P18" s="139"/>
      <c r="Q18" s="139">
        <v>0</v>
      </c>
      <c r="R18" s="148"/>
      <c r="S18" s="157">
        <f t="shared" si="0"/>
        <v>0</v>
      </c>
    </row>
    <row r="19" spans="1:19">
      <c r="A19" s="61">
        <v>12</v>
      </c>
      <c r="B19" s="86" t="s">
        <v>69</v>
      </c>
      <c r="C19" s="139">
        <v>0</v>
      </c>
      <c r="D19" s="139"/>
      <c r="E19" s="139">
        <v>0</v>
      </c>
      <c r="F19" s="139"/>
      <c r="G19" s="139">
        <v>0</v>
      </c>
      <c r="H19" s="139"/>
      <c r="I19" s="139">
        <v>0</v>
      </c>
      <c r="J19" s="139"/>
      <c r="K19" s="139">
        <v>0</v>
      </c>
      <c r="L19" s="139"/>
      <c r="M19" s="139">
        <v>0</v>
      </c>
      <c r="N19" s="139"/>
      <c r="O19" s="139">
        <v>0</v>
      </c>
      <c r="P19" s="139"/>
      <c r="Q19" s="139">
        <v>0</v>
      </c>
      <c r="R19" s="148"/>
      <c r="S19" s="157">
        <f t="shared" si="0"/>
        <v>0</v>
      </c>
    </row>
    <row r="20" spans="1:19">
      <c r="A20" s="61">
        <v>13</v>
      </c>
      <c r="B20" s="86" t="s">
        <v>70</v>
      </c>
      <c r="C20" s="139">
        <v>0</v>
      </c>
      <c r="D20" s="139"/>
      <c r="E20" s="139">
        <v>0</v>
      </c>
      <c r="F20" s="139"/>
      <c r="G20" s="139">
        <v>0</v>
      </c>
      <c r="H20" s="139"/>
      <c r="I20" s="139">
        <v>0</v>
      </c>
      <c r="J20" s="139"/>
      <c r="K20" s="139">
        <v>0</v>
      </c>
      <c r="L20" s="139"/>
      <c r="M20" s="139">
        <v>0</v>
      </c>
      <c r="N20" s="139"/>
      <c r="O20" s="139">
        <v>0</v>
      </c>
      <c r="P20" s="139"/>
      <c r="Q20" s="139">
        <v>0</v>
      </c>
      <c r="R20" s="148"/>
      <c r="S20" s="157">
        <f t="shared" si="0"/>
        <v>0</v>
      </c>
    </row>
    <row r="21" spans="1:19">
      <c r="A21" s="61">
        <v>14</v>
      </c>
      <c r="B21" s="86" t="s">
        <v>143</v>
      </c>
      <c r="C21" s="139">
        <v>3343795.5180000002</v>
      </c>
      <c r="D21" s="139"/>
      <c r="E21" s="139">
        <v>0</v>
      </c>
      <c r="F21" s="139"/>
      <c r="G21" s="139">
        <v>0</v>
      </c>
      <c r="H21" s="139"/>
      <c r="I21" s="139">
        <v>0</v>
      </c>
      <c r="J21" s="139"/>
      <c r="K21" s="139">
        <v>0</v>
      </c>
      <c r="L21" s="139"/>
      <c r="M21" s="139">
        <v>12434033.6853</v>
      </c>
      <c r="N21" s="139"/>
      <c r="O21" s="139">
        <v>0</v>
      </c>
      <c r="P21" s="139"/>
      <c r="Q21" s="139">
        <v>0</v>
      </c>
      <c r="R21" s="148"/>
      <c r="S21" s="157">
        <f t="shared" si="0"/>
        <v>12434033.6853</v>
      </c>
    </row>
    <row r="22" spans="1:19" ht="14.4" thickBot="1">
      <c r="A22" s="55"/>
      <c r="B22" s="82" t="s">
        <v>66</v>
      </c>
      <c r="C22" s="140">
        <f>SUM(C8:C21)</f>
        <v>16329606.717999998</v>
      </c>
      <c r="D22" s="140">
        <f t="shared" ref="D22:S22" si="1">SUM(D8:D21)</f>
        <v>0</v>
      </c>
      <c r="E22" s="140">
        <f t="shared" si="1"/>
        <v>63652859.497900002</v>
      </c>
      <c r="F22" s="140">
        <f t="shared" si="1"/>
        <v>0</v>
      </c>
      <c r="G22" s="140">
        <f t="shared" si="1"/>
        <v>0</v>
      </c>
      <c r="H22" s="140">
        <f t="shared" si="1"/>
        <v>0</v>
      </c>
      <c r="I22" s="140">
        <f t="shared" si="1"/>
        <v>16909844.383900002</v>
      </c>
      <c r="J22" s="140">
        <f t="shared" si="1"/>
        <v>0</v>
      </c>
      <c r="K22" s="140">
        <f t="shared" si="1"/>
        <v>0</v>
      </c>
      <c r="L22" s="140">
        <f t="shared" si="1"/>
        <v>0</v>
      </c>
      <c r="M22" s="140">
        <f t="shared" si="1"/>
        <v>551362413.69379997</v>
      </c>
      <c r="N22" s="140">
        <f t="shared" si="1"/>
        <v>34819029.765000001</v>
      </c>
      <c r="O22" s="140">
        <f t="shared" si="1"/>
        <v>7828178.8684999999</v>
      </c>
      <c r="P22" s="140">
        <f t="shared" si="1"/>
        <v>0</v>
      </c>
      <c r="Q22" s="140">
        <f t="shared" si="1"/>
        <v>0</v>
      </c>
      <c r="R22" s="140">
        <f t="shared" si="1"/>
        <v>0</v>
      </c>
      <c r="S22" s="158">
        <f t="shared" si="1"/>
        <v>619109205.85308003</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scale="25" orientation="portrait" horizontalDpi="300" verticalDpi="300" r:id="rId1"/>
  <headerFooter>
    <oddFooter>&amp;C_x000D_&amp;1#&amp;"Aptos"&amp;10&amp;K000000 C4 - EXTERNAL CONFIDENTIAL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28"/>
  <sheetViews>
    <sheetView zoomScale="80" zoomScaleNormal="80" workbookViewId="0">
      <pane xSplit="2" ySplit="6" topLeftCell="Q7" activePane="bottomRight" state="frozen"/>
      <selection activeCell="E12" sqref="E12"/>
      <selection pane="topRight" activeCell="E12" sqref="E12"/>
      <selection pane="bottomLeft" activeCell="E12" sqref="E12"/>
      <selection pane="bottomRight" activeCell="U13" sqref="U13"/>
    </sheetView>
  </sheetViews>
  <sheetFormatPr defaultColWidth="9.21875" defaultRowHeight="13.8"/>
  <cols>
    <col min="1" max="1" width="10.5546875" style="2" bestFit="1" customWidth="1"/>
    <col min="2" max="2" width="97" style="2" bestFit="1" customWidth="1"/>
    <col min="3" max="3" width="19" style="2" customWidth="1"/>
    <col min="4" max="4" width="19.5546875" style="2" customWidth="1"/>
    <col min="5" max="5" width="31.21875" style="2" customWidth="1"/>
    <col min="6" max="6" width="29.21875" style="2" customWidth="1"/>
    <col min="7" max="7" width="28.5546875" style="2" customWidth="1"/>
    <col min="8" max="8" width="26.44140625" style="2" customWidth="1"/>
    <col min="9" max="9" width="23.77734375" style="2" customWidth="1"/>
    <col min="10" max="10" width="21.5546875" style="2" customWidth="1"/>
    <col min="11" max="11" width="15.77734375" style="2" customWidth="1"/>
    <col min="12" max="12" width="13.21875" style="2" customWidth="1"/>
    <col min="13" max="13" width="20.77734375" style="2" customWidth="1"/>
    <col min="14" max="14" width="19.21875" style="2" customWidth="1"/>
    <col min="15" max="15" width="18.44140625" style="2" customWidth="1"/>
    <col min="16" max="16" width="19" style="2" customWidth="1"/>
    <col min="17" max="17" width="20.21875" style="2" customWidth="1"/>
    <col min="18" max="18" width="18" style="2" customWidth="1"/>
    <col min="19" max="19" width="36" style="2" customWidth="1"/>
    <col min="20" max="20" width="19.44140625" style="2" customWidth="1"/>
    <col min="21" max="21" width="19.21875" style="2" customWidth="1"/>
    <col min="22" max="22" width="20" style="2" customWidth="1"/>
    <col min="23" max="16384" width="9.21875" style="9"/>
  </cols>
  <sheetData>
    <row r="1" spans="1:22">
      <c r="A1" s="2" t="s">
        <v>97</v>
      </c>
      <c r="B1" s="2" t="str">
        <f>Info!C2</f>
        <v>სს " პაშა ბანკი საქართველო"</v>
      </c>
    </row>
    <row r="2" spans="1:22">
      <c r="A2" s="2" t="s">
        <v>98</v>
      </c>
      <c r="B2" s="251">
        <f>'1. key ratios'!B2</f>
        <v>46203</v>
      </c>
    </row>
    <row r="4" spans="1:22" ht="28.2" thickBot="1">
      <c r="A4" s="2" t="s">
        <v>186</v>
      </c>
      <c r="B4" s="154" t="s">
        <v>204</v>
      </c>
      <c r="V4" s="112" t="s">
        <v>76</v>
      </c>
    </row>
    <row r="5" spans="1:22">
      <c r="A5" s="53"/>
      <c r="B5" s="54"/>
      <c r="C5" s="829" t="s">
        <v>105</v>
      </c>
      <c r="D5" s="830"/>
      <c r="E5" s="830"/>
      <c r="F5" s="830"/>
      <c r="G5" s="830"/>
      <c r="H5" s="830"/>
      <c r="I5" s="830"/>
      <c r="J5" s="830"/>
      <c r="K5" s="830"/>
      <c r="L5" s="831"/>
      <c r="M5" s="829" t="s">
        <v>106</v>
      </c>
      <c r="N5" s="830"/>
      <c r="O5" s="830"/>
      <c r="P5" s="830"/>
      <c r="Q5" s="830"/>
      <c r="R5" s="830"/>
      <c r="S5" s="831"/>
      <c r="T5" s="834" t="s">
        <v>202</v>
      </c>
      <c r="U5" s="834" t="s">
        <v>201</v>
      </c>
      <c r="V5" s="832" t="s">
        <v>107</v>
      </c>
    </row>
    <row r="6" spans="1:22" s="31" customFormat="1" ht="138">
      <c r="A6" s="59"/>
      <c r="B6" s="88"/>
      <c r="C6" s="51" t="s">
        <v>108</v>
      </c>
      <c r="D6" s="50" t="s">
        <v>109</v>
      </c>
      <c r="E6" s="48" t="s">
        <v>110</v>
      </c>
      <c r="F6" s="48" t="s">
        <v>196</v>
      </c>
      <c r="G6" s="50" t="s">
        <v>111</v>
      </c>
      <c r="H6" s="50" t="s">
        <v>112</v>
      </c>
      <c r="I6" s="50" t="s">
        <v>113</v>
      </c>
      <c r="J6" s="50" t="s">
        <v>142</v>
      </c>
      <c r="K6" s="50" t="s">
        <v>114</v>
      </c>
      <c r="L6" s="52" t="s">
        <v>115</v>
      </c>
      <c r="M6" s="51" t="s">
        <v>116</v>
      </c>
      <c r="N6" s="50" t="s">
        <v>117</v>
      </c>
      <c r="O6" s="50" t="s">
        <v>118</v>
      </c>
      <c r="P6" s="50" t="s">
        <v>119</v>
      </c>
      <c r="Q6" s="50" t="s">
        <v>120</v>
      </c>
      <c r="R6" s="50" t="s">
        <v>121</v>
      </c>
      <c r="S6" s="52" t="s">
        <v>122</v>
      </c>
      <c r="T6" s="835"/>
      <c r="U6" s="835"/>
      <c r="V6" s="833"/>
    </row>
    <row r="7" spans="1:22">
      <c r="A7" s="81">
        <v>1</v>
      </c>
      <c r="B7" s="86" t="s">
        <v>123</v>
      </c>
      <c r="C7" s="141"/>
      <c r="D7" s="139"/>
      <c r="E7" s="139"/>
      <c r="F7" s="139"/>
      <c r="G7" s="139"/>
      <c r="H7" s="139"/>
      <c r="I7" s="139"/>
      <c r="J7" s="139"/>
      <c r="K7" s="139"/>
      <c r="L7" s="142"/>
      <c r="M7" s="141"/>
      <c r="N7" s="139"/>
      <c r="O7" s="139"/>
      <c r="P7" s="139"/>
      <c r="Q7" s="139"/>
      <c r="R7" s="139"/>
      <c r="S7" s="142"/>
      <c r="T7" s="151"/>
      <c r="U7" s="150"/>
      <c r="V7" s="143">
        <f>SUM(C7:S7)</f>
        <v>0</v>
      </c>
    </row>
    <row r="8" spans="1:22">
      <c r="A8" s="81">
        <v>2</v>
      </c>
      <c r="B8" s="86" t="s">
        <v>124</v>
      </c>
      <c r="C8" s="141"/>
      <c r="D8" s="139"/>
      <c r="E8" s="139"/>
      <c r="F8" s="139"/>
      <c r="G8" s="139"/>
      <c r="H8" s="139"/>
      <c r="I8" s="139"/>
      <c r="J8" s="139"/>
      <c r="K8" s="139"/>
      <c r="L8" s="142"/>
      <c r="M8" s="141"/>
      <c r="N8" s="139"/>
      <c r="O8" s="139"/>
      <c r="P8" s="139"/>
      <c r="Q8" s="139"/>
      <c r="R8" s="139"/>
      <c r="S8" s="142"/>
      <c r="T8" s="150"/>
      <c r="U8" s="150"/>
      <c r="V8" s="143">
        <f t="shared" ref="V8:V20" si="0">SUM(C8:S8)</f>
        <v>0</v>
      </c>
    </row>
    <row r="9" spans="1:22">
      <c r="A9" s="81">
        <v>3</v>
      </c>
      <c r="B9" s="86" t="s">
        <v>125</v>
      </c>
      <c r="C9" s="141"/>
      <c r="D9" s="139"/>
      <c r="E9" s="139"/>
      <c r="F9" s="139"/>
      <c r="G9" s="139"/>
      <c r="H9" s="139"/>
      <c r="I9" s="139"/>
      <c r="J9" s="139"/>
      <c r="K9" s="139"/>
      <c r="L9" s="142"/>
      <c r="M9" s="141"/>
      <c r="N9" s="139"/>
      <c r="O9" s="139"/>
      <c r="P9" s="139"/>
      <c r="Q9" s="139"/>
      <c r="R9" s="139"/>
      <c r="S9" s="142"/>
      <c r="T9" s="150"/>
      <c r="U9" s="150"/>
      <c r="V9" s="143">
        <f>SUM(C9:S9)</f>
        <v>0</v>
      </c>
    </row>
    <row r="10" spans="1:22">
      <c r="A10" s="81">
        <v>4</v>
      </c>
      <c r="B10" s="86" t="s">
        <v>126</v>
      </c>
      <c r="C10" s="141"/>
      <c r="D10" s="139"/>
      <c r="E10" s="139"/>
      <c r="F10" s="139"/>
      <c r="G10" s="139"/>
      <c r="H10" s="139"/>
      <c r="I10" s="139"/>
      <c r="J10" s="139"/>
      <c r="K10" s="139"/>
      <c r="L10" s="142"/>
      <c r="M10" s="141"/>
      <c r="N10" s="139"/>
      <c r="O10" s="139"/>
      <c r="P10" s="139"/>
      <c r="Q10" s="139"/>
      <c r="R10" s="139"/>
      <c r="S10" s="142"/>
      <c r="T10" s="150"/>
      <c r="U10" s="150"/>
      <c r="V10" s="143">
        <f t="shared" si="0"/>
        <v>0</v>
      </c>
    </row>
    <row r="11" spans="1:22">
      <c r="A11" s="81">
        <v>5</v>
      </c>
      <c r="B11" s="86" t="s">
        <v>667</v>
      </c>
      <c r="C11" s="141"/>
      <c r="D11" s="139"/>
      <c r="E11" s="139"/>
      <c r="F11" s="139"/>
      <c r="G11" s="139"/>
      <c r="H11" s="139"/>
      <c r="I11" s="139"/>
      <c r="J11" s="139"/>
      <c r="K11" s="139"/>
      <c r="L11" s="142"/>
      <c r="M11" s="141"/>
      <c r="N11" s="139"/>
      <c r="O11" s="139"/>
      <c r="P11" s="139"/>
      <c r="Q11" s="139"/>
      <c r="R11" s="139"/>
      <c r="S11" s="142"/>
      <c r="T11" s="150"/>
      <c r="U11" s="150"/>
      <c r="V11" s="143">
        <f t="shared" si="0"/>
        <v>0</v>
      </c>
    </row>
    <row r="12" spans="1:22">
      <c r="A12" s="81">
        <v>6</v>
      </c>
      <c r="B12" s="86" t="s">
        <v>127</v>
      </c>
      <c r="C12" s="141"/>
      <c r="D12" s="139"/>
      <c r="E12" s="139"/>
      <c r="F12" s="139"/>
      <c r="G12" s="139"/>
      <c r="H12" s="139"/>
      <c r="I12" s="139"/>
      <c r="J12" s="139"/>
      <c r="K12" s="139"/>
      <c r="L12" s="142"/>
      <c r="M12" s="141"/>
      <c r="N12" s="139"/>
      <c r="O12" s="139"/>
      <c r="P12" s="139"/>
      <c r="Q12" s="139"/>
      <c r="R12" s="139"/>
      <c r="S12" s="142"/>
      <c r="T12" s="150"/>
      <c r="U12" s="150"/>
      <c r="V12" s="143">
        <f t="shared" si="0"/>
        <v>0</v>
      </c>
    </row>
    <row r="13" spans="1:22">
      <c r="A13" s="81">
        <v>7</v>
      </c>
      <c r="B13" s="86" t="s">
        <v>71</v>
      </c>
      <c r="C13" s="141"/>
      <c r="D13" s="541">
        <v>59479442.9652</v>
      </c>
      <c r="E13" s="139"/>
      <c r="F13" s="139"/>
      <c r="G13" s="139"/>
      <c r="H13" s="139"/>
      <c r="I13" s="139"/>
      <c r="J13" s="139"/>
      <c r="K13" s="139"/>
      <c r="L13" s="142"/>
      <c r="M13" s="141"/>
      <c r="N13" s="139"/>
      <c r="O13" s="139"/>
      <c r="P13" s="139"/>
      <c r="Q13" s="139"/>
      <c r="R13" s="139"/>
      <c r="S13" s="142"/>
      <c r="T13" s="733">
        <f>'[4]Risk Weighted Risk Exposures'!Q30</f>
        <v>58322094.5141</v>
      </c>
      <c r="U13" s="150">
        <v>1157348.4510999999</v>
      </c>
      <c r="V13" s="143">
        <f t="shared" si="0"/>
        <v>59479442.9652</v>
      </c>
    </row>
    <row r="14" spans="1:22">
      <c r="A14" s="81">
        <v>8</v>
      </c>
      <c r="B14" s="86" t="s">
        <v>72</v>
      </c>
      <c r="C14" s="141"/>
      <c r="D14" s="139"/>
      <c r="E14" s="139"/>
      <c r="F14" s="139"/>
      <c r="G14" s="139"/>
      <c r="H14" s="139"/>
      <c r="I14" s="139"/>
      <c r="J14" s="139"/>
      <c r="K14" s="139"/>
      <c r="L14" s="142"/>
      <c r="M14" s="141"/>
      <c r="N14" s="139"/>
      <c r="O14" s="139"/>
      <c r="P14" s="139"/>
      <c r="Q14" s="139"/>
      <c r="R14" s="139"/>
      <c r="S14" s="142"/>
      <c r="T14" s="150"/>
      <c r="U14" s="150"/>
      <c r="V14" s="143">
        <f t="shared" si="0"/>
        <v>0</v>
      </c>
    </row>
    <row r="15" spans="1:22">
      <c r="A15" s="81">
        <v>9</v>
      </c>
      <c r="B15" s="86" t="s">
        <v>668</v>
      </c>
      <c r="C15" s="141"/>
      <c r="D15" s="139"/>
      <c r="E15" s="139"/>
      <c r="F15" s="139"/>
      <c r="G15" s="139"/>
      <c r="H15" s="139"/>
      <c r="I15" s="139"/>
      <c r="J15" s="139"/>
      <c r="K15" s="139"/>
      <c r="L15" s="142"/>
      <c r="M15" s="141"/>
      <c r="N15" s="139"/>
      <c r="O15" s="139"/>
      <c r="P15" s="139"/>
      <c r="Q15" s="139"/>
      <c r="R15" s="139"/>
      <c r="S15" s="142"/>
      <c r="T15" s="150"/>
      <c r="U15" s="150"/>
      <c r="V15" s="143">
        <f t="shared" si="0"/>
        <v>0</v>
      </c>
    </row>
    <row r="16" spans="1:22">
      <c r="A16" s="81">
        <v>10</v>
      </c>
      <c r="B16" s="86" t="s">
        <v>67</v>
      </c>
      <c r="C16" s="141"/>
      <c r="D16" s="139"/>
      <c r="E16" s="139"/>
      <c r="F16" s="139"/>
      <c r="G16" s="139"/>
      <c r="H16" s="139"/>
      <c r="I16" s="139"/>
      <c r="J16" s="139"/>
      <c r="K16" s="139"/>
      <c r="L16" s="142"/>
      <c r="M16" s="141"/>
      <c r="N16" s="139"/>
      <c r="O16" s="139"/>
      <c r="P16" s="139"/>
      <c r="Q16" s="139"/>
      <c r="R16" s="139"/>
      <c r="S16" s="142"/>
      <c r="T16" s="150"/>
      <c r="U16" s="150"/>
      <c r="V16" s="143">
        <f t="shared" si="0"/>
        <v>0</v>
      </c>
    </row>
    <row r="17" spans="1:22">
      <c r="A17" s="81">
        <v>11</v>
      </c>
      <c r="B17" s="86" t="s">
        <v>68</v>
      </c>
      <c r="C17" s="141"/>
      <c r="D17" s="139"/>
      <c r="E17" s="139"/>
      <c r="F17" s="139"/>
      <c r="G17" s="139"/>
      <c r="H17" s="139"/>
      <c r="I17" s="139"/>
      <c r="J17" s="139"/>
      <c r="K17" s="139"/>
      <c r="L17" s="142"/>
      <c r="M17" s="141"/>
      <c r="N17" s="139"/>
      <c r="O17" s="139"/>
      <c r="P17" s="139"/>
      <c r="Q17" s="139"/>
      <c r="R17" s="139"/>
      <c r="S17" s="142"/>
      <c r="T17" s="150"/>
      <c r="U17" s="150"/>
      <c r="V17" s="143">
        <f t="shared" si="0"/>
        <v>0</v>
      </c>
    </row>
    <row r="18" spans="1:22">
      <c r="A18" s="81">
        <v>12</v>
      </c>
      <c r="B18" s="86" t="s">
        <v>69</v>
      </c>
      <c r="C18" s="141"/>
      <c r="D18" s="139"/>
      <c r="E18" s="139"/>
      <c r="F18" s="139"/>
      <c r="G18" s="139"/>
      <c r="H18" s="139"/>
      <c r="I18" s="139"/>
      <c r="J18" s="139"/>
      <c r="K18" s="139"/>
      <c r="L18" s="142"/>
      <c r="M18" s="141"/>
      <c r="N18" s="139"/>
      <c r="O18" s="139"/>
      <c r="P18" s="139"/>
      <c r="Q18" s="139"/>
      <c r="R18" s="139"/>
      <c r="S18" s="142"/>
      <c r="T18" s="150"/>
      <c r="U18" s="150"/>
      <c r="V18" s="143">
        <f t="shared" si="0"/>
        <v>0</v>
      </c>
    </row>
    <row r="19" spans="1:22">
      <c r="A19" s="81">
        <v>13</v>
      </c>
      <c r="B19" s="86" t="s">
        <v>70</v>
      </c>
      <c r="C19" s="141"/>
      <c r="D19" s="139"/>
      <c r="E19" s="139"/>
      <c r="F19" s="139"/>
      <c r="G19" s="139"/>
      <c r="H19" s="139"/>
      <c r="I19" s="139"/>
      <c r="J19" s="139"/>
      <c r="K19" s="139"/>
      <c r="L19" s="142"/>
      <c r="M19" s="141"/>
      <c r="N19" s="139"/>
      <c r="O19" s="139"/>
      <c r="P19" s="139"/>
      <c r="Q19" s="139"/>
      <c r="R19" s="139"/>
      <c r="S19" s="142"/>
      <c r="T19" s="150"/>
      <c r="U19" s="150"/>
      <c r="V19" s="143">
        <f t="shared" si="0"/>
        <v>0</v>
      </c>
    </row>
    <row r="20" spans="1:22">
      <c r="A20" s="81">
        <v>14</v>
      </c>
      <c r="B20" s="86" t="s">
        <v>143</v>
      </c>
      <c r="C20" s="141"/>
      <c r="D20" s="139"/>
      <c r="E20" s="139"/>
      <c r="F20" s="139"/>
      <c r="G20" s="139"/>
      <c r="H20" s="139"/>
      <c r="I20" s="139"/>
      <c r="J20" s="139"/>
      <c r="K20" s="139"/>
      <c r="L20" s="142"/>
      <c r="M20" s="141"/>
      <c r="N20" s="139"/>
      <c r="O20" s="139"/>
      <c r="P20" s="139"/>
      <c r="Q20" s="139"/>
      <c r="R20" s="139"/>
      <c r="S20" s="142"/>
      <c r="T20" s="150"/>
      <c r="U20" s="150"/>
      <c r="V20" s="143">
        <f t="shared" si="0"/>
        <v>0</v>
      </c>
    </row>
    <row r="21" spans="1:22" ht="14.4" thickBot="1">
      <c r="A21" s="55"/>
      <c r="B21" s="56" t="s">
        <v>66</v>
      </c>
      <c r="C21" s="144">
        <f>SUM(C7:C20)</f>
        <v>0</v>
      </c>
      <c r="D21" s="140">
        <f t="shared" ref="D21:V21" si="1">SUM(D7:D20)</f>
        <v>59479442.9652</v>
      </c>
      <c r="E21" s="140">
        <f t="shared" si="1"/>
        <v>0</v>
      </c>
      <c r="F21" s="140">
        <f t="shared" si="1"/>
        <v>0</v>
      </c>
      <c r="G21" s="140">
        <f t="shared" si="1"/>
        <v>0</v>
      </c>
      <c r="H21" s="140">
        <f t="shared" si="1"/>
        <v>0</v>
      </c>
      <c r="I21" s="140">
        <f t="shared" si="1"/>
        <v>0</v>
      </c>
      <c r="J21" s="140">
        <f t="shared" si="1"/>
        <v>0</v>
      </c>
      <c r="K21" s="140">
        <f t="shared" si="1"/>
        <v>0</v>
      </c>
      <c r="L21" s="145">
        <f t="shared" si="1"/>
        <v>0</v>
      </c>
      <c r="M21" s="144">
        <f t="shared" si="1"/>
        <v>0</v>
      </c>
      <c r="N21" s="140">
        <f t="shared" si="1"/>
        <v>0</v>
      </c>
      <c r="O21" s="140">
        <f t="shared" si="1"/>
        <v>0</v>
      </c>
      <c r="P21" s="140">
        <f t="shared" si="1"/>
        <v>0</v>
      </c>
      <c r="Q21" s="140">
        <f t="shared" si="1"/>
        <v>0</v>
      </c>
      <c r="R21" s="140">
        <f t="shared" si="1"/>
        <v>0</v>
      </c>
      <c r="S21" s="145">
        <f t="shared" si="1"/>
        <v>0</v>
      </c>
      <c r="T21" s="145">
        <f>SUM(T7:T20)</f>
        <v>58322094.5141</v>
      </c>
      <c r="U21" s="145">
        <f t="shared" si="1"/>
        <v>1157348.4510999999</v>
      </c>
      <c r="V21" s="146">
        <f t="shared" si="1"/>
        <v>59479442.9652</v>
      </c>
    </row>
    <row r="24" spans="1:22">
      <c r="C24" s="34"/>
      <c r="D24" s="34"/>
      <c r="E24" s="34"/>
    </row>
    <row r="25" spans="1:22">
      <c r="A25" s="30"/>
      <c r="B25" s="30"/>
      <c r="D25" s="34"/>
      <c r="E25" s="34"/>
    </row>
    <row r="26" spans="1:22">
      <c r="A26" s="30"/>
      <c r="B26" s="49"/>
      <c r="D26" s="34"/>
      <c r="E26" s="34"/>
    </row>
    <row r="27" spans="1:22">
      <c r="A27" s="30"/>
      <c r="B27" s="30"/>
      <c r="D27" s="34"/>
      <c r="E27" s="34"/>
    </row>
    <row r="28" spans="1:22">
      <c r="A28" s="30"/>
      <c r="B28" s="49"/>
      <c r="D28" s="34"/>
      <c r="E28" s="34"/>
    </row>
  </sheetData>
  <mergeCells count="5">
    <mergeCell ref="C5:L5"/>
    <mergeCell ref="M5:S5"/>
    <mergeCell ref="V5:V6"/>
    <mergeCell ref="T5:T6"/>
    <mergeCell ref="U5:U6"/>
  </mergeCells>
  <pageMargins left="0.7" right="0.7" top="0.75" bottom="0.75" header="0.3" footer="0.3"/>
  <pageSetup paperSize="9" scale="16" orientation="portrait" horizontalDpi="300" verticalDpi="300" r:id="rId1"/>
  <headerFooter>
    <oddFooter>&amp;C_x000D_&amp;1#&amp;"Aptos"&amp;10&amp;K000000 C4 - EXTERNAL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28"/>
  <sheetViews>
    <sheetView zoomScale="80" zoomScaleNormal="80" workbookViewId="0">
      <pane xSplit="1" ySplit="7" topLeftCell="B8" activePane="bottomRight" state="frozen"/>
      <selection activeCell="E12" sqref="E12"/>
      <selection pane="topRight" activeCell="E12" sqref="E12"/>
      <selection pane="bottomLeft" activeCell="E12" sqref="E12"/>
      <selection pane="bottomRight" activeCell="C8" sqref="C8:G21"/>
    </sheetView>
  </sheetViews>
  <sheetFormatPr defaultColWidth="9.21875" defaultRowHeight="13.8"/>
  <cols>
    <col min="1" max="1" width="10.5546875" style="2" bestFit="1" customWidth="1"/>
    <col min="2" max="2" width="101.77734375" style="2" customWidth="1"/>
    <col min="3" max="3" width="13.77734375" style="2" customWidth="1"/>
    <col min="4" max="4" width="14.77734375" style="2" bestFit="1" customWidth="1"/>
    <col min="5" max="5" width="17.77734375" style="2" customWidth="1"/>
    <col min="6" max="6" width="15.77734375" style="2" customWidth="1"/>
    <col min="7" max="7" width="17.44140625" style="2" customWidth="1"/>
    <col min="8" max="8" width="15.21875" style="2" customWidth="1"/>
    <col min="9" max="16384" width="9.21875" style="9"/>
  </cols>
  <sheetData>
    <row r="1" spans="1:9">
      <c r="A1" s="2" t="s">
        <v>97</v>
      </c>
      <c r="B1" s="2" t="str">
        <f>Info!C2</f>
        <v>სს " პაშა ბანკი საქართველო"</v>
      </c>
    </row>
    <row r="2" spans="1:9">
      <c r="A2" s="2" t="s">
        <v>98</v>
      </c>
      <c r="B2" s="251">
        <f>'1. key ratios'!B2</f>
        <v>46203</v>
      </c>
    </row>
    <row r="4" spans="1:9" ht="14.4" thickBot="1">
      <c r="A4" s="2" t="s">
        <v>187</v>
      </c>
      <c r="B4" s="23" t="s">
        <v>205</v>
      </c>
    </row>
    <row r="5" spans="1:9">
      <c r="A5" s="53"/>
      <c r="B5" s="79"/>
      <c r="C5" s="83" t="s">
        <v>0</v>
      </c>
      <c r="D5" s="83" t="s">
        <v>1</v>
      </c>
      <c r="E5" s="83" t="s">
        <v>2</v>
      </c>
      <c r="F5" s="83" t="s">
        <v>3</v>
      </c>
      <c r="G5" s="149" t="s">
        <v>4</v>
      </c>
      <c r="H5" s="84" t="s">
        <v>5</v>
      </c>
      <c r="I5" s="19"/>
    </row>
    <row r="6" spans="1:9" ht="15" customHeight="1">
      <c r="A6" s="78"/>
      <c r="B6" s="17"/>
      <c r="C6" s="827" t="s">
        <v>197</v>
      </c>
      <c r="D6" s="838" t="s">
        <v>207</v>
      </c>
      <c r="E6" s="839"/>
      <c r="F6" s="827" t="s">
        <v>208</v>
      </c>
      <c r="G6" s="827" t="s">
        <v>209</v>
      </c>
      <c r="H6" s="836" t="s">
        <v>199</v>
      </c>
      <c r="I6" s="19"/>
    </row>
    <row r="7" spans="1:9" ht="69">
      <c r="A7" s="78"/>
      <c r="B7" s="17"/>
      <c r="C7" s="828"/>
      <c r="D7" s="152" t="s">
        <v>200</v>
      </c>
      <c r="E7" s="152" t="s">
        <v>198</v>
      </c>
      <c r="F7" s="828"/>
      <c r="G7" s="828"/>
      <c r="H7" s="837"/>
      <c r="I7" s="19"/>
    </row>
    <row r="8" spans="1:9">
      <c r="A8" s="46">
        <v>1</v>
      </c>
      <c r="B8" s="86" t="s">
        <v>123</v>
      </c>
      <c r="C8" s="139">
        <v>34121080.330799997</v>
      </c>
      <c r="D8" s="139"/>
      <c r="E8" s="139"/>
      <c r="F8" s="139">
        <v>21135269.130800001</v>
      </c>
      <c r="G8" s="148">
        <v>21135269.130800001</v>
      </c>
      <c r="H8" s="155">
        <f>G8/(C8+E8)</f>
        <v>0.61941969380500173</v>
      </c>
    </row>
    <row r="9" spans="1:9" ht="15" customHeight="1">
      <c r="A9" s="46">
        <v>2</v>
      </c>
      <c r="B9" s="86" t="s">
        <v>124</v>
      </c>
      <c r="C9" s="139">
        <v>0</v>
      </c>
      <c r="D9" s="139"/>
      <c r="E9" s="139"/>
      <c r="F9" s="139">
        <v>0</v>
      </c>
      <c r="G9" s="148">
        <v>0</v>
      </c>
      <c r="H9" s="155" t="e">
        <f t="shared" ref="H9:H21" si="0">G9/(C9+E9)</f>
        <v>#DIV/0!</v>
      </c>
    </row>
    <row r="10" spans="1:9">
      <c r="A10" s="46">
        <v>3</v>
      </c>
      <c r="B10" s="86" t="s">
        <v>125</v>
      </c>
      <c r="C10" s="139">
        <v>0</v>
      </c>
      <c r="D10" s="139"/>
      <c r="E10" s="139"/>
      <c r="F10" s="139">
        <v>0</v>
      </c>
      <c r="G10" s="148">
        <v>0</v>
      </c>
      <c r="H10" s="155" t="e">
        <f t="shared" si="0"/>
        <v>#DIV/0!</v>
      </c>
    </row>
    <row r="11" spans="1:9">
      <c r="A11" s="46">
        <v>4</v>
      </c>
      <c r="B11" s="86" t="s">
        <v>126</v>
      </c>
      <c r="C11" s="139">
        <v>0</v>
      </c>
      <c r="D11" s="139"/>
      <c r="E11" s="139"/>
      <c r="F11" s="139">
        <v>0</v>
      </c>
      <c r="G11" s="148">
        <v>0</v>
      </c>
      <c r="H11" s="155" t="e">
        <f t="shared" si="0"/>
        <v>#DIV/0!</v>
      </c>
    </row>
    <row r="12" spans="1:9">
      <c r="A12" s="46">
        <v>5</v>
      </c>
      <c r="B12" s="86" t="s">
        <v>667</v>
      </c>
      <c r="C12" s="139">
        <v>0</v>
      </c>
      <c r="D12" s="139"/>
      <c r="E12" s="139"/>
      <c r="F12" s="139">
        <v>0</v>
      </c>
      <c r="G12" s="148">
        <v>0</v>
      </c>
      <c r="H12" s="155" t="e">
        <f t="shared" si="0"/>
        <v>#DIV/0!</v>
      </c>
    </row>
    <row r="13" spans="1:9">
      <c r="A13" s="46">
        <v>6</v>
      </c>
      <c r="B13" s="86" t="s">
        <v>127</v>
      </c>
      <c r="C13" s="139">
        <v>91909649.589400008</v>
      </c>
      <c r="D13" s="139">
        <v>39981.818200000002</v>
      </c>
      <c r="E13" s="139">
        <v>19990.909</v>
      </c>
      <c r="F13" s="139">
        <v>32683559.544580005</v>
      </c>
      <c r="G13" s="148">
        <v>32683559.544580005</v>
      </c>
      <c r="H13" s="155">
        <f t="shared" si="0"/>
        <v>0.35552798169757716</v>
      </c>
    </row>
    <row r="14" spans="1:9">
      <c r="A14" s="46">
        <v>7</v>
      </c>
      <c r="B14" s="86" t="s">
        <v>71</v>
      </c>
      <c r="C14" s="139">
        <v>502862753.47009999</v>
      </c>
      <c r="D14" s="139">
        <v>95673000.309699997</v>
      </c>
      <c r="E14" s="139">
        <v>34799038.855999999</v>
      </c>
      <c r="F14" s="139">
        <v>537661792.32609999</v>
      </c>
      <c r="G14" s="148">
        <v>478182349.36089998</v>
      </c>
      <c r="H14" s="155">
        <f>G14/(C14+E14)</f>
        <v>0.88937387068574736</v>
      </c>
    </row>
    <row r="15" spans="1:9">
      <c r="A15" s="46">
        <v>8</v>
      </c>
      <c r="B15" s="86" t="s">
        <v>72</v>
      </c>
      <c r="C15" s="139">
        <v>0</v>
      </c>
      <c r="D15" s="139">
        <v>0</v>
      </c>
      <c r="E15" s="139">
        <v>0</v>
      </c>
      <c r="F15" s="139">
        <v>0</v>
      </c>
      <c r="G15" s="148">
        <v>0</v>
      </c>
      <c r="H15" s="155" t="e">
        <f t="shared" si="0"/>
        <v>#DIV/0!</v>
      </c>
    </row>
    <row r="16" spans="1:9">
      <c r="A16" s="46">
        <v>9</v>
      </c>
      <c r="B16" s="86" t="s">
        <v>668</v>
      </c>
      <c r="C16" s="139">
        <v>0</v>
      </c>
      <c r="D16" s="139">
        <v>0</v>
      </c>
      <c r="E16" s="139">
        <v>0</v>
      </c>
      <c r="F16" s="139">
        <v>0</v>
      </c>
      <c r="G16" s="148">
        <v>0</v>
      </c>
      <c r="H16" s="155" t="e">
        <f t="shared" si="0"/>
        <v>#DIV/0!</v>
      </c>
    </row>
    <row r="17" spans="1:8">
      <c r="A17" s="46">
        <v>10</v>
      </c>
      <c r="B17" s="86" t="s">
        <v>67</v>
      </c>
      <c r="C17" s="139">
        <v>11411590.568500001</v>
      </c>
      <c r="D17" s="139"/>
      <c r="E17" s="139"/>
      <c r="F17" s="139">
        <v>15194551.166300001</v>
      </c>
      <c r="G17" s="148">
        <v>15194551.166300001</v>
      </c>
      <c r="H17" s="155">
        <f t="shared" si="0"/>
        <v>1.3315016057658342</v>
      </c>
    </row>
    <row r="18" spans="1:8">
      <c r="A18" s="46">
        <v>11</v>
      </c>
      <c r="B18" s="86" t="s">
        <v>68</v>
      </c>
      <c r="C18" s="139">
        <v>0</v>
      </c>
      <c r="D18" s="139"/>
      <c r="E18" s="139"/>
      <c r="F18" s="139">
        <v>0</v>
      </c>
      <c r="G18" s="148">
        <v>0</v>
      </c>
      <c r="H18" s="155" t="e">
        <f t="shared" si="0"/>
        <v>#DIV/0!</v>
      </c>
    </row>
    <row r="19" spans="1:8">
      <c r="A19" s="46">
        <v>12</v>
      </c>
      <c r="B19" s="86" t="s">
        <v>69</v>
      </c>
      <c r="C19" s="139">
        <v>0</v>
      </c>
      <c r="D19" s="139"/>
      <c r="E19" s="139"/>
      <c r="F19" s="139">
        <v>0</v>
      </c>
      <c r="G19" s="148">
        <v>0</v>
      </c>
      <c r="H19" s="155" t="e">
        <f t="shared" si="0"/>
        <v>#DIV/0!</v>
      </c>
    </row>
    <row r="20" spans="1:8">
      <c r="A20" s="46">
        <v>13</v>
      </c>
      <c r="B20" s="86" t="s">
        <v>70</v>
      </c>
      <c r="C20" s="139">
        <v>0</v>
      </c>
      <c r="D20" s="139"/>
      <c r="E20" s="139"/>
      <c r="F20" s="139">
        <v>0</v>
      </c>
      <c r="G20" s="148">
        <v>0</v>
      </c>
      <c r="H20" s="155" t="e">
        <f t="shared" si="0"/>
        <v>#DIV/0!</v>
      </c>
    </row>
    <row r="21" spans="1:8">
      <c r="A21" s="46">
        <v>14</v>
      </c>
      <c r="B21" s="86" t="s">
        <v>143</v>
      </c>
      <c r="C21" s="139">
        <v>15777829.203300001</v>
      </c>
      <c r="D21" s="139"/>
      <c r="E21" s="139"/>
      <c r="F21" s="139">
        <v>12434033.6853</v>
      </c>
      <c r="G21" s="148">
        <v>12434033.6853</v>
      </c>
      <c r="H21" s="155">
        <f t="shared" si="0"/>
        <v>0.78806998891199609</v>
      </c>
    </row>
    <row r="22" spans="1:8" ht="14.4" thickBot="1">
      <c r="A22" s="80"/>
      <c r="B22" s="85" t="s">
        <v>66</v>
      </c>
      <c r="C22" s="140">
        <f>SUM(C8:C21)</f>
        <v>656082903.16210008</v>
      </c>
      <c r="D22" s="140">
        <f>SUM(D8:D21)</f>
        <v>95712982.127900004</v>
      </c>
      <c r="E22" s="140">
        <f>SUM(E8:E21)</f>
        <v>34819029.765000001</v>
      </c>
      <c r="F22" s="140">
        <f>SUM(F8:F21)</f>
        <v>619109205.85308003</v>
      </c>
      <c r="G22" s="140">
        <f>SUM(G8:G21)</f>
        <v>559629762.88787997</v>
      </c>
      <c r="H22" s="156">
        <f>G22/(C22+E22)</f>
        <v>0.80999883806509598</v>
      </c>
    </row>
    <row r="28" spans="1:8" ht="10.5" customHeight="1"/>
  </sheetData>
  <mergeCells count="5">
    <mergeCell ref="C6:C7"/>
    <mergeCell ref="F6:F7"/>
    <mergeCell ref="G6:G7"/>
    <mergeCell ref="H6:H7"/>
    <mergeCell ref="D6:E6"/>
  </mergeCells>
  <pageMargins left="0.7" right="0.7" top="0.75" bottom="0.75" header="0.3" footer="0.3"/>
  <pageSetup paperSize="9" scale="42" orientation="portrait" horizontalDpi="300" verticalDpi="300" r:id="rId1"/>
  <headerFooter>
    <oddFooter>&amp;C_x000D_&amp;1#&amp;"Aptos"&amp;10&amp;K000000 C4 - EXTERNAL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8"/>
  <sheetViews>
    <sheetView zoomScale="80" zoomScaleNormal="80" workbookViewId="0">
      <pane xSplit="2" ySplit="6" topLeftCell="C7" activePane="bottomRight" state="frozen"/>
      <selection activeCell="E12" sqref="E12"/>
      <selection pane="topRight" activeCell="E12" sqref="E12"/>
      <selection pane="bottomLeft" activeCell="E12" sqref="E12"/>
      <selection pane="bottomRight" activeCell="B48" sqref="B48"/>
    </sheetView>
  </sheetViews>
  <sheetFormatPr defaultColWidth="9.21875" defaultRowHeight="13.8"/>
  <cols>
    <col min="1" max="1" width="10.5546875" style="2" bestFit="1" customWidth="1"/>
    <col min="2" max="2" width="104.21875" style="2" customWidth="1"/>
    <col min="3" max="11" width="13.88671875" style="2" customWidth="1"/>
    <col min="12" max="16384" width="9.21875" style="2"/>
  </cols>
  <sheetData>
    <row r="1" spans="1:11">
      <c r="A1" s="2" t="s">
        <v>97</v>
      </c>
      <c r="B1" s="2" t="str">
        <f>Info!C2</f>
        <v>სს " პაშა ბანკი საქართველო"</v>
      </c>
    </row>
    <row r="2" spans="1:11">
      <c r="A2" s="2" t="s">
        <v>98</v>
      </c>
      <c r="B2" s="251">
        <f>'1. key ratios'!B2</f>
        <v>46203</v>
      </c>
    </row>
    <row r="4" spans="1:11" ht="14.4" thickBot="1">
      <c r="A4" s="2" t="s">
        <v>233</v>
      </c>
      <c r="B4" s="23" t="s">
        <v>232</v>
      </c>
    </row>
    <row r="5" spans="1:11" ht="30" customHeight="1">
      <c r="A5" s="843"/>
      <c r="B5" s="844"/>
      <c r="C5" s="841" t="s">
        <v>264</v>
      </c>
      <c r="D5" s="841"/>
      <c r="E5" s="841"/>
      <c r="F5" s="841" t="s">
        <v>265</v>
      </c>
      <c r="G5" s="841"/>
      <c r="H5" s="841"/>
      <c r="I5" s="841" t="s">
        <v>266</v>
      </c>
      <c r="J5" s="841"/>
      <c r="K5" s="842"/>
    </row>
    <row r="6" spans="1:11">
      <c r="A6" s="737"/>
      <c r="B6" s="542"/>
      <c r="C6" s="738" t="s">
        <v>26</v>
      </c>
      <c r="D6" s="738" t="s">
        <v>79</v>
      </c>
      <c r="E6" s="738" t="s">
        <v>66</v>
      </c>
      <c r="F6" s="738" t="s">
        <v>26</v>
      </c>
      <c r="G6" s="738" t="s">
        <v>79</v>
      </c>
      <c r="H6" s="738" t="s">
        <v>66</v>
      </c>
      <c r="I6" s="738" t="s">
        <v>26</v>
      </c>
      <c r="J6" s="738" t="s">
        <v>79</v>
      </c>
      <c r="K6" s="739" t="s">
        <v>66</v>
      </c>
    </row>
    <row r="7" spans="1:11">
      <c r="A7" s="740" t="s">
        <v>212</v>
      </c>
      <c r="B7" s="741"/>
      <c r="C7" s="741"/>
      <c r="D7" s="741"/>
      <c r="E7" s="741"/>
      <c r="F7" s="741"/>
      <c r="G7" s="741"/>
      <c r="H7" s="741"/>
      <c r="I7" s="741"/>
      <c r="J7" s="741"/>
      <c r="K7" s="742"/>
    </row>
    <row r="8" spans="1:11">
      <c r="A8" s="167">
        <v>1</v>
      </c>
      <c r="B8" s="164" t="s">
        <v>212</v>
      </c>
      <c r="C8" s="743"/>
      <c r="D8" s="743"/>
      <c r="E8" s="743"/>
      <c r="F8" s="569">
        <v>106900635.86631869</v>
      </c>
      <c r="G8" s="569">
        <v>80806345.173379108</v>
      </c>
      <c r="H8" s="569">
        <v>187706981.03969789</v>
      </c>
      <c r="I8" s="569">
        <v>88682009.538571447</v>
      </c>
      <c r="J8" s="569">
        <v>26581163.553786803</v>
      </c>
      <c r="K8" s="570">
        <v>115263173.0923582</v>
      </c>
    </row>
    <row r="9" spans="1:11">
      <c r="A9" s="740" t="s">
        <v>213</v>
      </c>
      <c r="B9" s="741"/>
      <c r="C9" s="744"/>
      <c r="D9" s="744"/>
      <c r="E9" s="744"/>
      <c r="F9" s="744"/>
      <c r="G9" s="744"/>
      <c r="H9" s="744"/>
      <c r="I9" s="744"/>
      <c r="J9" s="744"/>
      <c r="K9" s="745"/>
    </row>
    <row r="10" spans="1:11">
      <c r="A10" s="746">
        <v>2</v>
      </c>
      <c r="B10" s="747" t="s">
        <v>214</v>
      </c>
      <c r="C10" s="748">
        <v>25346279.609472536</v>
      </c>
      <c r="D10" s="749">
        <v>54118520.024764836</v>
      </c>
      <c r="E10" s="749">
        <v>79464799.634237409</v>
      </c>
      <c r="F10" s="749">
        <v>7255863.3507758193</v>
      </c>
      <c r="G10" s="749">
        <v>9031731.6370609924</v>
      </c>
      <c r="H10" s="749">
        <v>16287594.987836814</v>
      </c>
      <c r="I10" s="749">
        <v>1682389.6629175839</v>
      </c>
      <c r="J10" s="749">
        <v>2399869.2839390123</v>
      </c>
      <c r="K10" s="750">
        <v>4082258.9468565942</v>
      </c>
    </row>
    <row r="11" spans="1:11">
      <c r="A11" s="746">
        <v>3</v>
      </c>
      <c r="B11" s="747" t="s">
        <v>215</v>
      </c>
      <c r="C11" s="748">
        <v>205136324.31547254</v>
      </c>
      <c r="D11" s="749">
        <v>191644771.81828573</v>
      </c>
      <c r="E11" s="749">
        <v>396781096.13375813</v>
      </c>
      <c r="F11" s="749">
        <v>68307134.006101638</v>
      </c>
      <c r="G11" s="749">
        <v>33681736.848947532</v>
      </c>
      <c r="H11" s="749">
        <v>101988870.85504919</v>
      </c>
      <c r="I11" s="749">
        <v>61801703.332645036</v>
      </c>
      <c r="J11" s="749">
        <v>27307703.500587966</v>
      </c>
      <c r="K11" s="750">
        <v>89109406.833233029</v>
      </c>
    </row>
    <row r="12" spans="1:11">
      <c r="A12" s="746">
        <v>4</v>
      </c>
      <c r="B12" s="747" t="s">
        <v>216</v>
      </c>
      <c r="C12" s="748">
        <v>3846153.846153846</v>
      </c>
      <c r="D12" s="749">
        <v>0</v>
      </c>
      <c r="E12" s="749">
        <v>3846153.846153846</v>
      </c>
      <c r="F12" s="749">
        <v>0</v>
      </c>
      <c r="G12" s="749">
        <v>0</v>
      </c>
      <c r="H12" s="749">
        <v>0</v>
      </c>
      <c r="I12" s="749">
        <v>0</v>
      </c>
      <c r="J12" s="749">
        <v>0</v>
      </c>
      <c r="K12" s="750">
        <v>0</v>
      </c>
    </row>
    <row r="13" spans="1:11">
      <c r="A13" s="746">
        <v>5</v>
      </c>
      <c r="B13" s="747" t="s">
        <v>217</v>
      </c>
      <c r="C13" s="748">
        <v>44123949.797252737</v>
      </c>
      <c r="D13" s="749">
        <v>58839020.314627491</v>
      </c>
      <c r="E13" s="749">
        <v>102962970.11188012</v>
      </c>
      <c r="F13" s="749">
        <v>8493112.5764098894</v>
      </c>
      <c r="G13" s="749">
        <v>15961747.810216241</v>
      </c>
      <c r="H13" s="749">
        <v>24454860.386626128</v>
      </c>
      <c r="I13" s="749">
        <v>3440862.6992747271</v>
      </c>
      <c r="J13" s="749">
        <v>5517380.6669301651</v>
      </c>
      <c r="K13" s="750">
        <v>8958243.3662048858</v>
      </c>
    </row>
    <row r="14" spans="1:11">
      <c r="A14" s="746">
        <v>6</v>
      </c>
      <c r="B14" s="747" t="s">
        <v>231</v>
      </c>
      <c r="C14" s="748">
        <v>0</v>
      </c>
      <c r="D14" s="749">
        <v>0</v>
      </c>
      <c r="E14" s="749">
        <v>0</v>
      </c>
      <c r="F14" s="749">
        <v>0</v>
      </c>
      <c r="G14" s="749">
        <v>0</v>
      </c>
      <c r="H14" s="749">
        <v>0</v>
      </c>
      <c r="I14" s="749">
        <v>0</v>
      </c>
      <c r="J14" s="749">
        <v>0</v>
      </c>
      <c r="K14" s="750">
        <v>0</v>
      </c>
    </row>
    <row r="15" spans="1:11">
      <c r="A15" s="746">
        <v>7</v>
      </c>
      <c r="B15" s="747" t="s">
        <v>218</v>
      </c>
      <c r="C15" s="748">
        <v>9498002.1500000004</v>
      </c>
      <c r="D15" s="749">
        <v>7594967.426884613</v>
      </c>
      <c r="E15" s="749">
        <v>17092969.57688462</v>
      </c>
      <c r="F15" s="749">
        <v>6067607.8021978037</v>
      </c>
      <c r="G15" s="749">
        <v>2815081.6097109909</v>
      </c>
      <c r="H15" s="749">
        <v>8882689.4119087961</v>
      </c>
      <c r="I15" s="749">
        <v>6067607.8021978037</v>
      </c>
      <c r="J15" s="749">
        <v>2815081.6097109909</v>
      </c>
      <c r="K15" s="750">
        <v>8882689.4119087961</v>
      </c>
    </row>
    <row r="16" spans="1:11">
      <c r="A16" s="746">
        <v>8</v>
      </c>
      <c r="B16" s="751" t="s">
        <v>219</v>
      </c>
      <c r="C16" s="752">
        <f t="shared" ref="C16:K16" si="0">SUM(C10:C15)</f>
        <v>287950709.71835166</v>
      </c>
      <c r="D16" s="752">
        <f t="shared" si="0"/>
        <v>312197279.58456266</v>
      </c>
      <c r="E16" s="752">
        <f t="shared" si="0"/>
        <v>600147989.30291414</v>
      </c>
      <c r="F16" s="752">
        <f t="shared" si="0"/>
        <v>90123717.735485151</v>
      </c>
      <c r="G16" s="752">
        <f t="shared" si="0"/>
        <v>61490297.905935757</v>
      </c>
      <c r="H16" s="752">
        <f t="shared" si="0"/>
        <v>151614015.64142093</v>
      </c>
      <c r="I16" s="752">
        <f t="shared" si="0"/>
        <v>72992563.497035146</v>
      </c>
      <c r="J16" s="752">
        <f t="shared" si="0"/>
        <v>38040035.061168134</v>
      </c>
      <c r="K16" s="753">
        <f t="shared" si="0"/>
        <v>111032598.55820329</v>
      </c>
    </row>
    <row r="17" spans="1:11">
      <c r="A17" s="740" t="s">
        <v>220</v>
      </c>
      <c r="B17" s="741"/>
      <c r="C17" s="744"/>
      <c r="D17" s="744"/>
      <c r="E17" s="744"/>
      <c r="F17" s="744"/>
      <c r="G17" s="744"/>
      <c r="H17" s="744"/>
      <c r="I17" s="744"/>
      <c r="J17" s="744"/>
      <c r="K17" s="745"/>
    </row>
    <row r="18" spans="1:11">
      <c r="A18" s="746">
        <v>9</v>
      </c>
      <c r="B18" s="747" t="s">
        <v>221</v>
      </c>
      <c r="C18" s="748">
        <v>0</v>
      </c>
      <c r="D18" s="749">
        <v>0</v>
      </c>
      <c r="E18" s="749">
        <v>0</v>
      </c>
      <c r="F18" s="749">
        <v>0</v>
      </c>
      <c r="G18" s="749">
        <v>0</v>
      </c>
      <c r="H18" s="749">
        <v>0</v>
      </c>
      <c r="I18" s="749">
        <v>0</v>
      </c>
      <c r="J18" s="749">
        <v>0</v>
      </c>
      <c r="K18" s="750">
        <v>0</v>
      </c>
    </row>
    <row r="19" spans="1:11">
      <c r="A19" s="746">
        <v>10</v>
      </c>
      <c r="B19" s="747" t="s">
        <v>222</v>
      </c>
      <c r="C19" s="748">
        <v>135088753.37961212</v>
      </c>
      <c r="D19" s="749">
        <v>319055162.16012961</v>
      </c>
      <c r="E19" s="749">
        <v>454143915.53974152</v>
      </c>
      <c r="F19" s="749">
        <v>2972629.3328604396</v>
      </c>
      <c r="G19" s="749">
        <v>5843591.1206587898</v>
      </c>
      <c r="H19" s="749">
        <v>8816220.4535192326</v>
      </c>
      <c r="I19" s="749">
        <v>23456691.225442857</v>
      </c>
      <c r="J19" s="749">
        <v>64129361.227310464</v>
      </c>
      <c r="K19" s="750">
        <v>87586052.452753291</v>
      </c>
    </row>
    <row r="20" spans="1:11">
      <c r="A20" s="746">
        <v>11</v>
      </c>
      <c r="B20" s="747" t="s">
        <v>223</v>
      </c>
      <c r="C20" s="748">
        <v>34549366.151581317</v>
      </c>
      <c r="D20" s="749">
        <v>7651996.9129692344</v>
      </c>
      <c r="E20" s="749">
        <v>42201363.064550534</v>
      </c>
      <c r="F20" s="749">
        <v>0</v>
      </c>
      <c r="G20" s="749">
        <v>874562.29131648375</v>
      </c>
      <c r="H20" s="749">
        <v>874562.29131648375</v>
      </c>
      <c r="I20" s="749">
        <v>0</v>
      </c>
      <c r="J20" s="749">
        <v>874562.29131648375</v>
      </c>
      <c r="K20" s="750">
        <v>874562.29131648375</v>
      </c>
    </row>
    <row r="21" spans="1:11" ht="14.4" thickBot="1">
      <c r="A21" s="754">
        <v>12</v>
      </c>
      <c r="B21" s="755" t="s">
        <v>224</v>
      </c>
      <c r="C21" s="756">
        <f>SUM(C18:C20)</f>
        <v>169638119.53119344</v>
      </c>
      <c r="D21" s="756">
        <f t="shared" ref="D21:K21" si="1">SUM(D18:D20)</f>
        <v>326707159.07309884</v>
      </c>
      <c r="E21" s="756">
        <f t="shared" si="1"/>
        <v>496345278.60429204</v>
      </c>
      <c r="F21" s="756">
        <f t="shared" si="1"/>
        <v>2972629.3328604396</v>
      </c>
      <c r="G21" s="756">
        <f t="shared" si="1"/>
        <v>6718153.4119752739</v>
      </c>
      <c r="H21" s="756">
        <f t="shared" si="1"/>
        <v>9690782.7448357157</v>
      </c>
      <c r="I21" s="756">
        <f t="shared" si="1"/>
        <v>23456691.225442857</v>
      </c>
      <c r="J21" s="756">
        <f t="shared" si="1"/>
        <v>65003923.518626951</v>
      </c>
      <c r="K21" s="757">
        <f t="shared" si="1"/>
        <v>88460614.74406977</v>
      </c>
    </row>
    <row r="22" spans="1:11" ht="38.25" customHeight="1" thickBot="1">
      <c r="A22" s="166"/>
      <c r="B22" s="758"/>
      <c r="C22" s="758"/>
      <c r="D22" s="758"/>
      <c r="E22" s="758"/>
      <c r="F22" s="840" t="s">
        <v>225</v>
      </c>
      <c r="G22" s="841"/>
      <c r="H22" s="841"/>
      <c r="I22" s="840" t="s">
        <v>226</v>
      </c>
      <c r="J22" s="841"/>
      <c r="K22" s="842"/>
    </row>
    <row r="23" spans="1:11">
      <c r="A23" s="759">
        <v>13</v>
      </c>
      <c r="B23" s="760" t="s">
        <v>212</v>
      </c>
      <c r="C23" s="761"/>
      <c r="D23" s="761"/>
      <c r="E23" s="761"/>
      <c r="F23" s="762">
        <f>F8</f>
        <v>106900635.86631869</v>
      </c>
      <c r="G23" s="762">
        <f t="shared" ref="G23:H23" si="2">G8</f>
        <v>80806345.173379108</v>
      </c>
      <c r="H23" s="762">
        <f t="shared" si="2"/>
        <v>187706981.03969789</v>
      </c>
      <c r="I23" s="762">
        <f>I8</f>
        <v>88682009.538571447</v>
      </c>
      <c r="J23" s="762">
        <f t="shared" ref="J23:K23" si="3">J8</f>
        <v>26581163.553786803</v>
      </c>
      <c r="K23" s="763">
        <f t="shared" si="3"/>
        <v>115263173.0923582</v>
      </c>
    </row>
    <row r="24" spans="1:11" ht="14.4" thickBot="1">
      <c r="A24" s="764">
        <v>14</v>
      </c>
      <c r="B24" s="765" t="s">
        <v>227</v>
      </c>
      <c r="C24" s="766"/>
      <c r="D24" s="767"/>
      <c r="E24" s="768"/>
      <c r="F24" s="769">
        <f>MAX(F16-F21,F16*0.25)</f>
        <v>87151088.402624711</v>
      </c>
      <c r="G24" s="769">
        <f t="shared" ref="G24:H24" si="4">MAX(G16-G21,G16*0.25)</f>
        <v>54772144.493960485</v>
      </c>
      <c r="H24" s="769">
        <f t="shared" si="4"/>
        <v>141923232.89658523</v>
      </c>
      <c r="I24" s="769">
        <f>MAX(I16-I21,I16*0.25)</f>
        <v>49535872.271592289</v>
      </c>
      <c r="J24" s="769">
        <f t="shared" ref="J24:K24" si="5">MAX(J16-J21,J16*0.25)</f>
        <v>9510008.7652920336</v>
      </c>
      <c r="K24" s="770">
        <f t="shared" si="5"/>
        <v>27758149.639550824</v>
      </c>
    </row>
    <row r="25" spans="1:11" ht="14.4" thickBot="1">
      <c r="A25" s="771">
        <v>15</v>
      </c>
      <c r="B25" s="772" t="s">
        <v>228</v>
      </c>
      <c r="C25" s="773"/>
      <c r="D25" s="773"/>
      <c r="E25" s="773"/>
      <c r="F25" s="774">
        <f>F23/F24</f>
        <v>1.2266127460445941</v>
      </c>
      <c r="G25" s="774">
        <f t="shared" ref="G25:H25" si="6">G23/G24</f>
        <v>1.4753182647849277</v>
      </c>
      <c r="H25" s="774">
        <f t="shared" si="6"/>
        <v>1.3225951608393374</v>
      </c>
      <c r="I25" s="774">
        <f>I23/I24</f>
        <v>1.7902583617050505</v>
      </c>
      <c r="J25" s="774">
        <f t="shared" ref="J25:K25" si="7">J23/J24</f>
        <v>2.7950724557476838</v>
      </c>
      <c r="K25" s="775">
        <f t="shared" si="7"/>
        <v>4.1524083769664184</v>
      </c>
    </row>
    <row r="28" spans="1:11" ht="41.4">
      <c r="B28" s="18" t="s">
        <v>263</v>
      </c>
    </row>
  </sheetData>
  <mergeCells count="6">
    <mergeCell ref="F22:H22"/>
    <mergeCell ref="I22:K22"/>
    <mergeCell ref="A5:B5"/>
    <mergeCell ref="C5:E5"/>
    <mergeCell ref="F5:H5"/>
    <mergeCell ref="I5:K5"/>
  </mergeCells>
  <pageMargins left="0.7" right="0.7" top="0.75" bottom="0.75" header="0.3" footer="0.3"/>
  <pageSetup paperSize="9" scale="36" orientation="portrait" horizontalDpi="300" verticalDpi="300" r:id="rId1"/>
  <headerFooter>
    <oddFooter>&amp;C_x000D_&amp;1#&amp;"Aptos"&amp;10&amp;K000000 C4 - EXTERNAL CONFIDENTIAL</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4"/>
  <sheetViews>
    <sheetView zoomScale="80" zoomScaleNormal="80" workbookViewId="0">
      <pane xSplit="1" ySplit="1" topLeftCell="F8" activePane="bottomRight" state="frozen"/>
      <selection activeCell="E12" sqref="E12"/>
      <selection pane="topRight" activeCell="E12" sqref="E12"/>
      <selection pane="bottomLeft" activeCell="E12" sqref="E12"/>
      <selection pane="bottomRight" activeCell="T19" sqref="T19"/>
    </sheetView>
  </sheetViews>
  <sheetFormatPr defaultColWidth="9.21875" defaultRowHeight="13.8"/>
  <cols>
    <col min="1" max="1" width="10.5546875" style="32" bestFit="1" customWidth="1"/>
    <col min="2" max="2" width="95" style="32" customWidth="1"/>
    <col min="3" max="9" width="15" style="32" customWidth="1"/>
    <col min="10" max="14" width="18.5546875" style="32" customWidth="1"/>
    <col min="15" max="17" width="18.5546875" style="9" customWidth="1"/>
    <col min="18" max="16384" width="9.21875" style="9"/>
  </cols>
  <sheetData>
    <row r="1" spans="1:17">
      <c r="A1" s="13" t="s">
        <v>97</v>
      </c>
      <c r="B1" s="567" t="str">
        <f>'1. key ratios'!B1</f>
        <v>სს " პაშა ბანკი საქართველო"</v>
      </c>
    </row>
    <row r="2" spans="1:17">
      <c r="A2" s="32" t="s">
        <v>98</v>
      </c>
      <c r="B2" s="251">
        <f>'1. key ratios'!B2</f>
        <v>46203</v>
      </c>
    </row>
    <row r="3" spans="1:17">
      <c r="B3" s="9"/>
      <c r="C3" s="9"/>
      <c r="D3" s="9"/>
      <c r="E3" s="9"/>
      <c r="F3" s="9"/>
      <c r="G3" s="9"/>
      <c r="H3" s="9"/>
      <c r="I3" s="9"/>
      <c r="J3" s="9"/>
      <c r="K3" s="9"/>
      <c r="L3" s="9"/>
      <c r="M3" s="9"/>
      <c r="N3" s="9"/>
    </row>
    <row r="4" spans="1:17" ht="14.4">
      <c r="B4" s="459" t="s">
        <v>723</v>
      </c>
      <c r="C4" s="9"/>
      <c r="D4" s="9"/>
      <c r="E4" s="9"/>
      <c r="F4" s="9"/>
      <c r="G4" s="9"/>
      <c r="H4" s="9"/>
      <c r="I4" s="9"/>
      <c r="J4" s="9"/>
      <c r="K4" s="9"/>
      <c r="L4" s="9"/>
      <c r="M4" s="9"/>
      <c r="N4" s="9"/>
    </row>
    <row r="5" spans="1:17" ht="86.4">
      <c r="B5" s="460" t="s">
        <v>724</v>
      </c>
      <c r="C5" s="461" t="s">
        <v>725</v>
      </c>
      <c r="D5" s="461" t="s">
        <v>726</v>
      </c>
      <c r="E5" s="461" t="s">
        <v>727</v>
      </c>
      <c r="F5" s="461" t="s">
        <v>728</v>
      </c>
      <c r="G5" s="461" t="s">
        <v>729</v>
      </c>
      <c r="H5" s="461" t="s">
        <v>730</v>
      </c>
      <c r="I5" s="462" t="s">
        <v>731</v>
      </c>
      <c r="J5" s="463">
        <v>0.02</v>
      </c>
      <c r="K5" s="463">
        <v>0.2</v>
      </c>
      <c r="L5" s="463">
        <v>0.35</v>
      </c>
      <c r="M5" s="463">
        <v>0.5</v>
      </c>
      <c r="N5" s="463">
        <v>0.75</v>
      </c>
      <c r="O5" s="463">
        <v>1</v>
      </c>
      <c r="P5" s="463">
        <v>1.5</v>
      </c>
      <c r="Q5" s="464" t="s">
        <v>73</v>
      </c>
    </row>
    <row r="6" spans="1:17" ht="14.4">
      <c r="B6" s="465"/>
      <c r="C6" s="431">
        <f>IF(C7&gt;0,C7,IF(C8&gt;0,C8,IF(C9&gt;0,C9,0)))</f>
        <v>139297032</v>
      </c>
      <c r="D6" s="431">
        <f>IF(D7&gt;0,D7,IF(D8&gt;0,D8,IF(D9&gt;0,D9,0)))</f>
        <v>2751629.1</v>
      </c>
      <c r="E6" s="431">
        <f>IF(E7&gt;0,E7,IF(E8&gt;0,E8,IF(E9&gt;0,E9,0)))</f>
        <v>24733581.289999999</v>
      </c>
      <c r="F6" s="431">
        <f>IF(F7&gt;0,F7,IF(F8&gt;0,F8,IF(F9&gt;0,F9,0)))</f>
        <v>980552.42</v>
      </c>
      <c r="G6" s="431">
        <f>IF(G7&gt;0,G7,IF(G8&gt;0,G8,IF(G9&gt;0,G9,0)))</f>
        <v>1062061.71</v>
      </c>
      <c r="H6" s="431"/>
      <c r="I6" s="431">
        <f t="shared" ref="I6:Q6" si="0">IF(I7&gt;0,I7,IF(I8&gt;0,I8,IF(I9&gt;0,I9,0)))</f>
        <v>2859659.7819999997</v>
      </c>
      <c r="J6" s="431">
        <f t="shared" si="0"/>
        <v>0</v>
      </c>
      <c r="K6" s="431">
        <f t="shared" si="0"/>
        <v>0</v>
      </c>
      <c r="L6" s="431">
        <f t="shared" si="0"/>
        <v>0</v>
      </c>
      <c r="M6" s="431">
        <f t="shared" si="0"/>
        <v>2803191.31</v>
      </c>
      <c r="N6" s="431">
        <f t="shared" si="0"/>
        <v>0</v>
      </c>
      <c r="O6" s="431">
        <f t="shared" si="0"/>
        <v>56468.469996079344</v>
      </c>
      <c r="P6" s="431">
        <f t="shared" si="0"/>
        <v>0</v>
      </c>
      <c r="Q6" s="431">
        <f t="shared" si="0"/>
        <v>1458064.1249960794</v>
      </c>
    </row>
    <row r="7" spans="1:17" ht="14.4">
      <c r="B7" s="466" t="s">
        <v>719</v>
      </c>
      <c r="C7" s="431">
        <f>C11+C15+C19+C23+C27+C31</f>
        <v>139297032</v>
      </c>
      <c r="D7" s="431">
        <f t="shared" ref="D7:G9" si="1">D11+D15+D19+D23+D27+D31</f>
        <v>2751629.1</v>
      </c>
      <c r="E7" s="431">
        <f t="shared" si="1"/>
        <v>24733581.289999999</v>
      </c>
      <c r="F7" s="431">
        <f t="shared" si="1"/>
        <v>980552.42</v>
      </c>
      <c r="G7" s="431">
        <f t="shared" si="1"/>
        <v>1062061.71</v>
      </c>
      <c r="H7" s="467">
        <v>1.4</v>
      </c>
      <c r="I7" s="468">
        <f t="shared" ref="I7:I33" si="2">(F7+G7)*H7</f>
        <v>2859659.7819999997</v>
      </c>
      <c r="J7" s="431">
        <f>J11+J15+J19+J23+J27+J31</f>
        <v>0</v>
      </c>
      <c r="K7" s="431">
        <f t="shared" ref="J7:Q9" si="3">K11+K15+K19+K23+K27+K31</f>
        <v>0</v>
      </c>
      <c r="L7" s="431">
        <f t="shared" si="3"/>
        <v>0</v>
      </c>
      <c r="M7" s="431">
        <f t="shared" si="3"/>
        <v>2803191.31</v>
      </c>
      <c r="N7" s="431">
        <f t="shared" si="3"/>
        <v>0</v>
      </c>
      <c r="O7" s="431">
        <f t="shared" si="3"/>
        <v>56468.469996079344</v>
      </c>
      <c r="P7" s="431">
        <f t="shared" si="3"/>
        <v>0</v>
      </c>
      <c r="Q7" s="431">
        <f>Q11+Q15+Q19+Q23+Q27+Q31</f>
        <v>1458064.1249960794</v>
      </c>
    </row>
    <row r="8" spans="1:17" ht="14.4">
      <c r="B8" s="466" t="s">
        <v>720</v>
      </c>
      <c r="C8" s="431">
        <f>C12+C16+C20+C24+C28+C32</f>
        <v>0</v>
      </c>
      <c r="D8" s="431">
        <f t="shared" si="1"/>
        <v>0</v>
      </c>
      <c r="E8" s="431">
        <f t="shared" si="1"/>
        <v>0</v>
      </c>
      <c r="F8" s="431">
        <f t="shared" si="1"/>
        <v>0</v>
      </c>
      <c r="G8" s="431">
        <f t="shared" si="1"/>
        <v>0</v>
      </c>
      <c r="H8" s="467">
        <v>1.4</v>
      </c>
      <c r="I8" s="468">
        <f t="shared" si="2"/>
        <v>0</v>
      </c>
      <c r="J8" s="431">
        <f t="shared" si="3"/>
        <v>0</v>
      </c>
      <c r="K8" s="431">
        <f t="shared" si="3"/>
        <v>0</v>
      </c>
      <c r="L8" s="431">
        <f t="shared" si="3"/>
        <v>0</v>
      </c>
      <c r="M8" s="431">
        <f t="shared" si="3"/>
        <v>0</v>
      </c>
      <c r="N8" s="431">
        <f t="shared" si="3"/>
        <v>0</v>
      </c>
      <c r="O8" s="431">
        <f t="shared" si="3"/>
        <v>0</v>
      </c>
      <c r="P8" s="431">
        <f t="shared" si="3"/>
        <v>0</v>
      </c>
      <c r="Q8" s="431">
        <f>Q12+Q16+Q20+Q24+Q28+Q32</f>
        <v>0</v>
      </c>
    </row>
    <row r="9" spans="1:17" ht="14.4">
      <c r="B9" s="466" t="s">
        <v>721</v>
      </c>
      <c r="C9" s="431">
        <f>C13+C17+C21+C25+C29+C33</f>
        <v>0</v>
      </c>
      <c r="D9" s="431">
        <f>D13+D17+D21+D25+D29+D33</f>
        <v>0</v>
      </c>
      <c r="E9" s="431">
        <f>E13+E17+E21+E25+E29+E33</f>
        <v>0</v>
      </c>
      <c r="F9" s="431">
        <f t="shared" si="1"/>
        <v>0</v>
      </c>
      <c r="G9" s="431">
        <f t="shared" si="1"/>
        <v>0</v>
      </c>
      <c r="H9" s="467">
        <v>1.4</v>
      </c>
      <c r="I9" s="468">
        <f t="shared" si="2"/>
        <v>0</v>
      </c>
      <c r="J9" s="431">
        <f t="shared" si="3"/>
        <v>0</v>
      </c>
      <c r="K9" s="431">
        <f t="shared" si="3"/>
        <v>0</v>
      </c>
      <c r="L9" s="431">
        <f t="shared" si="3"/>
        <v>0</v>
      </c>
      <c r="M9" s="431">
        <f t="shared" si="3"/>
        <v>0</v>
      </c>
      <c r="N9" s="431">
        <f t="shared" si="3"/>
        <v>0</v>
      </c>
      <c r="O9" s="431">
        <f t="shared" si="3"/>
        <v>0</v>
      </c>
      <c r="P9" s="431">
        <f t="shared" si="3"/>
        <v>0</v>
      </c>
      <c r="Q9" s="431">
        <f t="shared" si="3"/>
        <v>0</v>
      </c>
    </row>
    <row r="10" spans="1:17" ht="14.4">
      <c r="B10" s="469" t="s">
        <v>732</v>
      </c>
      <c r="C10" s="734"/>
      <c r="D10" s="734"/>
      <c r="E10" s="734"/>
      <c r="F10" s="734"/>
      <c r="G10" s="734"/>
      <c r="H10" s="467">
        <v>1.4</v>
      </c>
      <c r="I10" s="468">
        <f t="shared" si="2"/>
        <v>0</v>
      </c>
      <c r="J10" s="736"/>
      <c r="K10" s="736"/>
      <c r="L10" s="736"/>
      <c r="M10" s="736"/>
      <c r="N10" s="736"/>
      <c r="O10" s="736"/>
      <c r="P10" s="736"/>
      <c r="Q10" s="431">
        <f>SUM(Q11:Q13)</f>
        <v>0</v>
      </c>
    </row>
    <row r="11" spans="1:17" ht="14.4">
      <c r="B11" s="470" t="s">
        <v>719</v>
      </c>
      <c r="C11" s="734"/>
      <c r="D11" s="734"/>
      <c r="E11" s="734"/>
      <c r="F11" s="734"/>
      <c r="G11" s="734"/>
      <c r="H11" s="467">
        <v>1.4</v>
      </c>
      <c r="I11" s="468">
        <f t="shared" si="2"/>
        <v>0</v>
      </c>
      <c r="J11" s="736"/>
      <c r="K11" s="736"/>
      <c r="L11" s="736"/>
      <c r="M11" s="736"/>
      <c r="N11" s="736"/>
      <c r="O11" s="736"/>
      <c r="P11" s="736"/>
      <c r="Q11" s="431">
        <f>SUMPRODUCT($J$5:$P$5,J11:P11)</f>
        <v>0</v>
      </c>
    </row>
    <row r="12" spans="1:17" ht="14.4">
      <c r="B12" s="470" t="s">
        <v>720</v>
      </c>
      <c r="C12" s="734"/>
      <c r="D12" s="734"/>
      <c r="E12" s="734"/>
      <c r="F12" s="734"/>
      <c r="G12" s="734"/>
      <c r="H12" s="467">
        <v>1.4</v>
      </c>
      <c r="I12" s="468">
        <f t="shared" si="2"/>
        <v>0</v>
      </c>
      <c r="J12" s="736"/>
      <c r="K12" s="736"/>
      <c r="L12" s="736"/>
      <c r="M12" s="736"/>
      <c r="N12" s="736"/>
      <c r="O12" s="736"/>
      <c r="P12" s="736"/>
      <c r="Q12" s="431">
        <f t="shared" ref="Q12:Q13" si="4">SUMPRODUCT($J$5:$P$5,J12:P12)</f>
        <v>0</v>
      </c>
    </row>
    <row r="13" spans="1:17" ht="14.4">
      <c r="B13" s="470" t="s">
        <v>721</v>
      </c>
      <c r="C13" s="734"/>
      <c r="D13" s="734"/>
      <c r="E13" s="734"/>
      <c r="F13" s="734"/>
      <c r="G13" s="734"/>
      <c r="H13" s="467">
        <v>1.4</v>
      </c>
      <c r="I13" s="468">
        <f t="shared" si="2"/>
        <v>0</v>
      </c>
      <c r="J13" s="736"/>
      <c r="K13" s="736"/>
      <c r="L13" s="736"/>
      <c r="M13" s="736"/>
      <c r="N13" s="736"/>
      <c r="O13" s="736"/>
      <c r="P13" s="736"/>
      <c r="Q13" s="431">
        <f t="shared" si="4"/>
        <v>0</v>
      </c>
    </row>
    <row r="14" spans="1:17" ht="14.4">
      <c r="B14" s="469" t="s">
        <v>733</v>
      </c>
      <c r="C14" s="734"/>
      <c r="D14" s="734"/>
      <c r="E14" s="734"/>
      <c r="F14" s="734"/>
      <c r="G14" s="734"/>
      <c r="H14" s="467">
        <v>1.4</v>
      </c>
      <c r="I14" s="468">
        <f t="shared" si="2"/>
        <v>0</v>
      </c>
      <c r="J14" s="736"/>
      <c r="K14" s="736"/>
      <c r="L14" s="736"/>
      <c r="M14" s="736"/>
      <c r="N14" s="736"/>
      <c r="O14" s="736"/>
      <c r="P14" s="736"/>
      <c r="Q14" s="431">
        <f>SUM(Q15:Q17)</f>
        <v>0</v>
      </c>
    </row>
    <row r="15" spans="1:17" ht="14.4">
      <c r="B15" s="470" t="s">
        <v>719</v>
      </c>
      <c r="C15" s="734"/>
      <c r="D15" s="734"/>
      <c r="E15" s="734"/>
      <c r="F15" s="734"/>
      <c r="G15" s="734"/>
      <c r="H15" s="467">
        <v>1.4</v>
      </c>
      <c r="I15" s="468">
        <f t="shared" si="2"/>
        <v>0</v>
      </c>
      <c r="J15" s="736"/>
      <c r="K15" s="736"/>
      <c r="L15" s="736"/>
      <c r="M15" s="736"/>
      <c r="N15" s="736"/>
      <c r="O15" s="736"/>
      <c r="P15" s="736"/>
      <c r="Q15" s="431">
        <f>SUMPRODUCT($J$5:$P$5,J15:P15)</f>
        <v>0</v>
      </c>
    </row>
    <row r="16" spans="1:17" ht="14.4">
      <c r="B16" s="470" t="s">
        <v>720</v>
      </c>
      <c r="C16" s="734"/>
      <c r="D16" s="734"/>
      <c r="E16" s="734"/>
      <c r="F16" s="734"/>
      <c r="G16" s="734"/>
      <c r="H16" s="467">
        <v>1.4</v>
      </c>
      <c r="I16" s="468">
        <f t="shared" si="2"/>
        <v>0</v>
      </c>
      <c r="J16" s="736"/>
      <c r="K16" s="736"/>
      <c r="L16" s="736"/>
      <c r="M16" s="736"/>
      <c r="N16" s="736"/>
      <c r="O16" s="736"/>
      <c r="P16" s="736"/>
      <c r="Q16" s="431">
        <f t="shared" ref="Q16:Q17" si="5">SUMPRODUCT($J$5:$P$5,J16:P16)</f>
        <v>0</v>
      </c>
    </row>
    <row r="17" spans="2:17" ht="14.4">
      <c r="B17" s="470" t="s">
        <v>721</v>
      </c>
      <c r="C17" s="734"/>
      <c r="D17" s="734"/>
      <c r="E17" s="734"/>
      <c r="F17" s="734"/>
      <c r="G17" s="734"/>
      <c r="H17" s="467">
        <v>1.4</v>
      </c>
      <c r="I17" s="468">
        <f t="shared" si="2"/>
        <v>0</v>
      </c>
      <c r="J17" s="736"/>
      <c r="K17" s="736"/>
      <c r="L17" s="736"/>
      <c r="M17" s="736"/>
      <c r="N17" s="736"/>
      <c r="O17" s="736"/>
      <c r="P17" s="736"/>
      <c r="Q17" s="431">
        <f t="shared" si="5"/>
        <v>0</v>
      </c>
    </row>
    <row r="18" spans="2:17" ht="14.4">
      <c r="B18" s="469" t="s">
        <v>734</v>
      </c>
      <c r="C18" s="735"/>
      <c r="D18" s="735"/>
      <c r="E18" s="735"/>
      <c r="F18" s="735"/>
      <c r="G18" s="735"/>
      <c r="H18" s="467">
        <v>1.4</v>
      </c>
      <c r="I18" s="468">
        <f t="shared" si="2"/>
        <v>0</v>
      </c>
      <c r="J18" s="736"/>
      <c r="K18" s="736"/>
      <c r="L18" s="736"/>
      <c r="M18" s="736"/>
      <c r="N18" s="736"/>
      <c r="O18" s="736"/>
      <c r="P18" s="736"/>
      <c r="Q18" s="431">
        <f>SUM(Q19:Q21)</f>
        <v>1391049.415</v>
      </c>
    </row>
    <row r="19" spans="2:17" ht="14.4">
      <c r="B19" s="470" t="s">
        <v>719</v>
      </c>
      <c r="C19" s="734">
        <v>111890870</v>
      </c>
      <c r="D19" s="734">
        <v>980552.42</v>
      </c>
      <c r="E19" s="734">
        <v>0</v>
      </c>
      <c r="F19" s="734">
        <v>980552.42</v>
      </c>
      <c r="G19" s="734">
        <v>1006661.03</v>
      </c>
      <c r="H19" s="467">
        <v>1.4</v>
      </c>
      <c r="I19" s="468">
        <f t="shared" si="2"/>
        <v>2782098.83</v>
      </c>
      <c r="J19" s="736">
        <v>0</v>
      </c>
      <c r="K19" s="736">
        <v>0</v>
      </c>
      <c r="L19" s="736"/>
      <c r="M19" s="736">
        <v>2782098.83</v>
      </c>
      <c r="N19" s="736"/>
      <c r="O19" s="736">
        <v>0</v>
      </c>
      <c r="P19" s="736">
        <v>0</v>
      </c>
      <c r="Q19" s="431">
        <f>SUMPRODUCT($J$5:$P$5,J19:P19)</f>
        <v>1391049.415</v>
      </c>
    </row>
    <row r="20" spans="2:17" ht="14.4">
      <c r="B20" s="470" t="s">
        <v>720</v>
      </c>
      <c r="C20" s="734"/>
      <c r="D20" s="734"/>
      <c r="E20" s="734"/>
      <c r="F20" s="734"/>
      <c r="G20" s="734"/>
      <c r="H20" s="467">
        <v>1.4</v>
      </c>
      <c r="I20" s="468">
        <f t="shared" si="2"/>
        <v>0</v>
      </c>
      <c r="J20" s="736"/>
      <c r="K20" s="736"/>
      <c r="L20" s="736"/>
      <c r="M20" s="736"/>
      <c r="N20" s="736"/>
      <c r="O20" s="736"/>
      <c r="P20" s="736"/>
      <c r="Q20" s="431">
        <f t="shared" ref="Q20:Q21" si="6">SUMPRODUCT($J$5:$P$5,J20:P20)</f>
        <v>0</v>
      </c>
    </row>
    <row r="21" spans="2:17" ht="14.4">
      <c r="B21" s="470" t="s">
        <v>721</v>
      </c>
      <c r="C21" s="734"/>
      <c r="D21" s="734"/>
      <c r="E21" s="734"/>
      <c r="F21" s="734"/>
      <c r="G21" s="734"/>
      <c r="H21" s="467">
        <v>1.4</v>
      </c>
      <c r="I21" s="468">
        <f t="shared" si="2"/>
        <v>0</v>
      </c>
      <c r="J21" s="736"/>
      <c r="K21" s="736"/>
      <c r="L21" s="736"/>
      <c r="M21" s="736"/>
      <c r="N21" s="736"/>
      <c r="O21" s="736"/>
      <c r="P21" s="736"/>
      <c r="Q21" s="431">
        <f t="shared" si="6"/>
        <v>0</v>
      </c>
    </row>
    <row r="22" spans="2:17" ht="14.4">
      <c r="B22" s="469" t="s">
        <v>735</v>
      </c>
      <c r="C22" s="735"/>
      <c r="D22" s="735"/>
      <c r="E22" s="735"/>
      <c r="F22" s="735"/>
      <c r="G22" s="735"/>
      <c r="H22" s="467">
        <v>1.4</v>
      </c>
      <c r="I22" s="468">
        <f t="shared" si="2"/>
        <v>0</v>
      </c>
      <c r="J22" s="736"/>
      <c r="K22" s="736"/>
      <c r="L22" s="736"/>
      <c r="M22" s="736"/>
      <c r="N22" s="736"/>
      <c r="O22" s="736"/>
      <c r="P22" s="736"/>
      <c r="Q22" s="431">
        <f>SUM(Q23:Q25)</f>
        <v>55978.8</v>
      </c>
    </row>
    <row r="23" spans="2:17" ht="14.4">
      <c r="B23" s="470" t="s">
        <v>719</v>
      </c>
      <c r="C23" s="734">
        <v>14318979.5</v>
      </c>
      <c r="D23" s="734">
        <v>705120.22</v>
      </c>
      <c r="E23" s="734">
        <v>11043712.289999999</v>
      </c>
      <c r="F23" s="734">
        <v>0</v>
      </c>
      <c r="G23" s="734">
        <v>39984.86</v>
      </c>
      <c r="H23" s="467">
        <v>1.4</v>
      </c>
      <c r="I23" s="468">
        <f t="shared" si="2"/>
        <v>55978.803999999996</v>
      </c>
      <c r="J23" s="736">
        <v>0</v>
      </c>
      <c r="K23" s="736">
        <v>0</v>
      </c>
      <c r="L23" s="736"/>
      <c r="M23" s="736">
        <v>0</v>
      </c>
      <c r="N23" s="736"/>
      <c r="O23" s="736">
        <v>55978.8</v>
      </c>
      <c r="P23" s="736">
        <v>0</v>
      </c>
      <c r="Q23" s="431">
        <f>SUMPRODUCT($J$5:$P$5,J23:P23)</f>
        <v>55978.8</v>
      </c>
    </row>
    <row r="24" spans="2:17" ht="14.4">
      <c r="B24" s="470" t="s">
        <v>720</v>
      </c>
      <c r="C24" s="734"/>
      <c r="D24" s="734"/>
      <c r="E24" s="734"/>
      <c r="F24" s="734"/>
      <c r="G24" s="734"/>
      <c r="H24" s="467">
        <v>1.4</v>
      </c>
      <c r="I24" s="468">
        <f t="shared" si="2"/>
        <v>0</v>
      </c>
      <c r="J24" s="736"/>
      <c r="K24" s="736"/>
      <c r="L24" s="736"/>
      <c r="M24" s="736"/>
      <c r="N24" s="736"/>
      <c r="O24" s="736"/>
      <c r="P24" s="736"/>
      <c r="Q24" s="431">
        <f t="shared" ref="Q24:Q25" si="7">SUMPRODUCT($J$5:$P$5,J24:P24)</f>
        <v>0</v>
      </c>
    </row>
    <row r="25" spans="2:17" ht="14.4">
      <c r="B25" s="470" t="s">
        <v>721</v>
      </c>
      <c r="C25" s="734"/>
      <c r="D25" s="734"/>
      <c r="E25" s="734"/>
      <c r="F25" s="734"/>
      <c r="G25" s="734"/>
      <c r="H25" s="467">
        <v>1.4</v>
      </c>
      <c r="I25" s="468">
        <f t="shared" si="2"/>
        <v>0</v>
      </c>
      <c r="J25" s="736"/>
      <c r="K25" s="736"/>
      <c r="L25" s="736"/>
      <c r="M25" s="736"/>
      <c r="N25" s="736"/>
      <c r="O25" s="736"/>
      <c r="P25" s="736"/>
      <c r="Q25" s="431">
        <f t="shared" si="7"/>
        <v>0</v>
      </c>
    </row>
    <row r="26" spans="2:17" ht="14.4">
      <c r="B26" s="469" t="s">
        <v>736</v>
      </c>
      <c r="C26" s="735"/>
      <c r="D26" s="735"/>
      <c r="E26" s="735"/>
      <c r="F26" s="735"/>
      <c r="G26" s="735"/>
      <c r="H26" s="467">
        <v>1.4</v>
      </c>
      <c r="I26" s="468">
        <f t="shared" si="2"/>
        <v>0</v>
      </c>
      <c r="J26" s="736"/>
      <c r="K26" s="736"/>
      <c r="L26" s="736"/>
      <c r="M26" s="736"/>
      <c r="N26" s="736"/>
      <c r="O26" s="736"/>
      <c r="P26" s="736"/>
      <c r="Q26" s="431">
        <f>SUM(Q27:Q29)</f>
        <v>0</v>
      </c>
    </row>
    <row r="27" spans="2:17" ht="14.4">
      <c r="B27" s="470" t="s">
        <v>719</v>
      </c>
      <c r="C27" s="734">
        <v>0</v>
      </c>
      <c r="D27" s="734">
        <v>0</v>
      </c>
      <c r="E27" s="734">
        <v>0</v>
      </c>
      <c r="F27" s="734">
        <v>0</v>
      </c>
      <c r="G27" s="734">
        <v>0</v>
      </c>
      <c r="H27" s="467">
        <v>1.4</v>
      </c>
      <c r="I27" s="468">
        <f t="shared" si="2"/>
        <v>0</v>
      </c>
      <c r="J27" s="736">
        <v>0</v>
      </c>
      <c r="K27" s="736">
        <v>0</v>
      </c>
      <c r="L27" s="736"/>
      <c r="M27" s="736">
        <v>0</v>
      </c>
      <c r="N27" s="736"/>
      <c r="O27" s="736">
        <v>0</v>
      </c>
      <c r="P27" s="736">
        <v>0</v>
      </c>
      <c r="Q27" s="431">
        <f>SUMPRODUCT($J$5:$P$5,J27:P27)</f>
        <v>0</v>
      </c>
    </row>
    <row r="28" spans="2:17" ht="14.4">
      <c r="B28" s="470" t="s">
        <v>720</v>
      </c>
      <c r="C28" s="734"/>
      <c r="D28" s="734"/>
      <c r="E28" s="734"/>
      <c r="F28" s="734"/>
      <c r="G28" s="734"/>
      <c r="H28" s="467">
        <v>1.4</v>
      </c>
      <c r="I28" s="468">
        <f t="shared" si="2"/>
        <v>0</v>
      </c>
      <c r="J28" s="736"/>
      <c r="K28" s="736"/>
      <c r="L28" s="736"/>
      <c r="M28" s="736"/>
      <c r="N28" s="736"/>
      <c r="O28" s="736"/>
      <c r="P28" s="736"/>
      <c r="Q28" s="431">
        <f t="shared" ref="Q28:Q29" si="8">SUMPRODUCT($J$5:$P$5,J28:P28)</f>
        <v>0</v>
      </c>
    </row>
    <row r="29" spans="2:17" ht="14.4">
      <c r="B29" s="470" t="s">
        <v>721</v>
      </c>
      <c r="C29" s="734"/>
      <c r="D29" s="734"/>
      <c r="E29" s="734"/>
      <c r="F29" s="734"/>
      <c r="G29" s="734"/>
      <c r="H29" s="467">
        <v>1.4</v>
      </c>
      <c r="I29" s="468">
        <f t="shared" si="2"/>
        <v>0</v>
      </c>
      <c r="J29" s="736"/>
      <c r="K29" s="736"/>
      <c r="L29" s="736"/>
      <c r="M29" s="736"/>
      <c r="N29" s="736"/>
      <c r="O29" s="736"/>
      <c r="P29" s="736"/>
      <c r="Q29" s="431">
        <f t="shared" si="8"/>
        <v>0</v>
      </c>
    </row>
    <row r="30" spans="2:17" ht="14.4">
      <c r="B30" s="471" t="s">
        <v>737</v>
      </c>
      <c r="C30" s="735"/>
      <c r="D30" s="735"/>
      <c r="E30" s="735"/>
      <c r="F30" s="735"/>
      <c r="G30" s="735"/>
      <c r="H30" s="467">
        <v>1.4</v>
      </c>
      <c r="I30" s="468">
        <f t="shared" si="2"/>
        <v>0</v>
      </c>
      <c r="J30" s="736"/>
      <c r="K30" s="736"/>
      <c r="L30" s="736"/>
      <c r="M30" s="736"/>
      <c r="N30" s="736"/>
      <c r="O30" s="736"/>
      <c r="P30" s="736"/>
      <c r="Q30" s="431">
        <f>SUM(Q31:Q33)</f>
        <v>11035.909996079343</v>
      </c>
    </row>
    <row r="31" spans="2:17" ht="14.4">
      <c r="B31" s="470" t="s">
        <v>719</v>
      </c>
      <c r="C31" s="734">
        <v>13087182.5</v>
      </c>
      <c r="D31" s="734">
        <v>1065956.46</v>
      </c>
      <c r="E31" s="734">
        <v>13689869</v>
      </c>
      <c r="F31" s="734">
        <v>0</v>
      </c>
      <c r="G31" s="734">
        <v>15415.82</v>
      </c>
      <c r="H31" s="467">
        <v>1.4</v>
      </c>
      <c r="I31" s="468">
        <f t="shared" si="2"/>
        <v>21582.147999999997</v>
      </c>
      <c r="J31" s="736">
        <v>0</v>
      </c>
      <c r="K31" s="736">
        <v>0</v>
      </c>
      <c r="L31" s="736"/>
      <c r="M31" s="736">
        <v>21092.48</v>
      </c>
      <c r="N31" s="736"/>
      <c r="O31" s="736">
        <v>489.66999607934275</v>
      </c>
      <c r="P31" s="736">
        <v>0</v>
      </c>
      <c r="Q31" s="431">
        <f>SUMPRODUCT($J$5:$P$5,J31:P31)</f>
        <v>11035.909996079343</v>
      </c>
    </row>
    <row r="32" spans="2:17" ht="14.4">
      <c r="B32" s="470" t="s">
        <v>720</v>
      </c>
      <c r="C32" s="734"/>
      <c r="D32" s="734"/>
      <c r="E32" s="734"/>
      <c r="F32" s="734"/>
      <c r="G32" s="734"/>
      <c r="H32" s="467">
        <v>1.4</v>
      </c>
      <c r="I32" s="468">
        <f t="shared" si="2"/>
        <v>0</v>
      </c>
      <c r="J32" s="736"/>
      <c r="K32" s="736"/>
      <c r="L32" s="736"/>
      <c r="M32" s="736"/>
      <c r="N32" s="736"/>
      <c r="O32" s="736"/>
      <c r="P32" s="736"/>
      <c r="Q32" s="431">
        <f t="shared" ref="Q32:Q33" si="9">SUMPRODUCT($J$5:$P$5,J32:P32)</f>
        <v>0</v>
      </c>
    </row>
    <row r="33" spans="2:17" ht="14.4">
      <c r="B33" s="470" t="s">
        <v>721</v>
      </c>
      <c r="C33" s="734"/>
      <c r="D33" s="734"/>
      <c r="E33" s="734"/>
      <c r="F33" s="734"/>
      <c r="G33" s="734"/>
      <c r="H33" s="467">
        <v>1.4</v>
      </c>
      <c r="I33" s="468">
        <f t="shared" si="2"/>
        <v>0</v>
      </c>
      <c r="J33" s="736"/>
      <c r="K33" s="736"/>
      <c r="L33" s="736"/>
      <c r="M33" s="736"/>
      <c r="N33" s="736"/>
      <c r="O33" s="736"/>
      <c r="P33" s="736"/>
      <c r="Q33" s="431">
        <f t="shared" si="9"/>
        <v>0</v>
      </c>
    </row>
    <row r="34" spans="2:17" ht="14.4">
      <c r="B34" s="472" t="s">
        <v>66</v>
      </c>
      <c r="C34" s="473">
        <f>C6</f>
        <v>139297032</v>
      </c>
      <c r="D34" s="473">
        <f t="shared" ref="D34:G34" si="10">D6</f>
        <v>2751629.1</v>
      </c>
      <c r="E34" s="473">
        <f t="shared" si="10"/>
        <v>24733581.289999999</v>
      </c>
      <c r="F34" s="473">
        <f t="shared" si="10"/>
        <v>980552.42</v>
      </c>
      <c r="G34" s="473">
        <f t="shared" si="10"/>
        <v>1062061.71</v>
      </c>
      <c r="H34" s="467">
        <v>1.4</v>
      </c>
      <c r="I34" s="468">
        <f>(F34+G34)*H34</f>
        <v>2859659.7819999997</v>
      </c>
      <c r="J34" s="473">
        <f t="shared" ref="J34:Q34" si="11">J6</f>
        <v>0</v>
      </c>
      <c r="K34" s="473">
        <f t="shared" si="11"/>
        <v>0</v>
      </c>
      <c r="L34" s="473">
        <f t="shared" si="11"/>
        <v>0</v>
      </c>
      <c r="M34" s="473">
        <f t="shared" si="11"/>
        <v>2803191.31</v>
      </c>
      <c r="N34" s="473">
        <f t="shared" si="11"/>
        <v>0</v>
      </c>
      <c r="O34" s="473">
        <f t="shared" si="11"/>
        <v>56468.469996079344</v>
      </c>
      <c r="P34" s="473">
        <f t="shared" si="11"/>
        <v>0</v>
      </c>
      <c r="Q34" s="473">
        <f t="shared" si="11"/>
        <v>1458064.1249960794</v>
      </c>
    </row>
  </sheetData>
  <conditionalFormatting sqref="I7:I34">
    <cfRule type="expression" dxfId="26" priority="1">
      <formula>(C7*#REF!)&lt;&gt;SUM(#REF!)</formula>
    </cfRule>
  </conditionalFormatting>
  <pageMargins left="0.7" right="0.7" top="0.75" bottom="0.75" header="0.3" footer="0.3"/>
  <pageSetup paperSize="9" scale="24" orientation="portrait" horizontalDpi="300" verticalDpi="300" r:id="rId1"/>
  <headerFooter>
    <oddFooter>&amp;C_x000D_&amp;1#&amp;"Aptos"&amp;10&amp;K000000 C4 - EXTERNAL CONFIDENTIAL</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3"/>
  <sheetViews>
    <sheetView zoomScale="80" zoomScaleNormal="80" workbookViewId="0">
      <selection activeCell="N48" sqref="N48"/>
    </sheetView>
  </sheetViews>
  <sheetFormatPr defaultRowHeight="14.4"/>
  <cols>
    <col min="1" max="1" width="9.5546875" style="15" bestFit="1" customWidth="1"/>
    <col min="2" max="2" width="88.33203125" style="13" customWidth="1"/>
    <col min="3" max="3" width="12.77734375" style="13" customWidth="1"/>
    <col min="4" max="7" width="12.77734375" style="2" customWidth="1"/>
    <col min="8" max="9" width="6.77734375" customWidth="1"/>
  </cols>
  <sheetData>
    <row r="1" spans="1:7">
      <c r="A1" s="14" t="s">
        <v>97</v>
      </c>
      <c r="B1" s="214" t="str">
        <f>Info!C2</f>
        <v>სს " პაშა ბანკი საქართველო"</v>
      </c>
    </row>
    <row r="2" spans="1:7">
      <c r="A2" s="14" t="s">
        <v>98</v>
      </c>
      <c r="B2" s="251">
        <v>46203</v>
      </c>
    </row>
    <row r="3" spans="1:7" ht="15" thickBot="1">
      <c r="A3" s="14"/>
    </row>
    <row r="4" spans="1:7" ht="15" customHeight="1" thickBot="1">
      <c r="A4" s="33" t="s">
        <v>178</v>
      </c>
      <c r="B4" s="113" t="s">
        <v>128</v>
      </c>
      <c r="C4" s="114"/>
      <c r="D4" s="789" t="s">
        <v>659</v>
      </c>
      <c r="E4" s="790"/>
      <c r="F4" s="790"/>
      <c r="G4" s="791"/>
    </row>
    <row r="5" spans="1:7">
      <c r="A5" s="160" t="s">
        <v>25</v>
      </c>
      <c r="B5" s="161"/>
      <c r="C5" s="235" t="str">
        <f>INT((MONTH($B$2))/3)&amp;"Q"&amp;"-"&amp;YEAR($B$2)</f>
        <v>2Q-2026</v>
      </c>
      <c r="D5" s="235" t="str">
        <f>IF(INT(MONTH($B$2))=3, "4"&amp;"Q"&amp;"-"&amp;YEAR($B$2)-1, IF(INT(MONTH($B$2))=6, "1"&amp;"Q"&amp;"-"&amp;YEAR($B$2), IF(INT(MONTH($B$2))=9, "2"&amp;"Q"&amp;"-"&amp;YEAR($B$2),IF(INT(MONTH($B$2))=12, "3"&amp;"Q"&amp;"-"&amp;YEAR($B$2), 0))))</f>
        <v>1Q-2026</v>
      </c>
      <c r="E5" s="235" t="str">
        <f>IF(INT(MONTH($B$2))=3, "3"&amp;"Q"&amp;"-"&amp;YEAR($B$2)-1, IF(INT(MONTH($B$2))=6, "4"&amp;"Q"&amp;"-"&amp;YEAR($B$2)-1, IF(INT(MONTH($B$2))=9, "1"&amp;"Q"&amp;"-"&amp;YEAR($B$2),IF(INT(MONTH($B$2))=12, "2"&amp;"Q"&amp;"-"&amp;YEAR($B$2), 0))))</f>
        <v>4Q-2025</v>
      </c>
      <c r="F5" s="235" t="str">
        <f>IF(INT(MONTH($B$2))=3, "2"&amp;"Q"&amp;"-"&amp;YEAR($B$2)-1, IF(INT(MONTH($B$2))=6, "3"&amp;"Q"&amp;"-"&amp;YEAR($B$2)-1, IF(INT(MONTH($B$2))=9, "4"&amp;"Q"&amp;"-"&amp;YEAR($B$2)-1,IF(INT(MONTH($B$2))=12, "1"&amp;"Q"&amp;"-"&amp;YEAR($B$2), 0))))</f>
        <v>3Q-2025</v>
      </c>
      <c r="G5" s="236" t="str">
        <f>IF(INT(MONTH($B$2))=3, "1"&amp;"Q"&amp;"-"&amp;YEAR($B$2)-1, IF(INT(MONTH($B$2))=6, "2"&amp;"Q"&amp;"-"&amp;YEAR($B$2)-1, IF(INT(MONTH($B$2))=9, "3"&amp;"Q"&amp;"-"&amp;YEAR($B$2)-1,IF(INT(MONTH($B$2))=12, "4"&amp;"Q"&amp;"-"&amp;YEAR($B$2)-1, 0))))</f>
        <v>2Q-2025</v>
      </c>
    </row>
    <row r="6" spans="1:7">
      <c r="A6" s="237"/>
      <c r="B6" s="238" t="s">
        <v>95</v>
      </c>
      <c r="C6" s="162"/>
      <c r="D6" s="162"/>
      <c r="E6" s="162"/>
      <c r="F6" s="162"/>
      <c r="G6" s="163"/>
    </row>
    <row r="7" spans="1:7">
      <c r="A7" s="237"/>
      <c r="B7" s="239" t="s">
        <v>99</v>
      </c>
      <c r="C7" s="162"/>
      <c r="D7" s="162"/>
      <c r="E7" s="162"/>
      <c r="F7" s="162"/>
      <c r="G7" s="163"/>
    </row>
    <row r="8" spans="1:7">
      <c r="A8" s="218">
        <v>1</v>
      </c>
      <c r="B8" s="219" t="s">
        <v>22</v>
      </c>
      <c r="C8" s="240">
        <v>124515015.9903</v>
      </c>
      <c r="D8" s="241">
        <v>123996988.23999999</v>
      </c>
      <c r="E8" s="241">
        <v>120008533</v>
      </c>
      <c r="F8" s="241">
        <v>117400529</v>
      </c>
      <c r="G8" s="242">
        <v>116349646</v>
      </c>
    </row>
    <row r="9" spans="1:7">
      <c r="A9" s="218">
        <v>2</v>
      </c>
      <c r="B9" s="219" t="s">
        <v>75</v>
      </c>
      <c r="C9" s="240">
        <v>137741515.9903</v>
      </c>
      <c r="D9" s="241">
        <v>137495988.24000001</v>
      </c>
      <c r="E9" s="241">
        <v>133484033</v>
      </c>
      <c r="F9" s="241">
        <v>117400529</v>
      </c>
      <c r="G9" s="242">
        <v>116349646</v>
      </c>
    </row>
    <row r="10" spans="1:7">
      <c r="A10" s="218">
        <v>3</v>
      </c>
      <c r="B10" s="219" t="s">
        <v>74</v>
      </c>
      <c r="C10" s="240">
        <v>164725459.33129999</v>
      </c>
      <c r="D10" s="241">
        <v>165035870.37650001</v>
      </c>
      <c r="E10" s="241">
        <v>161784059</v>
      </c>
      <c r="F10" s="241">
        <v>148551729</v>
      </c>
      <c r="G10" s="242">
        <v>147671046</v>
      </c>
    </row>
    <row r="11" spans="1:7">
      <c r="A11" s="218">
        <v>4</v>
      </c>
      <c r="B11" s="219" t="s">
        <v>306</v>
      </c>
      <c r="C11" s="240">
        <v>98887266.824053824</v>
      </c>
      <c r="D11" s="241">
        <v>103245717.77098197</v>
      </c>
      <c r="E11" s="241">
        <v>99904578</v>
      </c>
      <c r="F11" s="241">
        <v>92767886</v>
      </c>
      <c r="G11" s="242">
        <v>91960270</v>
      </c>
    </row>
    <row r="12" spans="1:7">
      <c r="A12" s="218">
        <v>5</v>
      </c>
      <c r="B12" s="219" t="s">
        <v>307</v>
      </c>
      <c r="C12" s="240">
        <v>120743075.87370108</v>
      </c>
      <c r="D12" s="241">
        <v>125615571.49749964</v>
      </c>
      <c r="E12" s="241">
        <v>121785229</v>
      </c>
      <c r="F12" s="241">
        <v>112497001</v>
      </c>
      <c r="G12" s="242">
        <v>111431559</v>
      </c>
    </row>
    <row r="13" spans="1:7">
      <c r="A13" s="218">
        <v>6</v>
      </c>
      <c r="B13" s="219" t="s">
        <v>308</v>
      </c>
      <c r="C13" s="240">
        <v>149669419.26419824</v>
      </c>
      <c r="D13" s="241">
        <v>155224620.89060685</v>
      </c>
      <c r="E13" s="241">
        <v>150750155</v>
      </c>
      <c r="F13" s="241">
        <v>138617933</v>
      </c>
      <c r="G13" s="242">
        <v>137213108</v>
      </c>
    </row>
    <row r="14" spans="1:7">
      <c r="A14" s="237"/>
      <c r="B14" s="238" t="s">
        <v>310</v>
      </c>
      <c r="C14" s="162"/>
      <c r="D14" s="162"/>
      <c r="E14" s="162"/>
      <c r="F14" s="162"/>
      <c r="G14" s="163"/>
    </row>
    <row r="15" spans="1:7" ht="22.05" customHeight="1">
      <c r="A15" s="218">
        <v>7</v>
      </c>
      <c r="B15" s="219" t="s">
        <v>309</v>
      </c>
      <c r="C15" s="243">
        <v>641059635.65278959</v>
      </c>
      <c r="D15" s="241">
        <v>665119061.21895492</v>
      </c>
      <c r="E15" s="241">
        <v>663462800</v>
      </c>
      <c r="F15" s="241">
        <v>613965125</v>
      </c>
      <c r="G15" s="242">
        <v>613446915</v>
      </c>
    </row>
    <row r="16" spans="1:7">
      <c r="A16" s="237"/>
      <c r="B16" s="238" t="s">
        <v>313</v>
      </c>
      <c r="C16" s="162"/>
      <c r="D16" s="162"/>
      <c r="E16" s="162"/>
      <c r="F16" s="162"/>
      <c r="G16" s="163"/>
    </row>
    <row r="17" spans="1:7">
      <c r="A17" s="218"/>
      <c r="B17" s="239" t="s">
        <v>712</v>
      </c>
      <c r="C17" s="162"/>
      <c r="D17" s="162"/>
      <c r="E17" s="162"/>
      <c r="F17" s="162"/>
      <c r="G17" s="163"/>
    </row>
    <row r="18" spans="1:7">
      <c r="A18" s="218">
        <v>8</v>
      </c>
      <c r="B18" s="219" t="s">
        <v>304</v>
      </c>
      <c r="C18" s="252">
        <v>0.194233124447941</v>
      </c>
      <c r="D18" s="253">
        <v>0.18642825844255967</v>
      </c>
      <c r="E18" s="253">
        <v>0.18090000000000001</v>
      </c>
      <c r="F18" s="253">
        <v>0.19120000000000001</v>
      </c>
      <c r="G18" s="254">
        <v>0.18970000000000001</v>
      </c>
    </row>
    <row r="19" spans="1:7" ht="15" customHeight="1">
      <c r="A19" s="218">
        <v>9</v>
      </c>
      <c r="B19" s="219" t="s">
        <v>303</v>
      </c>
      <c r="C19" s="252">
        <v>0.21486537028655395</v>
      </c>
      <c r="D19" s="253">
        <v>0.20672387284768673</v>
      </c>
      <c r="E19" s="253">
        <v>0.20119999999999999</v>
      </c>
      <c r="F19" s="253">
        <v>0.19120000000000001</v>
      </c>
      <c r="G19" s="254">
        <v>0.18970000000000001</v>
      </c>
    </row>
    <row r="20" spans="1:7">
      <c r="A20" s="218">
        <v>10</v>
      </c>
      <c r="B20" s="219" t="s">
        <v>305</v>
      </c>
      <c r="C20" s="252">
        <v>0.2569580896534851</v>
      </c>
      <c r="D20" s="253">
        <v>0.24812981614756455</v>
      </c>
      <c r="E20" s="253">
        <v>0.24379999999999999</v>
      </c>
      <c r="F20" s="253">
        <v>0.24199999999999999</v>
      </c>
      <c r="G20" s="254">
        <v>0.2407</v>
      </c>
    </row>
    <row r="21" spans="1:7">
      <c r="A21" s="218">
        <v>11</v>
      </c>
      <c r="B21" s="219" t="s">
        <v>306</v>
      </c>
      <c r="C21" s="252">
        <v>0.15425595580254736</v>
      </c>
      <c r="D21" s="253">
        <v>0.15522892635457614</v>
      </c>
      <c r="E21" s="253">
        <v>0.15060000000000001</v>
      </c>
      <c r="F21" s="253">
        <v>0.15110000000000001</v>
      </c>
      <c r="G21" s="254">
        <v>0.14990000000000001</v>
      </c>
    </row>
    <row r="22" spans="1:7">
      <c r="A22" s="218">
        <v>12</v>
      </c>
      <c r="B22" s="219" t="s">
        <v>307</v>
      </c>
      <c r="C22" s="252">
        <v>0.18834920989955745</v>
      </c>
      <c r="D22" s="253">
        <v>0.18886178253151495</v>
      </c>
      <c r="E22" s="253">
        <v>0.18360000000000001</v>
      </c>
      <c r="F22" s="253">
        <v>0.1832</v>
      </c>
      <c r="G22" s="254">
        <v>0.18160000000000001</v>
      </c>
    </row>
    <row r="23" spans="1:7">
      <c r="A23" s="218">
        <v>13</v>
      </c>
      <c r="B23" s="219" t="s">
        <v>308</v>
      </c>
      <c r="C23" s="252">
        <v>0.23347191265878128</v>
      </c>
      <c r="D23" s="253">
        <v>0.23337869855380289</v>
      </c>
      <c r="E23" s="253">
        <v>0.22720000000000001</v>
      </c>
      <c r="F23" s="253">
        <v>0.2258</v>
      </c>
      <c r="G23" s="254">
        <v>0.22370000000000001</v>
      </c>
    </row>
    <row r="24" spans="1:7">
      <c r="A24" s="237"/>
      <c r="B24" s="238" t="s">
        <v>703</v>
      </c>
      <c r="C24" s="162"/>
      <c r="D24" s="162"/>
      <c r="E24" s="162"/>
      <c r="F24" s="162"/>
      <c r="G24" s="163"/>
    </row>
    <row r="25" spans="1:7" ht="27.6">
      <c r="A25" s="218">
        <v>14</v>
      </c>
      <c r="B25" s="219" t="s">
        <v>704</v>
      </c>
      <c r="C25" s="252">
        <v>0</v>
      </c>
      <c r="D25" s="252">
        <v>0</v>
      </c>
      <c r="E25" s="252">
        <v>0</v>
      </c>
      <c r="F25" s="252">
        <v>0</v>
      </c>
      <c r="G25" s="254">
        <v>0</v>
      </c>
    </row>
    <row r="26" spans="1:7">
      <c r="A26" s="237"/>
      <c r="B26" s="238" t="s">
        <v>6</v>
      </c>
      <c r="C26" s="162"/>
      <c r="D26" s="162"/>
      <c r="E26" s="162"/>
      <c r="F26" s="162"/>
      <c r="G26" s="163"/>
    </row>
    <row r="27" spans="1:7" ht="15" customHeight="1">
      <c r="A27" s="244">
        <v>15</v>
      </c>
      <c r="B27" s="245" t="s">
        <v>7</v>
      </c>
      <c r="C27" s="476">
        <v>8.4360417563882739E-2</v>
      </c>
      <c r="D27" s="474">
        <v>8.5284165021927899E-2</v>
      </c>
      <c r="E27" s="474">
        <v>8.0500000000000002E-2</v>
      </c>
      <c r="F27" s="474">
        <v>7.9100000000000004E-2</v>
      </c>
      <c r="G27" s="475">
        <v>7.7700000000000005E-2</v>
      </c>
    </row>
    <row r="28" spans="1:7">
      <c r="A28" s="244">
        <v>16</v>
      </c>
      <c r="B28" s="245" t="s">
        <v>8</v>
      </c>
      <c r="C28" s="476">
        <v>5.2470061470031894E-2</v>
      </c>
      <c r="D28" s="474">
        <v>5.1469192318924724E-2</v>
      </c>
      <c r="E28" s="474">
        <v>4.4900000000000002E-2</v>
      </c>
      <c r="F28" s="474">
        <v>4.3499999999999997E-2</v>
      </c>
      <c r="G28" s="475">
        <v>4.07E-2</v>
      </c>
    </row>
    <row r="29" spans="1:7">
      <c r="A29" s="244">
        <v>17</v>
      </c>
      <c r="B29" s="245" t="s">
        <v>9</v>
      </c>
      <c r="C29" s="476">
        <v>0.10204814064837808</v>
      </c>
      <c r="D29" s="474">
        <v>9.3205095786762476E-2</v>
      </c>
      <c r="E29" s="474">
        <v>8.2400000000000001E-2</v>
      </c>
      <c r="F29" s="474">
        <v>7.6300000000000007E-2</v>
      </c>
      <c r="G29" s="475">
        <v>7.0800000000000002E-2</v>
      </c>
    </row>
    <row r="30" spans="1:7">
      <c r="A30" s="244">
        <v>18</v>
      </c>
      <c r="B30" s="245" t="s">
        <v>129</v>
      </c>
      <c r="C30" s="476">
        <v>3.1890356093850838E-2</v>
      </c>
      <c r="D30" s="474">
        <v>3.3814972703003161E-2</v>
      </c>
      <c r="E30" s="474">
        <v>3.56E-2</v>
      </c>
      <c r="F30" s="474">
        <v>3.56E-2</v>
      </c>
      <c r="G30" s="475">
        <v>3.6999999999999998E-2</v>
      </c>
    </row>
    <row r="31" spans="1:7">
      <c r="A31" s="244">
        <v>19</v>
      </c>
      <c r="B31" s="245" t="s">
        <v>10</v>
      </c>
      <c r="C31" s="476">
        <v>1.1908674081630813E-2</v>
      </c>
      <c r="D31" s="474">
        <v>2.4163580114995285E-2</v>
      </c>
      <c r="E31" s="474">
        <v>3.7000000000000002E-3</v>
      </c>
      <c r="F31" s="474">
        <v>2.3999999999999998E-3</v>
      </c>
      <c r="G31" s="475">
        <v>1.2999999999999999E-3</v>
      </c>
    </row>
    <row r="32" spans="1:7">
      <c r="A32" s="244">
        <v>20</v>
      </c>
      <c r="B32" s="245" t="s">
        <v>11</v>
      </c>
      <c r="C32" s="476">
        <v>5.5620008993700683E-2</v>
      </c>
      <c r="D32" s="474">
        <v>0.11424270030463911</v>
      </c>
      <c r="E32" s="474">
        <v>1.9E-2</v>
      </c>
      <c r="F32" s="474">
        <v>1.2500000000000001E-2</v>
      </c>
      <c r="G32" s="475">
        <v>7.0000000000000001E-3</v>
      </c>
    </row>
    <row r="33" spans="1:7">
      <c r="A33" s="237"/>
      <c r="B33" s="238" t="s">
        <v>12</v>
      </c>
      <c r="C33" s="162"/>
      <c r="D33" s="162"/>
      <c r="E33" s="162"/>
      <c r="F33" s="162"/>
      <c r="G33" s="163"/>
    </row>
    <row r="34" spans="1:7">
      <c r="A34" s="244">
        <v>21</v>
      </c>
      <c r="B34" s="245" t="s">
        <v>13</v>
      </c>
      <c r="C34" s="476">
        <v>5.9003939694883122E-2</v>
      </c>
      <c r="D34" s="474">
        <v>4.6527966556930679E-2</v>
      </c>
      <c r="E34" s="474">
        <v>6.6400000000000001E-2</v>
      </c>
      <c r="F34" s="474">
        <v>8.5300000000000001E-2</v>
      </c>
      <c r="G34" s="475">
        <v>8.2600000000000007E-2</v>
      </c>
    </row>
    <row r="35" spans="1:7" ht="15" customHeight="1">
      <c r="A35" s="244">
        <v>22</v>
      </c>
      <c r="B35" s="245" t="s">
        <v>671</v>
      </c>
      <c r="C35" s="476">
        <v>1.9728912940887775E-2</v>
      </c>
      <c r="D35" s="474">
        <v>1.5491246782364073E-2</v>
      </c>
      <c r="E35" s="474">
        <v>2.1999999999999999E-2</v>
      </c>
      <c r="F35" s="474">
        <v>3.1399999999999997E-2</v>
      </c>
      <c r="G35" s="475">
        <v>3.1E-2</v>
      </c>
    </row>
    <row r="36" spans="1:7">
      <c r="A36" s="244">
        <v>23</v>
      </c>
      <c r="B36" s="245" t="s">
        <v>14</v>
      </c>
      <c r="C36" s="476">
        <v>0.70518679031151688</v>
      </c>
      <c r="D36" s="474">
        <v>0.70836656931216735</v>
      </c>
      <c r="E36" s="474">
        <v>0.6875</v>
      </c>
      <c r="F36" s="474">
        <v>0.61539999999999995</v>
      </c>
      <c r="G36" s="475">
        <v>0.57599999999999996</v>
      </c>
    </row>
    <row r="37" spans="1:7" ht="15" customHeight="1">
      <c r="A37" s="244">
        <v>24</v>
      </c>
      <c r="B37" s="245" t="s">
        <v>15</v>
      </c>
      <c r="C37" s="476">
        <v>0.59413694917021898</v>
      </c>
      <c r="D37" s="474">
        <v>0.56579689118153498</v>
      </c>
      <c r="E37" s="474">
        <v>0.57999999999999996</v>
      </c>
      <c r="F37" s="474">
        <v>0.50580000000000003</v>
      </c>
      <c r="G37" s="475">
        <v>0.52739999999999998</v>
      </c>
    </row>
    <row r="38" spans="1:7">
      <c r="A38" s="244">
        <v>25</v>
      </c>
      <c r="B38" s="245" t="s">
        <v>16</v>
      </c>
      <c r="C38" s="476">
        <v>-1.8037414535314156E-2</v>
      </c>
      <c r="D38" s="474">
        <v>-1.4049809363959609E-2</v>
      </c>
      <c r="E38" s="474">
        <v>0.19170000000000001</v>
      </c>
      <c r="F38" s="474">
        <v>3.3500000000000002E-2</v>
      </c>
      <c r="G38" s="475">
        <v>3.7600000000000001E-2</v>
      </c>
    </row>
    <row r="39" spans="1:7" ht="15" customHeight="1">
      <c r="A39" s="237"/>
      <c r="B39" s="238" t="s">
        <v>17</v>
      </c>
      <c r="C39" s="162"/>
      <c r="D39" s="162"/>
      <c r="E39" s="162"/>
      <c r="F39" s="162"/>
      <c r="G39" s="163"/>
    </row>
    <row r="40" spans="1:7" ht="15" customHeight="1">
      <c r="A40" s="244">
        <v>26</v>
      </c>
      <c r="B40" s="245" t="s">
        <v>18</v>
      </c>
      <c r="C40" s="476">
        <v>0.23722960730610218</v>
      </c>
      <c r="D40" s="476">
        <v>0.21930046878339277</v>
      </c>
      <c r="E40" s="476">
        <v>0.1971</v>
      </c>
      <c r="F40" s="476">
        <v>0.17910000000000001</v>
      </c>
      <c r="G40" s="477">
        <v>0.18859999999999999</v>
      </c>
    </row>
    <row r="41" spans="1:7" ht="15" customHeight="1">
      <c r="A41" s="244">
        <v>27</v>
      </c>
      <c r="B41" s="245" t="s">
        <v>19</v>
      </c>
      <c r="C41" s="476">
        <v>0.4870475859570661</v>
      </c>
      <c r="D41" s="476">
        <v>0.47902588809589547</v>
      </c>
      <c r="E41" s="476">
        <v>0.51749999999999996</v>
      </c>
      <c r="F41" s="476">
        <v>0.57420000000000004</v>
      </c>
      <c r="G41" s="477">
        <v>0.58089999999999997</v>
      </c>
    </row>
    <row r="42" spans="1:7" ht="15" customHeight="1">
      <c r="A42" s="244">
        <v>28</v>
      </c>
      <c r="B42" s="246" t="s">
        <v>20</v>
      </c>
      <c r="C42" s="476">
        <v>0.10597900122853528</v>
      </c>
      <c r="D42" s="476">
        <v>0.12481885918537233</v>
      </c>
      <c r="E42" s="476">
        <v>0.12759999999999999</v>
      </c>
      <c r="F42" s="476">
        <v>0.14180000000000001</v>
      </c>
      <c r="G42" s="477">
        <v>0.17219999999999999</v>
      </c>
    </row>
    <row r="43" spans="1:7" ht="15" customHeight="1">
      <c r="A43" s="250"/>
      <c r="B43" s="238" t="s">
        <v>236</v>
      </c>
      <c r="C43" s="162"/>
      <c r="D43" s="162"/>
      <c r="E43" s="162"/>
      <c r="F43" s="162"/>
      <c r="G43" s="163"/>
    </row>
    <row r="44" spans="1:7" ht="15" customHeight="1">
      <c r="A44" s="244">
        <v>29</v>
      </c>
      <c r="B44" s="293" t="s">
        <v>229</v>
      </c>
      <c r="C44" s="246">
        <v>187706981.03969789</v>
      </c>
      <c r="D44" s="246">
        <v>194765241.62771997</v>
      </c>
      <c r="E44" s="246">
        <v>204256224</v>
      </c>
      <c r="F44" s="246">
        <v>184076299</v>
      </c>
      <c r="G44" s="249">
        <v>174812887</v>
      </c>
    </row>
    <row r="45" spans="1:7">
      <c r="A45" s="244">
        <v>30</v>
      </c>
      <c r="B45" s="245" t="s">
        <v>230</v>
      </c>
      <c r="C45" s="246">
        <v>141923232.89658523</v>
      </c>
      <c r="D45" s="247">
        <v>137418651.47069088</v>
      </c>
      <c r="E45" s="247">
        <v>126810871</v>
      </c>
      <c r="F45" s="247">
        <v>139724965</v>
      </c>
      <c r="G45" s="248">
        <v>138848413</v>
      </c>
    </row>
    <row r="46" spans="1:7">
      <c r="A46" s="288">
        <v>31</v>
      </c>
      <c r="B46" s="289" t="s">
        <v>228</v>
      </c>
      <c r="C46" s="476">
        <v>1.3225951608393374</v>
      </c>
      <c r="D46" s="476">
        <v>1.4173130033171675</v>
      </c>
      <c r="E46" s="476">
        <v>1.6107</v>
      </c>
      <c r="F46" s="476">
        <v>1.3173999999999999</v>
      </c>
      <c r="G46" s="477">
        <v>1.2589999999999999</v>
      </c>
    </row>
    <row r="47" spans="1:7">
      <c r="A47" s="288"/>
      <c r="B47" s="238" t="s">
        <v>314</v>
      </c>
      <c r="C47" s="162"/>
      <c r="D47" s="162"/>
      <c r="E47" s="162"/>
      <c r="F47" s="162"/>
      <c r="G47" s="163"/>
    </row>
    <row r="48" spans="1:7">
      <c r="A48" s="288">
        <v>32</v>
      </c>
      <c r="B48" s="289" t="s">
        <v>321</v>
      </c>
      <c r="C48" s="290">
        <v>414880047.99405277</v>
      </c>
      <c r="D48" s="291">
        <v>429841400.50814503</v>
      </c>
      <c r="E48" s="291">
        <v>428942261</v>
      </c>
      <c r="F48" s="291">
        <v>416365639</v>
      </c>
      <c r="G48" s="292">
        <v>391474580</v>
      </c>
    </row>
    <row r="49" spans="1:7">
      <c r="A49" s="288">
        <v>33</v>
      </c>
      <c r="B49" s="289" t="s">
        <v>334</v>
      </c>
      <c r="C49" s="290">
        <v>371792812.10154259</v>
      </c>
      <c r="D49" s="291">
        <v>375128577.87517488</v>
      </c>
      <c r="E49" s="291">
        <v>364704269</v>
      </c>
      <c r="F49" s="291">
        <v>309508979</v>
      </c>
      <c r="G49" s="292">
        <v>299001893</v>
      </c>
    </row>
    <row r="50" spans="1:7" ht="15" thickBot="1">
      <c r="A50" s="62">
        <v>34</v>
      </c>
      <c r="B50" s="125" t="s">
        <v>348</v>
      </c>
      <c r="C50" s="561">
        <v>1.1158904489007238</v>
      </c>
      <c r="D50" s="478">
        <v>1.1458508518409281</v>
      </c>
      <c r="E50" s="478">
        <v>1.1760999999999999</v>
      </c>
      <c r="F50" s="478">
        <v>1.3452</v>
      </c>
      <c r="G50" s="479">
        <v>1.3092999999999999</v>
      </c>
    </row>
    <row r="51" spans="1:7">
      <c r="A51" s="16"/>
    </row>
    <row r="52" spans="1:7">
      <c r="B52" s="18"/>
    </row>
    <row r="53" spans="1:7" ht="69">
      <c r="B53" s="177" t="s">
        <v>235</v>
      </c>
    </row>
  </sheetData>
  <mergeCells count="1">
    <mergeCell ref="D4:G4"/>
  </mergeCells>
  <pageMargins left="0.7" right="0.7" top="0.75" bottom="0.75" header="0.3" footer="0.3"/>
  <pageSetup paperSize="9" scale="54" orientation="portrait" horizontalDpi="300" verticalDpi="300" r:id="rId1"/>
  <headerFooter>
    <oddFooter>&amp;C_x000D_&amp;1#&amp;"Aptos"&amp;10&amp;K000000 C4 - EXTERNAL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39"/>
  <sheetViews>
    <sheetView topLeftCell="A7" zoomScale="80" zoomScaleNormal="80" workbookViewId="0">
      <selection activeCell="C31" sqref="C31"/>
    </sheetView>
  </sheetViews>
  <sheetFormatPr defaultRowHeight="14.4"/>
  <cols>
    <col min="1" max="1" width="11.44140625" customWidth="1"/>
    <col min="2" max="2" width="76.77734375" style="3" customWidth="1"/>
    <col min="3" max="3" width="22.77734375" customWidth="1"/>
  </cols>
  <sheetData>
    <row r="1" spans="1:4">
      <c r="A1" s="2" t="s">
        <v>97</v>
      </c>
      <c r="B1" t="str">
        <f>Info!C2</f>
        <v>სს " პაშა ბანკი საქართველო"</v>
      </c>
    </row>
    <row r="2" spans="1:4">
      <c r="A2" s="2" t="s">
        <v>98</v>
      </c>
      <c r="B2" s="251">
        <f>'1. key ratios'!B2</f>
        <v>46203</v>
      </c>
    </row>
    <row r="3" spans="1:4">
      <c r="A3" s="2"/>
      <c r="B3"/>
    </row>
    <row r="4" spans="1:4">
      <c r="A4" s="2" t="s">
        <v>298</v>
      </c>
      <c r="B4" t="s">
        <v>267</v>
      </c>
    </row>
    <row r="5" spans="1:4">
      <c r="A5" s="435"/>
      <c r="B5" s="435" t="s">
        <v>268</v>
      </c>
      <c r="C5" s="436"/>
    </row>
    <row r="6" spans="1:4">
      <c r="A6" s="437">
        <v>1</v>
      </c>
      <c r="B6" s="438" t="s">
        <v>268</v>
      </c>
      <c r="C6" s="439">
        <v>661164041.18210006</v>
      </c>
      <c r="D6" s="564"/>
    </row>
    <row r="7" spans="1:4">
      <c r="A7" s="437">
        <v>2</v>
      </c>
      <c r="B7" s="438" t="s">
        <v>269</v>
      </c>
      <c r="C7" s="439">
        <v>-5081138.0199999996</v>
      </c>
      <c r="D7" s="564"/>
    </row>
    <row r="8" spans="1:4">
      <c r="A8" s="440">
        <v>3</v>
      </c>
      <c r="B8" s="441" t="s">
        <v>270</v>
      </c>
      <c r="C8" s="442">
        <f>C6+C7</f>
        <v>656082903.16210008</v>
      </c>
      <c r="D8" s="564"/>
    </row>
    <row r="9" spans="1:4">
      <c r="A9" s="443"/>
      <c r="B9" s="443" t="s">
        <v>271</v>
      </c>
      <c r="C9" s="444"/>
      <c r="D9" s="564"/>
    </row>
    <row r="10" spans="1:4">
      <c r="A10" s="445">
        <v>4</v>
      </c>
      <c r="B10" s="446" t="s">
        <v>272</v>
      </c>
      <c r="C10" s="439">
        <f>'15. CCR'!F34</f>
        <v>980552.42</v>
      </c>
      <c r="D10" s="564"/>
    </row>
    <row r="11" spans="1:4">
      <c r="A11" s="445">
        <v>5</v>
      </c>
      <c r="B11" s="447" t="s">
        <v>273</v>
      </c>
      <c r="C11" s="439">
        <f>'15. CCR'!G34</f>
        <v>1062061.71</v>
      </c>
      <c r="D11" s="564"/>
    </row>
    <row r="12" spans="1:4">
      <c r="A12" s="445">
        <v>6</v>
      </c>
      <c r="B12" s="448" t="s">
        <v>722</v>
      </c>
      <c r="C12" s="442">
        <f>'15. CCR'!I34</f>
        <v>2859659.7819999997</v>
      </c>
      <c r="D12" s="564"/>
    </row>
    <row r="13" spans="1:4">
      <c r="A13" s="449">
        <v>7</v>
      </c>
      <c r="B13" s="450" t="s">
        <v>274</v>
      </c>
      <c r="C13" s="439">
        <f>'15. CCR'!E34</f>
        <v>24733581.289999999</v>
      </c>
      <c r="D13" s="564"/>
    </row>
    <row r="14" spans="1:4">
      <c r="A14" s="451">
        <v>8</v>
      </c>
      <c r="B14" s="452" t="s">
        <v>275</v>
      </c>
      <c r="C14" s="442">
        <f>C12</f>
        <v>2859659.7819999997</v>
      </c>
      <c r="D14" s="564"/>
    </row>
    <row r="15" spans="1:4">
      <c r="A15" s="443"/>
      <c r="B15" s="443" t="s">
        <v>276</v>
      </c>
      <c r="C15" s="453"/>
      <c r="D15" s="564"/>
    </row>
    <row r="16" spans="1:4">
      <c r="A16" s="449">
        <v>9</v>
      </c>
      <c r="B16" s="454" t="s">
        <v>277</v>
      </c>
      <c r="C16" s="439"/>
      <c r="D16" s="564"/>
    </row>
    <row r="17" spans="1:4">
      <c r="A17" s="445">
        <v>10</v>
      </c>
      <c r="B17" s="438" t="s">
        <v>278</v>
      </c>
      <c r="C17" s="439"/>
      <c r="D17" s="564"/>
    </row>
    <row r="18" spans="1:4">
      <c r="A18" s="445">
        <v>11</v>
      </c>
      <c r="B18" s="438" t="s">
        <v>279</v>
      </c>
      <c r="C18" s="439"/>
      <c r="D18" s="564"/>
    </row>
    <row r="19" spans="1:4" ht="22.8">
      <c r="A19" s="449">
        <v>12</v>
      </c>
      <c r="B19" s="454" t="s">
        <v>280</v>
      </c>
      <c r="C19" s="439"/>
      <c r="D19" s="564"/>
    </row>
    <row r="20" spans="1:4">
      <c r="A20" s="449">
        <v>13</v>
      </c>
      <c r="B20" s="454" t="s">
        <v>281</v>
      </c>
      <c r="C20" s="439"/>
      <c r="D20" s="564"/>
    </row>
    <row r="21" spans="1:4">
      <c r="A21" s="449">
        <v>14</v>
      </c>
      <c r="B21" s="438" t="s">
        <v>282</v>
      </c>
      <c r="C21" s="439"/>
      <c r="D21" s="564"/>
    </row>
    <row r="22" spans="1:4">
      <c r="A22" s="451">
        <v>15</v>
      </c>
      <c r="B22" s="452" t="s">
        <v>283</v>
      </c>
      <c r="C22" s="442">
        <f>SUM(C16:C21)</f>
        <v>0</v>
      </c>
      <c r="D22" s="564"/>
    </row>
    <row r="23" spans="1:4">
      <c r="A23" s="443"/>
      <c r="B23" s="443" t="s">
        <v>284</v>
      </c>
      <c r="C23" s="444"/>
      <c r="D23" s="564"/>
    </row>
    <row r="24" spans="1:4">
      <c r="A24" s="445">
        <v>16</v>
      </c>
      <c r="B24" s="438" t="s">
        <v>285</v>
      </c>
      <c r="C24" s="439">
        <v>95712982.127900004</v>
      </c>
      <c r="D24" s="564"/>
    </row>
    <row r="25" spans="1:4">
      <c r="A25" s="445">
        <v>17</v>
      </c>
      <c r="B25" s="438" t="s">
        <v>286</v>
      </c>
      <c r="C25" s="439">
        <v>-57698375.939120002</v>
      </c>
      <c r="D25" s="564"/>
    </row>
    <row r="26" spans="1:4">
      <c r="A26" s="451">
        <v>18</v>
      </c>
      <c r="B26" s="452" t="s">
        <v>287</v>
      </c>
      <c r="C26" s="442">
        <f>C24+C25</f>
        <v>38014606.188780002</v>
      </c>
      <c r="D26" s="564"/>
    </row>
    <row r="27" spans="1:4">
      <c r="A27" s="443"/>
      <c r="B27" s="443" t="s">
        <v>288</v>
      </c>
      <c r="C27" s="453"/>
      <c r="D27" s="564"/>
    </row>
    <row r="28" spans="1:4">
      <c r="A28" s="445">
        <v>19</v>
      </c>
      <c r="B28" s="438" t="s">
        <v>289</v>
      </c>
      <c r="C28" s="439"/>
      <c r="D28" s="564"/>
    </row>
    <row r="29" spans="1:4">
      <c r="A29" s="445">
        <v>20</v>
      </c>
      <c r="B29" s="438" t="s">
        <v>290</v>
      </c>
      <c r="C29" s="439"/>
      <c r="D29" s="564"/>
    </row>
    <row r="30" spans="1:4">
      <c r="A30" s="443"/>
      <c r="B30" s="443" t="s">
        <v>291</v>
      </c>
      <c r="C30" s="444"/>
      <c r="D30" s="564"/>
    </row>
    <row r="31" spans="1:4">
      <c r="A31" s="451">
        <v>21</v>
      </c>
      <c r="B31" s="452" t="s">
        <v>75</v>
      </c>
      <c r="C31" s="442">
        <v>137741515.9903</v>
      </c>
      <c r="D31" s="564"/>
    </row>
    <row r="32" spans="1:4">
      <c r="A32" s="451">
        <v>22</v>
      </c>
      <c r="B32" s="452" t="s">
        <v>292</v>
      </c>
      <c r="C32" s="442">
        <f>C8+C14+C22+C26</f>
        <v>696957169.13287997</v>
      </c>
      <c r="D32" s="564"/>
    </row>
    <row r="33" spans="1:4">
      <c r="A33" s="455"/>
      <c r="B33" s="455" t="s">
        <v>267</v>
      </c>
      <c r="C33" s="444"/>
      <c r="D33" s="564"/>
    </row>
    <row r="34" spans="1:4">
      <c r="A34" s="451">
        <v>23</v>
      </c>
      <c r="B34" s="452" t="s">
        <v>267</v>
      </c>
      <c r="C34" s="604">
        <f>IFERROR(C31/C32,0)</f>
        <v>0.1976326840308871</v>
      </c>
      <c r="D34" s="564"/>
    </row>
    <row r="35" spans="1:4">
      <c r="A35" s="455"/>
      <c r="B35" s="455" t="s">
        <v>293</v>
      </c>
      <c r="C35" s="444"/>
      <c r="D35" s="564"/>
    </row>
    <row r="36" spans="1:4">
      <c r="A36" s="449" t="s">
        <v>294</v>
      </c>
      <c r="B36" s="454" t="s">
        <v>295</v>
      </c>
      <c r="C36" s="456"/>
      <c r="D36" s="564"/>
    </row>
    <row r="37" spans="1:4">
      <c r="A37" s="457" t="s">
        <v>296</v>
      </c>
      <c r="B37" s="458" t="s">
        <v>297</v>
      </c>
      <c r="C37" s="456"/>
      <c r="D37" s="564"/>
    </row>
    <row r="39" spans="1:4">
      <c r="B39" s="215"/>
    </row>
  </sheetData>
  <pageMargins left="0.7" right="0.7" top="0.75" bottom="0.75" header="0.3" footer="0.3"/>
  <pageSetup paperSize="9" scale="78" orientation="portrait" horizontalDpi="300" verticalDpi="300" r:id="rId1"/>
  <headerFooter>
    <oddFooter>&amp;C_x000D_&amp;1#&amp;"Aptos"&amp;10&amp;K000000 C4 - EXTERNAL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9"/>
  <sheetViews>
    <sheetView zoomScale="80" zoomScaleNormal="80" workbookViewId="0">
      <selection activeCell="C7" sqref="C7:F7"/>
    </sheetView>
  </sheetViews>
  <sheetFormatPr defaultRowHeight="14.4"/>
  <cols>
    <col min="1" max="1" width="11.44140625" customWidth="1"/>
    <col min="2" max="2" width="76.77734375" style="3" customWidth="1"/>
    <col min="3" max="6" width="24.44140625" customWidth="1"/>
  </cols>
  <sheetData>
    <row r="1" spans="1:6">
      <c r="A1" s="13" t="s">
        <v>97</v>
      </c>
      <c r="B1" s="526" t="str">
        <f>'1. key ratios'!B1</f>
        <v>სს " პაშა ბანკი საქართველო"</v>
      </c>
    </row>
    <row r="2" spans="1:6">
      <c r="A2" s="2" t="s">
        <v>98</v>
      </c>
      <c r="B2" s="527">
        <f>'1. key ratios'!B2</f>
        <v>46203</v>
      </c>
    </row>
    <row r="3" spans="1:6">
      <c r="A3" s="2"/>
      <c r="B3"/>
    </row>
    <row r="4" spans="1:6">
      <c r="A4" s="434" t="s">
        <v>714</v>
      </c>
    </row>
    <row r="5" spans="1:6" ht="86.4">
      <c r="B5" s="428"/>
      <c r="C5" s="429" t="s">
        <v>715</v>
      </c>
      <c r="D5" s="429" t="s">
        <v>716</v>
      </c>
      <c r="E5" s="429" t="s">
        <v>717</v>
      </c>
      <c r="F5" s="429" t="s">
        <v>718</v>
      </c>
    </row>
    <row r="6" spans="1:6">
      <c r="B6" s="430" t="s">
        <v>713</v>
      </c>
      <c r="C6" s="431">
        <f>IF(C7&gt;0,C7,IF(C8&gt;0,C8,IF(C9&gt;0,C9,0)))</f>
        <v>2855560.8870655652</v>
      </c>
      <c r="D6" s="431">
        <f>IF(D7&gt;0,D7,IF(D8&gt;0,D8,IF(D9&gt;0,D9,0)))</f>
        <v>6085.5685794510928</v>
      </c>
      <c r="E6" s="431">
        <f>IF(E7&gt;0,E7,IF(E8&gt;0,E8,IF(E9&gt;0,E9,0)))</f>
        <v>0</v>
      </c>
      <c r="F6" s="431">
        <f>IF(F7&gt;0,F7,IF(F8&gt;0,F8,IF(F9&gt;0,F9,0)))</f>
        <v>76069.607243138656</v>
      </c>
    </row>
    <row r="7" spans="1:6">
      <c r="B7" s="432" t="s">
        <v>719</v>
      </c>
      <c r="C7" s="433">
        <v>2855560.8870655652</v>
      </c>
      <c r="D7" s="433">
        <v>6085.5685794510928</v>
      </c>
      <c r="E7" s="433">
        <v>0</v>
      </c>
      <c r="F7" s="433">
        <v>76069.607243138656</v>
      </c>
    </row>
    <row r="8" spans="1:6">
      <c r="B8" s="432" t="s">
        <v>720</v>
      </c>
      <c r="C8" s="433"/>
      <c r="D8" s="433"/>
      <c r="E8" s="433"/>
      <c r="F8" s="433"/>
    </row>
    <row r="9" spans="1:6">
      <c r="B9" s="432" t="s">
        <v>721</v>
      </c>
      <c r="C9" s="433"/>
      <c r="D9" s="433"/>
      <c r="E9" s="433"/>
      <c r="F9" s="433"/>
    </row>
  </sheetData>
  <pageMargins left="0.7" right="0.7" top="0.75" bottom="0.75" header="0.3" footer="0.3"/>
  <pageSetup paperSize="9" scale="47" orientation="portrait" horizontalDpi="300" verticalDpi="300" r:id="rId1"/>
  <headerFooter>
    <oddFooter>&amp;C_x000D_&amp;1#&amp;"Aptos"&amp;10&amp;K000000 C4 - EXTERNAL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42"/>
  <sheetViews>
    <sheetView zoomScale="80" zoomScaleNormal="80" workbookViewId="0">
      <pane xSplit="2" ySplit="6" topLeftCell="C17" activePane="bottomRight" state="frozen"/>
      <selection activeCell="E12" sqref="E12"/>
      <selection pane="topRight" activeCell="E12" sqref="E12"/>
      <selection pane="bottomLeft" activeCell="E12" sqref="E12"/>
      <selection pane="bottomRight" activeCell="F50" sqref="F50"/>
    </sheetView>
  </sheetViews>
  <sheetFormatPr defaultRowHeight="14.4"/>
  <cols>
    <col min="1" max="1" width="9.88671875" style="2" bestFit="1" customWidth="1"/>
    <col min="2" max="2" width="82.6640625" style="18" customWidth="1"/>
    <col min="3" max="7" width="17.5546875" style="2" customWidth="1"/>
  </cols>
  <sheetData>
    <row r="1" spans="1:7">
      <c r="A1" s="2" t="s">
        <v>97</v>
      </c>
      <c r="B1" s="2" t="str">
        <f>Info!C2</f>
        <v>სს " პაშა ბანკი საქართველო"</v>
      </c>
    </row>
    <row r="2" spans="1:7">
      <c r="A2" s="2" t="s">
        <v>98</v>
      </c>
      <c r="B2" s="251">
        <f>'1. key ratios'!B2</f>
        <v>46203</v>
      </c>
    </row>
    <row r="3" spans="1:7">
      <c r="B3" s="251"/>
    </row>
    <row r="4" spans="1:7" ht="15" thickBot="1">
      <c r="A4" s="2" t="s">
        <v>349</v>
      </c>
      <c r="B4" s="154" t="s">
        <v>314</v>
      </c>
    </row>
    <row r="5" spans="1:7">
      <c r="A5" s="255"/>
      <c r="B5" s="256"/>
      <c r="C5" s="845" t="s">
        <v>315</v>
      </c>
      <c r="D5" s="845"/>
      <c r="E5" s="845"/>
      <c r="F5" s="845"/>
      <c r="G5" s="846" t="s">
        <v>316</v>
      </c>
    </row>
    <row r="6" spans="1:7">
      <c r="A6" s="257"/>
      <c r="B6" s="258"/>
      <c r="C6" s="259" t="s">
        <v>317</v>
      </c>
      <c r="D6" s="259" t="s">
        <v>318</v>
      </c>
      <c r="E6" s="259" t="s">
        <v>319</v>
      </c>
      <c r="F6" s="259" t="s">
        <v>320</v>
      </c>
      <c r="G6" s="847"/>
    </row>
    <row r="7" spans="1:7">
      <c r="A7" s="260"/>
      <c r="B7" s="261" t="s">
        <v>321</v>
      </c>
      <c r="C7" s="262"/>
      <c r="D7" s="262"/>
      <c r="E7" s="262"/>
      <c r="F7" s="262"/>
      <c r="G7" s="263"/>
    </row>
    <row r="8" spans="1:7">
      <c r="A8" s="264">
        <v>1</v>
      </c>
      <c r="B8" s="265" t="s">
        <v>322</v>
      </c>
      <c r="C8" s="266">
        <f>SUM(C9:C10)</f>
        <v>164725459.28169999</v>
      </c>
      <c r="D8" s="266">
        <f>SUM(D9:D10)</f>
        <v>0</v>
      </c>
      <c r="E8" s="266">
        <f>SUM(E9:E10)</f>
        <v>0</v>
      </c>
      <c r="F8" s="266">
        <f>SUM(F9:F10)</f>
        <v>118950977.40035279</v>
      </c>
      <c r="G8" s="267">
        <f>SUM(G9:G10)</f>
        <v>283676436.68205279</v>
      </c>
    </row>
    <row r="9" spans="1:7">
      <c r="A9" s="264">
        <v>2</v>
      </c>
      <c r="B9" s="268" t="s">
        <v>74</v>
      </c>
      <c r="C9" s="266">
        <v>164725459.28169999</v>
      </c>
      <c r="D9" s="266"/>
      <c r="E9" s="266"/>
      <c r="F9" s="266"/>
      <c r="G9" s="267">
        <v>164725459.28169999</v>
      </c>
    </row>
    <row r="10" spans="1:7">
      <c r="A10" s="264">
        <v>3</v>
      </c>
      <c r="B10" s="268" t="s">
        <v>323</v>
      </c>
      <c r="C10" s="269"/>
      <c r="D10" s="269"/>
      <c r="E10" s="269"/>
      <c r="F10" s="266">
        <v>118950977.40035279</v>
      </c>
      <c r="G10" s="267">
        <v>118950977.40035279</v>
      </c>
    </row>
    <row r="11" spans="1:7" ht="27.6">
      <c r="A11" s="264">
        <v>4</v>
      </c>
      <c r="B11" s="265" t="s">
        <v>324</v>
      </c>
      <c r="C11" s="266">
        <f t="shared" ref="C11:F11" si="0">SUM(C12:C13)</f>
        <v>8258174</v>
      </c>
      <c r="D11" s="266">
        <f t="shared" si="0"/>
        <v>52953661.07</v>
      </c>
      <c r="E11" s="266">
        <f t="shared" si="0"/>
        <v>10402854.76</v>
      </c>
      <c r="F11" s="266">
        <f t="shared" si="0"/>
        <v>310600.50999999978</v>
      </c>
      <c r="G11" s="267">
        <f>SUM(G12:G13)</f>
        <v>44949699.776999995</v>
      </c>
    </row>
    <row r="12" spans="1:7">
      <c r="A12" s="264">
        <v>5</v>
      </c>
      <c r="B12" s="268" t="s">
        <v>325</v>
      </c>
      <c r="C12" s="266">
        <v>2513390</v>
      </c>
      <c r="D12" s="270">
        <v>13649167.4</v>
      </c>
      <c r="E12" s="266">
        <v>3588542.26</v>
      </c>
      <c r="F12" s="266">
        <v>220132.79999999981</v>
      </c>
      <c r="G12" s="267">
        <v>18972670.836999997</v>
      </c>
    </row>
    <row r="13" spans="1:7">
      <c r="A13" s="264">
        <v>6</v>
      </c>
      <c r="B13" s="268" t="s">
        <v>326</v>
      </c>
      <c r="C13" s="266">
        <v>5744784</v>
      </c>
      <c r="D13" s="270">
        <v>39304493.670000002</v>
      </c>
      <c r="E13" s="266">
        <v>6814312.5</v>
      </c>
      <c r="F13" s="266">
        <v>90467.709999999963</v>
      </c>
      <c r="G13" s="267">
        <v>25977028.940000001</v>
      </c>
    </row>
    <row r="14" spans="1:7">
      <c r="A14" s="264">
        <v>7</v>
      </c>
      <c r="B14" s="265" t="s">
        <v>327</v>
      </c>
      <c r="C14" s="266">
        <f t="shared" ref="C14:F14" si="1">SUM(C15:C16)</f>
        <v>81843145.140000001</v>
      </c>
      <c r="D14" s="266">
        <f t="shared" si="1"/>
        <v>142033976.47999999</v>
      </c>
      <c r="E14" s="266">
        <f t="shared" si="1"/>
        <v>62759770.82</v>
      </c>
      <c r="F14" s="266">
        <f t="shared" si="1"/>
        <v>51452.769999995828</v>
      </c>
      <c r="G14" s="267">
        <f>SUM(G15:G16)</f>
        <v>86253911.534999996</v>
      </c>
    </row>
    <row r="15" spans="1:7" ht="55.2">
      <c r="A15" s="264">
        <v>8</v>
      </c>
      <c r="B15" s="268" t="s">
        <v>328</v>
      </c>
      <c r="C15" s="266">
        <v>68577606</v>
      </c>
      <c r="D15" s="270">
        <v>41118993.479999989</v>
      </c>
      <c r="E15" s="266">
        <v>38020920.82</v>
      </c>
      <c r="F15" s="266">
        <v>51452.769999995828</v>
      </c>
      <c r="G15" s="267">
        <v>73884486.534999996</v>
      </c>
    </row>
    <row r="16" spans="1:7" ht="27.6">
      <c r="A16" s="264">
        <v>9</v>
      </c>
      <c r="B16" s="268" t="s">
        <v>329</v>
      </c>
      <c r="C16" s="266">
        <v>13265539.140000001</v>
      </c>
      <c r="D16" s="270">
        <v>100914983</v>
      </c>
      <c r="E16" s="266">
        <v>24738850</v>
      </c>
      <c r="F16" s="266">
        <v>0</v>
      </c>
      <c r="G16" s="267">
        <v>12369425</v>
      </c>
    </row>
    <row r="17" spans="1:7">
      <c r="A17" s="264">
        <v>10</v>
      </c>
      <c r="B17" s="265" t="s">
        <v>330</v>
      </c>
      <c r="C17" s="266"/>
      <c r="D17" s="270"/>
      <c r="E17" s="266"/>
      <c r="F17" s="266"/>
      <c r="G17" s="267"/>
    </row>
    <row r="18" spans="1:7">
      <c r="A18" s="264">
        <v>11</v>
      </c>
      <c r="B18" s="265" t="s">
        <v>78</v>
      </c>
      <c r="C18" s="563">
        <f>SUM(C19:C20)</f>
        <v>0</v>
      </c>
      <c r="D18" s="563">
        <f>SUM(D19:D20)</f>
        <v>12557630.239699999</v>
      </c>
      <c r="E18" s="563">
        <f>SUM(E19:E20)</f>
        <v>0</v>
      </c>
      <c r="F18" s="563">
        <f>SUM(F19:F20)</f>
        <v>0</v>
      </c>
      <c r="G18" s="563">
        <f>SUM(G19:G20)</f>
        <v>0</v>
      </c>
    </row>
    <row r="19" spans="1:7">
      <c r="A19" s="264">
        <v>12</v>
      </c>
      <c r="B19" s="268" t="s">
        <v>331</v>
      </c>
      <c r="C19" s="269"/>
      <c r="D19" s="270">
        <v>147649.30970000001</v>
      </c>
      <c r="E19" s="266"/>
      <c r="F19" s="266"/>
      <c r="G19" s="267"/>
    </row>
    <row r="20" spans="1:7" ht="27.6">
      <c r="A20" s="264">
        <v>13</v>
      </c>
      <c r="B20" s="268" t="s">
        <v>332</v>
      </c>
      <c r="C20" s="266"/>
      <c r="D20" s="266">
        <v>12409980.93</v>
      </c>
      <c r="E20" s="266"/>
      <c r="F20" s="266"/>
      <c r="G20" s="267"/>
    </row>
    <row r="21" spans="1:7">
      <c r="A21" s="271">
        <v>14</v>
      </c>
      <c r="B21" s="272" t="s">
        <v>333</v>
      </c>
      <c r="C21" s="269"/>
      <c r="D21" s="269"/>
      <c r="E21" s="269"/>
      <c r="F21" s="269"/>
      <c r="G21" s="273">
        <f>SUM(G8,G11,G14,G17,G18)</f>
        <v>414880047.99405277</v>
      </c>
    </row>
    <row r="22" spans="1:7">
      <c r="A22" s="274"/>
      <c r="B22" s="294" t="s">
        <v>334</v>
      </c>
      <c r="C22" s="275"/>
      <c r="D22" s="276"/>
      <c r="E22" s="275"/>
      <c r="F22" s="275"/>
      <c r="G22" s="277"/>
    </row>
    <row r="23" spans="1:7">
      <c r="A23" s="264">
        <v>15</v>
      </c>
      <c r="B23" s="265" t="s">
        <v>212</v>
      </c>
      <c r="C23" s="278">
        <v>105645776.13150001</v>
      </c>
      <c r="D23" s="279">
        <v>87830600</v>
      </c>
      <c r="E23" s="278">
        <v>0</v>
      </c>
      <c r="F23" s="278">
        <v>0</v>
      </c>
      <c r="G23" s="267">
        <v>8074045.0126350001</v>
      </c>
    </row>
    <row r="24" spans="1:7">
      <c r="A24" s="264">
        <v>16</v>
      </c>
      <c r="B24" s="265" t="s">
        <v>335</v>
      </c>
      <c r="C24" s="266">
        <f>SUM(C25:C27,C29,C31)</f>
        <v>1122552.4434</v>
      </c>
      <c r="D24" s="270">
        <f t="shared" ref="D24:F24" si="2">SUM(D25:D27,D29,D31)</f>
        <v>51899463.429471001</v>
      </c>
      <c r="E24" s="266">
        <f t="shared" si="2"/>
        <v>77791343.05353801</v>
      </c>
      <c r="F24" s="266">
        <f t="shared" si="2"/>
        <v>276871739.15060204</v>
      </c>
      <c r="G24" s="267">
        <v>304450512.57965422</v>
      </c>
    </row>
    <row r="25" spans="1:7" ht="27.6">
      <c r="A25" s="264">
        <v>17</v>
      </c>
      <c r="B25" s="268" t="s">
        <v>336</v>
      </c>
      <c r="C25" s="266"/>
      <c r="D25" s="270"/>
      <c r="E25" s="266"/>
      <c r="F25" s="266"/>
      <c r="G25" s="267"/>
    </row>
    <row r="26" spans="1:7" ht="27.6">
      <c r="A26" s="264">
        <v>18</v>
      </c>
      <c r="B26" s="268" t="s">
        <v>337</v>
      </c>
      <c r="C26" s="266">
        <v>1122552.4434</v>
      </c>
      <c r="D26" s="270">
        <v>5442503.9597100001</v>
      </c>
      <c r="E26" s="266">
        <v>18607746.113538001</v>
      </c>
      <c r="F26" s="266">
        <v>40004163.863510005</v>
      </c>
      <c r="G26" s="267">
        <v>50292795.380745508</v>
      </c>
    </row>
    <row r="27" spans="1:7">
      <c r="A27" s="264">
        <v>19</v>
      </c>
      <c r="B27" s="268" t="s">
        <v>338</v>
      </c>
      <c r="C27" s="266">
        <v>0</v>
      </c>
      <c r="D27" s="270">
        <v>46456959.469760999</v>
      </c>
      <c r="E27" s="266">
        <v>57678728.43</v>
      </c>
      <c r="F27" s="266">
        <v>210387897.44569203</v>
      </c>
      <c r="G27" s="267">
        <v>230897556.77871871</v>
      </c>
    </row>
    <row r="28" spans="1:7">
      <c r="A28" s="264">
        <v>20</v>
      </c>
      <c r="B28" s="280" t="s">
        <v>339</v>
      </c>
      <c r="C28" s="266"/>
      <c r="D28" s="270"/>
      <c r="E28" s="266"/>
      <c r="F28" s="266"/>
      <c r="G28" s="267"/>
    </row>
    <row r="29" spans="1:7">
      <c r="A29" s="264">
        <v>21</v>
      </c>
      <c r="B29" s="268" t="s">
        <v>340</v>
      </c>
      <c r="C29" s="266"/>
      <c r="D29" s="270"/>
      <c r="E29" s="266"/>
      <c r="F29" s="266"/>
      <c r="G29" s="267"/>
    </row>
    <row r="30" spans="1:7">
      <c r="A30" s="264">
        <v>22</v>
      </c>
      <c r="B30" s="280" t="s">
        <v>339</v>
      </c>
      <c r="C30" s="266"/>
      <c r="D30" s="270"/>
      <c r="E30" s="266"/>
      <c r="F30" s="266"/>
      <c r="G30" s="267"/>
    </row>
    <row r="31" spans="1:7" ht="27.6">
      <c r="A31" s="264">
        <v>23</v>
      </c>
      <c r="B31" s="268" t="s">
        <v>341</v>
      </c>
      <c r="C31" s="266">
        <v>0</v>
      </c>
      <c r="D31" s="270">
        <v>0</v>
      </c>
      <c r="E31" s="266">
        <v>1504868.51</v>
      </c>
      <c r="F31" s="266">
        <v>26479677.841400001</v>
      </c>
      <c r="G31" s="267">
        <v>23260160.420189999</v>
      </c>
    </row>
    <row r="32" spans="1:7">
      <c r="A32" s="264">
        <v>24</v>
      </c>
      <c r="B32" s="265" t="s">
        <v>342</v>
      </c>
      <c r="C32" s="266"/>
      <c r="D32" s="270"/>
      <c r="E32" s="266"/>
      <c r="F32" s="266"/>
      <c r="G32" s="267"/>
    </row>
    <row r="33" spans="1:7">
      <c r="A33" s="264">
        <v>25</v>
      </c>
      <c r="B33" s="265" t="s">
        <v>88</v>
      </c>
      <c r="C33" s="562">
        <f>C34+C35</f>
        <v>3769422.66</v>
      </c>
      <c r="D33" s="562">
        <f>D34+D35</f>
        <v>16377797.7399</v>
      </c>
      <c r="E33" s="562">
        <f>E34+E35</f>
        <v>417021.62</v>
      </c>
      <c r="F33" s="562">
        <f>F34+F35</f>
        <v>36624980.854698911</v>
      </c>
      <c r="G33" s="267">
        <f>G34+G35</f>
        <v>50243174.569598913</v>
      </c>
    </row>
    <row r="34" spans="1:7">
      <c r="A34" s="264">
        <v>26</v>
      </c>
      <c r="B34" s="268" t="s">
        <v>343</v>
      </c>
      <c r="C34" s="269">
        <v>0</v>
      </c>
      <c r="D34" s="270">
        <v>2902722.7499000002</v>
      </c>
      <c r="E34" s="266">
        <v>0</v>
      </c>
      <c r="F34" s="266">
        <v>0</v>
      </c>
      <c r="G34" s="267">
        <v>2902722.7499000002</v>
      </c>
    </row>
    <row r="35" spans="1:7">
      <c r="A35" s="264">
        <v>27</v>
      </c>
      <c r="B35" s="268" t="s">
        <v>344</v>
      </c>
      <c r="C35" s="266">
        <v>3769422.66</v>
      </c>
      <c r="D35" s="270">
        <v>13475074.99</v>
      </c>
      <c r="E35" s="266">
        <v>417021.62</v>
      </c>
      <c r="F35" s="266">
        <v>36624980.854698911</v>
      </c>
      <c r="G35" s="267">
        <v>47340451.819698915</v>
      </c>
    </row>
    <row r="36" spans="1:7">
      <c r="A36" s="264">
        <v>28</v>
      </c>
      <c r="B36" s="265" t="s">
        <v>345</v>
      </c>
      <c r="C36" s="266">
        <v>0</v>
      </c>
      <c r="D36" s="270">
        <v>31962799.353088997</v>
      </c>
      <c r="E36" s="266">
        <v>42660721.57</v>
      </c>
      <c r="F36" s="266">
        <v>21072452.100000001</v>
      </c>
      <c r="G36" s="267">
        <v>9025079.9396544509</v>
      </c>
    </row>
    <row r="37" spans="1:7">
      <c r="A37" s="271">
        <v>29</v>
      </c>
      <c r="B37" s="272" t="s">
        <v>346</v>
      </c>
      <c r="C37" s="269"/>
      <c r="D37" s="269"/>
      <c r="E37" s="269"/>
      <c r="F37" s="269"/>
      <c r="G37" s="273">
        <f>SUM(G23:G24,G32:G33,G36)</f>
        <v>371792812.10154259</v>
      </c>
    </row>
    <row r="38" spans="1:7">
      <c r="A38" s="260"/>
      <c r="B38" s="281"/>
      <c r="C38" s="282"/>
      <c r="D38" s="282"/>
      <c r="E38" s="282"/>
      <c r="F38" s="282"/>
      <c r="G38" s="283"/>
    </row>
    <row r="39" spans="1:7" ht="15" thickBot="1">
      <c r="A39" s="284">
        <v>30</v>
      </c>
      <c r="B39" s="285" t="s">
        <v>314</v>
      </c>
      <c r="C39" s="168"/>
      <c r="D39" s="165"/>
      <c r="E39" s="165"/>
      <c r="F39" s="286"/>
      <c r="G39" s="287">
        <f>IFERROR(G21/G37,0)</f>
        <v>1.1158904489007238</v>
      </c>
    </row>
    <row r="42" spans="1:7" ht="41.4">
      <c r="B42" s="18" t="s">
        <v>347</v>
      </c>
    </row>
  </sheetData>
  <mergeCells count="2">
    <mergeCell ref="C5:F5"/>
    <mergeCell ref="G5:G6"/>
  </mergeCells>
  <pageMargins left="0.7" right="0.7" top="0.75" bottom="0.75" header="0.3" footer="0.3"/>
  <pageSetup paperSize="9" scale="48" orientation="portrait" horizontalDpi="300" verticalDpi="300" r:id="rId1"/>
  <headerFooter>
    <oddFooter>&amp;C_x000D_&amp;1#&amp;"Aptos"&amp;10&amp;K000000 C4 - EXTERNAL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37"/>
  <sheetViews>
    <sheetView showGridLines="0" zoomScale="80" zoomScaleNormal="80" workbookViewId="0">
      <selection activeCell="E40" sqref="E40"/>
    </sheetView>
  </sheetViews>
  <sheetFormatPr defaultColWidth="9.21875" defaultRowHeight="12"/>
  <cols>
    <col min="1" max="1" width="11.77734375" style="296" bestFit="1" customWidth="1"/>
    <col min="2" max="2" width="105.21875" style="296" bestFit="1" customWidth="1"/>
    <col min="3" max="3" width="13.77734375" style="296" bestFit="1" customWidth="1"/>
    <col min="4" max="4" width="14.109375" style="296" bestFit="1" customWidth="1"/>
    <col min="5" max="5" width="17.44140625" style="296" bestFit="1" customWidth="1"/>
    <col min="6" max="6" width="15.109375" style="296" bestFit="1" customWidth="1"/>
    <col min="7" max="7" width="18.33203125" style="296" customWidth="1"/>
    <col min="8" max="8" width="16.5546875" style="296" customWidth="1"/>
    <col min="9" max="9" width="13.109375" style="296" bestFit="1" customWidth="1"/>
    <col min="10" max="11" width="12.109375" style="296" bestFit="1" customWidth="1"/>
    <col min="12" max="16384" width="9.21875" style="296"/>
  </cols>
  <sheetData>
    <row r="1" spans="1:11" ht="13.8">
      <c r="A1" s="295" t="s">
        <v>97</v>
      </c>
      <c r="B1" s="214" t="str">
        <f>Info!C2</f>
        <v>სს " პაშა ბანკი საქართველო"</v>
      </c>
    </row>
    <row r="2" spans="1:11">
      <c r="A2" s="295" t="s">
        <v>98</v>
      </c>
      <c r="B2" s="298">
        <f>'1. key ratios'!B2</f>
        <v>46203</v>
      </c>
    </row>
    <row r="3" spans="1:11">
      <c r="A3" s="297" t="s">
        <v>350</v>
      </c>
    </row>
    <row r="4" spans="1:11">
      <c r="D4" s="296">
        <v>4058647.6885000002</v>
      </c>
    </row>
    <row r="5" spans="1:11">
      <c r="A5" s="848" t="s">
        <v>351</v>
      </c>
      <c r="B5" s="849"/>
      <c r="C5" s="854" t="s">
        <v>352</v>
      </c>
      <c r="D5" s="855"/>
      <c r="E5" s="855"/>
      <c r="F5" s="855"/>
      <c r="G5" s="855"/>
      <c r="H5" s="856"/>
    </row>
    <row r="6" spans="1:11">
      <c r="A6" s="850"/>
      <c r="B6" s="851"/>
      <c r="C6" s="857"/>
      <c r="D6" s="858"/>
      <c r="E6" s="858"/>
      <c r="F6" s="858"/>
      <c r="G6" s="858"/>
      <c r="H6" s="859"/>
    </row>
    <row r="7" spans="1:11" ht="24">
      <c r="A7" s="852"/>
      <c r="B7" s="853"/>
      <c r="C7" s="339" t="s">
        <v>353</v>
      </c>
      <c r="D7" s="339" t="s">
        <v>354</v>
      </c>
      <c r="E7" s="339" t="s">
        <v>355</v>
      </c>
      <c r="F7" s="339" t="s">
        <v>356</v>
      </c>
      <c r="G7" s="339" t="s">
        <v>466</v>
      </c>
      <c r="H7" s="339" t="s">
        <v>66</v>
      </c>
    </row>
    <row r="8" spans="1:11">
      <c r="A8" s="335">
        <v>1</v>
      </c>
      <c r="B8" s="334" t="s">
        <v>123</v>
      </c>
      <c r="C8" s="613">
        <f>34121080.3308-G8-F8-E8-D8</f>
        <v>7562051.5872999979</v>
      </c>
      <c r="D8" s="544"/>
      <c r="E8" s="613">
        <v>5469399.9699999997</v>
      </c>
      <c r="F8" s="544"/>
      <c r="G8" s="544">
        <v>21089628.773499999</v>
      </c>
      <c r="H8" s="543">
        <f t="shared" ref="H8:H20" si="0">SUM(C8:G8)</f>
        <v>34121080.330799997</v>
      </c>
      <c r="J8" s="556"/>
    </row>
    <row r="9" spans="1:11">
      <c r="A9" s="335">
        <v>2</v>
      </c>
      <c r="B9" s="334" t="s">
        <v>124</v>
      </c>
      <c r="C9" s="544"/>
      <c r="D9" s="544"/>
      <c r="E9" s="544"/>
      <c r="F9" s="544"/>
      <c r="G9" s="544"/>
      <c r="H9" s="543">
        <f t="shared" si="0"/>
        <v>0</v>
      </c>
    </row>
    <row r="10" spans="1:11">
      <c r="A10" s="335">
        <v>3</v>
      </c>
      <c r="B10" s="334" t="s">
        <v>125</v>
      </c>
      <c r="C10" s="544"/>
      <c r="D10" s="544"/>
      <c r="E10" s="544"/>
      <c r="F10" s="544"/>
      <c r="G10" s="544"/>
      <c r="H10" s="543">
        <f t="shared" si="0"/>
        <v>0</v>
      </c>
    </row>
    <row r="11" spans="1:11">
      <c r="A11" s="335">
        <v>4</v>
      </c>
      <c r="B11" s="334" t="s">
        <v>126</v>
      </c>
      <c r="C11" s="544"/>
      <c r="D11" s="544"/>
      <c r="E11" s="544"/>
      <c r="F11" s="544"/>
      <c r="G11" s="544"/>
      <c r="H11" s="543">
        <f t="shared" si="0"/>
        <v>0</v>
      </c>
    </row>
    <row r="12" spans="1:11">
      <c r="A12" s="335">
        <v>5</v>
      </c>
      <c r="B12" s="334" t="s">
        <v>667</v>
      </c>
      <c r="C12" s="544"/>
      <c r="D12" s="544"/>
      <c r="E12" s="544"/>
      <c r="F12" s="544"/>
      <c r="G12" s="544"/>
      <c r="H12" s="543">
        <f t="shared" si="0"/>
        <v>0</v>
      </c>
    </row>
    <row r="13" spans="1:11">
      <c r="A13" s="335">
        <v>6</v>
      </c>
      <c r="B13" s="334" t="s">
        <v>127</v>
      </c>
      <c r="C13" s="613">
        <v>46679495.129400007</v>
      </c>
      <c r="D13" s="544">
        <f>6051208.9899+4058647.6885+28094257.4353</f>
        <v>38204114.113700002</v>
      </c>
      <c r="E13" s="544">
        <v>7026040.3461999996</v>
      </c>
      <c r="F13" s="544"/>
      <c r="G13" s="544"/>
      <c r="H13" s="543">
        <f t="shared" si="0"/>
        <v>91909649.589300022</v>
      </c>
      <c r="J13" s="556"/>
      <c r="K13" s="556"/>
    </row>
    <row r="14" spans="1:11">
      <c r="A14" s="335">
        <v>7</v>
      </c>
      <c r="B14" s="334" t="s">
        <v>71</v>
      </c>
      <c r="C14" s="544"/>
      <c r="D14" s="559">
        <f>59937795.0821+13585.4676</f>
        <v>59951380.549699999</v>
      </c>
      <c r="E14" s="559">
        <f>231007070.0571+44182.6619</f>
        <v>231051252.71900001</v>
      </c>
      <c r="F14" s="559">
        <f>223269583.5712+2127.1983</f>
        <v>223271710.76950002</v>
      </c>
      <c r="G14" s="544"/>
      <c r="H14" s="543">
        <f t="shared" si="0"/>
        <v>514274344.03820002</v>
      </c>
      <c r="I14" s="558"/>
      <c r="J14" s="556"/>
    </row>
    <row r="15" spans="1:11">
      <c r="A15" s="335">
        <v>8</v>
      </c>
      <c r="B15" s="336" t="s">
        <v>72</v>
      </c>
      <c r="C15" s="544"/>
      <c r="D15" s="559"/>
      <c r="E15" s="559"/>
      <c r="F15" s="559"/>
      <c r="G15" s="544"/>
      <c r="H15" s="543">
        <f t="shared" si="0"/>
        <v>0</v>
      </c>
    </row>
    <row r="16" spans="1:11">
      <c r="A16" s="335">
        <v>9</v>
      </c>
      <c r="B16" s="334" t="s">
        <v>668</v>
      </c>
      <c r="C16" s="544"/>
      <c r="D16" s="559"/>
      <c r="E16" s="559"/>
      <c r="F16" s="559"/>
      <c r="G16" s="544"/>
      <c r="H16" s="543">
        <f t="shared" si="0"/>
        <v>0</v>
      </c>
    </row>
    <row r="17" spans="1:11">
      <c r="A17" s="335">
        <v>10</v>
      </c>
      <c r="B17" s="338" t="s">
        <v>371</v>
      </c>
      <c r="C17" s="544"/>
      <c r="D17" s="559">
        <f>695084.1123-331.48</f>
        <v>694752.63230000006</v>
      </c>
      <c r="E17" s="559">
        <v>958506.04</v>
      </c>
      <c r="F17" s="559">
        <v>9758331.8945000004</v>
      </c>
      <c r="G17" s="544"/>
      <c r="H17" s="543">
        <f t="shared" si="0"/>
        <v>11411590.5668</v>
      </c>
      <c r="J17" s="557"/>
    </row>
    <row r="18" spans="1:11">
      <c r="A18" s="335">
        <v>11</v>
      </c>
      <c r="B18" s="334" t="s">
        <v>68</v>
      </c>
      <c r="C18" s="544"/>
      <c r="D18" s="544"/>
      <c r="E18" s="544"/>
      <c r="F18" s="544"/>
      <c r="G18" s="544"/>
      <c r="H18" s="543">
        <f t="shared" si="0"/>
        <v>0</v>
      </c>
    </row>
    <row r="19" spans="1:11">
      <c r="A19" s="335">
        <v>12</v>
      </c>
      <c r="B19" s="334" t="s">
        <v>69</v>
      </c>
      <c r="C19" s="544"/>
      <c r="D19" s="544"/>
      <c r="E19" s="544"/>
      <c r="F19" s="544"/>
      <c r="G19" s="544"/>
      <c r="H19" s="543">
        <f t="shared" si="0"/>
        <v>0</v>
      </c>
    </row>
    <row r="20" spans="1:11">
      <c r="A20" s="337">
        <v>13</v>
      </c>
      <c r="B20" s="336" t="s">
        <v>70</v>
      </c>
      <c r="C20" s="544"/>
      <c r="D20" s="544"/>
      <c r="E20" s="544"/>
      <c r="F20" s="544"/>
      <c r="G20" s="544"/>
      <c r="H20" s="543">
        <f t="shared" si="0"/>
        <v>0</v>
      </c>
    </row>
    <row r="21" spans="1:11">
      <c r="A21" s="335">
        <v>14</v>
      </c>
      <c r="B21" s="334" t="s">
        <v>357</v>
      </c>
      <c r="C21" s="613">
        <v>3343795.5180000002</v>
      </c>
      <c r="D21" s="544">
        <v>11432203.9154</v>
      </c>
      <c r="E21" s="544"/>
      <c r="F21" s="544"/>
      <c r="G21" s="544">
        <v>1001829.7699999986</v>
      </c>
      <c r="H21" s="543">
        <f>SUM(C21:G21)</f>
        <v>15777829.203400001</v>
      </c>
    </row>
    <row r="22" spans="1:11">
      <c r="A22" s="333">
        <v>15</v>
      </c>
      <c r="B22" s="332" t="s">
        <v>66</v>
      </c>
      <c r="C22" s="543">
        <f>SUM(C18:C21)+SUM(C8:C16)</f>
        <v>57585342.234700002</v>
      </c>
      <c r="D22" s="543">
        <f t="shared" ref="D22:H22" si="1">SUM(D18:D21)+SUM(D8:D16)</f>
        <v>109587698.57879999</v>
      </c>
      <c r="E22" s="543">
        <f t="shared" si="1"/>
        <v>243546693.0352</v>
      </c>
      <c r="F22" s="543">
        <f t="shared" si="1"/>
        <v>223271710.76950002</v>
      </c>
      <c r="G22" s="543">
        <f t="shared" si="1"/>
        <v>22091458.543499999</v>
      </c>
      <c r="H22" s="543">
        <f t="shared" si="1"/>
        <v>656082903.16170001</v>
      </c>
    </row>
    <row r="26" spans="1:11" ht="36">
      <c r="B26" s="304" t="s">
        <v>465</v>
      </c>
      <c r="H26" s="556"/>
    </row>
    <row r="31" spans="1:11">
      <c r="C31" s="556"/>
    </row>
    <row r="32" spans="1:11">
      <c r="K32" s="558"/>
    </row>
    <row r="33" spans="3:5">
      <c r="C33" s="558"/>
      <c r="D33" s="558"/>
      <c r="E33" s="558"/>
    </row>
    <row r="37" spans="3:5">
      <c r="C37" s="557"/>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scale="41" orientation="portrait" horizontalDpi="300" verticalDpi="300" r:id="rId1"/>
  <headerFooter>
    <oddFooter>&amp;C_x000D_&amp;1#&amp;"Aptos"&amp;10&amp;K000000 C4 - EXTERNAL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1"/>
  <sheetViews>
    <sheetView showGridLines="0" zoomScale="80" zoomScaleNormal="80" workbookViewId="0">
      <selection activeCell="E36" sqref="E36"/>
    </sheetView>
  </sheetViews>
  <sheetFormatPr defaultColWidth="9.21875" defaultRowHeight="12"/>
  <cols>
    <col min="1" max="1" width="11.77734375" style="299" bestFit="1" customWidth="1"/>
    <col min="2" max="2" width="86.77734375" style="296" customWidth="1"/>
    <col min="3" max="4" width="31.5546875" style="296" customWidth="1"/>
    <col min="5" max="5" width="16.44140625" style="296" bestFit="1" customWidth="1"/>
    <col min="6" max="6" width="14.21875" style="296" bestFit="1" customWidth="1"/>
    <col min="7" max="7" width="20" style="296" bestFit="1" customWidth="1"/>
    <col min="8" max="8" width="25.21875" style="296" bestFit="1" customWidth="1"/>
    <col min="9" max="16384" width="9.21875" style="296"/>
  </cols>
  <sheetData>
    <row r="1" spans="1:10" ht="13.8">
      <c r="A1" s="295" t="s">
        <v>97</v>
      </c>
      <c r="B1" s="214" t="str">
        <f>Info!C2</f>
        <v>სს " პაშა ბანკი საქართველო"</v>
      </c>
      <c r="C1" s="351"/>
      <c r="D1" s="351"/>
      <c r="E1" s="351"/>
      <c r="F1" s="351"/>
      <c r="G1" s="351"/>
      <c r="H1" s="351"/>
    </row>
    <row r="2" spans="1:10">
      <c r="A2" s="295" t="s">
        <v>98</v>
      </c>
      <c r="B2" s="298">
        <f>'1. key ratios'!B2</f>
        <v>46203</v>
      </c>
      <c r="C2" s="351"/>
      <c r="D2" s="351"/>
      <c r="E2" s="351"/>
      <c r="F2" s="351"/>
      <c r="G2" s="351"/>
      <c r="H2" s="351"/>
    </row>
    <row r="3" spans="1:10">
      <c r="A3" s="297" t="s">
        <v>358</v>
      </c>
      <c r="B3" s="351"/>
      <c r="C3" s="351"/>
      <c r="D3" s="351"/>
      <c r="E3" s="351"/>
      <c r="F3" s="351"/>
      <c r="G3" s="351"/>
      <c r="H3" s="351"/>
    </row>
    <row r="4" spans="1:10">
      <c r="A4" s="352"/>
      <c r="B4" s="351"/>
      <c r="C4" s="350" t="s">
        <v>359</v>
      </c>
      <c r="D4" s="350" t="s">
        <v>360</v>
      </c>
      <c r="E4" s="350" t="s">
        <v>361</v>
      </c>
      <c r="F4" s="350" t="s">
        <v>362</v>
      </c>
      <c r="G4" s="350" t="s">
        <v>363</v>
      </c>
      <c r="H4" s="350" t="s">
        <v>364</v>
      </c>
    </row>
    <row r="5" spans="1:10" ht="34.049999999999997" customHeight="1">
      <c r="A5" s="848" t="s">
        <v>616</v>
      </c>
      <c r="B5" s="849"/>
      <c r="C5" s="862" t="s">
        <v>453</v>
      </c>
      <c r="D5" s="862"/>
      <c r="E5" s="862" t="s">
        <v>615</v>
      </c>
      <c r="F5" s="860" t="s">
        <v>614</v>
      </c>
      <c r="G5" s="860" t="s">
        <v>368</v>
      </c>
      <c r="H5" s="348" t="s">
        <v>613</v>
      </c>
    </row>
    <row r="6" spans="1:10" ht="24">
      <c r="A6" s="852"/>
      <c r="B6" s="853"/>
      <c r="C6" s="349" t="s">
        <v>369</v>
      </c>
      <c r="D6" s="349" t="s">
        <v>370</v>
      </c>
      <c r="E6" s="862"/>
      <c r="F6" s="861"/>
      <c r="G6" s="861"/>
      <c r="H6" s="348" t="s">
        <v>612</v>
      </c>
    </row>
    <row r="7" spans="1:10">
      <c r="A7" s="346">
        <v>1</v>
      </c>
      <c r="B7" s="334" t="s">
        <v>123</v>
      </c>
      <c r="C7" s="546"/>
      <c r="D7" s="614">
        <v>34121080.330799997</v>
      </c>
      <c r="E7" s="546"/>
      <c r="F7" s="546"/>
      <c r="G7" s="546"/>
      <c r="H7" s="547">
        <f t="shared" ref="H7:H20" si="0">C7+D7-E7-F7</f>
        <v>34121080.330799997</v>
      </c>
    </row>
    <row r="8" spans="1:10" ht="14.55" customHeight="1">
      <c r="A8" s="346">
        <v>2</v>
      </c>
      <c r="B8" s="334" t="s">
        <v>124</v>
      </c>
      <c r="C8" s="546"/>
      <c r="D8" s="546"/>
      <c r="E8" s="546"/>
      <c r="F8" s="546"/>
      <c r="G8" s="546"/>
      <c r="H8" s="547">
        <f t="shared" si="0"/>
        <v>0</v>
      </c>
    </row>
    <row r="9" spans="1:10">
      <c r="A9" s="346">
        <v>3</v>
      </c>
      <c r="B9" s="334" t="s">
        <v>125</v>
      </c>
      <c r="C9" s="546"/>
      <c r="D9" s="546"/>
      <c r="E9" s="546"/>
      <c r="F9" s="546"/>
      <c r="G9" s="546"/>
      <c r="H9" s="547">
        <f t="shared" si="0"/>
        <v>0</v>
      </c>
    </row>
    <row r="10" spans="1:10">
      <c r="A10" s="346">
        <v>4</v>
      </c>
      <c r="B10" s="334" t="s">
        <v>126</v>
      </c>
      <c r="C10" s="546"/>
      <c r="D10" s="546"/>
      <c r="E10" s="546"/>
      <c r="F10" s="546"/>
      <c r="G10" s="546"/>
      <c r="H10" s="547">
        <f t="shared" si="0"/>
        <v>0</v>
      </c>
    </row>
    <row r="11" spans="1:10">
      <c r="A11" s="346">
        <v>5</v>
      </c>
      <c r="B11" s="334" t="s">
        <v>667</v>
      </c>
      <c r="C11" s="546"/>
      <c r="D11" s="546"/>
      <c r="E11" s="546"/>
      <c r="F11" s="546"/>
      <c r="G11" s="546"/>
      <c r="H11" s="547">
        <f t="shared" si="0"/>
        <v>0</v>
      </c>
    </row>
    <row r="12" spans="1:10">
      <c r="A12" s="346">
        <v>6</v>
      </c>
      <c r="B12" s="334" t="s">
        <v>127</v>
      </c>
      <c r="C12" s="546"/>
      <c r="D12" s="614">
        <v>92007347.793899998</v>
      </c>
      <c r="E12" s="549">
        <v>97698.204599999997</v>
      </c>
      <c r="F12" s="546"/>
      <c r="G12" s="546"/>
      <c r="H12" s="547">
        <f t="shared" si="0"/>
        <v>91909649.589299992</v>
      </c>
    </row>
    <row r="13" spans="1:10">
      <c r="A13" s="346">
        <v>7</v>
      </c>
      <c r="B13" s="334" t="s">
        <v>71</v>
      </c>
      <c r="C13" s="546">
        <v>25100966.3369</v>
      </c>
      <c r="D13" s="546">
        <v>498236497.97689998</v>
      </c>
      <c r="E13" s="546">
        <v>9123015.6033999994</v>
      </c>
      <c r="F13" s="546"/>
      <c r="G13" s="546"/>
      <c r="H13" s="547">
        <f t="shared" si="0"/>
        <v>514214448.71039999</v>
      </c>
      <c r="J13" s="556"/>
    </row>
    <row r="14" spans="1:10">
      <c r="A14" s="346">
        <v>8</v>
      </c>
      <c r="B14" s="336" t="s">
        <v>72</v>
      </c>
      <c r="C14" s="546">
        <v>15336.0998</v>
      </c>
      <c r="D14" s="546">
        <v>58481.9692</v>
      </c>
      <c r="E14" s="546">
        <v>13922.7412</v>
      </c>
      <c r="F14" s="546"/>
      <c r="G14" s="546"/>
      <c r="H14" s="547">
        <f t="shared" si="0"/>
        <v>59895.327799999999</v>
      </c>
    </row>
    <row r="15" spans="1:10">
      <c r="A15" s="346">
        <v>9</v>
      </c>
      <c r="B15" s="334" t="s">
        <v>668</v>
      </c>
      <c r="C15" s="546"/>
      <c r="D15" s="546"/>
      <c r="E15" s="546"/>
      <c r="F15" s="546"/>
      <c r="G15" s="546"/>
      <c r="H15" s="547">
        <f t="shared" si="0"/>
        <v>0</v>
      </c>
    </row>
    <row r="16" spans="1:10">
      <c r="A16" s="346">
        <v>10</v>
      </c>
      <c r="B16" s="338" t="s">
        <v>371</v>
      </c>
      <c r="C16" s="546">
        <v>15323872.2839</v>
      </c>
      <c r="D16" s="546">
        <v>0</v>
      </c>
      <c r="E16" s="546">
        <v>3911950.2371999999</v>
      </c>
      <c r="F16" s="546"/>
      <c r="G16" s="546"/>
      <c r="H16" s="547">
        <f t="shared" si="0"/>
        <v>11411922.046700001</v>
      </c>
      <c r="J16" s="558"/>
    </row>
    <row r="17" spans="1:10">
      <c r="A17" s="346">
        <v>11</v>
      </c>
      <c r="B17" s="334" t="s">
        <v>68</v>
      </c>
      <c r="C17" s="546"/>
      <c r="D17" s="546"/>
      <c r="E17" s="546"/>
      <c r="F17" s="546"/>
      <c r="G17" s="546"/>
      <c r="H17" s="547">
        <f t="shared" si="0"/>
        <v>0</v>
      </c>
    </row>
    <row r="18" spans="1:10">
      <c r="A18" s="346">
        <v>12</v>
      </c>
      <c r="B18" s="334" t="s">
        <v>69</v>
      </c>
      <c r="C18" s="546"/>
      <c r="D18" s="546"/>
      <c r="E18" s="546"/>
      <c r="F18" s="546"/>
      <c r="G18" s="546"/>
      <c r="H18" s="547">
        <f t="shared" si="0"/>
        <v>0</v>
      </c>
    </row>
    <row r="19" spans="1:10">
      <c r="A19" s="347">
        <v>13</v>
      </c>
      <c r="B19" s="336" t="s">
        <v>70</v>
      </c>
      <c r="C19" s="546"/>
      <c r="D19" s="546"/>
      <c r="E19" s="546"/>
      <c r="F19" s="546"/>
      <c r="G19" s="546"/>
      <c r="H19" s="547">
        <f t="shared" si="0"/>
        <v>0</v>
      </c>
    </row>
    <row r="20" spans="1:10">
      <c r="A20" s="346">
        <v>14</v>
      </c>
      <c r="B20" s="334" t="s">
        <v>357</v>
      </c>
      <c r="C20" s="546"/>
      <c r="D20" s="614">
        <v>20858967.223300003</v>
      </c>
      <c r="E20" s="546"/>
      <c r="F20" s="546"/>
      <c r="G20" s="546"/>
      <c r="H20" s="547">
        <f t="shared" si="0"/>
        <v>20858967.223300003</v>
      </c>
    </row>
    <row r="21" spans="1:10" s="300" customFormat="1">
      <c r="A21" s="345">
        <v>15</v>
      </c>
      <c r="B21" s="344" t="s">
        <v>66</v>
      </c>
      <c r="C21" s="548">
        <f t="shared" ref="C21:H21" si="1">SUM(C7:C15)+SUM(C17:C20)</f>
        <v>25116302.436700001</v>
      </c>
      <c r="D21" s="548">
        <f t="shared" si="1"/>
        <v>645282375.29409993</v>
      </c>
      <c r="E21" s="548">
        <f t="shared" si="1"/>
        <v>9234636.5492000002</v>
      </c>
      <c r="F21" s="548">
        <f t="shared" si="1"/>
        <v>0</v>
      </c>
      <c r="G21" s="548">
        <f t="shared" si="1"/>
        <v>0</v>
      </c>
      <c r="H21" s="547">
        <f t="shared" si="1"/>
        <v>661164041.18159997</v>
      </c>
      <c r="J21" s="612"/>
    </row>
    <row r="22" spans="1:10">
      <c r="A22" s="343">
        <v>16</v>
      </c>
      <c r="B22" s="342" t="s">
        <v>372</v>
      </c>
      <c r="C22" s="546">
        <v>24907351.006700002</v>
      </c>
      <c r="D22" s="546">
        <v>397222953.15829998</v>
      </c>
      <c r="E22" s="546">
        <v>8328172.0193999996</v>
      </c>
      <c r="F22" s="546"/>
      <c r="G22" s="546"/>
      <c r="H22" s="547">
        <f>C22+D22-E22-F22</f>
        <v>413802132.14559996</v>
      </c>
    </row>
    <row r="23" spans="1:10">
      <c r="A23" s="343">
        <v>17</v>
      </c>
      <c r="B23" s="342" t="s">
        <v>373</v>
      </c>
      <c r="C23" s="546"/>
      <c r="D23" s="546">
        <v>101006058.0448</v>
      </c>
      <c r="E23" s="546">
        <v>621588.08499999996</v>
      </c>
      <c r="F23" s="546"/>
      <c r="G23" s="546"/>
      <c r="H23" s="547">
        <f>C23+D23-E23-F23</f>
        <v>100384469.9598</v>
      </c>
    </row>
    <row r="26" spans="1:10" ht="42.45" customHeight="1">
      <c r="B26" s="304" t="s">
        <v>465</v>
      </c>
      <c r="E26" s="556"/>
    </row>
    <row r="29" spans="1:10">
      <c r="E29" s="556"/>
      <c r="H29" s="556"/>
    </row>
    <row r="30" spans="1:10">
      <c r="E30" s="556"/>
      <c r="H30" s="556"/>
    </row>
    <row r="31" spans="1:10">
      <c r="E31" s="556"/>
      <c r="H31" s="556"/>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paperSize="9" scale="36" orientation="portrait" r:id="rId1"/>
  <headerFooter>
    <oddFooter>&amp;C_x000D_&amp;1#&amp;"Aptos"&amp;10&amp;K000000 C4 - EXTERNAL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40"/>
  <sheetViews>
    <sheetView showGridLines="0" topLeftCell="B1" zoomScale="80" zoomScaleNormal="80" workbookViewId="0">
      <selection activeCell="H36" sqref="H36:H39"/>
    </sheetView>
  </sheetViews>
  <sheetFormatPr defaultColWidth="9.21875" defaultRowHeight="12"/>
  <cols>
    <col min="1" max="1" width="11" style="296" bestFit="1" customWidth="1"/>
    <col min="2" max="2" width="93.44140625" style="296" customWidth="1"/>
    <col min="3" max="4" width="35" style="296" customWidth="1"/>
    <col min="5" max="7" width="22" style="296" customWidth="1"/>
    <col min="8" max="8" width="42.21875" style="296" bestFit="1" customWidth="1"/>
    <col min="9" max="16384" width="9.21875" style="296"/>
  </cols>
  <sheetData>
    <row r="1" spans="1:8" ht="13.8">
      <c r="A1" s="295" t="s">
        <v>97</v>
      </c>
      <c r="B1" s="214" t="str">
        <f>Info!C2</f>
        <v>სს " პაშა ბანკი საქართველო"</v>
      </c>
      <c r="C1" s="351"/>
      <c r="D1" s="351"/>
      <c r="E1" s="351"/>
      <c r="F1" s="351"/>
      <c r="G1" s="351"/>
      <c r="H1" s="351"/>
    </row>
    <row r="2" spans="1:8">
      <c r="A2" s="295" t="s">
        <v>98</v>
      </c>
      <c r="B2" s="298">
        <f>'1. key ratios'!B2</f>
        <v>46203</v>
      </c>
      <c r="C2" s="351"/>
      <c r="D2" s="351"/>
      <c r="E2" s="351"/>
      <c r="F2" s="351"/>
      <c r="G2" s="351"/>
      <c r="H2" s="351"/>
    </row>
    <row r="3" spans="1:8">
      <c r="A3" s="297" t="s">
        <v>374</v>
      </c>
      <c r="B3" s="351"/>
      <c r="C3" s="351"/>
      <c r="D3" s="351"/>
      <c r="E3" s="351"/>
      <c r="F3" s="351"/>
      <c r="G3" s="351"/>
      <c r="H3" s="351"/>
    </row>
    <row r="4" spans="1:8">
      <c r="A4" s="351"/>
      <c r="B4" s="351"/>
      <c r="C4" s="350" t="s">
        <v>359</v>
      </c>
      <c r="D4" s="350" t="s">
        <v>360</v>
      </c>
      <c r="E4" s="350" t="s">
        <v>361</v>
      </c>
      <c r="F4" s="350" t="s">
        <v>362</v>
      </c>
      <c r="G4" s="350" t="s">
        <v>363</v>
      </c>
      <c r="H4" s="350" t="s">
        <v>364</v>
      </c>
    </row>
    <row r="5" spans="1:8" ht="41.55" customHeight="1">
      <c r="A5" s="848" t="s">
        <v>618</v>
      </c>
      <c r="B5" s="849"/>
      <c r="C5" s="863" t="s">
        <v>453</v>
      </c>
      <c r="D5" s="864"/>
      <c r="E5" s="860" t="s">
        <v>615</v>
      </c>
      <c r="F5" s="860" t="s">
        <v>614</v>
      </c>
      <c r="G5" s="860" t="s">
        <v>368</v>
      </c>
      <c r="H5" s="348" t="s">
        <v>613</v>
      </c>
    </row>
    <row r="6" spans="1:8" ht="24">
      <c r="A6" s="852"/>
      <c r="B6" s="853"/>
      <c r="C6" s="349" t="s">
        <v>369</v>
      </c>
      <c r="D6" s="349" t="s">
        <v>370</v>
      </c>
      <c r="E6" s="861"/>
      <c r="F6" s="861"/>
      <c r="G6" s="861"/>
      <c r="H6" s="348" t="s">
        <v>612</v>
      </c>
    </row>
    <row r="7" spans="1:8">
      <c r="A7" s="341">
        <v>1</v>
      </c>
      <c r="B7" s="354" t="s">
        <v>375</v>
      </c>
      <c r="C7" s="549">
        <v>0</v>
      </c>
      <c r="D7" s="549">
        <f>599601.67+34121080.3308</f>
        <v>34720682.000799999</v>
      </c>
      <c r="E7" s="549">
        <v>1209.3630000000001</v>
      </c>
      <c r="F7" s="545"/>
      <c r="G7" s="545"/>
      <c r="H7" s="340">
        <f t="shared" ref="H7:H34" si="0">C7+D7-E7-F7</f>
        <v>34719472.637800001</v>
      </c>
    </row>
    <row r="8" spans="1:8">
      <c r="A8" s="341">
        <v>2</v>
      </c>
      <c r="B8" s="354" t="s">
        <v>376</v>
      </c>
      <c r="C8" s="545">
        <v>172579.89</v>
      </c>
      <c r="D8" s="545">
        <f>109479924.567+92007347.7939</f>
        <v>201487272.36089998</v>
      </c>
      <c r="E8" s="545">
        <f>643612.1465+97698.2046</f>
        <v>741310.35110000009</v>
      </c>
      <c r="F8" s="545"/>
      <c r="G8" s="545"/>
      <c r="H8" s="340">
        <f t="shared" si="0"/>
        <v>200918541.89979997</v>
      </c>
    </row>
    <row r="9" spans="1:8">
      <c r="A9" s="341">
        <v>3</v>
      </c>
      <c r="B9" s="354" t="s">
        <v>617</v>
      </c>
      <c r="C9" s="545"/>
      <c r="D9" s="545"/>
      <c r="E9" s="545"/>
      <c r="F9" s="545"/>
      <c r="G9" s="545"/>
      <c r="H9" s="340">
        <f t="shared" si="0"/>
        <v>0</v>
      </c>
    </row>
    <row r="10" spans="1:8">
      <c r="A10" s="341">
        <v>4</v>
      </c>
      <c r="B10" s="354" t="s">
        <v>377</v>
      </c>
      <c r="C10" s="549">
        <v>1645630.7605999999</v>
      </c>
      <c r="D10" s="545">
        <v>41311703.952500001</v>
      </c>
      <c r="E10" s="545">
        <v>419467.33649999998</v>
      </c>
      <c r="F10" s="545"/>
      <c r="G10" s="545"/>
      <c r="H10" s="340">
        <f t="shared" si="0"/>
        <v>42537867.376600005</v>
      </c>
    </row>
    <row r="11" spans="1:8">
      <c r="A11" s="341">
        <v>5</v>
      </c>
      <c r="B11" s="354" t="s">
        <v>378</v>
      </c>
      <c r="C11" s="549">
        <v>0</v>
      </c>
      <c r="D11" s="545">
        <v>48117795.831500001</v>
      </c>
      <c r="E11" s="545">
        <v>122841.32610000001</v>
      </c>
      <c r="F11" s="545"/>
      <c r="G11" s="545"/>
      <c r="H11" s="340">
        <f t="shared" si="0"/>
        <v>47994954.505400002</v>
      </c>
    </row>
    <row r="12" spans="1:8">
      <c r="A12" s="341">
        <v>6</v>
      </c>
      <c r="B12" s="354" t="s">
        <v>379</v>
      </c>
      <c r="C12" s="545">
        <v>0</v>
      </c>
      <c r="D12" s="545">
        <v>3231913.75</v>
      </c>
      <c r="E12" s="545">
        <v>23790.5281</v>
      </c>
      <c r="F12" s="545"/>
      <c r="G12" s="545"/>
      <c r="H12" s="340">
        <f t="shared" si="0"/>
        <v>3208123.2218999998</v>
      </c>
    </row>
    <row r="13" spans="1:8">
      <c r="A13" s="341">
        <v>7</v>
      </c>
      <c r="B13" s="354" t="s">
        <v>380</v>
      </c>
      <c r="C13" s="545">
        <v>622.42999999999995</v>
      </c>
      <c r="D13" s="545">
        <v>31377580.032600001</v>
      </c>
      <c r="E13" s="545">
        <v>313222.20429999998</v>
      </c>
      <c r="F13" s="545"/>
      <c r="G13" s="545"/>
      <c r="H13" s="340">
        <f t="shared" si="0"/>
        <v>31064980.258299999</v>
      </c>
    </row>
    <row r="14" spans="1:8">
      <c r="A14" s="341">
        <v>8</v>
      </c>
      <c r="B14" s="354" t="s">
        <v>381</v>
      </c>
      <c r="C14" s="545">
        <v>1032266.8674</v>
      </c>
      <c r="D14" s="545">
        <v>19116493.191399999</v>
      </c>
      <c r="E14" s="545">
        <v>202401.71660000001</v>
      </c>
      <c r="F14" s="545"/>
      <c r="G14" s="545"/>
      <c r="H14" s="340">
        <f t="shared" si="0"/>
        <v>19946358.3422</v>
      </c>
    </row>
    <row r="15" spans="1:8">
      <c r="A15" s="341">
        <v>9</v>
      </c>
      <c r="B15" s="354" t="s">
        <v>382</v>
      </c>
      <c r="C15" s="545">
        <v>0</v>
      </c>
      <c r="D15" s="545">
        <v>3241446.8113000002</v>
      </c>
      <c r="E15" s="545">
        <v>8827.3083000000006</v>
      </c>
      <c r="F15" s="545"/>
      <c r="G15" s="545"/>
      <c r="H15" s="340">
        <f t="shared" si="0"/>
        <v>3232619.503</v>
      </c>
    </row>
    <row r="16" spans="1:8">
      <c r="A16" s="341">
        <v>10</v>
      </c>
      <c r="B16" s="354" t="s">
        <v>383</v>
      </c>
      <c r="C16" s="545">
        <v>0</v>
      </c>
      <c r="D16" s="545">
        <v>1183304.0451</v>
      </c>
      <c r="E16" s="545">
        <v>3618.0140999999999</v>
      </c>
      <c r="F16" s="545"/>
      <c r="G16" s="545"/>
      <c r="H16" s="340">
        <f t="shared" si="0"/>
        <v>1179686.031</v>
      </c>
    </row>
    <row r="17" spans="1:8">
      <c r="A17" s="341">
        <v>11</v>
      </c>
      <c r="B17" s="354" t="s">
        <v>384</v>
      </c>
      <c r="C17" s="545"/>
      <c r="D17" s="545"/>
      <c r="E17" s="545"/>
      <c r="F17" s="545"/>
      <c r="G17" s="545"/>
      <c r="H17" s="340">
        <f t="shared" si="0"/>
        <v>0</v>
      </c>
    </row>
    <row r="18" spans="1:8">
      <c r="A18" s="341">
        <v>12</v>
      </c>
      <c r="B18" s="354" t="s">
        <v>385</v>
      </c>
      <c r="C18" s="545">
        <v>639.67999999999995</v>
      </c>
      <c r="D18" s="545">
        <v>35360261.541299999</v>
      </c>
      <c r="E18" s="545">
        <v>242185.43160000001</v>
      </c>
      <c r="F18" s="545"/>
      <c r="G18" s="545"/>
      <c r="H18" s="340">
        <f t="shared" si="0"/>
        <v>35118715.789700001</v>
      </c>
    </row>
    <row r="19" spans="1:8">
      <c r="A19" s="341">
        <v>13</v>
      </c>
      <c r="B19" s="354" t="s">
        <v>386</v>
      </c>
      <c r="C19" s="545">
        <v>437875.37150000001</v>
      </c>
      <c r="D19" s="545">
        <v>6021428.0344000002</v>
      </c>
      <c r="E19" s="545">
        <v>100997.0966</v>
      </c>
      <c r="F19" s="545"/>
      <c r="G19" s="545"/>
      <c r="H19" s="340">
        <f t="shared" si="0"/>
        <v>6358306.3093000008</v>
      </c>
    </row>
    <row r="20" spans="1:8">
      <c r="A20" s="341">
        <v>14</v>
      </c>
      <c r="B20" s="354" t="s">
        <v>387</v>
      </c>
      <c r="C20" s="545">
        <v>8854345.7786999997</v>
      </c>
      <c r="D20" s="545">
        <v>4998338.8726000004</v>
      </c>
      <c r="E20" s="545">
        <v>1974826.8011</v>
      </c>
      <c r="F20" s="545"/>
      <c r="G20" s="545"/>
      <c r="H20" s="340">
        <f t="shared" si="0"/>
        <v>11877857.850199999</v>
      </c>
    </row>
    <row r="21" spans="1:8">
      <c r="A21" s="341">
        <v>15</v>
      </c>
      <c r="B21" s="354" t="s">
        <v>388</v>
      </c>
      <c r="C21" s="545">
        <v>9489721.1456000004</v>
      </c>
      <c r="D21" s="545">
        <v>14450173.793500001</v>
      </c>
      <c r="E21" s="545">
        <v>1611300.3524</v>
      </c>
      <c r="F21" s="545"/>
      <c r="G21" s="545"/>
      <c r="H21" s="340">
        <f t="shared" si="0"/>
        <v>22328594.5867</v>
      </c>
    </row>
    <row r="22" spans="1:8">
      <c r="A22" s="341">
        <v>16</v>
      </c>
      <c r="B22" s="354" t="s">
        <v>389</v>
      </c>
      <c r="C22" s="545"/>
      <c r="D22" s="545"/>
      <c r="E22" s="545"/>
      <c r="F22" s="545"/>
      <c r="G22" s="545"/>
      <c r="H22" s="340">
        <f t="shared" si="0"/>
        <v>0</v>
      </c>
    </row>
    <row r="23" spans="1:8">
      <c r="A23" s="341">
        <v>17</v>
      </c>
      <c r="B23" s="354" t="s">
        <v>390</v>
      </c>
      <c r="C23" s="545">
        <v>0</v>
      </c>
      <c r="D23" s="545">
        <v>8515132.7473000009</v>
      </c>
      <c r="E23" s="545">
        <v>8274.1088999999993</v>
      </c>
      <c r="F23" s="545"/>
      <c r="G23" s="545"/>
      <c r="H23" s="340">
        <f t="shared" si="0"/>
        <v>8506858.6384000015</v>
      </c>
    </row>
    <row r="24" spans="1:8">
      <c r="A24" s="341">
        <v>18</v>
      </c>
      <c r="B24" s="354" t="s">
        <v>391</v>
      </c>
      <c r="C24" s="545">
        <v>0</v>
      </c>
      <c r="D24" s="545">
        <v>111456310.0376</v>
      </c>
      <c r="E24" s="545">
        <v>471298.3395</v>
      </c>
      <c r="F24" s="545"/>
      <c r="G24" s="545"/>
      <c r="H24" s="340">
        <f t="shared" si="0"/>
        <v>110985011.6981</v>
      </c>
    </row>
    <row r="25" spans="1:8">
      <c r="A25" s="341">
        <v>19</v>
      </c>
      <c r="B25" s="354" t="s">
        <v>392</v>
      </c>
      <c r="C25" s="545"/>
      <c r="D25" s="545"/>
      <c r="E25" s="545"/>
      <c r="F25" s="545"/>
      <c r="G25" s="545"/>
      <c r="H25" s="340">
        <f t="shared" si="0"/>
        <v>0</v>
      </c>
    </row>
    <row r="26" spans="1:8">
      <c r="A26" s="341">
        <v>20</v>
      </c>
      <c r="B26" s="354" t="s">
        <v>393</v>
      </c>
      <c r="C26" s="545">
        <v>0</v>
      </c>
      <c r="D26" s="545">
        <v>12953763.0024</v>
      </c>
      <c r="E26" s="545">
        <v>210147.84700000001</v>
      </c>
      <c r="F26" s="545"/>
      <c r="G26" s="545"/>
      <c r="H26" s="340">
        <f t="shared" si="0"/>
        <v>12743615.155400001</v>
      </c>
    </row>
    <row r="27" spans="1:8">
      <c r="A27" s="341">
        <v>21</v>
      </c>
      <c r="B27" s="354" t="s">
        <v>394</v>
      </c>
      <c r="C27" s="545"/>
      <c r="D27" s="545"/>
      <c r="E27" s="545"/>
      <c r="F27" s="545"/>
      <c r="G27" s="545"/>
      <c r="H27" s="340">
        <f t="shared" si="0"/>
        <v>0</v>
      </c>
    </row>
    <row r="28" spans="1:8">
      <c r="A28" s="341">
        <v>22</v>
      </c>
      <c r="B28" s="354" t="s">
        <v>395</v>
      </c>
      <c r="C28" s="545">
        <v>0</v>
      </c>
      <c r="D28" s="545">
        <v>20932278.081099998</v>
      </c>
      <c r="E28" s="545">
        <v>225285.99100000001</v>
      </c>
      <c r="F28" s="545"/>
      <c r="G28" s="545"/>
      <c r="H28" s="340">
        <f t="shared" si="0"/>
        <v>20706992.090099998</v>
      </c>
    </row>
    <row r="29" spans="1:8">
      <c r="A29" s="341">
        <v>23</v>
      </c>
      <c r="B29" s="354" t="s">
        <v>396</v>
      </c>
      <c r="C29" s="545">
        <v>943134.37410000002</v>
      </c>
      <c r="D29" s="545">
        <v>9275827.9593000002</v>
      </c>
      <c r="E29" s="545">
        <v>176498.54939999999</v>
      </c>
      <c r="F29" s="545"/>
      <c r="G29" s="545"/>
      <c r="H29" s="340">
        <f t="shared" si="0"/>
        <v>10042463.784</v>
      </c>
    </row>
    <row r="30" spans="1:8">
      <c r="A30" s="341">
        <v>24</v>
      </c>
      <c r="B30" s="354" t="s">
        <v>397</v>
      </c>
      <c r="C30" s="545">
        <v>2538651.5488</v>
      </c>
      <c r="D30" s="545">
        <v>15372469.3508</v>
      </c>
      <c r="E30" s="545">
        <v>2366386.5872999998</v>
      </c>
      <c r="F30" s="545"/>
      <c r="G30" s="545"/>
      <c r="H30" s="340">
        <f t="shared" si="0"/>
        <v>15544734.3123</v>
      </c>
    </row>
    <row r="31" spans="1:8">
      <c r="A31" s="341">
        <v>25</v>
      </c>
      <c r="B31" s="354" t="s">
        <v>398</v>
      </c>
      <c r="C31" s="545">
        <v>0</v>
      </c>
      <c r="D31" s="545">
        <v>1274187.1555999999</v>
      </c>
      <c r="E31" s="545">
        <v>9948.8410999999996</v>
      </c>
      <c r="F31" s="545"/>
      <c r="G31" s="545"/>
      <c r="H31" s="340">
        <f t="shared" si="0"/>
        <v>1264238.3144999999</v>
      </c>
    </row>
    <row r="32" spans="1:8">
      <c r="A32" s="341">
        <v>26</v>
      </c>
      <c r="B32" s="354" t="s">
        <v>399</v>
      </c>
      <c r="C32" s="545">
        <v>834.52980000000002</v>
      </c>
      <c r="D32" s="545">
        <v>25045.519199999999</v>
      </c>
      <c r="E32" s="545">
        <v>798.45519999999999</v>
      </c>
      <c r="F32" s="545"/>
      <c r="G32" s="545"/>
      <c r="H32" s="340">
        <f t="shared" si="0"/>
        <v>25081.593799999999</v>
      </c>
    </row>
    <row r="33" spans="1:8">
      <c r="A33" s="341">
        <v>27</v>
      </c>
      <c r="B33" s="341" t="s">
        <v>88</v>
      </c>
      <c r="C33" s="545"/>
      <c r="D33" s="545">
        <v>15777829.203300001</v>
      </c>
      <c r="E33" s="545"/>
      <c r="F33" s="545"/>
      <c r="G33" s="545"/>
      <c r="H33" s="340">
        <f t="shared" si="0"/>
        <v>15777829.203300001</v>
      </c>
    </row>
    <row r="34" spans="1:8">
      <c r="A34" s="341">
        <v>28</v>
      </c>
      <c r="B34" s="344" t="s">
        <v>66</v>
      </c>
      <c r="C34" s="344">
        <f>SUM(C7:C33)</f>
        <v>25116302.376499999</v>
      </c>
      <c r="D34" s="344">
        <f>SUM(D7:D33)</f>
        <v>640201237.27450001</v>
      </c>
      <c r="E34" s="344">
        <f>SUM(E7:E33)</f>
        <v>9234636.5492000002</v>
      </c>
      <c r="F34" s="344">
        <f>SUM(F7:F33)</f>
        <v>0</v>
      </c>
      <c r="G34" s="344">
        <f>SUM(G7:G33)</f>
        <v>0</v>
      </c>
      <c r="H34" s="340">
        <f t="shared" si="0"/>
        <v>656082903.10179996</v>
      </c>
    </row>
    <row r="36" spans="1:8">
      <c r="B36" s="301"/>
    </row>
    <row r="37" spans="1:8">
      <c r="H37" s="557"/>
    </row>
    <row r="38" spans="1:8">
      <c r="H38" s="557"/>
    </row>
    <row r="40" spans="1:8">
      <c r="C40" s="558"/>
      <c r="D40" s="558"/>
      <c r="E40" s="558"/>
      <c r="H40" s="557"/>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paperSize="9" scale="30" orientation="portrait" horizontalDpi="300" verticalDpi="300" r:id="rId1"/>
  <headerFooter>
    <oddFooter>&amp;C_x000D_&amp;1#&amp;"Aptos"&amp;10&amp;K000000 C4 - EXTERNAL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21"/>
  <sheetViews>
    <sheetView showGridLines="0" zoomScale="80" zoomScaleNormal="80" workbookViewId="0">
      <selection activeCell="C18" sqref="C18:D22"/>
    </sheetView>
  </sheetViews>
  <sheetFormatPr defaultColWidth="9.21875" defaultRowHeight="12"/>
  <cols>
    <col min="1" max="1" width="11" style="296" customWidth="1"/>
    <col min="2" max="2" width="108" style="296" bestFit="1" customWidth="1"/>
    <col min="3" max="3" width="35.5546875" style="296" customWidth="1"/>
    <col min="4" max="4" width="38.44140625" style="296" customWidth="1"/>
    <col min="5" max="16384" width="9.21875" style="296"/>
  </cols>
  <sheetData>
    <row r="1" spans="1:4" ht="13.8">
      <c r="A1" s="295" t="s">
        <v>97</v>
      </c>
      <c r="B1" s="214" t="str">
        <f>Info!C2</f>
        <v>სს " პაშა ბანკი საქართველო"</v>
      </c>
    </row>
    <row r="2" spans="1:4">
      <c r="A2" s="295" t="s">
        <v>98</v>
      </c>
      <c r="B2" s="298">
        <f>'1. key ratios'!B2</f>
        <v>46203</v>
      </c>
      <c r="C2" s="557"/>
      <c r="D2" s="557"/>
    </row>
    <row r="3" spans="1:4">
      <c r="A3" s="297" t="s">
        <v>400</v>
      </c>
      <c r="C3" s="780"/>
      <c r="D3" s="780"/>
    </row>
    <row r="5" spans="1:4">
      <c r="A5" s="865" t="s">
        <v>629</v>
      </c>
      <c r="B5" s="865"/>
      <c r="C5" s="361" t="s">
        <v>419</v>
      </c>
      <c r="D5" s="361" t="s">
        <v>628</v>
      </c>
    </row>
    <row r="6" spans="1:4">
      <c r="A6" s="360">
        <v>1</v>
      </c>
      <c r="B6" s="355" t="s">
        <v>627</v>
      </c>
      <c r="C6" s="548">
        <v>6565879.9479999999</v>
      </c>
      <c r="D6" s="548">
        <v>657822.3395</v>
      </c>
    </row>
    <row r="7" spans="1:4">
      <c r="A7" s="358">
        <v>2</v>
      </c>
      <c r="B7" s="355" t="s">
        <v>626</v>
      </c>
      <c r="C7" s="560">
        <f>SUM(C8:C9)</f>
        <v>2933836.1623</v>
      </c>
      <c r="D7" s="560">
        <f>SUM(D8:D9)</f>
        <v>31590.8086</v>
      </c>
    </row>
    <row r="8" spans="1:4">
      <c r="A8" s="358">
        <v>2.1</v>
      </c>
      <c r="B8" s="359" t="s">
        <v>625</v>
      </c>
      <c r="C8" s="559">
        <v>2174549.8774999999</v>
      </c>
      <c r="D8" s="559">
        <v>31590.8086</v>
      </c>
    </row>
    <row r="9" spans="1:4">
      <c r="A9" s="358">
        <v>2.2000000000000002</v>
      </c>
      <c r="B9" s="359" t="s">
        <v>624</v>
      </c>
      <c r="C9" s="559">
        <v>759286.28480000002</v>
      </c>
      <c r="D9" s="559">
        <v>0</v>
      </c>
    </row>
    <row r="10" spans="1:4">
      <c r="A10" s="360">
        <v>3</v>
      </c>
      <c r="B10" s="355" t="s">
        <v>623</v>
      </c>
      <c r="C10" s="560">
        <f>SUM(C11:C13)</f>
        <v>1076419.4439999999</v>
      </c>
      <c r="D10" s="560">
        <f>SUM(D11:D13)</f>
        <v>67654.684899999993</v>
      </c>
    </row>
    <row r="11" spans="1:4">
      <c r="A11" s="358">
        <v>3.1</v>
      </c>
      <c r="B11" s="359" t="s">
        <v>401</v>
      </c>
      <c r="C11" s="559">
        <v>0</v>
      </c>
      <c r="D11" s="559"/>
    </row>
    <row r="12" spans="1:4">
      <c r="A12" s="358">
        <v>3.2</v>
      </c>
      <c r="B12" s="359" t="s">
        <v>622</v>
      </c>
      <c r="C12" s="559">
        <v>644003.12089999998</v>
      </c>
      <c r="D12" s="559">
        <v>0</v>
      </c>
    </row>
    <row r="13" spans="1:4">
      <c r="A13" s="358">
        <v>3.3</v>
      </c>
      <c r="B13" s="359" t="s">
        <v>621</v>
      </c>
      <c r="C13" s="559">
        <v>432416.32309999998</v>
      </c>
      <c r="D13" s="559">
        <v>67654.684899999993</v>
      </c>
    </row>
    <row r="14" spans="1:4">
      <c r="A14" s="358">
        <v>4</v>
      </c>
      <c r="B14" s="357" t="s">
        <v>620</v>
      </c>
      <c r="C14" s="559">
        <v>-95124.65</v>
      </c>
      <c r="D14" s="559">
        <v>-170.37819999999999</v>
      </c>
    </row>
    <row r="15" spans="1:4">
      <c r="A15" s="356">
        <v>5</v>
      </c>
      <c r="B15" s="355" t="s">
        <v>619</v>
      </c>
      <c r="C15" s="560">
        <f>C6+C7-C10+C14</f>
        <v>8328172.0163000003</v>
      </c>
      <c r="D15" s="560">
        <f>D6+D7-D10+D14</f>
        <v>621588.08499999996</v>
      </c>
    </row>
    <row r="20" spans="3:4">
      <c r="C20" s="556"/>
    </row>
    <row r="21" spans="3:4">
      <c r="D21" s="556"/>
    </row>
  </sheetData>
  <mergeCells count="1">
    <mergeCell ref="A5:B5"/>
  </mergeCells>
  <pageMargins left="0.7" right="0.7" top="0.75" bottom="0.75" header="0.3" footer="0.3"/>
  <pageSetup paperSize="9" scale="45" orientation="portrait" horizontalDpi="300" verticalDpi="300" r:id="rId1"/>
  <headerFooter>
    <oddFooter>&amp;C_x000D_&amp;1#&amp;"Aptos"&amp;10&amp;K000000 C4 - EXTERNAL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26"/>
  <sheetViews>
    <sheetView showGridLines="0" zoomScale="80" zoomScaleNormal="80" workbookViewId="0">
      <selection activeCell="C22" sqref="C22:C28"/>
    </sheetView>
  </sheetViews>
  <sheetFormatPr defaultColWidth="9.21875" defaultRowHeight="12"/>
  <cols>
    <col min="1" max="1" width="11.77734375" style="351" bestFit="1" customWidth="1"/>
    <col min="2" max="2" width="128.88671875" style="351" bestFit="1" customWidth="1"/>
    <col min="3" max="3" width="37" style="351" customWidth="1"/>
    <col min="4" max="4" width="50.5546875" style="351" customWidth="1"/>
    <col min="5" max="16384" width="9.21875" style="351"/>
  </cols>
  <sheetData>
    <row r="1" spans="1:4" ht="13.8">
      <c r="A1" s="295" t="s">
        <v>97</v>
      </c>
      <c r="B1" s="214" t="str">
        <f>Info!C2</f>
        <v>სს " პაშა ბანკი საქართველო"</v>
      </c>
    </row>
    <row r="2" spans="1:4">
      <c r="A2" s="295" t="s">
        <v>98</v>
      </c>
      <c r="B2" s="298">
        <f>'1. key ratios'!B2</f>
        <v>46203</v>
      </c>
    </row>
    <row r="3" spans="1:4">
      <c r="A3" s="297" t="s">
        <v>402</v>
      </c>
      <c r="C3" s="553"/>
    </row>
    <row r="4" spans="1:4">
      <c r="A4" s="297"/>
      <c r="C4" s="550"/>
    </row>
    <row r="5" spans="1:4" ht="15" customHeight="1">
      <c r="A5" s="866" t="s">
        <v>403</v>
      </c>
      <c r="B5" s="867"/>
      <c r="C5" s="870" t="s">
        <v>404</v>
      </c>
      <c r="D5" s="870" t="s">
        <v>405</v>
      </c>
    </row>
    <row r="6" spans="1:4">
      <c r="A6" s="868"/>
      <c r="B6" s="869"/>
      <c r="C6" s="870"/>
      <c r="D6" s="870"/>
    </row>
    <row r="7" spans="1:4">
      <c r="A7" s="344">
        <v>1</v>
      </c>
      <c r="B7" s="344" t="s">
        <v>406</v>
      </c>
      <c r="C7" s="546">
        <v>19720623.3255</v>
      </c>
      <c r="D7" s="362"/>
    </row>
    <row r="8" spans="1:4">
      <c r="A8" s="341">
        <v>2</v>
      </c>
      <c r="B8" s="341" t="s">
        <v>407</v>
      </c>
      <c r="C8" s="546">
        <v>8234412.7944</v>
      </c>
      <c r="D8" s="362"/>
    </row>
    <row r="9" spans="1:4">
      <c r="A9" s="341">
        <v>3</v>
      </c>
      <c r="B9" s="365" t="s">
        <v>408</v>
      </c>
      <c r="C9" s="546"/>
      <c r="D9" s="362"/>
    </row>
    <row r="10" spans="1:4">
      <c r="A10" s="341">
        <v>4</v>
      </c>
      <c r="B10" s="341" t="s">
        <v>409</v>
      </c>
      <c r="C10" s="568">
        <f>SUM(C11:C17)</f>
        <v>3047685.1734999991</v>
      </c>
      <c r="D10" s="362"/>
    </row>
    <row r="11" spans="1:4">
      <c r="A11" s="341">
        <v>5</v>
      </c>
      <c r="B11" s="364" t="s">
        <v>630</v>
      </c>
      <c r="C11" s="546"/>
      <c r="D11" s="362"/>
    </row>
    <row r="12" spans="1:4">
      <c r="A12" s="341">
        <v>6</v>
      </c>
      <c r="B12" s="364" t="s">
        <v>410</v>
      </c>
      <c r="C12" s="546">
        <v>2720215.1923000002</v>
      </c>
      <c r="D12" s="362"/>
    </row>
    <row r="13" spans="1:4">
      <c r="A13" s="341">
        <v>7</v>
      </c>
      <c r="B13" s="364" t="s">
        <v>413</v>
      </c>
      <c r="C13" s="546"/>
      <c r="D13" s="362"/>
    </row>
    <row r="14" spans="1:4">
      <c r="A14" s="341">
        <v>8</v>
      </c>
      <c r="B14" s="364" t="s">
        <v>411</v>
      </c>
      <c r="C14" s="546"/>
      <c r="D14" s="341"/>
    </row>
    <row r="15" spans="1:4">
      <c r="A15" s="341">
        <v>9</v>
      </c>
      <c r="B15" s="364" t="s">
        <v>412</v>
      </c>
      <c r="C15" s="546"/>
      <c r="D15" s="341"/>
    </row>
    <row r="16" spans="1:4">
      <c r="A16" s="341">
        <v>10</v>
      </c>
      <c r="B16" s="364" t="s">
        <v>414</v>
      </c>
      <c r="C16" s="546"/>
      <c r="D16" s="341"/>
    </row>
    <row r="17" spans="1:4">
      <c r="A17" s="341">
        <v>11</v>
      </c>
      <c r="B17" s="364" t="s">
        <v>415</v>
      </c>
      <c r="C17" s="546">
        <v>327469.98119999887</v>
      </c>
      <c r="D17" s="362"/>
    </row>
    <row r="18" spans="1:4">
      <c r="A18" s="344">
        <v>12</v>
      </c>
      <c r="B18" s="363" t="s">
        <v>416</v>
      </c>
      <c r="C18" s="548">
        <f>C7+C8+C9-C10</f>
        <v>24907350.946400002</v>
      </c>
      <c r="D18" s="362"/>
    </row>
    <row r="21" spans="1:4">
      <c r="B21" s="295"/>
    </row>
    <row r="22" spans="1:4">
      <c r="B22" s="295"/>
      <c r="C22" s="550"/>
    </row>
    <row r="23" spans="1:4">
      <c r="B23" s="297"/>
    </row>
    <row r="24" spans="1:4">
      <c r="C24" s="551"/>
    </row>
    <row r="25" spans="1:4">
      <c r="C25" s="551"/>
    </row>
    <row r="26" spans="1:4">
      <c r="C26" s="551"/>
    </row>
  </sheetData>
  <mergeCells count="3">
    <mergeCell ref="A5:B6"/>
    <mergeCell ref="C5:C6"/>
    <mergeCell ref="D5:D6"/>
  </mergeCells>
  <pageMargins left="0.7" right="0.7" top="0.75" bottom="0.75" header="0.3" footer="0.3"/>
  <pageSetup paperSize="9" scale="38" orientation="portrait" horizontalDpi="300" verticalDpi="300" r:id="rId1"/>
  <headerFooter>
    <oddFooter>&amp;C_x000D_&amp;1#&amp;"Aptos"&amp;10&amp;K000000 C4 - EXTERNAL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B36"/>
  <sheetViews>
    <sheetView showGridLines="0" topLeftCell="M1" zoomScale="80" zoomScaleNormal="80" workbookViewId="0">
      <selection activeCell="W21" sqref="W21"/>
    </sheetView>
  </sheetViews>
  <sheetFormatPr defaultColWidth="9.21875" defaultRowHeight="12"/>
  <cols>
    <col min="1" max="1" width="11.77734375" style="351" bestFit="1" customWidth="1"/>
    <col min="2" max="2" width="63.88671875" style="351" customWidth="1"/>
    <col min="3" max="3" width="18.33203125" style="351" customWidth="1"/>
    <col min="4" max="18" width="22.21875" style="351" customWidth="1"/>
    <col min="19" max="19" width="23.21875" style="351" bestFit="1" customWidth="1"/>
    <col min="20" max="26" width="22.21875" style="351" customWidth="1"/>
    <col min="27" max="27" width="23.21875" style="351" bestFit="1" customWidth="1"/>
    <col min="28" max="28" width="20" style="351" customWidth="1"/>
    <col min="29" max="16384" width="9.21875" style="351"/>
  </cols>
  <sheetData>
    <row r="1" spans="1:28" ht="13.8">
      <c r="A1" s="295" t="s">
        <v>97</v>
      </c>
      <c r="B1" s="214" t="str">
        <f>Info!C2</f>
        <v>სს " პაშა ბანკი საქართველო"</v>
      </c>
    </row>
    <row r="2" spans="1:28">
      <c r="A2" s="295" t="s">
        <v>98</v>
      </c>
      <c r="B2" s="298">
        <f>'1. key ratios'!B2</f>
        <v>46203</v>
      </c>
      <c r="C2" s="352"/>
    </row>
    <row r="3" spans="1:28">
      <c r="A3" s="297" t="s">
        <v>417</v>
      </c>
    </row>
    <row r="5" spans="1:28" ht="15" customHeight="1">
      <c r="A5" s="871" t="s">
        <v>643</v>
      </c>
      <c r="B5" s="872"/>
      <c r="C5" s="863" t="s">
        <v>642</v>
      </c>
      <c r="D5" s="877"/>
      <c r="E5" s="877"/>
      <c r="F5" s="877"/>
      <c r="G5" s="877"/>
      <c r="H5" s="877"/>
      <c r="I5" s="877"/>
      <c r="J5" s="877"/>
      <c r="K5" s="877"/>
      <c r="L5" s="877"/>
      <c r="M5" s="877"/>
      <c r="N5" s="877"/>
      <c r="O5" s="877"/>
      <c r="P5" s="877"/>
      <c r="Q5" s="877"/>
      <c r="R5" s="877"/>
      <c r="S5" s="877"/>
      <c r="T5" s="374"/>
      <c r="U5" s="374"/>
      <c r="V5" s="374"/>
      <c r="W5" s="374"/>
      <c r="X5" s="374"/>
      <c r="Y5" s="374"/>
      <c r="Z5" s="374"/>
      <c r="AA5" s="373"/>
      <c r="AB5" s="366"/>
    </row>
    <row r="6" spans="1:28">
      <c r="A6" s="873"/>
      <c r="B6" s="874"/>
      <c r="C6" s="878" t="s">
        <v>66</v>
      </c>
      <c r="D6" s="880" t="s">
        <v>641</v>
      </c>
      <c r="E6" s="880"/>
      <c r="F6" s="880"/>
      <c r="G6" s="880"/>
      <c r="H6" s="881" t="s">
        <v>640</v>
      </c>
      <c r="I6" s="882"/>
      <c r="J6" s="882"/>
      <c r="K6" s="883"/>
      <c r="L6" s="371"/>
      <c r="M6" s="884" t="s">
        <v>639</v>
      </c>
      <c r="N6" s="884"/>
      <c r="O6" s="884"/>
      <c r="P6" s="884"/>
      <c r="Q6" s="884"/>
      <c r="R6" s="884"/>
      <c r="S6" s="861"/>
      <c r="T6" s="372"/>
      <c r="U6" s="864" t="s">
        <v>638</v>
      </c>
      <c r="V6" s="864"/>
      <c r="W6" s="864"/>
      <c r="X6" s="864"/>
      <c r="Y6" s="864"/>
      <c r="Z6" s="864"/>
      <c r="AA6" s="862"/>
      <c r="AB6" s="371"/>
    </row>
    <row r="7" spans="1:28" ht="24">
      <c r="A7" s="875"/>
      <c r="B7" s="876"/>
      <c r="C7" s="879"/>
      <c r="D7" s="370"/>
      <c r="E7" s="348" t="s">
        <v>418</v>
      </c>
      <c r="F7" s="348" t="s">
        <v>636</v>
      </c>
      <c r="G7" s="348" t="s">
        <v>637</v>
      </c>
      <c r="H7" s="369"/>
      <c r="I7" s="348" t="s">
        <v>418</v>
      </c>
      <c r="J7" s="348" t="s">
        <v>636</v>
      </c>
      <c r="K7" s="348" t="s">
        <v>637</v>
      </c>
      <c r="L7" s="368"/>
      <c r="M7" s="348" t="s">
        <v>418</v>
      </c>
      <c r="N7" s="348" t="s">
        <v>636</v>
      </c>
      <c r="O7" s="348" t="s">
        <v>635</v>
      </c>
      <c r="P7" s="348" t="s">
        <v>634</v>
      </c>
      <c r="Q7" s="348" t="s">
        <v>633</v>
      </c>
      <c r="R7" s="348" t="s">
        <v>632</v>
      </c>
      <c r="S7" s="348" t="s">
        <v>631</v>
      </c>
      <c r="T7" s="367"/>
      <c r="U7" s="348" t="s">
        <v>418</v>
      </c>
      <c r="V7" s="348" t="s">
        <v>636</v>
      </c>
      <c r="W7" s="348" t="s">
        <v>635</v>
      </c>
      <c r="X7" s="348" t="s">
        <v>634</v>
      </c>
      <c r="Y7" s="348" t="s">
        <v>633</v>
      </c>
      <c r="Z7" s="348" t="s">
        <v>632</v>
      </c>
      <c r="AA7" s="348" t="s">
        <v>631</v>
      </c>
      <c r="AB7" s="366"/>
    </row>
    <row r="8" spans="1:28" s="618" customFormat="1" ht="13.8" customHeight="1">
      <c r="A8" s="350">
        <v>1</v>
      </c>
      <c r="B8" s="615" t="s">
        <v>419</v>
      </c>
      <c r="C8" s="616">
        <f>SUM(C9:C14)</f>
        <v>422130304.10510004</v>
      </c>
      <c r="D8" s="616">
        <f>SUM(D9:D14)</f>
        <v>370041875.2317</v>
      </c>
      <c r="E8" s="617">
        <f>SUM(E9:E14)</f>
        <v>10781075.302200001</v>
      </c>
      <c r="F8" s="617">
        <v>0</v>
      </c>
      <c r="G8" s="617">
        <f>SUM(G9:G14)</f>
        <v>0</v>
      </c>
      <c r="H8" s="617">
        <f>SUM(H9:H14)</f>
        <v>27181077.926899999</v>
      </c>
      <c r="I8" s="617">
        <f>SUM(I9:I14)</f>
        <v>10694864.969799999</v>
      </c>
      <c r="J8" s="617">
        <f>SUM(J9:J14)</f>
        <v>521288.26730000001</v>
      </c>
      <c r="K8" s="617">
        <v>0</v>
      </c>
      <c r="L8" s="617">
        <f t="shared" ref="L8:R8" si="0">SUM(L9:L14)</f>
        <v>14268933.259</v>
      </c>
      <c r="M8" s="617">
        <f t="shared" si="0"/>
        <v>0</v>
      </c>
      <c r="N8" s="617">
        <f t="shared" si="0"/>
        <v>1621707.0241</v>
      </c>
      <c r="O8" s="617">
        <f t="shared" si="0"/>
        <v>103032.9801</v>
      </c>
      <c r="P8" s="617">
        <f t="shared" si="0"/>
        <v>437875.37150000001</v>
      </c>
      <c r="Q8" s="617">
        <f t="shared" si="0"/>
        <v>669418.81339999998</v>
      </c>
      <c r="R8" s="617">
        <f t="shared" si="0"/>
        <v>7240134.6445000004</v>
      </c>
      <c r="S8" s="617">
        <v>0</v>
      </c>
      <c r="T8" s="617">
        <f>SUM(T9:T14)</f>
        <v>10638417.6875</v>
      </c>
      <c r="U8" s="617">
        <v>0</v>
      </c>
      <c r="V8" s="617">
        <v>0</v>
      </c>
      <c r="W8" s="617">
        <v>0</v>
      </c>
      <c r="X8" s="617">
        <v>0</v>
      </c>
      <c r="Y8" s="617">
        <v>0</v>
      </c>
      <c r="Z8" s="617">
        <f>SUM(Z9:Z14)</f>
        <v>2467694.5588000002</v>
      </c>
      <c r="AA8" s="617">
        <v>0</v>
      </c>
    </row>
    <row r="9" spans="1:28" s="618" customFormat="1" ht="13.8" customHeight="1">
      <c r="A9" s="619">
        <v>1.1000000000000001</v>
      </c>
      <c r="B9" s="620" t="s">
        <v>420</v>
      </c>
      <c r="C9" s="776"/>
      <c r="D9" s="776"/>
      <c r="E9" s="776"/>
      <c r="F9" s="776"/>
      <c r="G9" s="776"/>
      <c r="H9" s="776"/>
      <c r="I9" s="776"/>
      <c r="J9" s="776"/>
      <c r="K9" s="776"/>
      <c r="L9" s="776"/>
      <c r="M9" s="776"/>
      <c r="N9" s="776"/>
      <c r="O9" s="776"/>
      <c r="P9" s="776"/>
      <c r="Q9" s="776"/>
      <c r="R9" s="776"/>
      <c r="S9" s="776"/>
      <c r="T9" s="776"/>
      <c r="U9" s="776"/>
      <c r="V9" s="776"/>
      <c r="W9" s="776"/>
      <c r="X9" s="776"/>
      <c r="Y9" s="776"/>
      <c r="Z9" s="776"/>
      <c r="AA9" s="776"/>
    </row>
    <row r="10" spans="1:28" s="618" customFormat="1" ht="13.8" customHeight="1">
      <c r="A10" s="619">
        <v>1.2</v>
      </c>
      <c r="B10" s="620" t="s">
        <v>421</v>
      </c>
      <c r="C10" s="776">
        <v>599601.67000000004</v>
      </c>
      <c r="D10" s="776">
        <v>599601.67000000004</v>
      </c>
      <c r="E10" s="776">
        <v>0</v>
      </c>
      <c r="F10" s="776">
        <v>0</v>
      </c>
      <c r="G10" s="776">
        <v>0</v>
      </c>
      <c r="H10" s="776">
        <v>0</v>
      </c>
      <c r="I10" s="776">
        <v>0</v>
      </c>
      <c r="J10" s="776">
        <v>0</v>
      </c>
      <c r="K10" s="776">
        <v>0</v>
      </c>
      <c r="L10" s="776">
        <v>0</v>
      </c>
      <c r="M10" s="776">
        <v>0</v>
      </c>
      <c r="N10" s="776">
        <v>0</v>
      </c>
      <c r="O10" s="776">
        <v>0</v>
      </c>
      <c r="P10" s="776">
        <v>0</v>
      </c>
      <c r="Q10" s="776">
        <v>0</v>
      </c>
      <c r="R10" s="776">
        <v>0</v>
      </c>
      <c r="S10" s="776">
        <v>0</v>
      </c>
      <c r="T10" s="776">
        <v>0</v>
      </c>
      <c r="U10" s="776">
        <v>0</v>
      </c>
      <c r="V10" s="776">
        <v>0</v>
      </c>
      <c r="W10" s="776">
        <v>0</v>
      </c>
      <c r="X10" s="776">
        <v>0</v>
      </c>
      <c r="Y10" s="776">
        <v>0</v>
      </c>
      <c r="Z10" s="776">
        <v>0</v>
      </c>
      <c r="AA10" s="776">
        <v>0</v>
      </c>
    </row>
    <row r="11" spans="1:28" s="618" customFormat="1" ht="13.8" customHeight="1">
      <c r="A11" s="619">
        <v>1.3</v>
      </c>
      <c r="B11" s="620" t="s">
        <v>422</v>
      </c>
      <c r="C11" s="777"/>
      <c r="D11" s="777"/>
      <c r="E11" s="776"/>
      <c r="F11" s="776"/>
      <c r="G11" s="776"/>
      <c r="H11" s="777"/>
      <c r="I11" s="776"/>
      <c r="J11" s="776"/>
      <c r="K11" s="776"/>
      <c r="L11" s="776"/>
      <c r="M11" s="776"/>
      <c r="N11" s="776"/>
      <c r="O11" s="776"/>
      <c r="P11" s="776"/>
      <c r="Q11" s="776"/>
      <c r="R11" s="776"/>
      <c r="S11" s="776"/>
      <c r="T11" s="776"/>
      <c r="U11" s="776"/>
      <c r="V11" s="776"/>
      <c r="W11" s="776"/>
      <c r="X11" s="776"/>
      <c r="Y11" s="776"/>
      <c r="Z11" s="776"/>
      <c r="AA11" s="776"/>
    </row>
    <row r="12" spans="1:28" s="618" customFormat="1" ht="13.8" customHeight="1">
      <c r="A12" s="619">
        <v>1.4</v>
      </c>
      <c r="B12" s="620" t="s">
        <v>423</v>
      </c>
      <c r="C12" s="777">
        <v>69561146.474900007</v>
      </c>
      <c r="D12" s="777">
        <v>69402428.474900007</v>
      </c>
      <c r="E12" s="776">
        <v>0</v>
      </c>
      <c r="F12" s="776">
        <v>0</v>
      </c>
      <c r="G12" s="776">
        <v>0</v>
      </c>
      <c r="H12" s="776">
        <v>0</v>
      </c>
      <c r="I12" s="776">
        <v>0</v>
      </c>
      <c r="J12" s="776">
        <v>0</v>
      </c>
      <c r="K12" s="776">
        <v>0</v>
      </c>
      <c r="L12" s="776">
        <v>158718</v>
      </c>
      <c r="M12" s="776">
        <v>0</v>
      </c>
      <c r="N12" s="776">
        <v>0</v>
      </c>
      <c r="O12" s="776">
        <v>0</v>
      </c>
      <c r="P12" s="776">
        <v>0</v>
      </c>
      <c r="Q12" s="776">
        <v>0</v>
      </c>
      <c r="R12" s="776">
        <v>158718</v>
      </c>
      <c r="S12" s="776">
        <v>0</v>
      </c>
      <c r="T12" s="776">
        <v>0</v>
      </c>
      <c r="U12" s="776">
        <v>0</v>
      </c>
      <c r="V12" s="776">
        <v>0</v>
      </c>
      <c r="W12" s="776">
        <v>0</v>
      </c>
      <c r="X12" s="776">
        <v>0</v>
      </c>
      <c r="Y12" s="776">
        <v>0</v>
      </c>
      <c r="Z12" s="776">
        <v>0</v>
      </c>
      <c r="AA12" s="776">
        <v>0</v>
      </c>
    </row>
    <row r="13" spans="1:28" s="618" customFormat="1" ht="13.8" customHeight="1">
      <c r="A13" s="619">
        <v>1.5</v>
      </c>
      <c r="B13" s="620" t="s">
        <v>424</v>
      </c>
      <c r="C13" s="777">
        <v>345177502.09280002</v>
      </c>
      <c r="D13" s="777">
        <v>294303999.12339997</v>
      </c>
      <c r="E13" s="776">
        <v>10781075.302200001</v>
      </c>
      <c r="F13" s="776">
        <v>0</v>
      </c>
      <c r="G13" s="776">
        <v>0</v>
      </c>
      <c r="H13" s="776">
        <v>27181077.926899999</v>
      </c>
      <c r="I13" s="776">
        <v>10694864.969799999</v>
      </c>
      <c r="J13" s="776">
        <v>521288.26730000001</v>
      </c>
      <c r="K13" s="776">
        <v>0</v>
      </c>
      <c r="L13" s="776">
        <v>13054007.355</v>
      </c>
      <c r="M13" s="776">
        <v>0</v>
      </c>
      <c r="N13" s="776">
        <v>683622.65</v>
      </c>
      <c r="O13" s="776">
        <v>0</v>
      </c>
      <c r="P13" s="776">
        <v>437875.37150000001</v>
      </c>
      <c r="Q13" s="776">
        <v>655556.92339999997</v>
      </c>
      <c r="R13" s="776">
        <v>7081416.6445000004</v>
      </c>
      <c r="S13" s="776">
        <v>4195535.7655999996</v>
      </c>
      <c r="T13" s="776">
        <v>10638417.6875</v>
      </c>
      <c r="U13" s="776">
        <v>0</v>
      </c>
      <c r="V13" s="776">
        <v>0</v>
      </c>
      <c r="W13" s="776">
        <v>0</v>
      </c>
      <c r="X13" s="776">
        <v>0</v>
      </c>
      <c r="Y13" s="776">
        <v>0</v>
      </c>
      <c r="Z13" s="776">
        <v>2467694.5588000002</v>
      </c>
      <c r="AA13" s="776">
        <v>0</v>
      </c>
    </row>
    <row r="14" spans="1:28" s="618" customFormat="1" ht="13.8" customHeight="1">
      <c r="A14" s="619">
        <v>1.6</v>
      </c>
      <c r="B14" s="620" t="s">
        <v>425</v>
      </c>
      <c r="C14" s="777">
        <v>6792053.8673999999</v>
      </c>
      <c r="D14" s="777">
        <v>5735845.9633999998</v>
      </c>
      <c r="E14" s="776">
        <v>0</v>
      </c>
      <c r="F14" s="776">
        <v>0</v>
      </c>
      <c r="G14" s="777">
        <v>0</v>
      </c>
      <c r="H14" s="776">
        <v>0</v>
      </c>
      <c r="I14" s="776">
        <v>0</v>
      </c>
      <c r="J14" s="776">
        <v>0</v>
      </c>
      <c r="K14" s="776">
        <v>0</v>
      </c>
      <c r="L14" s="776">
        <v>1056207.9040000001</v>
      </c>
      <c r="M14" s="776">
        <v>0</v>
      </c>
      <c r="N14" s="776">
        <v>938084.37410000002</v>
      </c>
      <c r="O14" s="776">
        <v>103032.9801</v>
      </c>
      <c r="P14" s="776">
        <v>0</v>
      </c>
      <c r="Q14" s="776">
        <v>13861.89</v>
      </c>
      <c r="R14" s="776">
        <v>0</v>
      </c>
      <c r="S14" s="776">
        <v>0</v>
      </c>
      <c r="T14" s="776">
        <v>0</v>
      </c>
      <c r="U14" s="776">
        <v>0</v>
      </c>
      <c r="V14" s="776">
        <v>0</v>
      </c>
      <c r="W14" s="776">
        <v>0</v>
      </c>
      <c r="X14" s="776">
        <v>0</v>
      </c>
      <c r="Y14" s="776">
        <v>0</v>
      </c>
      <c r="Z14" s="776">
        <v>0</v>
      </c>
      <c r="AA14" s="776">
        <v>0</v>
      </c>
    </row>
    <row r="15" spans="1:28" s="618" customFormat="1" ht="13.8" customHeight="1">
      <c r="A15" s="350">
        <v>2</v>
      </c>
      <c r="B15" s="615" t="s">
        <v>426</v>
      </c>
      <c r="C15" s="778">
        <f>SUM(C16:C21)</f>
        <v>117657204.11480001</v>
      </c>
      <c r="D15" s="778">
        <f>SUM(D16:D21)</f>
        <v>117657204.11480001</v>
      </c>
      <c r="E15" s="779">
        <v>0</v>
      </c>
      <c r="F15" s="779">
        <v>0</v>
      </c>
      <c r="G15" s="779">
        <v>0</v>
      </c>
      <c r="H15" s="779">
        <v>0</v>
      </c>
      <c r="I15" s="779">
        <v>0</v>
      </c>
      <c r="J15" s="779">
        <v>0</v>
      </c>
      <c r="K15" s="779">
        <v>0</v>
      </c>
      <c r="L15" s="779">
        <v>0</v>
      </c>
      <c r="M15" s="779">
        <v>0</v>
      </c>
      <c r="N15" s="779">
        <v>0</v>
      </c>
      <c r="O15" s="779">
        <v>0</v>
      </c>
      <c r="P15" s="779">
        <v>0</v>
      </c>
      <c r="Q15" s="779">
        <v>0</v>
      </c>
      <c r="R15" s="779">
        <v>0</v>
      </c>
      <c r="S15" s="779">
        <v>0</v>
      </c>
      <c r="T15" s="779">
        <v>0</v>
      </c>
      <c r="U15" s="779">
        <v>0</v>
      </c>
      <c r="V15" s="779">
        <v>0</v>
      </c>
      <c r="W15" s="779">
        <v>0</v>
      </c>
      <c r="X15" s="779">
        <v>0</v>
      </c>
      <c r="Y15" s="779">
        <v>0</v>
      </c>
      <c r="Z15" s="779">
        <v>0</v>
      </c>
      <c r="AA15" s="779">
        <v>0</v>
      </c>
    </row>
    <row r="16" spans="1:28" s="618" customFormat="1" ht="13.8" customHeight="1">
      <c r="A16" s="619">
        <v>2.1</v>
      </c>
      <c r="B16" s="620" t="s">
        <v>420</v>
      </c>
      <c r="C16" s="622"/>
      <c r="D16" s="623"/>
      <c r="E16" s="621"/>
      <c r="F16" s="621"/>
      <c r="G16" s="621"/>
      <c r="H16" s="621"/>
      <c r="I16" s="621"/>
      <c r="J16" s="621"/>
      <c r="K16" s="621"/>
      <c r="L16" s="621"/>
      <c r="M16" s="621"/>
      <c r="N16" s="621"/>
      <c r="O16" s="621"/>
      <c r="P16" s="621"/>
      <c r="Q16" s="621"/>
      <c r="R16" s="621"/>
      <c r="S16" s="621"/>
      <c r="T16" s="621"/>
      <c r="U16" s="621"/>
      <c r="V16" s="621"/>
      <c r="W16" s="619"/>
      <c r="X16" s="619"/>
      <c r="Y16" s="619"/>
      <c r="Z16" s="619"/>
      <c r="AA16" s="619"/>
    </row>
    <row r="17" spans="1:27" s="618" customFormat="1" ht="13.8" customHeight="1">
      <c r="A17" s="619">
        <v>2.2000000000000002</v>
      </c>
      <c r="B17" s="620" t="s">
        <v>421</v>
      </c>
      <c r="C17" s="622">
        <v>5469399.9699999997</v>
      </c>
      <c r="D17" s="623">
        <v>5469399.9699999997</v>
      </c>
      <c r="E17" s="621"/>
      <c r="F17" s="621"/>
      <c r="G17" s="621"/>
      <c r="H17" s="621"/>
      <c r="I17" s="621"/>
      <c r="J17" s="621"/>
      <c r="K17" s="621"/>
      <c r="L17" s="621"/>
      <c r="M17" s="621"/>
      <c r="N17" s="621"/>
      <c r="O17" s="621"/>
      <c r="P17" s="621"/>
      <c r="Q17" s="621"/>
      <c r="R17" s="621"/>
      <c r="S17" s="621"/>
      <c r="T17" s="621"/>
      <c r="U17" s="621"/>
      <c r="V17" s="621"/>
      <c r="W17" s="619"/>
      <c r="X17" s="619"/>
      <c r="Y17" s="619"/>
      <c r="Z17" s="619"/>
      <c r="AA17" s="619"/>
    </row>
    <row r="18" spans="1:27" s="618" customFormat="1" ht="13.8" customHeight="1">
      <c r="A18" s="619">
        <v>2.2999999999999998</v>
      </c>
      <c r="B18" s="620" t="s">
        <v>422</v>
      </c>
      <c r="C18" s="622">
        <v>11181746.1</v>
      </c>
      <c r="D18" s="623">
        <v>11181746.1</v>
      </c>
      <c r="E18" s="621">
        <v>0</v>
      </c>
      <c r="F18" s="621">
        <v>0</v>
      </c>
      <c r="G18" s="621">
        <v>0</v>
      </c>
      <c r="H18" s="621">
        <v>0</v>
      </c>
      <c r="I18" s="621">
        <v>0</v>
      </c>
      <c r="J18" s="621">
        <v>0</v>
      </c>
      <c r="K18" s="621">
        <v>0</v>
      </c>
      <c r="L18" s="621">
        <v>0</v>
      </c>
      <c r="M18" s="621">
        <v>0</v>
      </c>
      <c r="N18" s="621">
        <v>0</v>
      </c>
      <c r="O18" s="621">
        <v>0</v>
      </c>
      <c r="P18" s="621">
        <v>0</v>
      </c>
      <c r="Q18" s="621">
        <v>0</v>
      </c>
      <c r="R18" s="621">
        <v>0</v>
      </c>
      <c r="S18" s="621">
        <v>0</v>
      </c>
      <c r="T18" s="621">
        <v>0</v>
      </c>
      <c r="U18" s="621">
        <v>0</v>
      </c>
      <c r="V18" s="621">
        <v>0</v>
      </c>
      <c r="W18" s="619">
        <v>0</v>
      </c>
      <c r="X18" s="619">
        <v>0</v>
      </c>
      <c r="Y18" s="619">
        <v>0</v>
      </c>
      <c r="Z18" s="619">
        <v>0</v>
      </c>
      <c r="AA18" s="619">
        <v>0</v>
      </c>
    </row>
    <row r="19" spans="1:27" s="618" customFormat="1" ht="13.8" customHeight="1">
      <c r="A19" s="619">
        <v>2.4</v>
      </c>
      <c r="B19" s="620" t="s">
        <v>423</v>
      </c>
      <c r="C19" s="622">
        <v>40044023.189999998</v>
      </c>
      <c r="D19" s="623">
        <v>40044023.189999998</v>
      </c>
      <c r="E19" s="621">
        <v>0</v>
      </c>
      <c r="F19" s="621">
        <v>0</v>
      </c>
      <c r="G19" s="621">
        <v>0</v>
      </c>
      <c r="H19" s="621">
        <v>0</v>
      </c>
      <c r="I19" s="621">
        <v>0</v>
      </c>
      <c r="J19" s="621">
        <v>0</v>
      </c>
      <c r="K19" s="621">
        <v>0</v>
      </c>
      <c r="L19" s="621">
        <v>0</v>
      </c>
      <c r="M19" s="621">
        <v>0</v>
      </c>
      <c r="N19" s="621">
        <v>0</v>
      </c>
      <c r="O19" s="621">
        <v>0</v>
      </c>
      <c r="P19" s="621">
        <v>0</v>
      </c>
      <c r="Q19" s="621">
        <v>0</v>
      </c>
      <c r="R19" s="621">
        <v>0</v>
      </c>
      <c r="S19" s="621">
        <v>0</v>
      </c>
      <c r="T19" s="621">
        <v>0</v>
      </c>
      <c r="U19" s="621">
        <v>0</v>
      </c>
      <c r="V19" s="621">
        <v>0</v>
      </c>
      <c r="W19" s="619">
        <v>0</v>
      </c>
      <c r="X19" s="619">
        <v>0</v>
      </c>
      <c r="Y19" s="619">
        <v>0</v>
      </c>
      <c r="Z19" s="619">
        <v>0</v>
      </c>
      <c r="AA19" s="619">
        <v>0</v>
      </c>
    </row>
    <row r="20" spans="1:27" s="618" customFormat="1" ht="13.8" customHeight="1">
      <c r="A20" s="619">
        <v>2.5</v>
      </c>
      <c r="B20" s="620" t="s">
        <v>424</v>
      </c>
      <c r="C20" s="622">
        <v>60962034.854800001</v>
      </c>
      <c r="D20" s="623">
        <v>60962034.854800001</v>
      </c>
      <c r="E20" s="621">
        <v>0</v>
      </c>
      <c r="F20" s="621">
        <v>0</v>
      </c>
      <c r="G20" s="621">
        <v>0</v>
      </c>
      <c r="H20" s="621">
        <v>0</v>
      </c>
      <c r="I20" s="621">
        <v>0</v>
      </c>
      <c r="J20" s="621">
        <v>0</v>
      </c>
      <c r="K20" s="621">
        <v>0</v>
      </c>
      <c r="L20" s="621">
        <v>0</v>
      </c>
      <c r="M20" s="621">
        <v>0</v>
      </c>
      <c r="N20" s="621">
        <v>0</v>
      </c>
      <c r="O20" s="621">
        <v>0</v>
      </c>
      <c r="P20" s="621">
        <v>0</v>
      </c>
      <c r="Q20" s="621">
        <v>0</v>
      </c>
      <c r="R20" s="621">
        <v>0</v>
      </c>
      <c r="S20" s="621">
        <v>0</v>
      </c>
      <c r="T20" s="621">
        <v>0</v>
      </c>
      <c r="U20" s="621">
        <v>0</v>
      </c>
      <c r="V20" s="621">
        <v>0</v>
      </c>
      <c r="W20" s="619">
        <v>0</v>
      </c>
      <c r="X20" s="619">
        <v>0</v>
      </c>
      <c r="Y20" s="619">
        <v>0</v>
      </c>
      <c r="Z20" s="619">
        <v>0</v>
      </c>
      <c r="AA20" s="619">
        <v>0</v>
      </c>
    </row>
    <row r="21" spans="1:27" s="618" customFormat="1" ht="13.8" customHeight="1">
      <c r="A21" s="619">
        <v>2.6</v>
      </c>
      <c r="B21" s="620" t="s">
        <v>425</v>
      </c>
      <c r="C21" s="620"/>
      <c r="D21" s="619"/>
      <c r="E21" s="619"/>
      <c r="F21" s="619"/>
      <c r="G21" s="619"/>
      <c r="H21" s="621"/>
      <c r="I21" s="619"/>
      <c r="J21" s="619"/>
      <c r="K21" s="619"/>
      <c r="L21" s="619"/>
      <c r="M21" s="619"/>
      <c r="N21" s="619"/>
      <c r="O21" s="619"/>
      <c r="P21" s="619"/>
      <c r="Q21" s="619"/>
      <c r="R21" s="619"/>
      <c r="S21" s="619"/>
      <c r="T21" s="619"/>
      <c r="U21" s="619"/>
      <c r="V21" s="619"/>
      <c r="W21" s="619"/>
      <c r="X21" s="619"/>
      <c r="Y21" s="619"/>
      <c r="Z21" s="619"/>
      <c r="AA21" s="619"/>
    </row>
    <row r="22" spans="1:27" s="618" customFormat="1" ht="13.8" customHeight="1">
      <c r="A22" s="350">
        <v>3</v>
      </c>
      <c r="B22" s="615" t="s">
        <v>427</v>
      </c>
      <c r="C22" s="616">
        <f>SUM(C23:C28)</f>
        <v>95881155.917899996</v>
      </c>
      <c r="D22" s="616">
        <f>SUM(D23:D28)</f>
        <v>94558505.917899996</v>
      </c>
      <c r="E22" s="624"/>
      <c r="F22" s="624"/>
      <c r="G22" s="624"/>
      <c r="H22" s="617">
        <f>SUM(H24:H28)</f>
        <v>1322650</v>
      </c>
      <c r="I22" s="624"/>
      <c r="J22" s="624"/>
      <c r="K22" s="624"/>
      <c r="L22" s="617">
        <f>SUM(L24:L28)</f>
        <v>0</v>
      </c>
      <c r="M22" s="624"/>
      <c r="N22" s="624"/>
      <c r="O22" s="624"/>
      <c r="P22" s="624"/>
      <c r="Q22" s="624"/>
      <c r="R22" s="624"/>
      <c r="S22" s="624"/>
      <c r="T22" s="617">
        <v>0</v>
      </c>
      <c r="U22" s="624"/>
      <c r="V22" s="624"/>
      <c r="W22" s="624"/>
      <c r="X22" s="624"/>
      <c r="Y22" s="624"/>
      <c r="Z22" s="624"/>
      <c r="AA22" s="624"/>
    </row>
    <row r="23" spans="1:27" s="618" customFormat="1" ht="13.8" customHeight="1">
      <c r="A23" s="619">
        <v>3.1</v>
      </c>
      <c r="B23" s="620" t="s">
        <v>420</v>
      </c>
      <c r="C23" s="622"/>
      <c r="D23" s="616"/>
      <c r="E23" s="624"/>
      <c r="F23" s="624"/>
      <c r="G23" s="624"/>
      <c r="H23" s="617"/>
      <c r="I23" s="624"/>
      <c r="J23" s="624"/>
      <c r="K23" s="624"/>
      <c r="L23" s="617"/>
      <c r="M23" s="624"/>
      <c r="N23" s="624"/>
      <c r="O23" s="624"/>
      <c r="P23" s="624"/>
      <c r="Q23" s="624"/>
      <c r="R23" s="624"/>
      <c r="S23" s="624"/>
      <c r="T23" s="617"/>
      <c r="U23" s="624"/>
      <c r="V23" s="624"/>
      <c r="W23" s="624"/>
      <c r="X23" s="624"/>
      <c r="Y23" s="624"/>
      <c r="Z23" s="624"/>
      <c r="AA23" s="624"/>
    </row>
    <row r="24" spans="1:27" s="618" customFormat="1" ht="13.8" customHeight="1">
      <c r="A24" s="619">
        <v>3.2</v>
      </c>
      <c r="B24" s="620" t="s">
        <v>421</v>
      </c>
      <c r="C24" s="622"/>
      <c r="D24" s="616"/>
      <c r="E24" s="624"/>
      <c r="F24" s="624"/>
      <c r="G24" s="624"/>
      <c r="H24" s="617"/>
      <c r="I24" s="624"/>
      <c r="J24" s="624"/>
      <c r="K24" s="624"/>
      <c r="L24" s="617"/>
      <c r="M24" s="624"/>
      <c r="N24" s="624"/>
      <c r="O24" s="624"/>
      <c r="P24" s="624"/>
      <c r="Q24" s="624"/>
      <c r="R24" s="624"/>
      <c r="S24" s="624"/>
      <c r="T24" s="617"/>
      <c r="U24" s="624"/>
      <c r="V24" s="624"/>
      <c r="W24" s="624"/>
      <c r="X24" s="624"/>
      <c r="Y24" s="624"/>
      <c r="Z24" s="624"/>
      <c r="AA24" s="624"/>
    </row>
    <row r="25" spans="1:27" s="618" customFormat="1" ht="13.8" customHeight="1">
      <c r="A25" s="619">
        <v>3.3</v>
      </c>
      <c r="B25" s="620" t="s">
        <v>422</v>
      </c>
      <c r="C25" s="622">
        <v>40000</v>
      </c>
      <c r="D25" s="622">
        <v>40000</v>
      </c>
      <c r="E25" s="624"/>
      <c r="F25" s="624"/>
      <c r="G25" s="624"/>
      <c r="H25" s="617">
        <v>0</v>
      </c>
      <c r="I25" s="624"/>
      <c r="J25" s="624"/>
      <c r="K25" s="624"/>
      <c r="L25" s="617">
        <v>0</v>
      </c>
      <c r="M25" s="624"/>
      <c r="N25" s="624"/>
      <c r="O25" s="624"/>
      <c r="P25" s="624"/>
      <c r="Q25" s="624"/>
      <c r="R25" s="624"/>
      <c r="S25" s="624"/>
      <c r="T25" s="617">
        <v>0</v>
      </c>
      <c r="U25" s="624"/>
      <c r="V25" s="624"/>
      <c r="W25" s="624"/>
      <c r="X25" s="624"/>
      <c r="Y25" s="624"/>
      <c r="Z25" s="624"/>
      <c r="AA25" s="624"/>
    </row>
    <row r="26" spans="1:27" s="618" customFormat="1" ht="13.8" customHeight="1">
      <c r="A26" s="619">
        <v>3.4</v>
      </c>
      <c r="B26" s="620" t="s">
        <v>423</v>
      </c>
      <c r="C26" s="622">
        <v>9902190.1799999997</v>
      </c>
      <c r="D26" s="622">
        <v>9902190.1799999997</v>
      </c>
      <c r="E26" s="624"/>
      <c r="F26" s="624"/>
      <c r="G26" s="624"/>
      <c r="H26" s="617">
        <v>0</v>
      </c>
      <c r="I26" s="624"/>
      <c r="J26" s="624"/>
      <c r="K26" s="624"/>
      <c r="L26" s="617">
        <v>0</v>
      </c>
      <c r="M26" s="624"/>
      <c r="N26" s="624"/>
      <c r="O26" s="624"/>
      <c r="P26" s="624"/>
      <c r="Q26" s="624"/>
      <c r="R26" s="624"/>
      <c r="S26" s="624"/>
      <c r="T26" s="617">
        <v>0</v>
      </c>
      <c r="U26" s="624"/>
      <c r="V26" s="624"/>
      <c r="W26" s="624"/>
      <c r="X26" s="624"/>
      <c r="Y26" s="624"/>
      <c r="Z26" s="624"/>
      <c r="AA26" s="624"/>
    </row>
    <row r="27" spans="1:27" s="618" customFormat="1" ht="13.8" customHeight="1">
      <c r="A27" s="619">
        <v>3.5</v>
      </c>
      <c r="B27" s="620" t="s">
        <v>424</v>
      </c>
      <c r="C27" s="622">
        <v>83368640.987900004</v>
      </c>
      <c r="D27" s="622">
        <v>82045990.987900004</v>
      </c>
      <c r="E27" s="624"/>
      <c r="F27" s="624"/>
      <c r="G27" s="624"/>
      <c r="H27" s="617">
        <v>1322650</v>
      </c>
      <c r="I27" s="624"/>
      <c r="J27" s="624"/>
      <c r="K27" s="624"/>
      <c r="L27" s="617">
        <v>0</v>
      </c>
      <c r="M27" s="624"/>
      <c r="N27" s="624"/>
      <c r="O27" s="624"/>
      <c r="P27" s="624"/>
      <c r="Q27" s="624"/>
      <c r="R27" s="624"/>
      <c r="S27" s="624"/>
      <c r="T27" s="617">
        <v>0</v>
      </c>
      <c r="U27" s="624"/>
      <c r="V27" s="624"/>
      <c r="W27" s="624"/>
      <c r="X27" s="624"/>
      <c r="Y27" s="624"/>
      <c r="Z27" s="624"/>
      <c r="AA27" s="624"/>
    </row>
    <row r="28" spans="1:27" s="618" customFormat="1" ht="13.8" customHeight="1">
      <c r="A28" s="619">
        <v>3.6</v>
      </c>
      <c r="B28" s="620" t="s">
        <v>425</v>
      </c>
      <c r="C28" s="622">
        <v>2570324.75</v>
      </c>
      <c r="D28" s="622">
        <v>2570324.75</v>
      </c>
      <c r="E28" s="624"/>
      <c r="F28" s="624"/>
      <c r="G28" s="624"/>
      <c r="H28" s="617">
        <v>0</v>
      </c>
      <c r="I28" s="624"/>
      <c r="J28" s="624"/>
      <c r="K28" s="624"/>
      <c r="L28" s="617">
        <v>0</v>
      </c>
      <c r="M28" s="624"/>
      <c r="N28" s="624"/>
      <c r="O28" s="624"/>
      <c r="P28" s="624"/>
      <c r="Q28" s="624"/>
      <c r="R28" s="624"/>
      <c r="S28" s="624"/>
      <c r="T28" s="617">
        <v>0</v>
      </c>
      <c r="U28" s="624"/>
      <c r="V28" s="624"/>
      <c r="W28" s="624"/>
      <c r="X28" s="624"/>
      <c r="Y28" s="624"/>
      <c r="Z28" s="624"/>
      <c r="AA28" s="624"/>
    </row>
    <row r="36" spans="4:4">
      <c r="D36" s="552"/>
    </row>
  </sheetData>
  <mergeCells count="7">
    <mergeCell ref="U6:AA6"/>
    <mergeCell ref="A5:B7"/>
    <mergeCell ref="C5:S5"/>
    <mergeCell ref="C6:C7"/>
    <mergeCell ref="D6:G6"/>
    <mergeCell ref="H6:K6"/>
    <mergeCell ref="M6:S6"/>
  </mergeCells>
  <pageMargins left="0.7" right="0.7" top="0.75" bottom="0.75" header="0.3" footer="0.3"/>
  <pageSetup paperSize="9" scale="13" orientation="portrait" horizontalDpi="300" verticalDpi="300" r:id="rId1"/>
  <headerFooter>
    <oddFooter>&amp;C_x000D_&amp;1#&amp;"Aptos"&amp;10&amp;K000000 C4 - EXTERNAL 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A22"/>
  <sheetViews>
    <sheetView showGridLines="0" zoomScale="80" zoomScaleNormal="80" workbookViewId="0">
      <selection activeCell="H20" sqref="H20"/>
    </sheetView>
  </sheetViews>
  <sheetFormatPr defaultColWidth="9.21875" defaultRowHeight="12"/>
  <cols>
    <col min="1" max="1" width="10.6640625" style="351" customWidth="1"/>
    <col min="2" max="2" width="90.21875" style="351" bestFit="1" customWidth="1"/>
    <col min="3" max="3" width="21.5546875" style="351" customWidth="1"/>
    <col min="4" max="4" width="22.21875" style="351" customWidth="1"/>
    <col min="5" max="7" width="17.109375" style="351" customWidth="1"/>
    <col min="8" max="8" width="22.21875" style="351" customWidth="1"/>
    <col min="9" max="10" width="17.109375" style="351" customWidth="1"/>
    <col min="11" max="27" width="22.21875" style="351" customWidth="1"/>
    <col min="28" max="16384" width="9.21875" style="351"/>
  </cols>
  <sheetData>
    <row r="1" spans="1:27" ht="13.8">
      <c r="A1" s="295" t="s">
        <v>97</v>
      </c>
      <c r="B1" s="214" t="str">
        <f>Info!C2</f>
        <v>სს " პაშა ბანკი საქართველო"</v>
      </c>
    </row>
    <row r="2" spans="1:27">
      <c r="A2" s="295" t="s">
        <v>98</v>
      </c>
      <c r="B2" s="298">
        <f>'1. key ratios'!B2</f>
        <v>46203</v>
      </c>
    </row>
    <row r="3" spans="1:27">
      <c r="A3" s="297" t="s">
        <v>428</v>
      </c>
      <c r="C3" s="553"/>
    </row>
    <row r="4" spans="1:27" ht="12.6" thickBot="1">
      <c r="A4" s="297"/>
      <c r="B4" s="353"/>
      <c r="C4" s="552"/>
    </row>
    <row r="5" spans="1:27" ht="13.5" customHeight="1">
      <c r="A5" s="889" t="s">
        <v>650</v>
      </c>
      <c r="B5" s="890"/>
      <c r="C5" s="886" t="s">
        <v>429</v>
      </c>
      <c r="D5" s="887"/>
      <c r="E5" s="887"/>
      <c r="F5" s="887"/>
      <c r="G5" s="887"/>
      <c r="H5" s="887"/>
      <c r="I5" s="887"/>
      <c r="J5" s="887"/>
      <c r="K5" s="887"/>
      <c r="L5" s="887"/>
      <c r="M5" s="887"/>
      <c r="N5" s="887"/>
      <c r="O5" s="887"/>
      <c r="P5" s="887"/>
      <c r="Q5" s="887"/>
      <c r="R5" s="887"/>
      <c r="S5" s="887"/>
      <c r="T5" s="887"/>
      <c r="U5" s="887"/>
      <c r="V5" s="887"/>
      <c r="W5" s="887"/>
      <c r="X5" s="887"/>
      <c r="Y5" s="887"/>
      <c r="Z5" s="887"/>
      <c r="AA5" s="888"/>
    </row>
    <row r="6" spans="1:27" ht="12" customHeight="1">
      <c r="A6" s="891"/>
      <c r="B6" s="892"/>
      <c r="C6" s="895" t="s">
        <v>66</v>
      </c>
      <c r="D6" s="860" t="s">
        <v>641</v>
      </c>
      <c r="E6" s="860"/>
      <c r="F6" s="860"/>
      <c r="G6" s="860"/>
      <c r="H6" s="881" t="s">
        <v>640</v>
      </c>
      <c r="I6" s="882"/>
      <c r="J6" s="882"/>
      <c r="K6" s="882"/>
      <c r="L6" s="372"/>
      <c r="M6" s="864" t="s">
        <v>639</v>
      </c>
      <c r="N6" s="864"/>
      <c r="O6" s="864"/>
      <c r="P6" s="864"/>
      <c r="Q6" s="864"/>
      <c r="R6" s="864"/>
      <c r="S6" s="862"/>
      <c r="T6" s="372"/>
      <c r="U6" s="864" t="s">
        <v>638</v>
      </c>
      <c r="V6" s="864"/>
      <c r="W6" s="864"/>
      <c r="X6" s="864"/>
      <c r="Y6" s="864"/>
      <c r="Z6" s="864"/>
      <c r="AA6" s="885"/>
    </row>
    <row r="7" spans="1:27" ht="36">
      <c r="A7" s="893"/>
      <c r="B7" s="894"/>
      <c r="C7" s="896"/>
      <c r="D7" s="370"/>
      <c r="E7" s="348" t="s">
        <v>418</v>
      </c>
      <c r="F7" s="348" t="s">
        <v>636</v>
      </c>
      <c r="G7" s="348" t="s">
        <v>637</v>
      </c>
      <c r="H7" s="352"/>
      <c r="I7" s="348" t="s">
        <v>418</v>
      </c>
      <c r="J7" s="348" t="s">
        <v>636</v>
      </c>
      <c r="K7" s="348" t="s">
        <v>637</v>
      </c>
      <c r="L7" s="367"/>
      <c r="M7" s="348" t="s">
        <v>418</v>
      </c>
      <c r="N7" s="348" t="s">
        <v>649</v>
      </c>
      <c r="O7" s="348" t="s">
        <v>648</v>
      </c>
      <c r="P7" s="348" t="s">
        <v>647</v>
      </c>
      <c r="Q7" s="348" t="s">
        <v>646</v>
      </c>
      <c r="R7" s="348" t="s">
        <v>645</v>
      </c>
      <c r="S7" s="348" t="s">
        <v>631</v>
      </c>
      <c r="T7" s="367"/>
      <c r="U7" s="348" t="s">
        <v>418</v>
      </c>
      <c r="V7" s="348" t="s">
        <v>649</v>
      </c>
      <c r="W7" s="348" t="s">
        <v>648</v>
      </c>
      <c r="X7" s="348" t="s">
        <v>647</v>
      </c>
      <c r="Y7" s="348" t="s">
        <v>646</v>
      </c>
      <c r="Z7" s="348" t="s">
        <v>645</v>
      </c>
      <c r="AA7" s="348" t="s">
        <v>631</v>
      </c>
    </row>
    <row r="8" spans="1:27" s="618" customFormat="1" ht="25.2" customHeight="1">
      <c r="A8" s="625">
        <v>1</v>
      </c>
      <c r="B8" s="626" t="s">
        <v>419</v>
      </c>
      <c r="C8" s="627">
        <v>422130304.10509998</v>
      </c>
      <c r="D8" s="621">
        <v>370041875.2317</v>
      </c>
      <c r="E8" s="621">
        <v>10781075.302200001</v>
      </c>
      <c r="F8" s="621">
        <v>0</v>
      </c>
      <c r="G8" s="621">
        <v>0</v>
      </c>
      <c r="H8" s="621">
        <v>27181077.926899999</v>
      </c>
      <c r="I8" s="621">
        <v>10694864.969799999</v>
      </c>
      <c r="J8" s="621">
        <v>521288.26730000001</v>
      </c>
      <c r="K8" s="621">
        <v>0</v>
      </c>
      <c r="L8" s="621">
        <v>14268933.259</v>
      </c>
      <c r="M8" s="621">
        <v>0</v>
      </c>
      <c r="N8" s="621">
        <v>1621707.0241</v>
      </c>
      <c r="O8" s="621">
        <v>103032.9801</v>
      </c>
      <c r="P8" s="621">
        <v>437875.37150000001</v>
      </c>
      <c r="Q8" s="621">
        <v>669418.81339999998</v>
      </c>
      <c r="R8" s="621">
        <v>7240134.6445000004</v>
      </c>
      <c r="S8" s="621">
        <v>4196764.4254000001</v>
      </c>
      <c r="T8" s="621">
        <v>10638417.6875</v>
      </c>
      <c r="U8" s="621">
        <v>0</v>
      </c>
      <c r="V8" s="621">
        <v>0</v>
      </c>
      <c r="W8" s="621">
        <v>0</v>
      </c>
      <c r="X8" s="621">
        <v>0</v>
      </c>
      <c r="Y8" s="621">
        <v>0</v>
      </c>
      <c r="Z8" s="621">
        <v>2467694.5588000002</v>
      </c>
      <c r="AA8" s="628">
        <v>0</v>
      </c>
    </row>
    <row r="9" spans="1:27" s="618" customFormat="1" ht="25.2" customHeight="1">
      <c r="A9" s="629">
        <v>1.1000000000000001</v>
      </c>
      <c r="B9" s="630" t="s">
        <v>430</v>
      </c>
      <c r="C9" s="631">
        <v>402763698.236</v>
      </c>
      <c r="D9" s="621">
        <v>350709638.11070001</v>
      </c>
      <c r="E9" s="621">
        <v>10781075.302200001</v>
      </c>
      <c r="F9" s="621">
        <v>0</v>
      </c>
      <c r="G9" s="621">
        <v>0</v>
      </c>
      <c r="H9" s="621">
        <v>27181077.926899999</v>
      </c>
      <c r="I9" s="621">
        <v>10694864.969799999</v>
      </c>
      <c r="J9" s="621">
        <v>521288.26730000001</v>
      </c>
      <c r="K9" s="621">
        <v>0</v>
      </c>
      <c r="L9" s="621">
        <v>14234564.5109</v>
      </c>
      <c r="M9" s="621">
        <v>0</v>
      </c>
      <c r="N9" s="621">
        <v>1621707.0241</v>
      </c>
      <c r="O9" s="621">
        <v>103032.9801</v>
      </c>
      <c r="P9" s="621">
        <v>437875.37150000001</v>
      </c>
      <c r="Q9" s="621">
        <v>655556.92339999997</v>
      </c>
      <c r="R9" s="621">
        <v>7220856.4462000001</v>
      </c>
      <c r="S9" s="621">
        <v>4195535.7655999996</v>
      </c>
      <c r="T9" s="621">
        <v>10638417.6875</v>
      </c>
      <c r="U9" s="621">
        <v>0</v>
      </c>
      <c r="V9" s="621">
        <v>0</v>
      </c>
      <c r="W9" s="621">
        <v>0</v>
      </c>
      <c r="X9" s="621">
        <v>0</v>
      </c>
      <c r="Y9" s="621">
        <v>0</v>
      </c>
      <c r="Z9" s="621">
        <v>2467694.5588000002</v>
      </c>
      <c r="AA9" s="628">
        <v>0</v>
      </c>
    </row>
    <row r="10" spans="1:27" s="618" customFormat="1" ht="25.2" customHeight="1">
      <c r="A10" s="629" t="s">
        <v>146</v>
      </c>
      <c r="B10" s="630" t="s">
        <v>431</v>
      </c>
      <c r="C10" s="631">
        <v>269900039.39630002</v>
      </c>
      <c r="D10" s="621">
        <v>218004697.271</v>
      </c>
      <c r="E10" s="621">
        <v>10781075.302200001</v>
      </c>
      <c r="F10" s="621">
        <v>0</v>
      </c>
      <c r="G10" s="621">
        <v>0</v>
      </c>
      <c r="H10" s="621">
        <v>27181077.926899999</v>
      </c>
      <c r="I10" s="621">
        <v>10694864.969799999</v>
      </c>
      <c r="J10" s="621">
        <v>521288.26730000001</v>
      </c>
      <c r="K10" s="621">
        <v>0</v>
      </c>
      <c r="L10" s="621">
        <v>14075846.5109</v>
      </c>
      <c r="M10" s="621">
        <v>0</v>
      </c>
      <c r="N10" s="621">
        <v>1621707.0241</v>
      </c>
      <c r="O10" s="621">
        <v>103032.9801</v>
      </c>
      <c r="P10" s="621">
        <v>437875.37150000001</v>
      </c>
      <c r="Q10" s="621">
        <v>655556.92339999997</v>
      </c>
      <c r="R10" s="621">
        <v>7062138.4462000001</v>
      </c>
      <c r="S10" s="621">
        <v>4195535.7655999996</v>
      </c>
      <c r="T10" s="621">
        <v>10638417.6875</v>
      </c>
      <c r="U10" s="621">
        <v>0</v>
      </c>
      <c r="V10" s="621">
        <v>0</v>
      </c>
      <c r="W10" s="621">
        <v>0</v>
      </c>
      <c r="X10" s="621">
        <v>0</v>
      </c>
      <c r="Y10" s="621">
        <v>0</v>
      </c>
      <c r="Z10" s="621">
        <v>2467694.5588000002</v>
      </c>
      <c r="AA10" s="628">
        <v>0</v>
      </c>
    </row>
    <row r="11" spans="1:27" s="618" customFormat="1" ht="25.2" customHeight="1">
      <c r="A11" s="632" t="s">
        <v>432</v>
      </c>
      <c r="B11" s="633" t="s">
        <v>433</v>
      </c>
      <c r="C11" s="634">
        <v>113257400.0468</v>
      </c>
      <c r="D11" s="621">
        <v>81641503.285400003</v>
      </c>
      <c r="E11" s="621">
        <v>3592435.22</v>
      </c>
      <c r="F11" s="621">
        <v>0</v>
      </c>
      <c r="G11" s="621">
        <v>0</v>
      </c>
      <c r="H11" s="621">
        <v>18731624.042399999</v>
      </c>
      <c r="I11" s="621">
        <v>10694864.969799999</v>
      </c>
      <c r="J11" s="621">
        <v>521288.26730000001</v>
      </c>
      <c r="K11" s="621">
        <v>0</v>
      </c>
      <c r="L11" s="621">
        <v>4713549.5903000003</v>
      </c>
      <c r="M11" s="621">
        <v>0</v>
      </c>
      <c r="N11" s="621">
        <v>1621881.9591000001</v>
      </c>
      <c r="O11" s="621">
        <v>103032.9801</v>
      </c>
      <c r="P11" s="621">
        <v>437875.37150000001</v>
      </c>
      <c r="Q11" s="621">
        <v>655556.92339999997</v>
      </c>
      <c r="R11" s="621">
        <v>1895202.3562</v>
      </c>
      <c r="S11" s="621">
        <v>0</v>
      </c>
      <c r="T11" s="621">
        <v>8170723.1287000002</v>
      </c>
      <c r="U11" s="621">
        <v>0</v>
      </c>
      <c r="V11" s="621">
        <v>0</v>
      </c>
      <c r="W11" s="621">
        <v>0</v>
      </c>
      <c r="X11" s="621">
        <v>0</v>
      </c>
      <c r="Y11" s="621">
        <v>0</v>
      </c>
      <c r="Z11" s="621">
        <v>0</v>
      </c>
      <c r="AA11" s="628">
        <v>0</v>
      </c>
    </row>
    <row r="12" spans="1:27" s="618" customFormat="1" ht="25.2" customHeight="1">
      <c r="A12" s="632" t="s">
        <v>434</v>
      </c>
      <c r="B12" s="633" t="s">
        <v>435</v>
      </c>
      <c r="C12" s="631">
        <v>39581741.3671</v>
      </c>
      <c r="D12" s="621">
        <v>34412780.207099997</v>
      </c>
      <c r="E12" s="621">
        <v>0</v>
      </c>
      <c r="F12" s="621">
        <v>0</v>
      </c>
      <c r="G12" s="621">
        <v>0</v>
      </c>
      <c r="H12" s="621">
        <v>0</v>
      </c>
      <c r="I12" s="621">
        <v>0</v>
      </c>
      <c r="J12" s="621">
        <v>0</v>
      </c>
      <c r="K12" s="621">
        <v>0</v>
      </c>
      <c r="L12" s="621">
        <v>5168961.16</v>
      </c>
      <c r="M12" s="621">
        <v>0</v>
      </c>
      <c r="N12" s="621">
        <v>0</v>
      </c>
      <c r="O12" s="621">
        <v>0</v>
      </c>
      <c r="P12" s="621">
        <v>0</v>
      </c>
      <c r="Q12" s="621">
        <v>0</v>
      </c>
      <c r="R12" s="621">
        <v>5168961.16</v>
      </c>
      <c r="S12" s="621">
        <v>0</v>
      </c>
      <c r="T12" s="621">
        <v>0</v>
      </c>
      <c r="U12" s="621">
        <v>0</v>
      </c>
      <c r="V12" s="621">
        <v>0</v>
      </c>
      <c r="W12" s="621">
        <v>0</v>
      </c>
      <c r="X12" s="621">
        <v>0</v>
      </c>
      <c r="Y12" s="621">
        <v>0</v>
      </c>
      <c r="Z12" s="621">
        <v>0</v>
      </c>
      <c r="AA12" s="628">
        <v>0</v>
      </c>
    </row>
    <row r="13" spans="1:27" s="618" customFormat="1" ht="25.2" customHeight="1">
      <c r="A13" s="632" t="s">
        <v>436</v>
      </c>
      <c r="B13" s="633" t="s">
        <v>437</v>
      </c>
      <c r="C13" s="631">
        <v>63161269.374300003</v>
      </c>
      <c r="D13" s="621">
        <v>55564723.141599998</v>
      </c>
      <c r="E13" s="621">
        <v>0</v>
      </c>
      <c r="F13" s="621">
        <v>0</v>
      </c>
      <c r="G13" s="621">
        <v>0</v>
      </c>
      <c r="H13" s="621">
        <v>7596546.2326999996</v>
      </c>
      <c r="I13" s="621">
        <v>0</v>
      </c>
      <c r="J13" s="621">
        <v>0</v>
      </c>
      <c r="K13" s="621">
        <v>0</v>
      </c>
      <c r="L13" s="621">
        <v>0</v>
      </c>
      <c r="M13" s="621">
        <v>0</v>
      </c>
      <c r="N13" s="621">
        <v>0</v>
      </c>
      <c r="O13" s="621">
        <v>0</v>
      </c>
      <c r="P13" s="621">
        <v>0</v>
      </c>
      <c r="Q13" s="621">
        <v>0</v>
      </c>
      <c r="R13" s="621">
        <v>0</v>
      </c>
      <c r="S13" s="621">
        <v>0</v>
      </c>
      <c r="T13" s="621">
        <v>0</v>
      </c>
      <c r="U13" s="621">
        <v>0</v>
      </c>
      <c r="V13" s="621">
        <v>0</v>
      </c>
      <c r="W13" s="621">
        <v>0</v>
      </c>
      <c r="X13" s="621">
        <v>0</v>
      </c>
      <c r="Y13" s="621">
        <v>0</v>
      </c>
      <c r="Z13" s="621">
        <v>0</v>
      </c>
      <c r="AA13" s="628">
        <v>0</v>
      </c>
    </row>
    <row r="14" spans="1:27" s="618" customFormat="1" ht="25.2" customHeight="1">
      <c r="A14" s="632" t="s">
        <v>438</v>
      </c>
      <c r="B14" s="633" t="s">
        <v>439</v>
      </c>
      <c r="C14" s="631">
        <v>54283030.813000001</v>
      </c>
      <c r="D14" s="621">
        <v>46754781.039800003</v>
      </c>
      <c r="E14" s="621">
        <v>7202351.4585999995</v>
      </c>
      <c r="F14" s="621">
        <v>0</v>
      </c>
      <c r="G14" s="621">
        <v>0</v>
      </c>
      <c r="H14" s="621">
        <v>865019.44880000001</v>
      </c>
      <c r="I14" s="621">
        <v>0</v>
      </c>
      <c r="J14" s="621">
        <v>0</v>
      </c>
      <c r="K14" s="621">
        <v>0</v>
      </c>
      <c r="L14" s="621">
        <v>4195535.7655999996</v>
      </c>
      <c r="M14" s="621">
        <v>0</v>
      </c>
      <c r="N14" s="621">
        <v>0</v>
      </c>
      <c r="O14" s="621">
        <v>0</v>
      </c>
      <c r="P14" s="621">
        <v>0</v>
      </c>
      <c r="Q14" s="621">
        <v>0</v>
      </c>
      <c r="R14" s="621">
        <v>0</v>
      </c>
      <c r="S14" s="621">
        <v>4195535.7655999996</v>
      </c>
      <c r="T14" s="621">
        <v>2467694.5588000002</v>
      </c>
      <c r="U14" s="621">
        <v>0</v>
      </c>
      <c r="V14" s="621">
        <v>0</v>
      </c>
      <c r="W14" s="621">
        <v>0</v>
      </c>
      <c r="X14" s="621">
        <v>0</v>
      </c>
      <c r="Y14" s="621">
        <v>0</v>
      </c>
      <c r="Z14" s="621">
        <v>2467694.5588000002</v>
      </c>
      <c r="AA14" s="628">
        <v>0</v>
      </c>
    </row>
    <row r="15" spans="1:27" s="618" customFormat="1" ht="25.2" customHeight="1">
      <c r="A15" s="632">
        <v>1.2</v>
      </c>
      <c r="B15" s="633" t="s">
        <v>644</v>
      </c>
      <c r="C15" s="631">
        <v>8099140.0530000003</v>
      </c>
      <c r="D15" s="621">
        <v>1878813.5918000001</v>
      </c>
      <c r="E15" s="621">
        <v>161355.75580000001</v>
      </c>
      <c r="F15" s="621">
        <v>0</v>
      </c>
      <c r="G15" s="621">
        <v>0</v>
      </c>
      <c r="H15" s="621">
        <v>615210.63489999995</v>
      </c>
      <c r="I15" s="621">
        <v>29842.526999999998</v>
      </c>
      <c r="J15" s="621">
        <v>1631.5800999999999</v>
      </c>
      <c r="K15" s="621">
        <v>0</v>
      </c>
      <c r="L15" s="621">
        <v>2056321.324</v>
      </c>
      <c r="M15" s="621">
        <v>0</v>
      </c>
      <c r="N15" s="621">
        <v>158589.0196</v>
      </c>
      <c r="O15" s="621">
        <v>10210.723099999999</v>
      </c>
      <c r="P15" s="621">
        <v>41929.073700000001</v>
      </c>
      <c r="Q15" s="621">
        <v>61410.232199999999</v>
      </c>
      <c r="R15" s="621">
        <v>737850.49659999995</v>
      </c>
      <c r="S15" s="621">
        <v>1046331.7788</v>
      </c>
      <c r="T15" s="621">
        <v>3548794.5022999998</v>
      </c>
      <c r="U15" s="621">
        <v>0</v>
      </c>
      <c r="V15" s="621">
        <v>0</v>
      </c>
      <c r="W15" s="621">
        <v>0</v>
      </c>
      <c r="X15" s="621">
        <v>0</v>
      </c>
      <c r="Y15" s="621">
        <v>0</v>
      </c>
      <c r="Z15" s="621">
        <v>1794715.1146</v>
      </c>
      <c r="AA15" s="628">
        <v>0</v>
      </c>
    </row>
    <row r="16" spans="1:27" s="618" customFormat="1" ht="25.2" customHeight="1">
      <c r="A16" s="629">
        <v>1.3</v>
      </c>
      <c r="B16" s="633" t="s">
        <v>440</v>
      </c>
      <c r="C16" s="635"/>
      <c r="D16" s="636"/>
      <c r="E16" s="636"/>
      <c r="F16" s="636"/>
      <c r="G16" s="636"/>
      <c r="H16" s="636"/>
      <c r="I16" s="636"/>
      <c r="J16" s="636"/>
      <c r="K16" s="636"/>
      <c r="L16" s="636"/>
      <c r="M16" s="636"/>
      <c r="N16" s="636"/>
      <c r="O16" s="636"/>
      <c r="P16" s="636"/>
      <c r="Q16" s="636"/>
      <c r="R16" s="636"/>
      <c r="S16" s="636"/>
      <c r="T16" s="636"/>
      <c r="U16" s="636"/>
      <c r="V16" s="636"/>
      <c r="W16" s="636"/>
      <c r="X16" s="636"/>
      <c r="Y16" s="636"/>
      <c r="Z16" s="636"/>
      <c r="AA16" s="637"/>
    </row>
    <row r="17" spans="1:27" s="618" customFormat="1" ht="25.2" customHeight="1">
      <c r="A17" s="638" t="s">
        <v>441</v>
      </c>
      <c r="B17" s="639" t="s">
        <v>442</v>
      </c>
      <c r="C17" s="621">
        <v>246264912.6313</v>
      </c>
      <c r="D17" s="621">
        <v>198610912.1489</v>
      </c>
      <c r="E17" s="621">
        <v>7360319.8293000003</v>
      </c>
      <c r="F17" s="621">
        <v>0</v>
      </c>
      <c r="G17" s="621">
        <v>0</v>
      </c>
      <c r="H17" s="621">
        <v>26696614.975900002</v>
      </c>
      <c r="I17" s="621">
        <v>10655594.301000001</v>
      </c>
      <c r="J17" s="621">
        <v>507897.59999999998</v>
      </c>
      <c r="K17" s="621">
        <v>0</v>
      </c>
      <c r="L17" s="621">
        <v>11860031.4515</v>
      </c>
      <c r="M17" s="621">
        <v>0</v>
      </c>
      <c r="N17" s="621">
        <v>1585890.1954999999</v>
      </c>
      <c r="O17" s="621">
        <v>102107.2309</v>
      </c>
      <c r="P17" s="621">
        <v>419290.73700000002</v>
      </c>
      <c r="Q17" s="621">
        <v>614102.32129999995</v>
      </c>
      <c r="R17" s="621">
        <v>5791324.9667999996</v>
      </c>
      <c r="S17" s="621">
        <v>3347316</v>
      </c>
      <c r="T17" s="621">
        <v>9097354.0549999997</v>
      </c>
      <c r="U17" s="621">
        <v>0</v>
      </c>
      <c r="V17" s="621">
        <v>0</v>
      </c>
      <c r="W17" s="621">
        <v>0</v>
      </c>
      <c r="X17" s="621">
        <v>0</v>
      </c>
      <c r="Y17" s="621">
        <v>0</v>
      </c>
      <c r="Z17" s="621">
        <v>990198.21790000005</v>
      </c>
      <c r="AA17" s="628">
        <v>0</v>
      </c>
    </row>
    <row r="18" spans="1:27" s="618" customFormat="1" ht="25.2" customHeight="1">
      <c r="A18" s="638" t="s">
        <v>443</v>
      </c>
      <c r="B18" s="639" t="s">
        <v>444</v>
      </c>
      <c r="C18" s="640">
        <v>240741409.0713</v>
      </c>
      <c r="D18" s="621">
        <v>193087411.1561</v>
      </c>
      <c r="E18" s="621">
        <v>7360319.8293000003</v>
      </c>
      <c r="F18" s="621">
        <v>0</v>
      </c>
      <c r="G18" s="621">
        <v>0</v>
      </c>
      <c r="H18" s="621">
        <v>26696614.975900002</v>
      </c>
      <c r="I18" s="621">
        <v>10655594.301000001</v>
      </c>
      <c r="J18" s="621">
        <v>507897.59999999998</v>
      </c>
      <c r="K18" s="621">
        <v>0</v>
      </c>
      <c r="L18" s="621">
        <v>11860031.4515</v>
      </c>
      <c r="M18" s="621">
        <v>0</v>
      </c>
      <c r="N18" s="621">
        <v>1585890.1954999999</v>
      </c>
      <c r="O18" s="621">
        <v>102107.2309</v>
      </c>
      <c r="P18" s="621">
        <v>419290.73700000002</v>
      </c>
      <c r="Q18" s="621">
        <v>614102.32129999995</v>
      </c>
      <c r="R18" s="621">
        <v>5791324.9667999996</v>
      </c>
      <c r="S18" s="621">
        <v>3347316</v>
      </c>
      <c r="T18" s="621">
        <v>9097351.4878000002</v>
      </c>
      <c r="U18" s="621">
        <v>0</v>
      </c>
      <c r="V18" s="621">
        <v>0</v>
      </c>
      <c r="W18" s="621">
        <v>0</v>
      </c>
      <c r="X18" s="621">
        <v>0</v>
      </c>
      <c r="Y18" s="621">
        <v>0</v>
      </c>
      <c r="Z18" s="621">
        <v>990195.6507</v>
      </c>
      <c r="AA18" s="628">
        <v>0</v>
      </c>
    </row>
    <row r="19" spans="1:27" s="618" customFormat="1" ht="25.2" customHeight="1">
      <c r="A19" s="638" t="s">
        <v>445</v>
      </c>
      <c r="B19" s="639" t="s">
        <v>446</v>
      </c>
      <c r="C19" s="640">
        <v>270085057.57450002</v>
      </c>
      <c r="D19" s="621">
        <v>231962641.4165</v>
      </c>
      <c r="E19" s="621">
        <v>2514775.6072999998</v>
      </c>
      <c r="F19" s="621">
        <v>0</v>
      </c>
      <c r="G19" s="621">
        <v>0</v>
      </c>
      <c r="H19" s="621">
        <v>21516024.790899999</v>
      </c>
      <c r="I19" s="621">
        <v>14652261.863600001</v>
      </c>
      <c r="J19" s="621">
        <v>441600.9327</v>
      </c>
      <c r="K19" s="621">
        <v>0</v>
      </c>
      <c r="L19" s="621">
        <v>11156200.265699999</v>
      </c>
      <c r="M19" s="621">
        <v>0</v>
      </c>
      <c r="N19" s="621">
        <v>3726219.5326</v>
      </c>
      <c r="O19" s="621">
        <v>129753.41989999999</v>
      </c>
      <c r="P19" s="621">
        <v>546176.28150000004</v>
      </c>
      <c r="Q19" s="621">
        <v>1136654.1455000001</v>
      </c>
      <c r="R19" s="621">
        <v>5617396.8861999996</v>
      </c>
      <c r="S19" s="621">
        <v>0</v>
      </c>
      <c r="T19" s="621">
        <v>5450191.1014</v>
      </c>
      <c r="U19" s="621">
        <v>0</v>
      </c>
      <c r="V19" s="621">
        <v>0</v>
      </c>
      <c r="W19" s="621">
        <v>0</v>
      </c>
      <c r="X19" s="621">
        <v>0</v>
      </c>
      <c r="Y19" s="621">
        <v>0</v>
      </c>
      <c r="Z19" s="621">
        <v>0</v>
      </c>
      <c r="AA19" s="628">
        <v>0</v>
      </c>
    </row>
    <row r="20" spans="1:27" s="618" customFormat="1" ht="25.2" customHeight="1">
      <c r="A20" s="638" t="s">
        <v>447</v>
      </c>
      <c r="B20" s="639" t="s">
        <v>448</v>
      </c>
      <c r="C20" s="640">
        <v>247365750.98500001</v>
      </c>
      <c r="D20" s="621">
        <v>209987428.93630001</v>
      </c>
      <c r="E20" s="621">
        <v>2514775.6072999998</v>
      </c>
      <c r="F20" s="621">
        <v>0</v>
      </c>
      <c r="G20" s="621">
        <v>0</v>
      </c>
      <c r="H20" s="621">
        <v>20989771.454100002</v>
      </c>
      <c r="I20" s="621">
        <v>14652261.863600001</v>
      </c>
      <c r="J20" s="621">
        <v>364887.23269999999</v>
      </c>
      <c r="K20" s="621">
        <v>0</v>
      </c>
      <c r="L20" s="621">
        <v>10938359.4932</v>
      </c>
      <c r="M20" s="621">
        <v>0</v>
      </c>
      <c r="N20" s="621">
        <v>3726219.5326</v>
      </c>
      <c r="O20" s="621">
        <v>129753.41989999999</v>
      </c>
      <c r="P20" s="621">
        <v>546176.22849999997</v>
      </c>
      <c r="Q20" s="621">
        <v>984398.77280000004</v>
      </c>
      <c r="R20" s="621">
        <v>5551811.5394000001</v>
      </c>
      <c r="S20" s="621">
        <v>0</v>
      </c>
      <c r="T20" s="621">
        <v>5450191.1014</v>
      </c>
      <c r="U20" s="621">
        <v>0</v>
      </c>
      <c r="V20" s="621">
        <v>0</v>
      </c>
      <c r="W20" s="621">
        <v>0</v>
      </c>
      <c r="X20" s="621">
        <v>0</v>
      </c>
      <c r="Y20" s="621">
        <v>0</v>
      </c>
      <c r="Z20" s="621">
        <v>0</v>
      </c>
      <c r="AA20" s="628">
        <v>0</v>
      </c>
    </row>
    <row r="21" spans="1:27" s="618" customFormat="1" ht="25.2" customHeight="1">
      <c r="A21" s="641">
        <v>1.4</v>
      </c>
      <c r="B21" s="639" t="s">
        <v>467</v>
      </c>
      <c r="C21" s="640"/>
      <c r="D21" s="621"/>
      <c r="E21" s="621"/>
      <c r="F21" s="621"/>
      <c r="G21" s="621"/>
      <c r="H21" s="621"/>
      <c r="I21" s="621"/>
      <c r="J21" s="621"/>
      <c r="K21" s="621"/>
      <c r="L21" s="621"/>
      <c r="M21" s="621"/>
      <c r="N21" s="621"/>
      <c r="O21" s="621"/>
      <c r="P21" s="621"/>
      <c r="Q21" s="621"/>
      <c r="R21" s="621"/>
      <c r="S21" s="621"/>
      <c r="T21" s="621"/>
      <c r="U21" s="621"/>
      <c r="V21" s="621"/>
      <c r="W21" s="621"/>
      <c r="X21" s="621"/>
      <c r="Y21" s="621"/>
      <c r="Z21" s="621"/>
      <c r="AA21" s="628"/>
    </row>
    <row r="22" spans="1:27" s="618" customFormat="1" ht="25.2" customHeight="1" thickBot="1">
      <c r="A22" s="642">
        <v>1.5</v>
      </c>
      <c r="B22" s="643" t="s">
        <v>468</v>
      </c>
      <c r="C22" s="644"/>
      <c r="D22" s="645"/>
      <c r="E22" s="645"/>
      <c r="F22" s="645"/>
      <c r="G22" s="645"/>
      <c r="H22" s="645"/>
      <c r="I22" s="645"/>
      <c r="J22" s="645"/>
      <c r="K22" s="645"/>
      <c r="L22" s="645"/>
      <c r="M22" s="645"/>
      <c r="N22" s="645"/>
      <c r="O22" s="645"/>
      <c r="P22" s="645"/>
      <c r="Q22" s="645"/>
      <c r="R22" s="645"/>
      <c r="S22" s="645"/>
      <c r="T22" s="645"/>
      <c r="U22" s="645"/>
      <c r="V22" s="645"/>
      <c r="W22" s="645"/>
      <c r="X22" s="645"/>
      <c r="Y22" s="645"/>
      <c r="Z22" s="645"/>
      <c r="AA22" s="646"/>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paperSize="9" scale="13" orientation="portrait" horizontalDpi="300" verticalDpi="300" r:id="rId1"/>
  <headerFooter>
    <oddFooter>&amp;C_x000D_&amp;1#&amp;"Aptos"&amp;10&amp;K000000 C4 - EXTERNAL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2"/>
  <sheetViews>
    <sheetView topLeftCell="A45" zoomScale="80" zoomScaleNormal="80" workbookViewId="0">
      <selection activeCell="E69" sqref="E69"/>
    </sheetView>
  </sheetViews>
  <sheetFormatPr defaultRowHeight="14.4"/>
  <cols>
    <col min="1" max="1" width="8.77734375" style="325"/>
    <col min="2" max="2" width="69.21875" style="311" customWidth="1"/>
    <col min="3" max="3" width="13.6640625" style="514" customWidth="1"/>
    <col min="4" max="4" width="14.44140625" style="514" customWidth="1"/>
    <col min="5" max="5" width="18.109375" style="514" customWidth="1"/>
    <col min="6" max="6" width="16.88671875" customWidth="1"/>
    <col min="7" max="7" width="19.88671875" customWidth="1"/>
    <col min="8" max="8" width="19.5546875" customWidth="1"/>
  </cols>
  <sheetData>
    <row r="1" spans="1:8">
      <c r="A1" s="14" t="s">
        <v>97</v>
      </c>
      <c r="B1" s="214" t="str">
        <f>Info!C2</f>
        <v>სს " პაშა ბანკი საქართველო"</v>
      </c>
      <c r="C1" s="511"/>
      <c r="D1" s="512"/>
      <c r="E1" s="512"/>
      <c r="F1" s="2"/>
      <c r="G1" s="2"/>
    </row>
    <row r="2" spans="1:8">
      <c r="A2" s="14" t="s">
        <v>98</v>
      </c>
      <c r="B2" s="251">
        <f>'1. key ratios'!B2</f>
        <v>46203</v>
      </c>
      <c r="C2" s="511"/>
      <c r="D2" s="512"/>
      <c r="E2" s="512"/>
      <c r="F2" s="2"/>
      <c r="G2" s="2"/>
    </row>
    <row r="3" spans="1:8" ht="15" thickBot="1">
      <c r="A3" s="14"/>
      <c r="B3" s="13"/>
      <c r="C3" s="511"/>
      <c r="D3" s="512"/>
      <c r="E3" s="512"/>
      <c r="F3" s="2"/>
      <c r="G3" s="2"/>
    </row>
    <row r="4" spans="1:8" ht="21" customHeight="1">
      <c r="A4" s="795" t="s">
        <v>25</v>
      </c>
      <c r="B4" s="797" t="s">
        <v>493</v>
      </c>
      <c r="C4" s="799" t="s">
        <v>103</v>
      </c>
      <c r="D4" s="799"/>
      <c r="E4" s="799"/>
      <c r="F4" s="800" t="s">
        <v>104</v>
      </c>
      <c r="G4" s="800"/>
      <c r="H4" s="801"/>
    </row>
    <row r="5" spans="1:8" ht="21" customHeight="1">
      <c r="A5" s="796"/>
      <c r="B5" s="798"/>
      <c r="C5" s="513" t="s">
        <v>26</v>
      </c>
      <c r="D5" s="513" t="s">
        <v>77</v>
      </c>
      <c r="E5" s="513" t="s">
        <v>66</v>
      </c>
      <c r="F5" s="501" t="s">
        <v>26</v>
      </c>
      <c r="G5" s="501" t="s">
        <v>77</v>
      </c>
      <c r="H5" s="502" t="s">
        <v>66</v>
      </c>
    </row>
    <row r="6" spans="1:8" ht="26.55" customHeight="1">
      <c r="A6" s="796"/>
      <c r="B6" s="503" t="s">
        <v>84</v>
      </c>
      <c r="C6" s="792"/>
      <c r="D6" s="793"/>
      <c r="E6" s="793"/>
      <c r="F6" s="793"/>
      <c r="G6" s="793"/>
      <c r="H6" s="794"/>
    </row>
    <row r="7" spans="1:8" ht="22.95" customHeight="1">
      <c r="A7" s="504">
        <v>1</v>
      </c>
      <c r="B7" s="505" t="s">
        <v>607</v>
      </c>
      <c r="C7" s="498">
        <f>SUM(C8:C10)</f>
        <v>18201468.2436</v>
      </c>
      <c r="D7" s="498">
        <f>SUM(D8:D10)</f>
        <v>88567760.199900001</v>
      </c>
      <c r="E7" s="578">
        <f>C7+D7</f>
        <v>106769228.4435</v>
      </c>
      <c r="F7" s="498">
        <f>SUM(F8:F10)</f>
        <v>24210224.5328</v>
      </c>
      <c r="G7" s="498">
        <f>SUM(G8:G10)</f>
        <v>116239038.3818</v>
      </c>
      <c r="H7" s="572">
        <f>F7+G7</f>
        <v>140449262.91459998</v>
      </c>
    </row>
    <row r="8" spans="1:8">
      <c r="A8" s="504">
        <v>1.1000000000000001</v>
      </c>
      <c r="B8" s="492" t="s">
        <v>85</v>
      </c>
      <c r="C8" s="498">
        <v>521813.6</v>
      </c>
      <c r="D8" s="498">
        <v>2821981.9180000001</v>
      </c>
      <c r="E8" s="578">
        <f t="shared" ref="E8:E36" si="0">C8+D8</f>
        <v>3343795.5180000002</v>
      </c>
      <c r="F8" s="498">
        <v>479445</v>
      </c>
      <c r="G8" s="498">
        <v>3792429.5952000003</v>
      </c>
      <c r="H8" s="572">
        <f t="shared" ref="H8:H36" si="1">F8+G8</f>
        <v>4271874.5952000003</v>
      </c>
    </row>
    <row r="9" spans="1:8">
      <c r="A9" s="504">
        <v>1.2</v>
      </c>
      <c r="B9" s="492" t="s">
        <v>86</v>
      </c>
      <c r="C9" s="498">
        <v>7516411.2300000004</v>
      </c>
      <c r="D9" s="498">
        <v>21135269.130799998</v>
      </c>
      <c r="E9" s="578">
        <f t="shared" si="0"/>
        <v>28651680.360799998</v>
      </c>
      <c r="F9" s="498">
        <v>2641493.37</v>
      </c>
      <c r="G9" s="498">
        <v>42537082.605099998</v>
      </c>
      <c r="H9" s="572">
        <f t="shared" si="1"/>
        <v>45178575.975099996</v>
      </c>
    </row>
    <row r="10" spans="1:8">
      <c r="A10" s="504">
        <v>1.3</v>
      </c>
      <c r="B10" s="492" t="s">
        <v>87</v>
      </c>
      <c r="C10" s="498">
        <v>10163243.4136</v>
      </c>
      <c r="D10" s="498">
        <v>64610509.151100002</v>
      </c>
      <c r="E10" s="578">
        <f t="shared" si="0"/>
        <v>74773752.564700007</v>
      </c>
      <c r="F10" s="498">
        <v>21089286.162799999</v>
      </c>
      <c r="G10" s="498">
        <v>69909526.181500003</v>
      </c>
      <c r="H10" s="572">
        <f t="shared" si="1"/>
        <v>90998812.344300002</v>
      </c>
    </row>
    <row r="11" spans="1:8">
      <c r="A11" s="504">
        <v>2</v>
      </c>
      <c r="B11" s="493" t="s">
        <v>494</v>
      </c>
      <c r="C11" s="498">
        <f>C12</f>
        <v>2902722.7499000002</v>
      </c>
      <c r="D11" s="498">
        <f>D12</f>
        <v>0</v>
      </c>
      <c r="E11" s="578">
        <f t="shared" si="0"/>
        <v>2902722.7499000002</v>
      </c>
      <c r="F11" s="498">
        <f>F12</f>
        <v>1017240.6063</v>
      </c>
      <c r="G11" s="498"/>
      <c r="H11" s="572">
        <f t="shared" si="1"/>
        <v>1017240.6063</v>
      </c>
    </row>
    <row r="12" spans="1:8">
      <c r="A12" s="504">
        <v>2.1</v>
      </c>
      <c r="B12" s="494" t="s">
        <v>495</v>
      </c>
      <c r="C12" s="498">
        <v>2902722.7499000002</v>
      </c>
      <c r="D12" s="498"/>
      <c r="E12" s="578">
        <f t="shared" si="0"/>
        <v>2902722.7499000002</v>
      </c>
      <c r="F12" s="498">
        <v>1017240.6063</v>
      </c>
      <c r="G12" s="498">
        <v>0</v>
      </c>
      <c r="H12" s="572">
        <f t="shared" si="1"/>
        <v>1017240.6063</v>
      </c>
    </row>
    <row r="13" spans="1:8" ht="26.55" customHeight="1">
      <c r="A13" s="504">
        <v>3</v>
      </c>
      <c r="B13" s="495" t="s">
        <v>496</v>
      </c>
      <c r="C13" s="498"/>
      <c r="D13" s="498"/>
      <c r="E13" s="578">
        <f t="shared" si="0"/>
        <v>0</v>
      </c>
      <c r="F13" s="498"/>
      <c r="G13" s="498"/>
      <c r="H13" s="572">
        <f t="shared" si="1"/>
        <v>0</v>
      </c>
    </row>
    <row r="14" spans="1:8" ht="26.55" customHeight="1">
      <c r="A14" s="504">
        <v>4</v>
      </c>
      <c r="B14" s="487" t="s">
        <v>497</v>
      </c>
      <c r="C14" s="498"/>
      <c r="D14" s="498"/>
      <c r="E14" s="578">
        <f t="shared" si="0"/>
        <v>0</v>
      </c>
      <c r="F14" s="498"/>
      <c r="G14" s="498"/>
      <c r="H14" s="572">
        <f t="shared" si="1"/>
        <v>0</v>
      </c>
    </row>
    <row r="15" spans="1:8" ht="24.45" customHeight="1">
      <c r="A15" s="504">
        <v>5</v>
      </c>
      <c r="B15" s="487" t="s">
        <v>498</v>
      </c>
      <c r="C15" s="506">
        <f>SUM(C16:C18)</f>
        <v>232259662.12529999</v>
      </c>
      <c r="D15" s="506">
        <f>SUM(D16:D18)</f>
        <v>298481027.9249</v>
      </c>
      <c r="E15" s="579">
        <f t="shared" si="0"/>
        <v>530740690.05019999</v>
      </c>
      <c r="F15" s="506">
        <f>SUM(F16:F18)</f>
        <v>236381625.94979995</v>
      </c>
      <c r="G15" s="506">
        <f>SUM(G16:G18)</f>
        <v>210953542.39159998</v>
      </c>
      <c r="H15" s="573">
        <f t="shared" si="1"/>
        <v>447335168.34139991</v>
      </c>
    </row>
    <row r="16" spans="1:8">
      <c r="A16" s="504">
        <v>5.0999999999999996</v>
      </c>
      <c r="B16" s="488" t="s">
        <v>499</v>
      </c>
      <c r="C16" s="498"/>
      <c r="D16" s="498"/>
      <c r="E16" s="578">
        <f t="shared" si="0"/>
        <v>0</v>
      </c>
      <c r="F16" s="498"/>
      <c r="G16" s="498"/>
      <c r="H16" s="572">
        <f t="shared" si="1"/>
        <v>0</v>
      </c>
    </row>
    <row r="17" spans="1:8">
      <c r="A17" s="504">
        <v>5.2</v>
      </c>
      <c r="B17" s="488" t="s">
        <v>426</v>
      </c>
      <c r="C17" s="498">
        <v>111028063.9602</v>
      </c>
      <c r="D17" s="498">
        <v>5910494.0043000001</v>
      </c>
      <c r="E17" s="578">
        <f t="shared" si="0"/>
        <v>116938557.9645</v>
      </c>
      <c r="F17" s="498">
        <v>79354005.059999987</v>
      </c>
      <c r="G17" s="498">
        <v>2759158.2740000002</v>
      </c>
      <c r="H17" s="572">
        <f t="shared" si="1"/>
        <v>82113163.333999991</v>
      </c>
    </row>
    <row r="18" spans="1:8">
      <c r="A18" s="504">
        <v>5.3</v>
      </c>
      <c r="B18" s="488" t="s">
        <v>500</v>
      </c>
      <c r="C18" s="498">
        <v>121231598.16510001</v>
      </c>
      <c r="D18" s="498">
        <v>292570533.9206</v>
      </c>
      <c r="E18" s="578">
        <f t="shared" si="0"/>
        <v>413802132.08570004</v>
      </c>
      <c r="F18" s="498">
        <v>157027620.88979998</v>
      </c>
      <c r="G18" s="498">
        <v>208194384.11759999</v>
      </c>
      <c r="H18" s="572">
        <f t="shared" si="1"/>
        <v>365222005.00739998</v>
      </c>
    </row>
    <row r="19" spans="1:8">
      <c r="A19" s="504">
        <v>6</v>
      </c>
      <c r="B19" s="495" t="s">
        <v>501</v>
      </c>
      <c r="C19" s="498">
        <f>SUM(C20:C21)</f>
        <v>0</v>
      </c>
      <c r="D19" s="498">
        <f>SUM(D20:D21)</f>
        <v>0</v>
      </c>
      <c r="E19" s="578">
        <f t="shared" si="0"/>
        <v>0</v>
      </c>
      <c r="F19" s="498">
        <f>SUM(F20:F21)</f>
        <v>0</v>
      </c>
      <c r="G19" s="498">
        <f>SUM(G20:G21)</f>
        <v>0</v>
      </c>
      <c r="H19" s="572">
        <f t="shared" si="1"/>
        <v>0</v>
      </c>
    </row>
    <row r="20" spans="1:8">
      <c r="A20" s="504">
        <v>6.1</v>
      </c>
      <c r="B20" s="488" t="s">
        <v>426</v>
      </c>
      <c r="C20" s="498"/>
      <c r="D20" s="498"/>
      <c r="E20" s="578">
        <f t="shared" si="0"/>
        <v>0</v>
      </c>
      <c r="F20" s="498"/>
      <c r="G20" s="498"/>
      <c r="H20" s="572">
        <f t="shared" si="1"/>
        <v>0</v>
      </c>
    </row>
    <row r="21" spans="1:8">
      <c r="A21" s="504">
        <v>6.2</v>
      </c>
      <c r="B21" s="488" t="s">
        <v>500</v>
      </c>
      <c r="C21" s="498"/>
      <c r="D21" s="498"/>
      <c r="E21" s="578">
        <f t="shared" si="0"/>
        <v>0</v>
      </c>
      <c r="F21" s="498"/>
      <c r="G21" s="498"/>
      <c r="H21" s="572">
        <f t="shared" si="1"/>
        <v>0</v>
      </c>
    </row>
    <row r="22" spans="1:8">
      <c r="A22" s="504">
        <v>7</v>
      </c>
      <c r="B22" s="496" t="s">
        <v>502</v>
      </c>
      <c r="C22" s="498"/>
      <c r="D22" s="498"/>
      <c r="E22" s="578">
        <f t="shared" si="0"/>
        <v>0</v>
      </c>
      <c r="F22" s="498"/>
      <c r="G22" s="498"/>
      <c r="H22" s="572">
        <f t="shared" si="1"/>
        <v>0</v>
      </c>
    </row>
    <row r="23" spans="1:8">
      <c r="A23" s="504">
        <v>8</v>
      </c>
      <c r="B23" s="496" t="s">
        <v>503</v>
      </c>
      <c r="C23" s="498"/>
      <c r="D23" s="498"/>
      <c r="E23" s="578">
        <f t="shared" si="0"/>
        <v>0</v>
      </c>
      <c r="F23" s="498"/>
      <c r="G23" s="498"/>
      <c r="H23" s="572">
        <f t="shared" si="1"/>
        <v>0</v>
      </c>
    </row>
    <row r="24" spans="1:8">
      <c r="A24" s="504">
        <v>9</v>
      </c>
      <c r="B24" s="487" t="s">
        <v>504</v>
      </c>
      <c r="C24" s="498">
        <f>SUM(C25:C26)</f>
        <v>3769422.66</v>
      </c>
      <c r="D24" s="498">
        <f>SUM(D25:D26)</f>
        <v>0</v>
      </c>
      <c r="E24" s="578">
        <f t="shared" si="0"/>
        <v>3769422.66</v>
      </c>
      <c r="F24" s="498">
        <f>SUM(F25:F26)</f>
        <v>6098430.21</v>
      </c>
      <c r="G24" s="498">
        <f>SUM(G25:G26)</f>
        <v>0</v>
      </c>
      <c r="H24" s="572">
        <f t="shared" si="1"/>
        <v>6098430.21</v>
      </c>
    </row>
    <row r="25" spans="1:8">
      <c r="A25" s="504">
        <v>9.1</v>
      </c>
      <c r="B25" s="490" t="s">
        <v>505</v>
      </c>
      <c r="C25" s="498">
        <v>3769422.66</v>
      </c>
      <c r="D25" s="498"/>
      <c r="E25" s="578">
        <f t="shared" si="0"/>
        <v>3769422.66</v>
      </c>
      <c r="F25" s="498">
        <v>6098430.21</v>
      </c>
      <c r="G25" s="498">
        <v>0</v>
      </c>
      <c r="H25" s="572">
        <f t="shared" si="1"/>
        <v>6098430.21</v>
      </c>
    </row>
    <row r="26" spans="1:8">
      <c r="A26" s="504">
        <v>9.1999999999999993</v>
      </c>
      <c r="B26" s="490" t="s">
        <v>506</v>
      </c>
      <c r="C26" s="498"/>
      <c r="D26" s="498"/>
      <c r="E26" s="578">
        <f t="shared" si="0"/>
        <v>0</v>
      </c>
      <c r="F26" s="498"/>
      <c r="G26" s="498"/>
      <c r="H26" s="572">
        <f t="shared" si="1"/>
        <v>0</v>
      </c>
    </row>
    <row r="27" spans="1:8">
      <c r="A27" s="504">
        <v>10</v>
      </c>
      <c r="B27" s="487" t="s">
        <v>36</v>
      </c>
      <c r="C27" s="498">
        <f>SUM(C28:C29)</f>
        <v>2813344.11</v>
      </c>
      <c r="D27" s="498">
        <f>SUM(D28:D29)</f>
        <v>0</v>
      </c>
      <c r="E27" s="578">
        <f t="shared" si="0"/>
        <v>2813344.11</v>
      </c>
      <c r="F27" s="498">
        <f>SUM(F28:F29)</f>
        <v>3492009.44</v>
      </c>
      <c r="G27" s="498">
        <f>SUM(G28:G29)</f>
        <v>0</v>
      </c>
      <c r="H27" s="572">
        <f t="shared" si="1"/>
        <v>3492009.44</v>
      </c>
    </row>
    <row r="28" spans="1:8">
      <c r="A28" s="504">
        <v>10.1</v>
      </c>
      <c r="B28" s="490" t="s">
        <v>507</v>
      </c>
      <c r="C28" s="498"/>
      <c r="D28" s="498"/>
      <c r="E28" s="578">
        <f t="shared" si="0"/>
        <v>0</v>
      </c>
      <c r="F28" s="498"/>
      <c r="G28" s="498"/>
      <c r="H28" s="572">
        <f t="shared" si="1"/>
        <v>0</v>
      </c>
    </row>
    <row r="29" spans="1:8">
      <c r="A29" s="504">
        <v>10.199999999999999</v>
      </c>
      <c r="B29" s="490" t="s">
        <v>508</v>
      </c>
      <c r="C29" s="498">
        <v>2813344.11</v>
      </c>
      <c r="D29" s="498"/>
      <c r="E29" s="578">
        <f t="shared" si="0"/>
        <v>2813344.11</v>
      </c>
      <c r="F29" s="498">
        <v>3492009.44</v>
      </c>
      <c r="G29" s="498"/>
      <c r="H29" s="572">
        <f t="shared" si="1"/>
        <v>3492009.44</v>
      </c>
    </row>
    <row r="30" spans="1:8">
      <c r="A30" s="504">
        <v>11</v>
      </c>
      <c r="B30" s="487" t="s">
        <v>509</v>
      </c>
      <c r="C30" s="498">
        <f>SUM(C31:C32)</f>
        <v>2267793.91</v>
      </c>
      <c r="D30" s="498">
        <f>SUM(D31:D32)</f>
        <v>0</v>
      </c>
      <c r="E30" s="578">
        <f t="shared" si="0"/>
        <v>2267793.91</v>
      </c>
      <c r="F30" s="498">
        <f>SUM(F31:F32)</f>
        <v>3458618.27</v>
      </c>
      <c r="G30" s="498">
        <f>SUM(G31:G32)</f>
        <v>0</v>
      </c>
      <c r="H30" s="572">
        <f t="shared" si="1"/>
        <v>3458618.27</v>
      </c>
    </row>
    <row r="31" spans="1:8">
      <c r="A31" s="504">
        <v>11.1</v>
      </c>
      <c r="B31" s="490" t="s">
        <v>510</v>
      </c>
      <c r="C31" s="498"/>
      <c r="D31" s="498"/>
      <c r="E31" s="578">
        <f t="shared" si="0"/>
        <v>0</v>
      </c>
      <c r="F31" s="498"/>
      <c r="G31" s="498"/>
      <c r="H31" s="572">
        <f t="shared" si="1"/>
        <v>0</v>
      </c>
    </row>
    <row r="32" spans="1:8">
      <c r="A32" s="504">
        <v>11.2</v>
      </c>
      <c r="B32" s="490" t="s">
        <v>511</v>
      </c>
      <c r="C32" s="498">
        <v>2267793.91</v>
      </c>
      <c r="D32" s="498"/>
      <c r="E32" s="578">
        <f t="shared" si="0"/>
        <v>2267793.91</v>
      </c>
      <c r="F32" s="498">
        <v>3458618.27</v>
      </c>
      <c r="G32" s="498"/>
      <c r="H32" s="572">
        <f t="shared" si="1"/>
        <v>3458618.27</v>
      </c>
    </row>
    <row r="33" spans="1:8">
      <c r="A33" s="504">
        <v>13</v>
      </c>
      <c r="B33" s="487" t="s">
        <v>88</v>
      </c>
      <c r="C33" s="498">
        <v>6127641.0297999997</v>
      </c>
      <c r="D33" s="498">
        <v>5773198.1682999991</v>
      </c>
      <c r="E33" s="578">
        <f t="shared" si="0"/>
        <v>11900839.198099999</v>
      </c>
      <c r="F33" s="498">
        <v>18972392.924899999</v>
      </c>
      <c r="G33" s="498">
        <v>490370.5773</v>
      </c>
      <c r="H33" s="572">
        <f t="shared" si="1"/>
        <v>19462763.5022</v>
      </c>
    </row>
    <row r="34" spans="1:8">
      <c r="A34" s="504">
        <v>13.1</v>
      </c>
      <c r="B34" s="497" t="s">
        <v>512</v>
      </c>
      <c r="C34" s="498">
        <v>4848246</v>
      </c>
      <c r="D34" s="498"/>
      <c r="E34" s="578">
        <f t="shared" si="0"/>
        <v>4848246</v>
      </c>
      <c r="F34" s="498">
        <v>16664937.84</v>
      </c>
      <c r="G34" s="498"/>
      <c r="H34" s="572">
        <f t="shared" si="1"/>
        <v>16664937.84</v>
      </c>
    </row>
    <row r="35" spans="1:8">
      <c r="A35" s="504">
        <v>13.2</v>
      </c>
      <c r="B35" s="497" t="s">
        <v>513</v>
      </c>
      <c r="C35" s="498"/>
      <c r="D35" s="498"/>
      <c r="E35" s="578">
        <f t="shared" si="0"/>
        <v>0</v>
      </c>
      <c r="F35" s="498"/>
      <c r="G35" s="498"/>
      <c r="H35" s="572">
        <f t="shared" si="1"/>
        <v>0</v>
      </c>
    </row>
    <row r="36" spans="1:8">
      <c r="A36" s="504">
        <v>14</v>
      </c>
      <c r="B36" s="424" t="s">
        <v>514</v>
      </c>
      <c r="C36" s="498">
        <f>SUM(C7,C11,C13,C14,C15,C19,C22,C23,C24,C27,C30,C33)</f>
        <v>268342054.82859999</v>
      </c>
      <c r="D36" s="498">
        <f>SUM(D7,D11,D13,D14,D15,D19,D22,D23,D24,D27,D30,D33)</f>
        <v>392821986.29309994</v>
      </c>
      <c r="E36" s="578">
        <f t="shared" si="0"/>
        <v>661164041.12169993</v>
      </c>
      <c r="F36" s="498">
        <f>SUM(F7,F11,F13,F14,F15,F19,F22,F23,F24,F27,F30,F33)</f>
        <v>293630541.93379998</v>
      </c>
      <c r="G36" s="498">
        <f>SUM(G7,G11,G13,G14,G15,G19,G22,G23,G24,G27,G30,G33)</f>
        <v>327682951.35069996</v>
      </c>
      <c r="H36" s="572">
        <f t="shared" si="1"/>
        <v>621313493.28449988</v>
      </c>
    </row>
    <row r="37" spans="1:8" ht="22.5" customHeight="1">
      <c r="A37" s="504"/>
      <c r="B37" s="507" t="s">
        <v>93</v>
      </c>
      <c r="C37" s="792"/>
      <c r="D37" s="793"/>
      <c r="E37" s="793"/>
      <c r="F37" s="793"/>
      <c r="G37" s="793"/>
      <c r="H37" s="794"/>
    </row>
    <row r="38" spans="1:8">
      <c r="A38" s="504">
        <v>15</v>
      </c>
      <c r="B38" s="310" t="s">
        <v>515</v>
      </c>
      <c r="C38" s="498">
        <f>C39</f>
        <v>147649.30969999998</v>
      </c>
      <c r="D38" s="498">
        <f>D39</f>
        <v>0</v>
      </c>
      <c r="E38" s="578">
        <f>C38+D38</f>
        <v>147649.30969999998</v>
      </c>
      <c r="F38" s="498">
        <f>F39</f>
        <v>414825.7672</v>
      </c>
      <c r="G38" s="498">
        <f>G39</f>
        <v>0</v>
      </c>
      <c r="H38" s="572">
        <f>F38+G38</f>
        <v>414825.7672</v>
      </c>
    </row>
    <row r="39" spans="1:8">
      <c r="A39" s="504">
        <v>15.1</v>
      </c>
      <c r="B39" s="494" t="s">
        <v>495</v>
      </c>
      <c r="C39" s="498">
        <v>147649.30969999998</v>
      </c>
      <c r="D39" s="498">
        <v>0</v>
      </c>
      <c r="E39" s="578">
        <f t="shared" ref="E39:E53" si="2">C39+D39</f>
        <v>147649.30969999998</v>
      </c>
      <c r="F39" s="498">
        <v>414825.7672</v>
      </c>
      <c r="G39" s="498">
        <v>0</v>
      </c>
      <c r="H39" s="572">
        <f t="shared" ref="H39:H53" si="3">F39+G39</f>
        <v>414825.7672</v>
      </c>
    </row>
    <row r="40" spans="1:8" ht="24" customHeight="1">
      <c r="A40" s="504">
        <v>16</v>
      </c>
      <c r="B40" s="496" t="s">
        <v>516</v>
      </c>
      <c r="C40" s="498"/>
      <c r="D40" s="498"/>
      <c r="E40" s="578">
        <f t="shared" si="2"/>
        <v>0</v>
      </c>
      <c r="F40" s="498"/>
      <c r="G40" s="498"/>
      <c r="H40" s="572">
        <f t="shared" si="3"/>
        <v>0</v>
      </c>
    </row>
    <row r="41" spans="1:8">
      <c r="A41" s="504">
        <v>17</v>
      </c>
      <c r="B41" s="496" t="s">
        <v>517</v>
      </c>
      <c r="C41" s="498">
        <f>SUM(C42:C45)</f>
        <v>258794930.07999998</v>
      </c>
      <c r="D41" s="498">
        <f>SUM(D42:D45)</f>
        <v>218852852.89569998</v>
      </c>
      <c r="E41" s="578">
        <f t="shared" si="2"/>
        <v>477647782.97569996</v>
      </c>
      <c r="F41" s="498">
        <f>SUM(F42:F45)</f>
        <v>201913638.44999999</v>
      </c>
      <c r="G41" s="498">
        <f>SUM(G42:G45)</f>
        <v>255127709.15870005</v>
      </c>
      <c r="H41" s="572">
        <f t="shared" si="3"/>
        <v>457041347.60870004</v>
      </c>
    </row>
    <row r="42" spans="1:8">
      <c r="A42" s="504">
        <v>17.100000000000001</v>
      </c>
      <c r="B42" s="491" t="s">
        <v>518</v>
      </c>
      <c r="C42" s="498">
        <v>258794930.07999998</v>
      </c>
      <c r="D42" s="498">
        <v>185542550.24199998</v>
      </c>
      <c r="E42" s="578">
        <f t="shared" si="2"/>
        <v>444337480.32199997</v>
      </c>
      <c r="F42" s="498">
        <v>186900372.69999999</v>
      </c>
      <c r="G42" s="498">
        <v>250156579.35800004</v>
      </c>
      <c r="H42" s="572">
        <f t="shared" si="3"/>
        <v>437056952.05800003</v>
      </c>
    </row>
    <row r="43" spans="1:8">
      <c r="A43" s="504">
        <v>17.2</v>
      </c>
      <c r="B43" s="492" t="s">
        <v>89</v>
      </c>
      <c r="C43" s="498">
        <v>0</v>
      </c>
      <c r="D43" s="498">
        <v>30377981.6633</v>
      </c>
      <c r="E43" s="578">
        <f t="shared" si="2"/>
        <v>30377981.6633</v>
      </c>
      <c r="F43" s="498">
        <v>15013265.75</v>
      </c>
      <c r="G43" s="498">
        <v>0</v>
      </c>
      <c r="H43" s="572">
        <f t="shared" si="3"/>
        <v>15013265.75</v>
      </c>
    </row>
    <row r="44" spans="1:8">
      <c r="A44" s="504">
        <v>17.3</v>
      </c>
      <c r="B44" s="491" t="s">
        <v>519</v>
      </c>
      <c r="C44" s="498"/>
      <c r="D44" s="498"/>
      <c r="E44" s="578">
        <f t="shared" si="2"/>
        <v>0</v>
      </c>
      <c r="F44" s="498"/>
      <c r="G44" s="498"/>
      <c r="H44" s="572">
        <f t="shared" si="3"/>
        <v>0</v>
      </c>
    </row>
    <row r="45" spans="1:8">
      <c r="A45" s="504">
        <v>17.399999999999999</v>
      </c>
      <c r="B45" s="491" t="s">
        <v>520</v>
      </c>
      <c r="C45" s="498">
        <v>0</v>
      </c>
      <c r="D45" s="498">
        <v>2932320.9904</v>
      </c>
      <c r="E45" s="578">
        <f t="shared" si="2"/>
        <v>2932320.9904</v>
      </c>
      <c r="F45" s="498">
        <v>0</v>
      </c>
      <c r="G45" s="498">
        <v>4971129.8007000005</v>
      </c>
      <c r="H45" s="572">
        <f t="shared" si="3"/>
        <v>4971129.8007000005</v>
      </c>
    </row>
    <row r="46" spans="1:8">
      <c r="A46" s="504">
        <v>18</v>
      </c>
      <c r="B46" s="487" t="s">
        <v>521</v>
      </c>
      <c r="C46" s="498">
        <v>69630.138399999996</v>
      </c>
      <c r="D46" s="498">
        <v>98543.651499999993</v>
      </c>
      <c r="E46" s="578">
        <f t="shared" si="2"/>
        <v>168173.78989999997</v>
      </c>
      <c r="F46" s="498">
        <v>30477.323400000001</v>
      </c>
      <c r="G46" s="498">
        <v>259885.80959999998</v>
      </c>
      <c r="H46" s="572">
        <f t="shared" si="3"/>
        <v>290363.13299999997</v>
      </c>
    </row>
    <row r="47" spans="1:8">
      <c r="A47" s="504">
        <v>19</v>
      </c>
      <c r="B47" s="487" t="s">
        <v>522</v>
      </c>
      <c r="C47" s="498">
        <f>SUM(C48:C49)</f>
        <v>0</v>
      </c>
      <c r="D47" s="498">
        <f>SUM(D48:D49)</f>
        <v>0</v>
      </c>
      <c r="E47" s="578">
        <f t="shared" si="2"/>
        <v>0</v>
      </c>
      <c r="F47" s="498">
        <f>SUM(F48:F49)</f>
        <v>0</v>
      </c>
      <c r="G47" s="498">
        <f>SUM(G48:G49)</f>
        <v>0</v>
      </c>
      <c r="H47" s="572">
        <f t="shared" si="3"/>
        <v>0</v>
      </c>
    </row>
    <row r="48" spans="1:8">
      <c r="A48" s="504">
        <v>19.100000000000001</v>
      </c>
      <c r="B48" s="489" t="s">
        <v>523</v>
      </c>
      <c r="C48" s="498"/>
      <c r="D48" s="498"/>
      <c r="E48" s="578">
        <f t="shared" si="2"/>
        <v>0</v>
      </c>
      <c r="F48" s="498"/>
      <c r="G48" s="498"/>
      <c r="H48" s="572">
        <f t="shared" si="3"/>
        <v>0</v>
      </c>
    </row>
    <row r="49" spans="1:8">
      <c r="A49" s="504">
        <v>19.2</v>
      </c>
      <c r="B49" s="489" t="s">
        <v>524</v>
      </c>
      <c r="C49" s="498"/>
      <c r="D49" s="498"/>
      <c r="E49" s="578">
        <f t="shared" si="2"/>
        <v>0</v>
      </c>
      <c r="F49" s="498"/>
      <c r="G49" s="498"/>
      <c r="H49" s="572">
        <f t="shared" si="3"/>
        <v>0</v>
      </c>
    </row>
    <row r="50" spans="1:8">
      <c r="A50" s="504">
        <v>20</v>
      </c>
      <c r="B50" s="424" t="s">
        <v>90</v>
      </c>
      <c r="C50" s="498">
        <v>0</v>
      </c>
      <c r="D50" s="498">
        <v>31676030.412500001</v>
      </c>
      <c r="E50" s="578">
        <f t="shared" si="2"/>
        <v>31676030.412500001</v>
      </c>
      <c r="F50" s="498">
        <v>0</v>
      </c>
      <c r="G50" s="498">
        <v>32621914.096799999</v>
      </c>
      <c r="H50" s="572">
        <f t="shared" si="3"/>
        <v>32621914.096799999</v>
      </c>
    </row>
    <row r="51" spans="1:8">
      <c r="A51" s="504">
        <v>21</v>
      </c>
      <c r="B51" s="493" t="s">
        <v>78</v>
      </c>
      <c r="C51" s="498">
        <v>6279842.0600000005</v>
      </c>
      <c r="D51" s="498">
        <v>1266997.8684999999</v>
      </c>
      <c r="E51" s="578">
        <f t="shared" si="2"/>
        <v>7546839.9285000004</v>
      </c>
      <c r="F51" s="498">
        <v>5850727.3300000001</v>
      </c>
      <c r="G51" s="498">
        <v>639130.52169999992</v>
      </c>
      <c r="H51" s="572">
        <f t="shared" si="3"/>
        <v>6489857.8517000005</v>
      </c>
    </row>
    <row r="52" spans="1:8">
      <c r="A52" s="504">
        <v>21.1</v>
      </c>
      <c r="B52" s="492" t="s">
        <v>525</v>
      </c>
      <c r="C52" s="498"/>
      <c r="D52" s="498"/>
      <c r="E52" s="578">
        <f t="shared" si="2"/>
        <v>0</v>
      </c>
      <c r="F52" s="498"/>
      <c r="G52" s="498"/>
      <c r="H52" s="572">
        <f t="shared" si="3"/>
        <v>0</v>
      </c>
    </row>
    <row r="53" spans="1:8">
      <c r="A53" s="504">
        <v>22</v>
      </c>
      <c r="B53" s="424" t="s">
        <v>526</v>
      </c>
      <c r="C53" s="498">
        <f>SUM(C38,C40,C41,C46,C47,C50,C51)</f>
        <v>265292051.58809999</v>
      </c>
      <c r="D53" s="498">
        <f>SUM(D38,D40,D41,D46,D47,D50,D51)</f>
        <v>251894424.82819995</v>
      </c>
      <c r="E53" s="578">
        <f t="shared" si="2"/>
        <v>517186476.41629994</v>
      </c>
      <c r="F53" s="498">
        <f>SUM(F38,F40,F41,F46,F47,F50,F51)</f>
        <v>208209668.87059999</v>
      </c>
      <c r="G53" s="498">
        <f>SUM(G38,G40,G41,G46,G47,G50,G51)</f>
        <v>288648639.5868001</v>
      </c>
      <c r="H53" s="572">
        <f t="shared" si="3"/>
        <v>496858308.45740008</v>
      </c>
    </row>
    <row r="54" spans="1:8" ht="24" customHeight="1">
      <c r="A54" s="504"/>
      <c r="B54" s="507" t="s">
        <v>527</v>
      </c>
      <c r="C54" s="792"/>
      <c r="D54" s="793"/>
      <c r="E54" s="793"/>
      <c r="F54" s="793"/>
      <c r="G54" s="793"/>
      <c r="H54" s="794"/>
    </row>
    <row r="55" spans="1:8">
      <c r="A55" s="504">
        <v>23</v>
      </c>
      <c r="B55" s="424" t="s">
        <v>711</v>
      </c>
      <c r="C55" s="498">
        <v>136800000</v>
      </c>
      <c r="D55" s="498">
        <v>0</v>
      </c>
      <c r="E55" s="578">
        <f>C55+D55</f>
        <v>136800000</v>
      </c>
      <c r="F55" s="498">
        <v>136800000</v>
      </c>
      <c r="G55" s="498">
        <v>0</v>
      </c>
      <c r="H55" s="572">
        <f>F55+G55</f>
        <v>136800000</v>
      </c>
    </row>
    <row r="56" spans="1:8">
      <c r="A56" s="504">
        <v>24</v>
      </c>
      <c r="B56" s="424" t="s">
        <v>528</v>
      </c>
      <c r="C56" s="498"/>
      <c r="D56" s="498"/>
      <c r="E56" s="578">
        <f t="shared" ref="E56:E69" si="4">C56+D56</f>
        <v>0</v>
      </c>
      <c r="F56" s="498"/>
      <c r="G56" s="498"/>
      <c r="H56" s="572">
        <f t="shared" ref="H56:H69" si="5">F56+G56</f>
        <v>0</v>
      </c>
    </row>
    <row r="57" spans="1:8">
      <c r="A57" s="504">
        <v>25</v>
      </c>
      <c r="B57" s="424" t="s">
        <v>91</v>
      </c>
      <c r="C57" s="498"/>
      <c r="D57" s="498"/>
      <c r="E57" s="578">
        <f t="shared" si="4"/>
        <v>0</v>
      </c>
      <c r="F57" s="498"/>
      <c r="G57" s="498"/>
      <c r="H57" s="572">
        <f t="shared" si="5"/>
        <v>0</v>
      </c>
    </row>
    <row r="58" spans="1:8">
      <c r="A58" s="504">
        <v>26</v>
      </c>
      <c r="B58" s="487" t="s">
        <v>529</v>
      </c>
      <c r="C58" s="498"/>
      <c r="D58" s="498"/>
      <c r="E58" s="578">
        <f t="shared" si="4"/>
        <v>0</v>
      </c>
      <c r="F58" s="498"/>
      <c r="G58" s="498"/>
      <c r="H58" s="572">
        <f t="shared" si="5"/>
        <v>0</v>
      </c>
    </row>
    <row r="59" spans="1:8">
      <c r="A59" s="504">
        <v>27</v>
      </c>
      <c r="B59" s="487" t="s">
        <v>530</v>
      </c>
      <c r="C59" s="498">
        <f>SUM(C60:C61)</f>
        <v>1154910.5</v>
      </c>
      <c r="D59" s="498">
        <f>SUM(D60:D61)</f>
        <v>13226500</v>
      </c>
      <c r="E59" s="578">
        <f>C59+D59</f>
        <v>14381410.5</v>
      </c>
      <c r="F59" s="498">
        <f>SUM(F60:F61)</f>
        <v>1154910.5</v>
      </c>
      <c r="G59" s="498">
        <f>SUM(G60:G61)</f>
        <v>0</v>
      </c>
      <c r="H59" s="572">
        <f t="shared" si="5"/>
        <v>1154910.5</v>
      </c>
    </row>
    <row r="60" spans="1:8">
      <c r="A60" s="504">
        <v>27.1</v>
      </c>
      <c r="B60" s="489" t="s">
        <v>531</v>
      </c>
      <c r="C60" s="498">
        <v>1154910.5</v>
      </c>
      <c r="D60" s="498">
        <v>0</v>
      </c>
      <c r="E60" s="578">
        <f>C60+D60</f>
        <v>1154910.5</v>
      </c>
      <c r="F60" s="498">
        <v>1154910.5</v>
      </c>
      <c r="G60" s="498">
        <v>0</v>
      </c>
      <c r="H60" s="572">
        <f t="shared" si="5"/>
        <v>1154910.5</v>
      </c>
    </row>
    <row r="61" spans="1:8">
      <c r="A61" s="504">
        <v>27.2</v>
      </c>
      <c r="B61" s="491" t="s">
        <v>532</v>
      </c>
      <c r="C61" s="498"/>
      <c r="D61" s="498">
        <v>13226500</v>
      </c>
      <c r="E61" s="578">
        <f t="shared" si="4"/>
        <v>13226500</v>
      </c>
      <c r="F61" s="498"/>
      <c r="G61" s="498"/>
      <c r="H61" s="572">
        <f t="shared" si="5"/>
        <v>0</v>
      </c>
    </row>
    <row r="62" spans="1:8">
      <c r="A62" s="504">
        <v>28</v>
      </c>
      <c r="B62" s="493" t="s">
        <v>533</v>
      </c>
      <c r="C62" s="498"/>
      <c r="D62" s="498"/>
      <c r="E62" s="578">
        <f t="shared" si="4"/>
        <v>0</v>
      </c>
      <c r="F62" s="498"/>
      <c r="G62" s="498"/>
      <c r="H62" s="572">
        <f t="shared" si="5"/>
        <v>0</v>
      </c>
    </row>
    <row r="63" spans="1:8">
      <c r="A63" s="504">
        <v>29</v>
      </c>
      <c r="B63" s="487" t="s">
        <v>534</v>
      </c>
      <c r="C63" s="498">
        <v>0</v>
      </c>
      <c r="D63" s="498">
        <v>0</v>
      </c>
      <c r="E63" s="578">
        <f t="shared" si="4"/>
        <v>0</v>
      </c>
      <c r="F63" s="498">
        <v>0</v>
      </c>
      <c r="G63" s="498">
        <f>SUM(G64:G66)</f>
        <v>0</v>
      </c>
      <c r="H63" s="572">
        <f t="shared" si="5"/>
        <v>0</v>
      </c>
    </row>
    <row r="64" spans="1:8">
      <c r="A64" s="504">
        <v>29.1</v>
      </c>
      <c r="B64" s="488" t="s">
        <v>535</v>
      </c>
      <c r="C64" s="498"/>
      <c r="D64" s="498"/>
      <c r="E64" s="578">
        <f t="shared" si="4"/>
        <v>0</v>
      </c>
      <c r="F64" s="498"/>
      <c r="G64" s="498"/>
      <c r="H64" s="572">
        <f t="shared" si="5"/>
        <v>0</v>
      </c>
    </row>
    <row r="65" spans="1:10" ht="25.05" customHeight="1">
      <c r="A65" s="504">
        <v>29.2</v>
      </c>
      <c r="B65" s="489" t="s">
        <v>536</v>
      </c>
      <c r="C65" s="498"/>
      <c r="D65" s="498"/>
      <c r="E65" s="578">
        <f t="shared" si="4"/>
        <v>0</v>
      </c>
      <c r="F65" s="498"/>
      <c r="G65" s="498"/>
      <c r="H65" s="572">
        <f t="shared" si="5"/>
        <v>0</v>
      </c>
    </row>
    <row r="66" spans="1:10" ht="22.5" customHeight="1">
      <c r="A66" s="504">
        <v>29.3</v>
      </c>
      <c r="B66" s="490" t="s">
        <v>537</v>
      </c>
      <c r="C66" s="498"/>
      <c r="D66" s="498"/>
      <c r="E66" s="578">
        <f t="shared" si="4"/>
        <v>0</v>
      </c>
      <c r="F66" s="498"/>
      <c r="G66" s="498"/>
      <c r="H66" s="572">
        <f t="shared" si="5"/>
        <v>0</v>
      </c>
    </row>
    <row r="67" spans="1:10">
      <c r="A67" s="504">
        <v>30</v>
      </c>
      <c r="B67" s="487" t="s">
        <v>92</v>
      </c>
      <c r="C67" s="498">
        <v>-7203845.9896999998</v>
      </c>
      <c r="D67" s="498"/>
      <c r="E67" s="578">
        <f t="shared" si="4"/>
        <v>-7203845.9896999998</v>
      </c>
      <c r="F67" s="498">
        <v>-13499726.210000001</v>
      </c>
      <c r="G67" s="498"/>
      <c r="H67" s="572">
        <f t="shared" si="5"/>
        <v>-13499726.210000001</v>
      </c>
    </row>
    <row r="68" spans="1:10">
      <c r="A68" s="504">
        <v>31</v>
      </c>
      <c r="B68" s="508" t="s">
        <v>770</v>
      </c>
      <c r="C68" s="498">
        <f>SUM(C55,C56,C57,C58,C59,C62,C63,C67)</f>
        <v>130751064.5103</v>
      </c>
      <c r="D68" s="498">
        <f>SUM(D55,D56,D57,D58,D59,D62,D63,D67)</f>
        <v>13226500</v>
      </c>
      <c r="E68" s="578">
        <f t="shared" si="4"/>
        <v>143977564.51029998</v>
      </c>
      <c r="F68" s="498">
        <f>SUM(F55,F56,F57,F58,F59,F62,F63,F67)</f>
        <v>124455184.28999999</v>
      </c>
      <c r="G68" s="498">
        <f>SUM(G55,G56,G57,G58,G59,G62,G63,G67)</f>
        <v>0</v>
      </c>
      <c r="H68" s="572">
        <f t="shared" si="5"/>
        <v>124455184.28999999</v>
      </c>
    </row>
    <row r="69" spans="1:10" ht="15" thickBot="1">
      <c r="A69" s="509">
        <v>32</v>
      </c>
      <c r="B69" s="510" t="s">
        <v>539</v>
      </c>
      <c r="C69" s="499">
        <f>SUM(C53,C68)</f>
        <v>396043116.0984</v>
      </c>
      <c r="D69" s="499">
        <f>SUM(D53,D68)</f>
        <v>265120924.82819995</v>
      </c>
      <c r="E69" s="580">
        <f t="shared" si="4"/>
        <v>661164040.92659998</v>
      </c>
      <c r="F69" s="499">
        <f>SUM(F53,F68)</f>
        <v>332664853.16059995</v>
      </c>
      <c r="G69" s="499">
        <f>SUM(G53,G68)</f>
        <v>288648639.5868001</v>
      </c>
      <c r="H69" s="574">
        <f t="shared" si="5"/>
        <v>621313492.74740005</v>
      </c>
      <c r="J69" s="564"/>
    </row>
    <row r="71" spans="1:10">
      <c r="H71" s="526"/>
    </row>
    <row r="72" spans="1:10" ht="20.399999999999999">
      <c r="B72" s="571" t="s">
        <v>771</v>
      </c>
      <c r="E72" s="515"/>
    </row>
  </sheetData>
  <mergeCells count="7">
    <mergeCell ref="C37:H37"/>
    <mergeCell ref="C54:H54"/>
    <mergeCell ref="A4:A6"/>
    <mergeCell ref="B4:B5"/>
    <mergeCell ref="C4:E4"/>
    <mergeCell ref="F4:H4"/>
    <mergeCell ref="C6:H6"/>
  </mergeCells>
  <pageMargins left="0.7" right="0.7" top="0.75" bottom="0.75" header="0.3" footer="0.3"/>
  <pageSetup paperSize="9" scale="48" orientation="portrait" horizontalDpi="300" verticalDpi="300" r:id="rId1"/>
  <headerFooter>
    <oddFooter>&amp;C_x000D_&amp;1#&amp;"Aptos"&amp;10&amp;K000000 C4 - EXTERNAL 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37"/>
  <sheetViews>
    <sheetView showGridLines="0" topLeftCell="A5" zoomScale="80" zoomScaleNormal="80" zoomScaleSheetLayoutView="80" workbookViewId="0">
      <selection activeCell="F33" sqref="F33"/>
    </sheetView>
  </sheetViews>
  <sheetFormatPr defaultColWidth="9.21875" defaultRowHeight="12"/>
  <cols>
    <col min="1" max="1" width="11.77734375" style="351" bestFit="1" customWidth="1"/>
    <col min="2" max="2" width="96" style="351" customWidth="1"/>
    <col min="3" max="3" width="16.33203125" style="351" customWidth="1"/>
    <col min="4" max="5" width="16.109375" style="351" customWidth="1"/>
    <col min="6" max="6" width="16.109375" style="366" customWidth="1"/>
    <col min="7" max="7" width="25.21875" style="366" customWidth="1"/>
    <col min="8" max="8" width="16.109375" style="351" customWidth="1"/>
    <col min="9" max="11" width="16.109375" style="366" customWidth="1"/>
    <col min="12" max="12" width="26.21875" style="366" customWidth="1"/>
    <col min="13" max="16384" width="9.21875" style="351"/>
  </cols>
  <sheetData>
    <row r="1" spans="1:12" ht="13.8">
      <c r="A1" s="295" t="s">
        <v>97</v>
      </c>
      <c r="B1" s="214" t="str">
        <f>Info!C2</f>
        <v>სს " პაშა ბანკი საქართველო"</v>
      </c>
      <c r="F1" s="351"/>
      <c r="G1" s="351"/>
      <c r="I1" s="351"/>
      <c r="J1" s="351"/>
      <c r="K1" s="351"/>
      <c r="L1" s="351"/>
    </row>
    <row r="2" spans="1:12">
      <c r="A2" s="295" t="s">
        <v>98</v>
      </c>
      <c r="B2" s="298">
        <f>'1. key ratios'!B2</f>
        <v>46203</v>
      </c>
      <c r="F2" s="351"/>
      <c r="G2" s="351"/>
      <c r="I2" s="351"/>
      <c r="J2" s="351"/>
      <c r="K2" s="351"/>
      <c r="L2" s="351"/>
    </row>
    <row r="3" spans="1:12">
      <c r="A3" s="297" t="s">
        <v>451</v>
      </c>
      <c r="F3" s="351"/>
      <c r="G3" s="351"/>
      <c r="I3" s="351"/>
      <c r="J3" s="351"/>
      <c r="K3" s="351"/>
      <c r="L3" s="351"/>
    </row>
    <row r="4" spans="1:12">
      <c r="F4" s="351"/>
      <c r="G4" s="351"/>
      <c r="I4" s="351"/>
      <c r="J4" s="351"/>
      <c r="K4" s="351"/>
      <c r="L4" s="351"/>
    </row>
    <row r="5" spans="1:12" ht="37.5" customHeight="1">
      <c r="A5" s="848" t="s">
        <v>452</v>
      </c>
      <c r="B5" s="849"/>
      <c r="C5" s="897" t="s">
        <v>453</v>
      </c>
      <c r="D5" s="898"/>
      <c r="E5" s="898"/>
      <c r="F5" s="898"/>
      <c r="G5" s="898"/>
      <c r="H5" s="897" t="s">
        <v>656</v>
      </c>
      <c r="I5" s="899"/>
      <c r="J5" s="899"/>
      <c r="K5" s="899"/>
      <c r="L5" s="900"/>
    </row>
    <row r="6" spans="1:12" ht="39.450000000000003" customHeight="1">
      <c r="A6" s="852"/>
      <c r="B6" s="853"/>
      <c r="C6" s="302"/>
      <c r="D6" s="349" t="s">
        <v>641</v>
      </c>
      <c r="E6" s="349" t="s">
        <v>640</v>
      </c>
      <c r="F6" s="349" t="s">
        <v>639</v>
      </c>
      <c r="G6" s="349" t="s">
        <v>638</v>
      </c>
      <c r="H6" s="367"/>
      <c r="I6" s="349" t="s">
        <v>641</v>
      </c>
      <c r="J6" s="349" t="s">
        <v>640</v>
      </c>
      <c r="K6" s="349" t="s">
        <v>639</v>
      </c>
      <c r="L6" s="349" t="s">
        <v>638</v>
      </c>
    </row>
    <row r="7" spans="1:12" ht="16.2" customHeight="1">
      <c r="A7" s="341">
        <v>1</v>
      </c>
      <c r="B7" s="354" t="s">
        <v>375</v>
      </c>
      <c r="C7" s="605">
        <v>599601.67000000004</v>
      </c>
      <c r="D7" s="545">
        <v>599601.67000000004</v>
      </c>
      <c r="E7" s="545">
        <v>0</v>
      </c>
      <c r="F7" s="545">
        <v>0</v>
      </c>
      <c r="G7" s="545">
        <v>0</v>
      </c>
      <c r="H7" s="549">
        <v>1209.3630000000001</v>
      </c>
      <c r="I7" s="549">
        <v>1209.3630000000001</v>
      </c>
      <c r="J7" s="545">
        <v>0</v>
      </c>
      <c r="K7" s="545">
        <v>0</v>
      </c>
      <c r="L7" s="545">
        <v>0</v>
      </c>
    </row>
    <row r="8" spans="1:12" ht="16.2" customHeight="1">
      <c r="A8" s="341">
        <v>2</v>
      </c>
      <c r="B8" s="354" t="s">
        <v>376</v>
      </c>
      <c r="C8" s="606">
        <v>69608444.814899996</v>
      </c>
      <c r="D8" s="549">
        <v>69435864.924899995</v>
      </c>
      <c r="E8" s="549">
        <v>0</v>
      </c>
      <c r="F8" s="607">
        <v>172579.89</v>
      </c>
      <c r="G8" s="607">
        <v>0</v>
      </c>
      <c r="H8" s="549">
        <v>395653.19500000001</v>
      </c>
      <c r="I8" s="607">
        <v>224786.05710000001</v>
      </c>
      <c r="J8" s="608">
        <v>0</v>
      </c>
      <c r="K8" s="608">
        <v>170867.1379</v>
      </c>
      <c r="L8" s="608">
        <v>0</v>
      </c>
    </row>
    <row r="9" spans="1:12" ht="16.2" customHeight="1">
      <c r="A9" s="341">
        <v>3</v>
      </c>
      <c r="B9" s="354" t="s">
        <v>617</v>
      </c>
      <c r="C9" s="605"/>
      <c r="D9" s="545"/>
      <c r="E9" s="545"/>
      <c r="F9" s="609"/>
      <c r="G9" s="609"/>
      <c r="H9" s="549"/>
      <c r="I9" s="610"/>
      <c r="J9" s="609"/>
      <c r="K9" s="609"/>
      <c r="L9" s="609"/>
    </row>
    <row r="10" spans="1:12" ht="16.2" customHeight="1">
      <c r="A10" s="341">
        <v>4</v>
      </c>
      <c r="B10" s="354" t="s">
        <v>377</v>
      </c>
      <c r="C10" s="605">
        <v>42951304.043200001</v>
      </c>
      <c r="D10" s="545">
        <v>30838215.098499998</v>
      </c>
      <c r="E10" s="545">
        <v>10472285.3541</v>
      </c>
      <c r="F10" s="609">
        <v>1640803.5906</v>
      </c>
      <c r="G10" s="609">
        <v>0</v>
      </c>
      <c r="H10" s="549">
        <v>415034.54629999999</v>
      </c>
      <c r="I10" s="610">
        <v>239501.07339999999</v>
      </c>
      <c r="J10" s="609">
        <v>20288.6937</v>
      </c>
      <c r="K10" s="609">
        <v>155244.77919999999</v>
      </c>
      <c r="L10" s="609">
        <v>0</v>
      </c>
    </row>
    <row r="11" spans="1:12" ht="16.2" customHeight="1">
      <c r="A11" s="341">
        <v>5</v>
      </c>
      <c r="B11" s="354" t="s">
        <v>378</v>
      </c>
      <c r="C11" s="605">
        <v>48117018.386500001</v>
      </c>
      <c r="D11" s="545">
        <v>47894438.770800002</v>
      </c>
      <c r="E11" s="545">
        <v>222579.61569999999</v>
      </c>
      <c r="F11" s="609">
        <v>0</v>
      </c>
      <c r="G11" s="609">
        <v>0</v>
      </c>
      <c r="H11" s="549">
        <v>122841.32610000001</v>
      </c>
      <c r="I11" s="610">
        <v>113287.49280000001</v>
      </c>
      <c r="J11" s="609">
        <v>9553.8333000000002</v>
      </c>
      <c r="K11" s="609">
        <v>0</v>
      </c>
      <c r="L11" s="609">
        <v>0</v>
      </c>
    </row>
    <row r="12" spans="1:12" ht="16.2" customHeight="1">
      <c r="A12" s="341">
        <v>6</v>
      </c>
      <c r="B12" s="354" t="s">
        <v>379</v>
      </c>
      <c r="C12" s="605">
        <v>3194692.73</v>
      </c>
      <c r="D12" s="545">
        <v>3194692.73</v>
      </c>
      <c r="E12" s="545">
        <v>0</v>
      </c>
      <c r="F12" s="609">
        <v>0</v>
      </c>
      <c r="G12" s="609">
        <v>0</v>
      </c>
      <c r="H12" s="549">
        <v>23790.5281</v>
      </c>
      <c r="I12" s="610">
        <v>23790.5281</v>
      </c>
      <c r="J12" s="609">
        <v>0</v>
      </c>
      <c r="K12" s="609">
        <v>0</v>
      </c>
      <c r="L12" s="609">
        <v>0</v>
      </c>
    </row>
    <row r="13" spans="1:12" ht="16.2" customHeight="1">
      <c r="A13" s="341">
        <v>7</v>
      </c>
      <c r="B13" s="354" t="s">
        <v>380</v>
      </c>
      <c r="C13" s="605">
        <v>18826591.662700001</v>
      </c>
      <c r="D13" s="545">
        <v>18826591.662700001</v>
      </c>
      <c r="E13" s="545">
        <v>0</v>
      </c>
      <c r="F13" s="609">
        <v>0</v>
      </c>
      <c r="G13" s="609">
        <v>0</v>
      </c>
      <c r="H13" s="549">
        <v>191572.5607</v>
      </c>
      <c r="I13" s="610">
        <v>191572.5607</v>
      </c>
      <c r="J13" s="609">
        <v>0</v>
      </c>
      <c r="K13" s="609">
        <v>0</v>
      </c>
      <c r="L13" s="609">
        <v>0</v>
      </c>
    </row>
    <row r="14" spans="1:12" ht="16.2" customHeight="1">
      <c r="A14" s="341">
        <v>8</v>
      </c>
      <c r="B14" s="354" t="s">
        <v>381</v>
      </c>
      <c r="C14" s="605">
        <v>2773326.2697999999</v>
      </c>
      <c r="D14" s="545">
        <v>1741059.4024</v>
      </c>
      <c r="E14" s="545">
        <v>0</v>
      </c>
      <c r="F14" s="609">
        <v>1032266.8674</v>
      </c>
      <c r="G14" s="609">
        <v>0</v>
      </c>
      <c r="H14" s="549">
        <v>111665.6159</v>
      </c>
      <c r="I14" s="610">
        <v>13591.660599999999</v>
      </c>
      <c r="J14" s="609">
        <v>0</v>
      </c>
      <c r="K14" s="609">
        <v>98073.955300000001</v>
      </c>
      <c r="L14" s="609">
        <v>0</v>
      </c>
    </row>
    <row r="15" spans="1:12" ht="16.2" customHeight="1">
      <c r="A15" s="341">
        <v>9</v>
      </c>
      <c r="B15" s="354" t="s">
        <v>382</v>
      </c>
      <c r="C15" s="605">
        <v>3241446.8114</v>
      </c>
      <c r="D15" s="545">
        <v>3241446.8114</v>
      </c>
      <c r="E15" s="545">
        <v>0</v>
      </c>
      <c r="F15" s="609">
        <v>0</v>
      </c>
      <c r="G15" s="609">
        <v>0</v>
      </c>
      <c r="H15" s="549">
        <v>8827.3083000000006</v>
      </c>
      <c r="I15" s="610">
        <v>8827.3083000000006</v>
      </c>
      <c r="J15" s="609">
        <v>0</v>
      </c>
      <c r="K15" s="609">
        <v>0</v>
      </c>
      <c r="L15" s="609">
        <v>0</v>
      </c>
    </row>
    <row r="16" spans="1:12" ht="16.2" customHeight="1">
      <c r="A16" s="341">
        <v>10</v>
      </c>
      <c r="B16" s="354" t="s">
        <v>383</v>
      </c>
      <c r="C16" s="605">
        <v>1180293.6025</v>
      </c>
      <c r="D16" s="545">
        <v>1180293.6025</v>
      </c>
      <c r="E16" s="545">
        <v>0</v>
      </c>
      <c r="F16" s="609">
        <v>0</v>
      </c>
      <c r="G16" s="609">
        <v>0</v>
      </c>
      <c r="H16" s="549">
        <v>3618.0140999999999</v>
      </c>
      <c r="I16" s="610">
        <v>3618.0140999999999</v>
      </c>
      <c r="J16" s="609">
        <v>0</v>
      </c>
      <c r="K16" s="609">
        <v>0</v>
      </c>
      <c r="L16" s="609">
        <v>0</v>
      </c>
    </row>
    <row r="17" spans="1:12" ht="16.2" customHeight="1">
      <c r="A17" s="341">
        <v>11</v>
      </c>
      <c r="B17" s="354" t="s">
        <v>384</v>
      </c>
      <c r="C17" s="605"/>
      <c r="D17" s="545"/>
      <c r="E17" s="545"/>
      <c r="F17" s="609"/>
      <c r="G17" s="609"/>
      <c r="H17" s="549"/>
      <c r="I17" s="610"/>
      <c r="J17" s="609"/>
      <c r="K17" s="609"/>
      <c r="L17" s="609"/>
    </row>
    <row r="18" spans="1:12" ht="16.2" customHeight="1">
      <c r="A18" s="341">
        <v>12</v>
      </c>
      <c r="B18" s="354" t="s">
        <v>385</v>
      </c>
      <c r="C18" s="605">
        <v>15274155.3662</v>
      </c>
      <c r="D18" s="545">
        <v>7767870.1599000003</v>
      </c>
      <c r="E18" s="545">
        <v>7505645.5263</v>
      </c>
      <c r="F18" s="609">
        <v>639.67999999999995</v>
      </c>
      <c r="G18" s="609">
        <v>0</v>
      </c>
      <c r="H18" s="549">
        <v>133961.84460000001</v>
      </c>
      <c r="I18" s="610">
        <v>47432.686600000001</v>
      </c>
      <c r="J18" s="609">
        <v>85889.478000000003</v>
      </c>
      <c r="K18" s="609">
        <v>639.67999999999995</v>
      </c>
      <c r="L18" s="609">
        <v>0</v>
      </c>
    </row>
    <row r="19" spans="1:12" ht="16.2" customHeight="1">
      <c r="A19" s="341">
        <v>13</v>
      </c>
      <c r="B19" s="354" t="s">
        <v>386</v>
      </c>
      <c r="C19" s="605">
        <v>3194327.173</v>
      </c>
      <c r="D19" s="545">
        <v>2756451.8015000001</v>
      </c>
      <c r="E19" s="545">
        <v>0</v>
      </c>
      <c r="F19" s="609">
        <v>437875.37150000001</v>
      </c>
      <c r="G19" s="609">
        <v>0</v>
      </c>
      <c r="H19" s="549">
        <v>69406.288</v>
      </c>
      <c r="I19" s="610">
        <v>27477.2143</v>
      </c>
      <c r="J19" s="609">
        <v>0</v>
      </c>
      <c r="K19" s="609">
        <v>41929.073700000001</v>
      </c>
      <c r="L19" s="609">
        <v>0</v>
      </c>
    </row>
    <row r="20" spans="1:12" ht="16.2" customHeight="1">
      <c r="A20" s="341">
        <v>14</v>
      </c>
      <c r="B20" s="354" t="s">
        <v>387</v>
      </c>
      <c r="C20" s="605">
        <v>13852684.6513</v>
      </c>
      <c r="D20" s="545">
        <v>4135605.9418000001</v>
      </c>
      <c r="E20" s="545">
        <v>862732.93079999997</v>
      </c>
      <c r="F20" s="609">
        <v>683622.65</v>
      </c>
      <c r="G20" s="609">
        <v>8170723.1287000002</v>
      </c>
      <c r="H20" s="549">
        <v>1974826.8011</v>
      </c>
      <c r="I20" s="610">
        <v>3618.8220999999999</v>
      </c>
      <c r="J20" s="609">
        <v>151474.0913</v>
      </c>
      <c r="K20" s="609">
        <v>65654.5</v>
      </c>
      <c r="L20" s="609">
        <v>1754079.3877000001</v>
      </c>
    </row>
    <row r="21" spans="1:12" ht="16.2" customHeight="1">
      <c r="A21" s="341">
        <v>15</v>
      </c>
      <c r="B21" s="354" t="s">
        <v>388</v>
      </c>
      <c r="C21" s="605">
        <v>23812645.649</v>
      </c>
      <c r="D21" s="545">
        <v>14450173.793400001</v>
      </c>
      <c r="E21" s="545">
        <v>0</v>
      </c>
      <c r="F21" s="609">
        <v>9362471.8555999994</v>
      </c>
      <c r="G21" s="609">
        <v>0</v>
      </c>
      <c r="H21" s="549">
        <v>1494038.8293999999</v>
      </c>
      <c r="I21" s="610">
        <v>30994.0746</v>
      </c>
      <c r="J21" s="609">
        <v>0</v>
      </c>
      <c r="K21" s="609">
        <v>1463044.7548</v>
      </c>
      <c r="L21" s="609">
        <v>0</v>
      </c>
    </row>
    <row r="22" spans="1:12" ht="16.2" customHeight="1">
      <c r="A22" s="341">
        <v>16</v>
      </c>
      <c r="B22" s="354" t="s">
        <v>389</v>
      </c>
      <c r="C22" s="605"/>
      <c r="D22" s="545"/>
      <c r="E22" s="545"/>
      <c r="F22" s="609"/>
      <c r="G22" s="609"/>
      <c r="H22" s="549"/>
      <c r="I22" s="610"/>
      <c r="J22" s="609"/>
      <c r="K22" s="609"/>
      <c r="L22" s="609"/>
    </row>
    <row r="23" spans="1:12" ht="16.2" customHeight="1">
      <c r="A23" s="341">
        <v>17</v>
      </c>
      <c r="B23" s="354" t="s">
        <v>390</v>
      </c>
      <c r="C23" s="605">
        <v>8515132.7473000009</v>
      </c>
      <c r="D23" s="545">
        <v>7993844.4800000004</v>
      </c>
      <c r="E23" s="545">
        <v>521288.26730000001</v>
      </c>
      <c r="F23" s="609">
        <v>0</v>
      </c>
      <c r="G23" s="609">
        <v>0</v>
      </c>
      <c r="H23" s="549">
        <v>8274.1088999999993</v>
      </c>
      <c r="I23" s="610">
        <v>6642.5288</v>
      </c>
      <c r="J23" s="609">
        <v>1631.5800999999999</v>
      </c>
      <c r="K23" s="609">
        <v>0</v>
      </c>
      <c r="L23" s="609">
        <v>0</v>
      </c>
    </row>
    <row r="24" spans="1:12" ht="16.2" customHeight="1">
      <c r="A24" s="341">
        <v>18</v>
      </c>
      <c r="B24" s="354" t="s">
        <v>391</v>
      </c>
      <c r="C24" s="605">
        <v>108770793.54180001</v>
      </c>
      <c r="D24" s="545">
        <v>108770793.54180001</v>
      </c>
      <c r="E24" s="545">
        <v>0</v>
      </c>
      <c r="F24" s="609">
        <v>0</v>
      </c>
      <c r="G24" s="609">
        <v>0</v>
      </c>
      <c r="H24" s="549">
        <v>463028.58760000003</v>
      </c>
      <c r="I24" s="610">
        <v>463028.58760000003</v>
      </c>
      <c r="J24" s="609">
        <v>0</v>
      </c>
      <c r="K24" s="609">
        <v>0</v>
      </c>
      <c r="L24" s="609">
        <v>0</v>
      </c>
    </row>
    <row r="25" spans="1:12" ht="16.2" customHeight="1">
      <c r="A25" s="341">
        <v>19</v>
      </c>
      <c r="B25" s="354" t="s">
        <v>392</v>
      </c>
      <c r="C25" s="605"/>
      <c r="D25" s="545"/>
      <c r="E25" s="545"/>
      <c r="F25" s="609"/>
      <c r="G25" s="609"/>
      <c r="H25" s="549"/>
      <c r="I25" s="610"/>
      <c r="J25" s="609"/>
      <c r="K25" s="609"/>
      <c r="L25" s="609"/>
    </row>
    <row r="26" spans="1:12" ht="16.2" customHeight="1">
      <c r="A26" s="341">
        <v>20</v>
      </c>
      <c r="B26" s="354" t="s">
        <v>393</v>
      </c>
      <c r="C26" s="605">
        <v>12953763.0023</v>
      </c>
      <c r="D26" s="545">
        <v>12953763.0023</v>
      </c>
      <c r="E26" s="545">
        <v>0</v>
      </c>
      <c r="F26" s="609">
        <v>0</v>
      </c>
      <c r="G26" s="609">
        <v>0</v>
      </c>
      <c r="H26" s="549">
        <v>210147.84700000001</v>
      </c>
      <c r="I26" s="610">
        <v>210147.84700000001</v>
      </c>
      <c r="J26" s="609">
        <v>0</v>
      </c>
      <c r="K26" s="609">
        <v>0</v>
      </c>
      <c r="L26" s="609">
        <v>0</v>
      </c>
    </row>
    <row r="27" spans="1:12" ht="16.2" customHeight="1">
      <c r="A27" s="341">
        <v>21</v>
      </c>
      <c r="B27" s="354" t="s">
        <v>394</v>
      </c>
      <c r="C27" s="605"/>
      <c r="D27" s="545"/>
      <c r="E27" s="545"/>
      <c r="F27" s="609"/>
      <c r="G27" s="609"/>
      <c r="H27" s="549"/>
      <c r="I27" s="610"/>
      <c r="J27" s="609"/>
      <c r="K27" s="609"/>
      <c r="L27" s="609"/>
    </row>
    <row r="28" spans="1:12" ht="16.2" customHeight="1">
      <c r="A28" s="341">
        <v>22</v>
      </c>
      <c r="B28" s="354" t="s">
        <v>395</v>
      </c>
      <c r="C28" s="605">
        <v>15930680.701099999</v>
      </c>
      <c r="D28" s="545">
        <v>15930680.701099999</v>
      </c>
      <c r="E28" s="545">
        <v>0</v>
      </c>
      <c r="F28" s="609">
        <v>0</v>
      </c>
      <c r="G28" s="609">
        <v>0</v>
      </c>
      <c r="H28" s="549">
        <v>211508.29079999999</v>
      </c>
      <c r="I28" s="610">
        <v>211508.29079999999</v>
      </c>
      <c r="J28" s="609">
        <v>0</v>
      </c>
      <c r="K28" s="609">
        <v>0</v>
      </c>
      <c r="L28" s="609">
        <v>0</v>
      </c>
    </row>
    <row r="29" spans="1:12" ht="16.2" customHeight="1">
      <c r="A29" s="341">
        <v>23</v>
      </c>
      <c r="B29" s="354" t="s">
        <v>396</v>
      </c>
      <c r="C29" s="605">
        <v>10199793.4833</v>
      </c>
      <c r="D29" s="545">
        <v>9261709.1092000008</v>
      </c>
      <c r="E29" s="545">
        <v>0</v>
      </c>
      <c r="F29" s="609">
        <v>938084.37410000002</v>
      </c>
      <c r="G29" s="609">
        <v>0</v>
      </c>
      <c r="H29" s="549">
        <v>171450.25940000001</v>
      </c>
      <c r="I29" s="610">
        <v>78515.739799999996</v>
      </c>
      <c r="J29" s="609">
        <v>0</v>
      </c>
      <c r="K29" s="609">
        <v>92934.5196</v>
      </c>
      <c r="L29" s="609">
        <v>0</v>
      </c>
    </row>
    <row r="30" spans="1:12" ht="16.2" customHeight="1">
      <c r="A30" s="341">
        <v>24</v>
      </c>
      <c r="B30" s="354" t="s">
        <v>397</v>
      </c>
      <c r="C30" s="605">
        <v>17840163.909499999</v>
      </c>
      <c r="D30" s="545">
        <v>7775923.1179999998</v>
      </c>
      <c r="E30" s="545">
        <v>7596546.2326999996</v>
      </c>
      <c r="F30" s="609">
        <v>0</v>
      </c>
      <c r="G30" s="609">
        <v>2467694.5588000002</v>
      </c>
      <c r="H30" s="549">
        <v>2306803.6587</v>
      </c>
      <c r="I30" s="610">
        <v>165715.58559999999</v>
      </c>
      <c r="J30" s="609">
        <v>346372.95850000001</v>
      </c>
      <c r="K30" s="609">
        <v>0</v>
      </c>
      <c r="L30" s="609">
        <v>1794715.1146</v>
      </c>
    </row>
    <row r="31" spans="1:12" ht="16.2" customHeight="1">
      <c r="A31" s="341">
        <v>25</v>
      </c>
      <c r="B31" s="354" t="s">
        <v>398</v>
      </c>
      <c r="C31" s="605">
        <v>1267809.3903000001</v>
      </c>
      <c r="D31" s="545">
        <v>1267809.3903000001</v>
      </c>
      <c r="E31" s="545">
        <v>0</v>
      </c>
      <c r="F31" s="609">
        <v>0</v>
      </c>
      <c r="G31" s="609">
        <v>0</v>
      </c>
      <c r="H31" s="549">
        <v>9948.8410999999996</v>
      </c>
      <c r="I31" s="610">
        <v>9948.8410999999996</v>
      </c>
      <c r="J31" s="609">
        <v>0</v>
      </c>
      <c r="K31" s="609">
        <v>0</v>
      </c>
      <c r="L31" s="609">
        <v>0</v>
      </c>
    </row>
    <row r="32" spans="1:12" ht="16.2" customHeight="1">
      <c r="A32" s="341">
        <v>26</v>
      </c>
      <c r="B32" s="354" t="s">
        <v>454</v>
      </c>
      <c r="C32" s="605">
        <v>25634.499</v>
      </c>
      <c r="D32" s="545">
        <v>25045.519199999999</v>
      </c>
      <c r="E32" s="545">
        <v>0</v>
      </c>
      <c r="F32" s="609">
        <v>588.97979999999995</v>
      </c>
      <c r="G32" s="609">
        <v>0</v>
      </c>
      <c r="H32" s="549">
        <v>564.20529999999997</v>
      </c>
      <c r="I32" s="610">
        <v>306.7038</v>
      </c>
      <c r="J32" s="609">
        <v>0</v>
      </c>
      <c r="K32" s="609">
        <v>257.50150000000002</v>
      </c>
      <c r="L32" s="609">
        <v>0</v>
      </c>
    </row>
    <row r="33" spans="1:12" ht="16.2" customHeight="1">
      <c r="A33" s="341">
        <v>27</v>
      </c>
      <c r="B33" s="376" t="s">
        <v>66</v>
      </c>
      <c r="C33" s="554">
        <f>SUM(C7:C32)</f>
        <v>422130304.10510004</v>
      </c>
      <c r="D33" s="554">
        <f t="shared" ref="D33:L33" si="0">SUM(D7:D32)</f>
        <v>370041875.23169994</v>
      </c>
      <c r="E33" s="554">
        <f t="shared" si="0"/>
        <v>27181077.926899999</v>
      </c>
      <c r="F33" s="554">
        <f t="shared" si="0"/>
        <v>14268933.259</v>
      </c>
      <c r="G33" s="554">
        <f t="shared" si="0"/>
        <v>10638417.6875</v>
      </c>
      <c r="H33" s="554">
        <f t="shared" si="0"/>
        <v>8328172.0193999987</v>
      </c>
      <c r="I33" s="554">
        <f t="shared" si="0"/>
        <v>2075520.9802000006</v>
      </c>
      <c r="J33" s="554">
        <f t="shared" si="0"/>
        <v>615210.63489999995</v>
      </c>
      <c r="K33" s="554">
        <f t="shared" si="0"/>
        <v>2088645.902</v>
      </c>
      <c r="L33" s="554">
        <f t="shared" si="0"/>
        <v>3548794.5022999998</v>
      </c>
    </row>
    <row r="35" spans="1:12">
      <c r="B35" s="375"/>
      <c r="C35" s="555"/>
    </row>
    <row r="36" spans="1:12">
      <c r="C36" s="553"/>
      <c r="D36" s="553"/>
      <c r="E36" s="553"/>
      <c r="F36" s="611"/>
    </row>
    <row r="37" spans="1:12">
      <c r="D37" s="553"/>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paperSize="9" scale="30" orientation="portrait" horizontalDpi="300" verticalDpi="300" r:id="rId1"/>
  <headerFooter>
    <oddFooter>&amp;C_x000D_&amp;1#&amp;"Aptos"&amp;10&amp;K000000 C4 - EXTERNAL 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13"/>
  <sheetViews>
    <sheetView showGridLines="0" topLeftCell="D1" zoomScale="80" zoomScaleNormal="80" workbookViewId="0">
      <selection activeCell="B27" sqref="B27"/>
    </sheetView>
  </sheetViews>
  <sheetFormatPr defaultColWidth="8.77734375" defaultRowHeight="12"/>
  <cols>
    <col min="1" max="1" width="11.77734375" style="303" bestFit="1" customWidth="1"/>
    <col min="2" max="2" width="165.109375" style="303" customWidth="1"/>
    <col min="3" max="11" width="28.21875" style="303" customWidth="1"/>
    <col min="12" max="12" width="10.44140625" style="303" bestFit="1" customWidth="1"/>
    <col min="13" max="13" width="14" style="303" customWidth="1"/>
    <col min="14" max="14" width="13.33203125" style="303" customWidth="1"/>
    <col min="15" max="16384" width="8.77734375" style="303"/>
  </cols>
  <sheetData>
    <row r="1" spans="1:14" s="296" customFormat="1" ht="16.8" customHeight="1">
      <c r="A1" s="295" t="s">
        <v>97</v>
      </c>
      <c r="B1" s="214" t="str">
        <f>Info!C2</f>
        <v>სს " პაშა ბანკი საქართველო"</v>
      </c>
      <c r="C1" s="351"/>
      <c r="D1" s="351"/>
      <c r="E1" s="351"/>
      <c r="F1" s="351"/>
      <c r="G1" s="351"/>
      <c r="H1" s="351"/>
      <c r="I1" s="351"/>
      <c r="J1" s="351"/>
      <c r="K1" s="351"/>
    </row>
    <row r="2" spans="1:14" s="296" customFormat="1" ht="16.8" customHeight="1">
      <c r="A2" s="295" t="s">
        <v>98</v>
      </c>
      <c r="B2" s="298">
        <f>'1. key ratios'!B2</f>
        <v>46203</v>
      </c>
      <c r="C2" s="351"/>
      <c r="D2" s="351"/>
      <c r="E2" s="351"/>
      <c r="F2" s="351"/>
      <c r="G2" s="351"/>
      <c r="H2" s="351"/>
      <c r="I2" s="351"/>
      <c r="J2" s="351"/>
      <c r="K2" s="351"/>
    </row>
    <row r="3" spans="1:14" s="296" customFormat="1" ht="16.8" customHeight="1">
      <c r="A3" s="297" t="s">
        <v>455</v>
      </c>
      <c r="B3" s="351"/>
      <c r="C3" s="351"/>
      <c r="D3" s="351"/>
      <c r="E3" s="351"/>
      <c r="F3" s="351"/>
      <c r="G3" s="351"/>
      <c r="H3" s="351"/>
      <c r="I3" s="351"/>
      <c r="J3" s="351"/>
      <c r="K3" s="351"/>
    </row>
    <row r="4" spans="1:14">
      <c r="A4" s="380"/>
      <c r="B4" s="380"/>
      <c r="C4" s="379" t="s">
        <v>359</v>
      </c>
      <c r="D4" s="379" t="s">
        <v>360</v>
      </c>
      <c r="E4" s="379" t="s">
        <v>361</v>
      </c>
      <c r="F4" s="379" t="s">
        <v>362</v>
      </c>
      <c r="G4" s="379" t="s">
        <v>363</v>
      </c>
      <c r="H4" s="379" t="s">
        <v>364</v>
      </c>
      <c r="I4" s="379" t="s">
        <v>365</v>
      </c>
      <c r="J4" s="379" t="s">
        <v>366</v>
      </c>
      <c r="K4" s="379" t="s">
        <v>367</v>
      </c>
    </row>
    <row r="5" spans="1:14" ht="103.95" customHeight="1">
      <c r="A5" s="901" t="s">
        <v>655</v>
      </c>
      <c r="B5" s="902"/>
      <c r="C5" s="378" t="s">
        <v>456</v>
      </c>
      <c r="D5" s="378" t="s">
        <v>449</v>
      </c>
      <c r="E5" s="378" t="s">
        <v>450</v>
      </c>
      <c r="F5" s="378" t="s">
        <v>654</v>
      </c>
      <c r="G5" s="378" t="s">
        <v>457</v>
      </c>
      <c r="H5" s="378" t="s">
        <v>458</v>
      </c>
      <c r="I5" s="378" t="s">
        <v>459</v>
      </c>
      <c r="J5" s="378" t="s">
        <v>460</v>
      </c>
      <c r="K5" s="378" t="s">
        <v>461</v>
      </c>
    </row>
    <row r="6" spans="1:14" s="647" customFormat="1" ht="16.8" customHeight="1">
      <c r="A6" s="619">
        <v>1</v>
      </c>
      <c r="B6" s="619" t="s">
        <v>462</v>
      </c>
      <c r="C6" s="621">
        <v>58629761.984200001</v>
      </c>
      <c r="D6" s="621"/>
      <c r="E6" s="621"/>
      <c r="F6" s="621"/>
      <c r="G6" s="621">
        <v>243658362.16589999</v>
      </c>
      <c r="H6" s="621"/>
      <c r="I6" s="621">
        <v>61766458.834700003</v>
      </c>
      <c r="J6" s="621">
        <v>6485722.7209999999</v>
      </c>
      <c r="K6" s="621">
        <v>51589998.399300002</v>
      </c>
      <c r="L6" s="648"/>
      <c r="M6" s="649"/>
      <c r="N6" s="649"/>
    </row>
    <row r="7" spans="1:14" s="647" customFormat="1" ht="16.8" customHeight="1">
      <c r="A7" s="619">
        <v>2</v>
      </c>
      <c r="B7" s="619" t="s">
        <v>463</v>
      </c>
      <c r="C7" s="621"/>
      <c r="D7" s="621"/>
      <c r="E7" s="621"/>
      <c r="F7" s="621"/>
      <c r="G7" s="621">
        <v>2993491.0019</v>
      </c>
      <c r="H7" s="621"/>
      <c r="I7" s="621">
        <v>40337507.899999999</v>
      </c>
      <c r="J7" s="621">
        <v>0</v>
      </c>
      <c r="K7" s="621">
        <v>57675059.142899998</v>
      </c>
      <c r="L7" s="648"/>
      <c r="M7" s="649"/>
      <c r="N7" s="649"/>
    </row>
    <row r="8" spans="1:14" s="647" customFormat="1" ht="16.8" customHeight="1">
      <c r="A8" s="619">
        <v>3</v>
      </c>
      <c r="B8" s="619" t="s">
        <v>427</v>
      </c>
      <c r="C8" s="621">
        <v>2565291.6617999999</v>
      </c>
      <c r="D8" s="621"/>
      <c r="E8" s="621">
        <v>43548.32</v>
      </c>
      <c r="F8" s="621"/>
      <c r="G8" s="621">
        <v>21793764.665899999</v>
      </c>
      <c r="H8" s="621"/>
      <c r="I8" s="621">
        <v>11641718.229800001</v>
      </c>
      <c r="J8" s="621">
        <v>7610472.0607000003</v>
      </c>
      <c r="K8" s="621">
        <v>52186360.979599997</v>
      </c>
      <c r="L8" s="648"/>
      <c r="M8" s="649"/>
      <c r="N8" s="649"/>
    </row>
    <row r="9" spans="1:14" s="647" customFormat="1" ht="16.8" customHeight="1">
      <c r="A9" s="619">
        <v>4</v>
      </c>
      <c r="B9" s="620" t="s">
        <v>653</v>
      </c>
      <c r="C9" s="650"/>
      <c r="D9" s="650"/>
      <c r="E9" s="650"/>
      <c r="F9" s="650"/>
      <c r="G9" s="650">
        <v>23161742.573899999</v>
      </c>
      <c r="H9" s="650"/>
      <c r="I9" s="650">
        <v>15.793699999999999</v>
      </c>
      <c r="J9" s="650">
        <v>1552519.0573</v>
      </c>
      <c r="K9" s="650">
        <v>193073.52160000001</v>
      </c>
    </row>
    <row r="10" spans="1:14" s="647" customFormat="1" ht="16.8" customHeight="1">
      <c r="A10" s="619">
        <v>5</v>
      </c>
      <c r="B10" s="620" t="s">
        <v>652</v>
      </c>
      <c r="C10" s="650"/>
      <c r="D10" s="650"/>
      <c r="E10" s="650"/>
      <c r="F10" s="650"/>
      <c r="G10" s="650"/>
      <c r="H10" s="650"/>
      <c r="I10" s="650"/>
      <c r="J10" s="650"/>
      <c r="K10" s="650"/>
    </row>
    <row r="11" spans="1:14" s="647" customFormat="1" ht="16.8" customHeight="1">
      <c r="A11" s="619">
        <v>6</v>
      </c>
      <c r="B11" s="620" t="s">
        <v>651</v>
      </c>
      <c r="C11" s="650"/>
      <c r="D11" s="650"/>
      <c r="E11" s="650"/>
      <c r="F11" s="650"/>
      <c r="G11" s="650">
        <v>0</v>
      </c>
      <c r="H11" s="650"/>
      <c r="I11" s="650">
        <v>0</v>
      </c>
      <c r="J11" s="650">
        <v>0</v>
      </c>
      <c r="K11" s="650">
        <v>0</v>
      </c>
    </row>
    <row r="13" spans="1:14" ht="13.8">
      <c r="B13" s="377"/>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paperSize="9" scale="20" orientation="portrait" horizontalDpi="300" verticalDpi="300" r:id="rId1"/>
  <headerFooter>
    <oddFooter>&amp;C_x000D_&amp;1#&amp;"Aptos"&amp;10&amp;K000000 C4 - EXTERNAL 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V20"/>
  <sheetViews>
    <sheetView showGridLines="0" topLeftCell="A6" zoomScale="80" zoomScaleNormal="80" workbookViewId="0">
      <selection activeCell="E25" sqref="E25"/>
    </sheetView>
  </sheetViews>
  <sheetFormatPr defaultColWidth="8.77734375" defaultRowHeight="14.4"/>
  <cols>
    <col min="1" max="1" width="11.44140625" style="381" customWidth="1"/>
    <col min="2" max="2" width="71.77734375" style="381" customWidth="1"/>
    <col min="3" max="3" width="10.6640625" style="381" bestFit="1" customWidth="1"/>
    <col min="4" max="5" width="15.21875" style="381" bestFit="1" customWidth="1"/>
    <col min="6" max="6" width="20" style="381" bestFit="1" customWidth="1"/>
    <col min="7" max="7" width="37.6640625" style="381" bestFit="1" customWidth="1"/>
    <col min="8" max="8" width="10.6640625" style="381" bestFit="1" customWidth="1"/>
    <col min="9" max="10" width="15.21875" style="381" bestFit="1" customWidth="1"/>
    <col min="11" max="11" width="20" style="381" bestFit="1" customWidth="1"/>
    <col min="12" max="12" width="37.6640625" style="381" bestFit="1" customWidth="1"/>
    <col min="13" max="13" width="10.6640625" style="381" bestFit="1" customWidth="1"/>
    <col min="14" max="15" width="15.21875" style="381" bestFit="1" customWidth="1"/>
    <col min="16" max="16" width="20" style="381" bestFit="1" customWidth="1"/>
    <col min="17" max="17" width="37.6640625" style="381" bestFit="1" customWidth="1"/>
    <col min="18" max="18" width="18" style="381" bestFit="1" customWidth="1"/>
    <col min="19" max="19" width="48" style="381" bestFit="1" customWidth="1"/>
    <col min="20" max="20" width="45.77734375" style="381" bestFit="1" customWidth="1"/>
    <col min="21" max="21" width="48" style="381" bestFit="1" customWidth="1"/>
    <col min="22" max="22" width="44.33203125" style="381" bestFit="1" customWidth="1"/>
    <col min="23" max="16384" width="8.77734375" style="381"/>
  </cols>
  <sheetData>
    <row r="1" spans="1:22">
      <c r="A1" s="295" t="s">
        <v>97</v>
      </c>
      <c r="B1" s="214" t="str">
        <f>Info!C2</f>
        <v>სს " პაშა ბანკი საქართველო"</v>
      </c>
    </row>
    <row r="2" spans="1:22">
      <c r="A2" s="295" t="s">
        <v>98</v>
      </c>
      <c r="B2" s="298">
        <f>'1. key ratios'!B2</f>
        <v>46203</v>
      </c>
    </row>
    <row r="3" spans="1:22">
      <c r="A3" s="297" t="s">
        <v>469</v>
      </c>
      <c r="B3" s="351"/>
    </row>
    <row r="4" spans="1:22">
      <c r="A4" s="297"/>
      <c r="B4" s="351"/>
    </row>
    <row r="5" spans="1:22" ht="24" customHeight="1">
      <c r="A5" s="903" t="s">
        <v>483</v>
      </c>
      <c r="B5" s="903"/>
      <c r="C5" s="905" t="s">
        <v>657</v>
      </c>
      <c r="D5" s="905"/>
      <c r="E5" s="905"/>
      <c r="F5" s="905"/>
      <c r="G5" s="905"/>
      <c r="H5" s="905" t="s">
        <v>453</v>
      </c>
      <c r="I5" s="905"/>
      <c r="J5" s="905"/>
      <c r="K5" s="905"/>
      <c r="L5" s="905"/>
      <c r="M5" s="905" t="s">
        <v>656</v>
      </c>
      <c r="N5" s="905"/>
      <c r="O5" s="905"/>
      <c r="P5" s="905"/>
      <c r="Q5" s="905"/>
      <c r="R5" s="904" t="s">
        <v>482</v>
      </c>
      <c r="S5" s="904" t="s">
        <v>486</v>
      </c>
      <c r="T5" s="904" t="s">
        <v>485</v>
      </c>
      <c r="U5" s="904" t="s">
        <v>669</v>
      </c>
      <c r="V5" s="904" t="s">
        <v>670</v>
      </c>
    </row>
    <row r="6" spans="1:22" ht="36" customHeight="1">
      <c r="A6" s="903"/>
      <c r="B6" s="903"/>
      <c r="C6" s="386"/>
      <c r="D6" s="349" t="s">
        <v>641</v>
      </c>
      <c r="E6" s="349" t="s">
        <v>640</v>
      </c>
      <c r="F6" s="349" t="s">
        <v>639</v>
      </c>
      <c r="G6" s="349" t="s">
        <v>638</v>
      </c>
      <c r="H6" s="386"/>
      <c r="I6" s="349" t="s">
        <v>641</v>
      </c>
      <c r="J6" s="349" t="s">
        <v>640</v>
      </c>
      <c r="K6" s="349" t="s">
        <v>639</v>
      </c>
      <c r="L6" s="349" t="s">
        <v>638</v>
      </c>
      <c r="M6" s="386"/>
      <c r="N6" s="349" t="s">
        <v>641</v>
      </c>
      <c r="O6" s="349" t="s">
        <v>640</v>
      </c>
      <c r="P6" s="349" t="s">
        <v>639</v>
      </c>
      <c r="Q6" s="349" t="s">
        <v>638</v>
      </c>
      <c r="R6" s="904"/>
      <c r="S6" s="904"/>
      <c r="T6" s="904"/>
      <c r="U6" s="904"/>
      <c r="V6" s="904"/>
    </row>
    <row r="7" spans="1:22" s="654" customFormat="1" ht="22.8" customHeight="1">
      <c r="A7" s="651">
        <v>1</v>
      </c>
      <c r="B7" s="385" t="s">
        <v>470</v>
      </c>
      <c r="C7" s="652"/>
      <c r="D7" s="652"/>
      <c r="E7" s="652"/>
      <c r="F7" s="652"/>
      <c r="G7" s="652"/>
      <c r="H7" s="652"/>
      <c r="I7" s="652"/>
      <c r="J7" s="652"/>
      <c r="K7" s="652"/>
      <c r="L7" s="652"/>
      <c r="M7" s="652"/>
      <c r="N7" s="652"/>
      <c r="O7" s="652"/>
      <c r="P7" s="652"/>
      <c r="Q7" s="652"/>
      <c r="R7" s="652">
        <v>0</v>
      </c>
      <c r="S7" s="653"/>
      <c r="T7" s="653"/>
      <c r="U7" s="653"/>
      <c r="V7" s="652"/>
    </row>
    <row r="8" spans="1:22" s="654" customFormat="1" ht="22.8" customHeight="1">
      <c r="A8" s="651">
        <v>2</v>
      </c>
      <c r="B8" s="384" t="s">
        <v>471</v>
      </c>
      <c r="C8" s="650">
        <v>70444.899999999994</v>
      </c>
      <c r="D8" s="652">
        <v>56897.69</v>
      </c>
      <c r="E8" s="652">
        <v>0</v>
      </c>
      <c r="F8" s="652">
        <v>13547.21</v>
      </c>
      <c r="G8" s="652"/>
      <c r="H8" s="652">
        <v>70204.699200000003</v>
      </c>
      <c r="I8" s="652">
        <v>56342.809200000003</v>
      </c>
      <c r="J8" s="652">
        <v>0</v>
      </c>
      <c r="K8" s="652">
        <v>13861.89</v>
      </c>
      <c r="L8" s="652"/>
      <c r="M8" s="652">
        <v>12779.348099999999</v>
      </c>
      <c r="N8" s="652">
        <v>630.21019999999999</v>
      </c>
      <c r="O8" s="652">
        <v>0</v>
      </c>
      <c r="P8" s="652">
        <v>12149.1379</v>
      </c>
      <c r="Q8" s="652"/>
      <c r="R8" s="655">
        <v>10</v>
      </c>
      <c r="S8" s="653">
        <v>7.4499999999999997E-2</v>
      </c>
      <c r="T8" s="653">
        <v>7.7200000000000005E-2</v>
      </c>
      <c r="U8" s="653">
        <v>0.13320000000000001</v>
      </c>
      <c r="V8" s="652">
        <v>11.098599999999999</v>
      </c>
    </row>
    <row r="9" spans="1:22" s="654" customFormat="1" ht="22.8" customHeight="1">
      <c r="A9" s="651">
        <v>3</v>
      </c>
      <c r="B9" s="384" t="s">
        <v>472</v>
      </c>
      <c r="C9" s="652"/>
      <c r="D9" s="652"/>
      <c r="E9" s="652"/>
      <c r="F9" s="652"/>
      <c r="G9" s="652"/>
      <c r="H9" s="652"/>
      <c r="I9" s="652"/>
      <c r="J9" s="652"/>
      <c r="K9" s="652"/>
      <c r="L9" s="652"/>
      <c r="M9" s="652"/>
      <c r="N9" s="652"/>
      <c r="O9" s="652"/>
      <c r="P9" s="652"/>
      <c r="Q9" s="652"/>
      <c r="R9" s="652">
        <v>0</v>
      </c>
      <c r="S9" s="653"/>
      <c r="T9" s="653"/>
      <c r="U9" s="653"/>
      <c r="V9" s="652"/>
    </row>
    <row r="10" spans="1:22" s="654" customFormat="1" ht="22.8" customHeight="1">
      <c r="A10" s="651">
        <v>4</v>
      </c>
      <c r="B10" s="384" t="s">
        <v>473</v>
      </c>
      <c r="C10" s="652"/>
      <c r="D10" s="652"/>
      <c r="E10" s="652"/>
      <c r="F10" s="652"/>
      <c r="G10" s="652"/>
      <c r="H10" s="652"/>
      <c r="I10" s="652"/>
      <c r="J10" s="652"/>
      <c r="K10" s="652"/>
      <c r="L10" s="652"/>
      <c r="M10" s="652"/>
      <c r="N10" s="652"/>
      <c r="O10" s="652"/>
      <c r="P10" s="652"/>
      <c r="Q10" s="652"/>
      <c r="R10" s="652">
        <v>0</v>
      </c>
      <c r="S10" s="653"/>
      <c r="T10" s="653"/>
      <c r="U10" s="653"/>
      <c r="V10" s="652"/>
    </row>
    <row r="11" spans="1:22" s="654" customFormat="1" ht="22.8" customHeight="1">
      <c r="A11" s="651">
        <v>5</v>
      </c>
      <c r="B11" s="384" t="s">
        <v>474</v>
      </c>
      <c r="C11" s="652">
        <v>3363.9097999999999</v>
      </c>
      <c r="D11" s="652">
        <v>2135.25</v>
      </c>
      <c r="E11" s="652">
        <v>0</v>
      </c>
      <c r="F11" s="652">
        <v>1228.6597999999999</v>
      </c>
      <c r="G11" s="652"/>
      <c r="H11" s="652">
        <v>3367.8198000000002</v>
      </c>
      <c r="I11" s="652">
        <v>2139.16</v>
      </c>
      <c r="J11" s="652">
        <v>0</v>
      </c>
      <c r="K11" s="652">
        <v>1228.6597999999999</v>
      </c>
      <c r="L11" s="652"/>
      <c r="M11" s="652">
        <v>909.14319999999998</v>
      </c>
      <c r="N11" s="652">
        <v>11.9617</v>
      </c>
      <c r="O11" s="652">
        <v>0</v>
      </c>
      <c r="P11" s="652">
        <v>897.18150000000003</v>
      </c>
      <c r="Q11" s="652"/>
      <c r="R11" s="652">
        <v>13</v>
      </c>
      <c r="S11" s="653">
        <v>0.14949999999999999</v>
      </c>
      <c r="T11" s="653">
        <v>0.16039999999999999</v>
      </c>
      <c r="U11" s="653">
        <v>9.5200000000000007E-2</v>
      </c>
      <c r="V11" s="656">
        <v>5.3261000000000003</v>
      </c>
    </row>
    <row r="12" spans="1:22" s="654" customFormat="1" ht="22.8" customHeight="1">
      <c r="A12" s="651">
        <v>6</v>
      </c>
      <c r="B12" s="384" t="s">
        <v>475</v>
      </c>
      <c r="C12" s="652"/>
      <c r="D12" s="652"/>
      <c r="E12" s="652"/>
      <c r="F12" s="652"/>
      <c r="G12" s="652"/>
      <c r="H12" s="652"/>
      <c r="I12" s="652"/>
      <c r="J12" s="652"/>
      <c r="K12" s="652"/>
      <c r="L12" s="652"/>
      <c r="M12" s="652"/>
      <c r="N12" s="652"/>
      <c r="O12" s="652"/>
      <c r="P12" s="652"/>
      <c r="Q12" s="652"/>
      <c r="R12" s="652">
        <v>0</v>
      </c>
      <c r="S12" s="653"/>
      <c r="T12" s="653"/>
      <c r="U12" s="653"/>
      <c r="V12" s="652"/>
    </row>
    <row r="13" spans="1:22" s="654" customFormat="1" ht="22.8" customHeight="1">
      <c r="A13" s="651">
        <v>7</v>
      </c>
      <c r="B13" s="384" t="s">
        <v>476</v>
      </c>
      <c r="C13" s="652"/>
      <c r="D13" s="652"/>
      <c r="E13" s="652"/>
      <c r="F13" s="652"/>
      <c r="G13" s="652"/>
      <c r="H13" s="652"/>
      <c r="I13" s="652"/>
      <c r="J13" s="652"/>
      <c r="K13" s="652"/>
      <c r="L13" s="652"/>
      <c r="M13" s="652"/>
      <c r="N13" s="652"/>
      <c r="O13" s="652"/>
      <c r="P13" s="652"/>
      <c r="Q13" s="652"/>
      <c r="R13" s="652">
        <v>0</v>
      </c>
      <c r="S13" s="653"/>
      <c r="T13" s="653"/>
      <c r="U13" s="653"/>
      <c r="V13" s="652"/>
    </row>
    <row r="14" spans="1:22" s="654" customFormat="1" ht="22.8" customHeight="1">
      <c r="A14" s="651">
        <v>7.1</v>
      </c>
      <c r="B14" s="657" t="s">
        <v>477</v>
      </c>
      <c r="C14" s="652"/>
      <c r="D14" s="652"/>
      <c r="E14" s="652"/>
      <c r="F14" s="652"/>
      <c r="G14" s="652"/>
      <c r="H14" s="652"/>
      <c r="I14" s="652"/>
      <c r="J14" s="652"/>
      <c r="K14" s="652"/>
      <c r="L14" s="652"/>
      <c r="M14" s="652"/>
      <c r="N14" s="652"/>
      <c r="O14" s="652"/>
      <c r="P14" s="652"/>
      <c r="Q14" s="652"/>
      <c r="R14" s="652">
        <v>0</v>
      </c>
      <c r="S14" s="653"/>
      <c r="T14" s="653"/>
      <c r="U14" s="653"/>
      <c r="V14" s="652"/>
    </row>
    <row r="15" spans="1:22" s="654" customFormat="1" ht="27.6" customHeight="1">
      <c r="A15" s="651">
        <v>7.2</v>
      </c>
      <c r="B15" s="657" t="s">
        <v>478</v>
      </c>
      <c r="C15" s="652"/>
      <c r="D15" s="652"/>
      <c r="E15" s="652"/>
      <c r="F15" s="652"/>
      <c r="G15" s="652"/>
      <c r="H15" s="652"/>
      <c r="I15" s="652"/>
      <c r="J15" s="652"/>
      <c r="K15" s="652"/>
      <c r="L15" s="652"/>
      <c r="M15" s="652"/>
      <c r="N15" s="652"/>
      <c r="O15" s="652"/>
      <c r="P15" s="652"/>
      <c r="Q15" s="652"/>
      <c r="R15" s="652">
        <v>0</v>
      </c>
      <c r="S15" s="653"/>
      <c r="T15" s="653"/>
      <c r="U15" s="653"/>
      <c r="V15" s="652"/>
    </row>
    <row r="16" spans="1:22" s="654" customFormat="1" ht="22.8" customHeight="1">
      <c r="A16" s="651">
        <v>7.3</v>
      </c>
      <c r="B16" s="657" t="s">
        <v>479</v>
      </c>
      <c r="C16" s="652"/>
      <c r="D16" s="652"/>
      <c r="E16" s="652"/>
      <c r="F16" s="652"/>
      <c r="G16" s="652"/>
      <c r="H16" s="652"/>
      <c r="I16" s="652"/>
      <c r="J16" s="652"/>
      <c r="K16" s="652"/>
      <c r="L16" s="652"/>
      <c r="M16" s="652"/>
      <c r="N16" s="652"/>
      <c r="O16" s="652"/>
      <c r="P16" s="652"/>
      <c r="Q16" s="652"/>
      <c r="R16" s="652">
        <v>0</v>
      </c>
      <c r="S16" s="653"/>
      <c r="T16" s="653"/>
      <c r="U16" s="653"/>
      <c r="V16" s="652"/>
    </row>
    <row r="17" spans="1:22" s="654" customFormat="1" ht="22.8" customHeight="1">
      <c r="A17" s="651">
        <v>8</v>
      </c>
      <c r="B17" s="384" t="s">
        <v>480</v>
      </c>
      <c r="C17" s="652"/>
      <c r="D17" s="652"/>
      <c r="E17" s="652"/>
      <c r="F17" s="652"/>
      <c r="G17" s="652"/>
      <c r="H17" s="652"/>
      <c r="I17" s="652"/>
      <c r="J17" s="652"/>
      <c r="K17" s="652"/>
      <c r="L17" s="652"/>
      <c r="M17" s="652"/>
      <c r="N17" s="652"/>
      <c r="O17" s="652"/>
      <c r="P17" s="652"/>
      <c r="Q17" s="652"/>
      <c r="R17" s="652">
        <v>0</v>
      </c>
      <c r="S17" s="653"/>
      <c r="T17" s="653"/>
      <c r="U17" s="653"/>
      <c r="V17" s="652"/>
    </row>
    <row r="18" spans="1:22" s="654" customFormat="1" ht="22.8" customHeight="1">
      <c r="A18" s="658">
        <v>9</v>
      </c>
      <c r="B18" s="383" t="s">
        <v>481</v>
      </c>
      <c r="C18" s="659"/>
      <c r="D18" s="659"/>
      <c r="E18" s="659"/>
      <c r="F18" s="659"/>
      <c r="G18" s="659"/>
      <c r="H18" s="659"/>
      <c r="I18" s="659"/>
      <c r="J18" s="659"/>
      <c r="K18" s="659"/>
      <c r="L18" s="659"/>
      <c r="M18" s="659"/>
      <c r="N18" s="659"/>
      <c r="O18" s="659"/>
      <c r="P18" s="659"/>
      <c r="Q18" s="659"/>
      <c r="R18" s="659">
        <v>0</v>
      </c>
      <c r="S18" s="660"/>
      <c r="T18" s="660"/>
      <c r="U18" s="660"/>
      <c r="V18" s="659"/>
    </row>
    <row r="19" spans="1:22" s="654" customFormat="1" ht="22.8" customHeight="1">
      <c r="A19" s="651">
        <v>10</v>
      </c>
      <c r="B19" s="382" t="s">
        <v>484</v>
      </c>
      <c r="C19" s="650">
        <v>73808.809800000003</v>
      </c>
      <c r="D19" s="652">
        <v>59032.94</v>
      </c>
      <c r="E19" s="652">
        <v>0</v>
      </c>
      <c r="F19" s="652">
        <v>14775.8698</v>
      </c>
      <c r="G19" s="652"/>
      <c r="H19" s="652">
        <v>73572.519</v>
      </c>
      <c r="I19" s="652">
        <v>58481.9692</v>
      </c>
      <c r="J19" s="652">
        <v>0</v>
      </c>
      <c r="K19" s="652">
        <v>15090.549800000001</v>
      </c>
      <c r="L19" s="652"/>
      <c r="M19" s="652">
        <v>13688.4913</v>
      </c>
      <c r="N19" s="652">
        <v>642.17190000000005</v>
      </c>
      <c r="O19" s="652">
        <v>0</v>
      </c>
      <c r="P19" s="652">
        <v>13046.3194</v>
      </c>
      <c r="Q19" s="652"/>
      <c r="R19" s="652">
        <v>28</v>
      </c>
      <c r="S19" s="653">
        <v>0.1241</v>
      </c>
      <c r="T19" s="653">
        <v>0.1323</v>
      </c>
      <c r="U19" s="653">
        <v>0.13150000000000001</v>
      </c>
      <c r="V19" s="652">
        <v>10.2539</v>
      </c>
    </row>
    <row r="20" spans="1:22" s="654" customFormat="1" ht="33.6" customHeight="1">
      <c r="A20" s="651">
        <v>10.1</v>
      </c>
      <c r="B20" s="657" t="s">
        <v>487</v>
      </c>
      <c r="C20" s="652"/>
      <c r="D20" s="652"/>
      <c r="E20" s="652"/>
      <c r="F20" s="652"/>
      <c r="G20" s="652"/>
      <c r="H20" s="652"/>
      <c r="I20" s="652"/>
      <c r="J20" s="652"/>
      <c r="K20" s="652"/>
      <c r="L20" s="652"/>
      <c r="M20" s="652"/>
      <c r="N20" s="652"/>
      <c r="O20" s="652"/>
      <c r="P20" s="652"/>
      <c r="Q20" s="652"/>
      <c r="R20" s="652">
        <v>0</v>
      </c>
      <c r="S20" s="653"/>
      <c r="T20" s="653"/>
      <c r="U20" s="653"/>
      <c r="V20" s="652"/>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scale="14" orientation="portrait" horizontalDpi="300" verticalDpi="300" r:id="rId1"/>
  <headerFooter>
    <oddFooter>&amp;C_x000D_&amp;1#&amp;"Aptos"&amp;10&amp;K000000 C4 - EXTERNAL 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119D8-35F9-40A2-BCBC-B10CA3B15787}">
  <dimension ref="A1:F237"/>
  <sheetViews>
    <sheetView workbookViewId="0">
      <selection activeCell="B7" sqref="B7:C7"/>
    </sheetView>
  </sheetViews>
  <sheetFormatPr defaultColWidth="43.5546875" defaultRowHeight="12"/>
  <cols>
    <col min="1" max="1" width="8" style="713" customWidth="1"/>
    <col min="2" max="2" width="66.21875" style="728" customWidth="1"/>
    <col min="3" max="3" width="131.44140625" style="729" customWidth="1"/>
    <col min="4" max="5" width="10.21875" style="661" customWidth="1"/>
    <col min="6" max="6" width="67.6640625" style="661" customWidth="1"/>
    <col min="7" max="16384" width="43.5546875" style="661"/>
  </cols>
  <sheetData>
    <row r="1" spans="1:3" ht="13.2" thickTop="1" thickBot="1">
      <c r="A1" s="957" t="s">
        <v>772</v>
      </c>
      <c r="B1" s="958"/>
      <c r="C1" s="959"/>
    </row>
    <row r="2" spans="1:3" ht="26.25" customHeight="1">
      <c r="A2" s="662"/>
      <c r="B2" s="915" t="s">
        <v>773</v>
      </c>
      <c r="C2" s="915"/>
    </row>
    <row r="3" spans="1:3" s="665" customFormat="1" ht="11.25" customHeight="1">
      <c r="A3" s="664"/>
      <c r="B3" s="915" t="s">
        <v>774</v>
      </c>
      <c r="C3" s="915"/>
    </row>
    <row r="4" spans="1:3" ht="12" customHeight="1" thickBot="1">
      <c r="A4" s="937" t="s">
        <v>775</v>
      </c>
      <c r="B4" s="938"/>
      <c r="C4" s="939"/>
    </row>
    <row r="5" spans="1:3" ht="12.6" thickTop="1">
      <c r="A5" s="666"/>
      <c r="B5" s="940" t="s">
        <v>776</v>
      </c>
      <c r="C5" s="941"/>
    </row>
    <row r="6" spans="1:3">
      <c r="A6" s="662"/>
      <c r="B6" s="910" t="s">
        <v>777</v>
      </c>
      <c r="C6" s="911"/>
    </row>
    <row r="7" spans="1:3">
      <c r="A7" s="662"/>
      <c r="B7" s="910" t="s">
        <v>778</v>
      </c>
      <c r="C7" s="911"/>
    </row>
    <row r="8" spans="1:3">
      <c r="A8" s="662"/>
      <c r="B8" s="910" t="s">
        <v>779</v>
      </c>
      <c r="C8" s="911"/>
    </row>
    <row r="9" spans="1:3">
      <c r="A9" s="662"/>
      <c r="B9" s="955" t="s">
        <v>780</v>
      </c>
      <c r="C9" s="956"/>
    </row>
    <row r="10" spans="1:3">
      <c r="A10" s="662"/>
      <c r="B10" s="953" t="s">
        <v>781</v>
      </c>
      <c r="C10" s="954" t="s">
        <v>781</v>
      </c>
    </row>
    <row r="11" spans="1:3">
      <c r="A11" s="662"/>
      <c r="B11" s="953" t="s">
        <v>782</v>
      </c>
      <c r="C11" s="954" t="s">
        <v>782</v>
      </c>
    </row>
    <row r="12" spans="1:3">
      <c r="A12" s="662"/>
      <c r="B12" s="953" t="s">
        <v>783</v>
      </c>
      <c r="C12" s="954" t="s">
        <v>783</v>
      </c>
    </row>
    <row r="13" spans="1:3">
      <c r="A13" s="662"/>
      <c r="B13" s="953" t="s">
        <v>784</v>
      </c>
      <c r="C13" s="954" t="s">
        <v>784</v>
      </c>
    </row>
    <row r="14" spans="1:3">
      <c r="A14" s="662"/>
      <c r="B14" s="953" t="s">
        <v>785</v>
      </c>
      <c r="C14" s="954" t="s">
        <v>785</v>
      </c>
    </row>
    <row r="15" spans="1:3" ht="21.75" customHeight="1">
      <c r="A15" s="662"/>
      <c r="B15" s="953" t="s">
        <v>786</v>
      </c>
      <c r="C15" s="954" t="s">
        <v>786</v>
      </c>
    </row>
    <row r="16" spans="1:3">
      <c r="A16" s="662"/>
      <c r="B16" s="953" t="s">
        <v>787</v>
      </c>
      <c r="C16" s="954" t="s">
        <v>788</v>
      </c>
    </row>
    <row r="17" spans="1:6">
      <c r="A17" s="662"/>
      <c r="B17" s="953" t="s">
        <v>789</v>
      </c>
      <c r="C17" s="954" t="s">
        <v>790</v>
      </c>
    </row>
    <row r="18" spans="1:6">
      <c r="A18" s="662"/>
      <c r="B18" s="953" t="s">
        <v>791</v>
      </c>
      <c r="C18" s="954" t="s">
        <v>792</v>
      </c>
    </row>
    <row r="19" spans="1:6">
      <c r="A19" s="668"/>
      <c r="B19" s="951" t="s">
        <v>793</v>
      </c>
      <c r="C19" s="952" t="s">
        <v>793</v>
      </c>
    </row>
    <row r="20" spans="1:6">
      <c r="A20" s="668"/>
      <c r="B20" s="951" t="s">
        <v>794</v>
      </c>
      <c r="C20" s="952" t="s">
        <v>795</v>
      </c>
    </row>
    <row r="21" spans="1:6">
      <c r="A21" s="662"/>
      <c r="B21" s="951" t="s">
        <v>796</v>
      </c>
      <c r="C21" s="952" t="s">
        <v>797</v>
      </c>
    </row>
    <row r="22" spans="1:6" ht="23.25" customHeight="1">
      <c r="A22" s="662"/>
      <c r="B22" s="953" t="s">
        <v>798</v>
      </c>
      <c r="C22" s="954" t="s">
        <v>799</v>
      </c>
      <c r="F22" s="669"/>
    </row>
    <row r="23" spans="1:6">
      <c r="A23" s="662"/>
      <c r="B23" s="953" t="s">
        <v>800</v>
      </c>
      <c r="C23" s="954" t="s">
        <v>800</v>
      </c>
    </row>
    <row r="24" spans="1:6">
      <c r="A24" s="662"/>
      <c r="B24" s="953" t="s">
        <v>801</v>
      </c>
      <c r="C24" s="954" t="s">
        <v>802</v>
      </c>
    </row>
    <row r="25" spans="1:6" ht="12.6" thickBot="1">
      <c r="A25" s="670"/>
      <c r="B25" s="945" t="s">
        <v>803</v>
      </c>
      <c r="C25" s="946"/>
    </row>
    <row r="26" spans="1:6" ht="13.2" thickTop="1" thickBot="1">
      <c r="A26" s="937" t="s">
        <v>804</v>
      </c>
      <c r="B26" s="938"/>
      <c r="C26" s="939"/>
    </row>
    <row r="27" spans="1:6" ht="13.2" thickTop="1" thickBot="1">
      <c r="A27" s="671"/>
      <c r="B27" s="947" t="s">
        <v>805</v>
      </c>
      <c r="C27" s="948"/>
    </row>
    <row r="28" spans="1:6" ht="13.2" thickTop="1" thickBot="1">
      <c r="A28" s="937" t="s">
        <v>806</v>
      </c>
      <c r="B28" s="938"/>
      <c r="C28" s="939"/>
    </row>
    <row r="29" spans="1:6" ht="12.6" thickTop="1">
      <c r="A29" s="666"/>
      <c r="B29" s="949" t="s">
        <v>807</v>
      </c>
      <c r="C29" s="950" t="s">
        <v>808</v>
      </c>
    </row>
    <row r="30" spans="1:6">
      <c r="A30" s="662"/>
      <c r="B30" s="931" t="s">
        <v>809</v>
      </c>
      <c r="C30" s="932" t="s">
        <v>810</v>
      </c>
    </row>
    <row r="31" spans="1:6">
      <c r="A31" s="662"/>
      <c r="B31" s="931" t="s">
        <v>811</v>
      </c>
      <c r="C31" s="932" t="s">
        <v>812</v>
      </c>
    </row>
    <row r="32" spans="1:6">
      <c r="A32" s="662"/>
      <c r="B32" s="931" t="s">
        <v>813</v>
      </c>
      <c r="C32" s="932" t="s">
        <v>814</v>
      </c>
    </row>
    <row r="33" spans="1:3">
      <c r="A33" s="662"/>
      <c r="B33" s="931" t="s">
        <v>815</v>
      </c>
      <c r="C33" s="932" t="s">
        <v>816</v>
      </c>
    </row>
    <row r="34" spans="1:3">
      <c r="A34" s="662"/>
      <c r="B34" s="931" t="s">
        <v>817</v>
      </c>
      <c r="C34" s="932" t="s">
        <v>818</v>
      </c>
    </row>
    <row r="35" spans="1:3">
      <c r="A35" s="662"/>
      <c r="B35" s="931" t="s">
        <v>819</v>
      </c>
      <c r="C35" s="932" t="s">
        <v>820</v>
      </c>
    </row>
    <row r="36" spans="1:3">
      <c r="A36" s="662"/>
      <c r="B36" s="910" t="s">
        <v>821</v>
      </c>
      <c r="C36" s="944"/>
    </row>
    <row r="37" spans="1:3" ht="24.75" customHeight="1">
      <c r="A37" s="662"/>
      <c r="B37" s="931" t="s">
        <v>822</v>
      </c>
      <c r="C37" s="932" t="s">
        <v>823</v>
      </c>
    </row>
    <row r="38" spans="1:3" ht="23.25" customHeight="1">
      <c r="A38" s="662"/>
      <c r="B38" s="931" t="s">
        <v>824</v>
      </c>
      <c r="C38" s="932" t="s">
        <v>825</v>
      </c>
    </row>
    <row r="39" spans="1:3" ht="23.25" customHeight="1">
      <c r="A39" s="662"/>
      <c r="B39" s="910" t="s">
        <v>826</v>
      </c>
      <c r="C39" s="911"/>
    </row>
    <row r="40" spans="1:3" ht="12" customHeight="1">
      <c r="A40" s="662"/>
      <c r="B40" s="931" t="s">
        <v>827</v>
      </c>
      <c r="C40" s="932"/>
    </row>
    <row r="41" spans="1:3" ht="12.6" thickBot="1">
      <c r="A41" s="937" t="s">
        <v>828</v>
      </c>
      <c r="B41" s="938"/>
      <c r="C41" s="939"/>
    </row>
    <row r="42" spans="1:3" ht="12.6" thickTop="1">
      <c r="A42" s="666"/>
      <c r="B42" s="940" t="s">
        <v>829</v>
      </c>
      <c r="C42" s="941" t="s">
        <v>830</v>
      </c>
    </row>
    <row r="43" spans="1:3">
      <c r="A43" s="662"/>
      <c r="B43" s="910" t="s">
        <v>831</v>
      </c>
      <c r="C43" s="911"/>
    </row>
    <row r="44" spans="1:3" ht="23.25" customHeight="1" thickBot="1">
      <c r="A44" s="670"/>
      <c r="B44" s="935" t="s">
        <v>832</v>
      </c>
      <c r="C44" s="936" t="s">
        <v>833</v>
      </c>
    </row>
    <row r="45" spans="1:3" ht="11.25" customHeight="1" thickTop="1" thickBot="1">
      <c r="A45" s="937" t="s">
        <v>834</v>
      </c>
      <c r="B45" s="938"/>
      <c r="C45" s="939"/>
    </row>
    <row r="46" spans="1:3" ht="26.25" customHeight="1" thickTop="1">
      <c r="A46" s="662"/>
      <c r="B46" s="910" t="s">
        <v>835</v>
      </c>
      <c r="C46" s="911"/>
    </row>
    <row r="47" spans="1:3" ht="12.6" thickBot="1">
      <c r="A47" s="937" t="s">
        <v>836</v>
      </c>
      <c r="B47" s="938"/>
      <c r="C47" s="939"/>
    </row>
    <row r="48" spans="1:3" ht="12.6" thickTop="1">
      <c r="A48" s="666"/>
      <c r="B48" s="940" t="s">
        <v>837</v>
      </c>
      <c r="C48" s="941" t="s">
        <v>837</v>
      </c>
    </row>
    <row r="49" spans="1:3" ht="11.25" customHeight="1">
      <c r="A49" s="662"/>
      <c r="B49" s="910" t="s">
        <v>838</v>
      </c>
      <c r="C49" s="911" t="s">
        <v>838</v>
      </c>
    </row>
    <row r="50" spans="1:3">
      <c r="A50" s="662"/>
      <c r="B50" s="910" t="s">
        <v>839</v>
      </c>
      <c r="C50" s="911" t="s">
        <v>839</v>
      </c>
    </row>
    <row r="51" spans="1:3" ht="11.25" customHeight="1">
      <c r="A51" s="662"/>
      <c r="B51" s="910" t="s">
        <v>840</v>
      </c>
      <c r="C51" s="911" t="s">
        <v>841</v>
      </c>
    </row>
    <row r="52" spans="1:3" ht="33.6" customHeight="1">
      <c r="A52" s="662"/>
      <c r="B52" s="910" t="s">
        <v>842</v>
      </c>
      <c r="C52" s="911" t="s">
        <v>842</v>
      </c>
    </row>
    <row r="53" spans="1:3" ht="11.25" customHeight="1">
      <c r="A53" s="662"/>
      <c r="B53" s="910" t="s">
        <v>843</v>
      </c>
      <c r="C53" s="911" t="s">
        <v>844</v>
      </c>
    </row>
    <row r="54" spans="1:3" ht="11.25" customHeight="1" thickBot="1">
      <c r="A54" s="937" t="s">
        <v>845</v>
      </c>
      <c r="B54" s="938"/>
      <c r="C54" s="939"/>
    </row>
    <row r="55" spans="1:3" ht="12.6" thickTop="1">
      <c r="A55" s="666"/>
      <c r="B55" s="940" t="s">
        <v>837</v>
      </c>
      <c r="C55" s="941" t="s">
        <v>837</v>
      </c>
    </row>
    <row r="56" spans="1:3">
      <c r="A56" s="662"/>
      <c r="B56" s="910" t="s">
        <v>846</v>
      </c>
      <c r="C56" s="911" t="s">
        <v>846</v>
      </c>
    </row>
    <row r="57" spans="1:3">
      <c r="A57" s="662"/>
      <c r="B57" s="910" t="s">
        <v>847</v>
      </c>
      <c r="C57" s="911" t="s">
        <v>848</v>
      </c>
    </row>
    <row r="58" spans="1:3">
      <c r="A58" s="662"/>
      <c r="B58" s="910" t="s">
        <v>849</v>
      </c>
      <c r="C58" s="911" t="s">
        <v>849</v>
      </c>
    </row>
    <row r="59" spans="1:3">
      <c r="A59" s="662"/>
      <c r="B59" s="910" t="s">
        <v>850</v>
      </c>
      <c r="C59" s="911" t="s">
        <v>850</v>
      </c>
    </row>
    <row r="60" spans="1:3">
      <c r="A60" s="662"/>
      <c r="B60" s="910" t="s">
        <v>851</v>
      </c>
      <c r="C60" s="911" t="s">
        <v>851</v>
      </c>
    </row>
    <row r="61" spans="1:3">
      <c r="A61" s="662"/>
      <c r="B61" s="910" t="s">
        <v>852</v>
      </c>
      <c r="C61" s="911" t="s">
        <v>853</v>
      </c>
    </row>
    <row r="62" spans="1:3" ht="12" customHeight="1">
      <c r="A62" s="662"/>
      <c r="B62" s="910" t="s">
        <v>854</v>
      </c>
      <c r="C62" s="911" t="s">
        <v>855</v>
      </c>
    </row>
    <row r="63" spans="1:3" ht="22.5" customHeight="1" thickBot="1">
      <c r="A63" s="670"/>
      <c r="B63" s="935" t="s">
        <v>856</v>
      </c>
      <c r="C63" s="936" t="s">
        <v>856</v>
      </c>
    </row>
    <row r="64" spans="1:3" ht="11.25" customHeight="1" thickTop="1">
      <c r="A64" s="928" t="s">
        <v>857</v>
      </c>
      <c r="B64" s="929"/>
      <c r="C64" s="930"/>
    </row>
    <row r="65" spans="1:3" ht="12.6" thickBot="1">
      <c r="A65" s="670"/>
      <c r="B65" s="935" t="s">
        <v>858</v>
      </c>
      <c r="C65" s="936" t="s">
        <v>858</v>
      </c>
    </row>
    <row r="66" spans="1:3" ht="11.25" customHeight="1" thickTop="1">
      <c r="A66" s="928" t="s">
        <v>859</v>
      </c>
      <c r="B66" s="929"/>
      <c r="C66" s="930"/>
    </row>
    <row r="67" spans="1:3" ht="12.6" thickBot="1">
      <c r="A67" s="670"/>
      <c r="B67" s="935" t="s">
        <v>860</v>
      </c>
      <c r="C67" s="936"/>
    </row>
    <row r="68" spans="1:3" ht="11.25" customHeight="1" thickTop="1" thickBot="1">
      <c r="A68" s="937" t="s">
        <v>861</v>
      </c>
      <c r="B68" s="938"/>
      <c r="C68" s="939"/>
    </row>
    <row r="69" spans="1:3" ht="12.6" thickTop="1">
      <c r="A69" s="666"/>
      <c r="B69" s="940" t="s">
        <v>862</v>
      </c>
      <c r="C69" s="941" t="s">
        <v>862</v>
      </c>
    </row>
    <row r="70" spans="1:3">
      <c r="A70" s="662"/>
      <c r="B70" s="910" t="s">
        <v>863</v>
      </c>
      <c r="C70" s="911" t="s">
        <v>864</v>
      </c>
    </row>
    <row r="71" spans="1:3">
      <c r="A71" s="662"/>
      <c r="B71" s="910" t="s">
        <v>865</v>
      </c>
      <c r="C71" s="911" t="s">
        <v>865</v>
      </c>
    </row>
    <row r="72" spans="1:3" ht="55.05" customHeight="1">
      <c r="A72" s="662"/>
      <c r="B72" s="942" t="s">
        <v>866</v>
      </c>
      <c r="C72" s="943" t="s">
        <v>867</v>
      </c>
    </row>
    <row r="73" spans="1:3" ht="33.75" customHeight="1">
      <c r="A73" s="662"/>
      <c r="B73" s="933" t="s">
        <v>868</v>
      </c>
      <c r="C73" s="934" t="s">
        <v>869</v>
      </c>
    </row>
    <row r="74" spans="1:3" ht="15.75" customHeight="1">
      <c r="A74" s="662"/>
      <c r="B74" s="933" t="s">
        <v>870</v>
      </c>
      <c r="C74" s="934" t="s">
        <v>871</v>
      </c>
    </row>
    <row r="75" spans="1:3">
      <c r="A75" s="662"/>
      <c r="B75" s="910" t="s">
        <v>872</v>
      </c>
      <c r="C75" s="911" t="s">
        <v>872</v>
      </c>
    </row>
    <row r="76" spans="1:3" ht="12.6" thickBot="1">
      <c r="A76" s="670"/>
      <c r="B76" s="935" t="s">
        <v>873</v>
      </c>
      <c r="C76" s="936" t="s">
        <v>873</v>
      </c>
    </row>
    <row r="77" spans="1:3" ht="12.6" thickTop="1">
      <c r="A77" s="928" t="s">
        <v>874</v>
      </c>
      <c r="B77" s="929"/>
      <c r="C77" s="930"/>
    </row>
    <row r="78" spans="1:3">
      <c r="A78" s="662"/>
      <c r="B78" s="910" t="s">
        <v>858</v>
      </c>
      <c r="C78" s="911"/>
    </row>
    <row r="79" spans="1:3">
      <c r="A79" s="662"/>
      <c r="B79" s="910" t="s">
        <v>875</v>
      </c>
      <c r="C79" s="911"/>
    </row>
    <row r="80" spans="1:3">
      <c r="A80" s="662"/>
      <c r="B80" s="910" t="s">
        <v>876</v>
      </c>
      <c r="C80" s="911"/>
    </row>
    <row r="81" spans="1:3">
      <c r="A81" s="928" t="s">
        <v>877</v>
      </c>
      <c r="B81" s="929"/>
      <c r="C81" s="930"/>
    </row>
    <row r="82" spans="1:3">
      <c r="A82" s="662"/>
      <c r="B82" s="910" t="s">
        <v>858</v>
      </c>
      <c r="C82" s="911"/>
    </row>
    <row r="83" spans="1:3">
      <c r="A83" s="662"/>
      <c r="B83" s="910" t="s">
        <v>878</v>
      </c>
      <c r="C83" s="911"/>
    </row>
    <row r="84" spans="1:3" ht="79.5" customHeight="1">
      <c r="A84" s="662"/>
      <c r="B84" s="910" t="s">
        <v>879</v>
      </c>
      <c r="C84" s="911"/>
    </row>
    <row r="85" spans="1:3" ht="53.25" customHeight="1">
      <c r="A85" s="662"/>
      <c r="B85" s="910" t="s">
        <v>880</v>
      </c>
      <c r="C85" s="911"/>
    </row>
    <row r="86" spans="1:3">
      <c r="A86" s="662"/>
      <c r="B86" s="910" t="s">
        <v>881</v>
      </c>
      <c r="C86" s="911"/>
    </row>
    <row r="87" spans="1:3">
      <c r="A87" s="662"/>
      <c r="B87" s="910" t="s">
        <v>882</v>
      </c>
      <c r="C87" s="911"/>
    </row>
    <row r="88" spans="1:3">
      <c r="A88" s="662"/>
      <c r="B88" s="910" t="s">
        <v>883</v>
      </c>
      <c r="C88" s="911"/>
    </row>
    <row r="89" spans="1:3">
      <c r="A89" s="928" t="s">
        <v>884</v>
      </c>
      <c r="B89" s="929"/>
      <c r="C89" s="930"/>
    </row>
    <row r="90" spans="1:3">
      <c r="A90" s="662"/>
      <c r="B90" s="910" t="s">
        <v>858</v>
      </c>
      <c r="C90" s="911"/>
    </row>
    <row r="91" spans="1:3">
      <c r="A91" s="662"/>
      <c r="B91" s="910" t="s">
        <v>885</v>
      </c>
      <c r="C91" s="911"/>
    </row>
    <row r="92" spans="1:3" ht="12" customHeight="1">
      <c r="A92" s="662"/>
      <c r="B92" s="910" t="s">
        <v>886</v>
      </c>
      <c r="C92" s="911"/>
    </row>
    <row r="93" spans="1:3">
      <c r="A93" s="662"/>
      <c r="B93" s="910" t="s">
        <v>887</v>
      </c>
      <c r="C93" s="911"/>
    </row>
    <row r="94" spans="1:3" ht="24.75" customHeight="1">
      <c r="A94" s="662"/>
      <c r="B94" s="931" t="s">
        <v>888</v>
      </c>
      <c r="C94" s="932"/>
    </row>
    <row r="95" spans="1:3" ht="24" customHeight="1">
      <c r="A95" s="662"/>
      <c r="B95" s="931" t="s">
        <v>889</v>
      </c>
      <c r="C95" s="932"/>
    </row>
    <row r="96" spans="1:3" ht="13.5" customHeight="1">
      <c r="A96" s="662"/>
      <c r="B96" s="931" t="s">
        <v>890</v>
      </c>
      <c r="C96" s="932"/>
    </row>
    <row r="97" spans="1:3" ht="11.25" customHeight="1" thickBot="1">
      <c r="A97" s="924" t="s">
        <v>891</v>
      </c>
      <c r="B97" s="925"/>
      <c r="C97" s="926"/>
    </row>
    <row r="98" spans="1:3" ht="13.2" thickTop="1" thickBot="1">
      <c r="A98" s="927" t="s">
        <v>892</v>
      </c>
      <c r="B98" s="927"/>
      <c r="C98" s="927"/>
    </row>
    <row r="99" spans="1:3">
      <c r="A99" s="672">
        <v>2</v>
      </c>
      <c r="B99" s="673" t="s">
        <v>214</v>
      </c>
      <c r="C99" s="673" t="s">
        <v>893</v>
      </c>
    </row>
    <row r="100" spans="1:3">
      <c r="A100" s="674">
        <v>3</v>
      </c>
      <c r="B100" s="675" t="s">
        <v>215</v>
      </c>
      <c r="C100" s="676" t="s">
        <v>894</v>
      </c>
    </row>
    <row r="101" spans="1:3">
      <c r="A101" s="674">
        <v>4</v>
      </c>
      <c r="B101" s="675" t="s">
        <v>216</v>
      </c>
      <c r="C101" s="676" t="s">
        <v>895</v>
      </c>
    </row>
    <row r="102" spans="1:3" ht="11.25" customHeight="1">
      <c r="A102" s="674">
        <v>5</v>
      </c>
      <c r="B102" s="675" t="s">
        <v>217</v>
      </c>
      <c r="C102" s="676" t="s">
        <v>896</v>
      </c>
    </row>
    <row r="103" spans="1:3" ht="12" customHeight="1">
      <c r="A103" s="674">
        <v>6</v>
      </c>
      <c r="B103" s="675" t="s">
        <v>231</v>
      </c>
      <c r="C103" s="676" t="s">
        <v>897</v>
      </c>
    </row>
    <row r="104" spans="1:3" ht="12" customHeight="1">
      <c r="A104" s="674">
        <v>7</v>
      </c>
      <c r="B104" s="675" t="s">
        <v>218</v>
      </c>
      <c r="C104" s="676" t="s">
        <v>898</v>
      </c>
    </row>
    <row r="105" spans="1:3">
      <c r="A105" s="674">
        <v>8</v>
      </c>
      <c r="B105" s="675" t="s">
        <v>223</v>
      </c>
      <c r="C105" s="676" t="s">
        <v>899</v>
      </c>
    </row>
    <row r="106" spans="1:3" ht="11.25" customHeight="1">
      <c r="A106" s="928" t="s">
        <v>900</v>
      </c>
      <c r="B106" s="929"/>
      <c r="C106" s="930"/>
    </row>
    <row r="107" spans="1:3" ht="12" customHeight="1">
      <c r="A107" s="662"/>
      <c r="B107" s="910" t="s">
        <v>901</v>
      </c>
      <c r="C107" s="911"/>
    </row>
    <row r="108" spans="1:3">
      <c r="A108" s="928" t="s">
        <v>902</v>
      </c>
      <c r="B108" s="929"/>
      <c r="C108" s="930"/>
    </row>
    <row r="109" spans="1:3" ht="12" customHeight="1">
      <c r="A109" s="662"/>
      <c r="B109" s="910" t="s">
        <v>903</v>
      </c>
      <c r="C109" s="911"/>
    </row>
    <row r="110" spans="1:3">
      <c r="A110" s="662"/>
      <c r="B110" s="910" t="s">
        <v>904</v>
      </c>
      <c r="C110" s="911"/>
    </row>
    <row r="111" spans="1:3">
      <c r="A111" s="662"/>
      <c r="B111" s="910" t="s">
        <v>905</v>
      </c>
      <c r="C111" s="911"/>
    </row>
    <row r="112" spans="1:3">
      <c r="A112" s="907" t="s">
        <v>906</v>
      </c>
      <c r="B112" s="907"/>
      <c r="C112" s="907"/>
    </row>
    <row r="113" spans="1:3">
      <c r="A113" s="921" t="s">
        <v>772</v>
      </c>
      <c r="B113" s="921"/>
      <c r="C113" s="921"/>
    </row>
    <row r="114" spans="1:3">
      <c r="A114" s="677">
        <v>1</v>
      </c>
      <c r="B114" s="917" t="s">
        <v>907</v>
      </c>
      <c r="C114" s="918"/>
    </row>
    <row r="115" spans="1:3">
      <c r="A115" s="677">
        <v>2</v>
      </c>
      <c r="B115" s="922" t="s">
        <v>908</v>
      </c>
      <c r="C115" s="923"/>
    </row>
    <row r="116" spans="1:3">
      <c r="A116" s="677">
        <v>3</v>
      </c>
      <c r="B116" s="917" t="s">
        <v>909</v>
      </c>
      <c r="C116" s="918"/>
    </row>
    <row r="117" spans="1:3">
      <c r="A117" s="677">
        <v>4</v>
      </c>
      <c r="B117" s="917" t="s">
        <v>910</v>
      </c>
      <c r="C117" s="918"/>
    </row>
    <row r="118" spans="1:3">
      <c r="A118" s="677">
        <v>5</v>
      </c>
      <c r="B118" s="678" t="s">
        <v>911</v>
      </c>
      <c r="C118" s="679"/>
    </row>
    <row r="119" spans="1:3">
      <c r="A119" s="677">
        <v>6</v>
      </c>
      <c r="B119" s="919" t="s">
        <v>912</v>
      </c>
      <c r="C119" s="920"/>
    </row>
    <row r="120" spans="1:3" ht="48.45" customHeight="1">
      <c r="A120" s="677">
        <v>7</v>
      </c>
      <c r="B120" s="919" t="s">
        <v>913</v>
      </c>
      <c r="C120" s="920"/>
    </row>
    <row r="121" spans="1:3">
      <c r="A121" s="680">
        <v>8</v>
      </c>
      <c r="B121" s="681" t="s">
        <v>914</v>
      </c>
      <c r="C121" s="682" t="s">
        <v>915</v>
      </c>
    </row>
    <row r="122" spans="1:3" ht="24">
      <c r="A122" s="677">
        <v>9.01</v>
      </c>
      <c r="B122" s="681" t="s">
        <v>375</v>
      </c>
      <c r="C122" s="663" t="s">
        <v>916</v>
      </c>
    </row>
    <row r="123" spans="1:3" ht="36">
      <c r="A123" s="677">
        <v>9.02</v>
      </c>
      <c r="B123" s="681" t="s">
        <v>376</v>
      </c>
      <c r="C123" s="663" t="s">
        <v>917</v>
      </c>
    </row>
    <row r="124" spans="1:3">
      <c r="A124" s="677">
        <v>9.0299999999999994</v>
      </c>
      <c r="B124" s="663" t="s">
        <v>617</v>
      </c>
      <c r="C124" s="663" t="s">
        <v>918</v>
      </c>
    </row>
    <row r="125" spans="1:3">
      <c r="A125" s="677">
        <v>9.0399999999999991</v>
      </c>
      <c r="B125" s="681" t="s">
        <v>377</v>
      </c>
      <c r="C125" s="663" t="s">
        <v>919</v>
      </c>
    </row>
    <row r="126" spans="1:3">
      <c r="A126" s="677">
        <v>9.0500000000000007</v>
      </c>
      <c r="B126" s="681" t="s">
        <v>378</v>
      </c>
      <c r="C126" s="663" t="s">
        <v>920</v>
      </c>
    </row>
    <row r="127" spans="1:3" ht="24">
      <c r="A127" s="677">
        <v>9.06</v>
      </c>
      <c r="B127" s="681" t="s">
        <v>379</v>
      </c>
      <c r="C127" s="663" t="s">
        <v>921</v>
      </c>
    </row>
    <row r="128" spans="1:3">
      <c r="A128" s="677">
        <v>9.07</v>
      </c>
      <c r="B128" s="683" t="s">
        <v>380</v>
      </c>
      <c r="C128" s="663" t="s">
        <v>922</v>
      </c>
    </row>
    <row r="129" spans="1:3" ht="24">
      <c r="A129" s="677">
        <v>9.08</v>
      </c>
      <c r="B129" s="681" t="s">
        <v>381</v>
      </c>
      <c r="C129" s="663" t="s">
        <v>923</v>
      </c>
    </row>
    <row r="130" spans="1:3" ht="24">
      <c r="A130" s="677">
        <v>9.09</v>
      </c>
      <c r="B130" s="681" t="s">
        <v>382</v>
      </c>
      <c r="C130" s="663" t="s">
        <v>924</v>
      </c>
    </row>
    <row r="131" spans="1:3">
      <c r="A131" s="684">
        <v>9.1</v>
      </c>
      <c r="B131" s="681" t="s">
        <v>383</v>
      </c>
      <c r="C131" s="663" t="s">
        <v>925</v>
      </c>
    </row>
    <row r="132" spans="1:3">
      <c r="A132" s="677">
        <v>9.11</v>
      </c>
      <c r="B132" s="681" t="s">
        <v>384</v>
      </c>
      <c r="C132" s="663" t="s">
        <v>926</v>
      </c>
    </row>
    <row r="133" spans="1:3">
      <c r="A133" s="677">
        <v>9.1199999999999992</v>
      </c>
      <c r="B133" s="681" t="s">
        <v>385</v>
      </c>
      <c r="C133" s="663" t="s">
        <v>927</v>
      </c>
    </row>
    <row r="134" spans="1:3">
      <c r="A134" s="677">
        <v>9.1300000000000008</v>
      </c>
      <c r="B134" s="681" t="s">
        <v>386</v>
      </c>
      <c r="C134" s="663" t="s">
        <v>928</v>
      </c>
    </row>
    <row r="135" spans="1:3">
      <c r="A135" s="677">
        <v>9.14</v>
      </c>
      <c r="B135" s="681" t="s">
        <v>387</v>
      </c>
      <c r="C135" s="663" t="s">
        <v>929</v>
      </c>
    </row>
    <row r="136" spans="1:3">
      <c r="A136" s="677">
        <v>9.15</v>
      </c>
      <c r="B136" s="681" t="s">
        <v>388</v>
      </c>
      <c r="C136" s="663" t="s">
        <v>930</v>
      </c>
    </row>
    <row r="137" spans="1:3">
      <c r="A137" s="677">
        <v>9.16</v>
      </c>
      <c r="B137" s="681" t="s">
        <v>389</v>
      </c>
      <c r="C137" s="663" t="s">
        <v>931</v>
      </c>
    </row>
    <row r="138" spans="1:3">
      <c r="A138" s="677">
        <v>9.17</v>
      </c>
      <c r="B138" s="663" t="s">
        <v>390</v>
      </c>
      <c r="C138" s="663" t="s">
        <v>932</v>
      </c>
    </row>
    <row r="139" spans="1:3" ht="24">
      <c r="A139" s="677">
        <v>9.18</v>
      </c>
      <c r="B139" s="681" t="s">
        <v>391</v>
      </c>
      <c r="C139" s="663" t="s">
        <v>933</v>
      </c>
    </row>
    <row r="140" spans="1:3">
      <c r="A140" s="677">
        <v>9.19</v>
      </c>
      <c r="B140" s="681" t="s">
        <v>392</v>
      </c>
      <c r="C140" s="663" t="s">
        <v>934</v>
      </c>
    </row>
    <row r="141" spans="1:3">
      <c r="A141" s="684">
        <v>9.1999999999999993</v>
      </c>
      <c r="B141" s="681" t="s">
        <v>393</v>
      </c>
      <c r="C141" s="663" t="s">
        <v>935</v>
      </c>
    </row>
    <row r="142" spans="1:3">
      <c r="A142" s="677">
        <v>9.2100000000000009</v>
      </c>
      <c r="B142" s="681" t="s">
        <v>394</v>
      </c>
      <c r="C142" s="663" t="s">
        <v>936</v>
      </c>
    </row>
    <row r="143" spans="1:3">
      <c r="A143" s="677">
        <v>9.2200000000000006</v>
      </c>
      <c r="B143" s="681" t="s">
        <v>395</v>
      </c>
      <c r="C143" s="663" t="s">
        <v>937</v>
      </c>
    </row>
    <row r="144" spans="1:3" ht="24">
      <c r="A144" s="677">
        <v>9.23</v>
      </c>
      <c r="B144" s="681" t="s">
        <v>396</v>
      </c>
      <c r="C144" s="663" t="s">
        <v>938</v>
      </c>
    </row>
    <row r="145" spans="1:3" ht="24">
      <c r="A145" s="677">
        <v>9.24</v>
      </c>
      <c r="B145" s="681" t="s">
        <v>397</v>
      </c>
      <c r="C145" s="663" t="s">
        <v>939</v>
      </c>
    </row>
    <row r="146" spans="1:3">
      <c r="A146" s="677">
        <v>9.2500000000000107</v>
      </c>
      <c r="B146" s="681" t="s">
        <v>398</v>
      </c>
      <c r="C146" s="663" t="s">
        <v>940</v>
      </c>
    </row>
    <row r="147" spans="1:3" ht="24">
      <c r="A147" s="677">
        <v>9.2600000000000193</v>
      </c>
      <c r="B147" s="681" t="s">
        <v>941</v>
      </c>
      <c r="C147" s="667" t="s">
        <v>942</v>
      </c>
    </row>
    <row r="148" spans="1:3" s="685" customFormat="1" ht="24">
      <c r="A148" s="677">
        <v>9.2700000000000298</v>
      </c>
      <c r="B148" s="681" t="s">
        <v>88</v>
      </c>
      <c r="C148" s="667" t="s">
        <v>943</v>
      </c>
    </row>
    <row r="149" spans="1:3" s="685" customFormat="1">
      <c r="A149" s="662"/>
      <c r="B149" s="912" t="s">
        <v>944</v>
      </c>
      <c r="C149" s="913"/>
    </row>
    <row r="150" spans="1:3" s="685" customFormat="1">
      <c r="A150" s="680">
        <v>1</v>
      </c>
      <c r="B150" s="910" t="s">
        <v>945</v>
      </c>
      <c r="C150" s="911"/>
    </row>
    <row r="151" spans="1:3" s="685" customFormat="1">
      <c r="A151" s="680">
        <v>2</v>
      </c>
      <c r="B151" s="910" t="s">
        <v>946</v>
      </c>
      <c r="C151" s="911"/>
    </row>
    <row r="152" spans="1:3" s="685" customFormat="1">
      <c r="A152" s="680">
        <v>3</v>
      </c>
      <c r="B152" s="910" t="s">
        <v>947</v>
      </c>
      <c r="C152" s="911"/>
    </row>
    <row r="153" spans="1:3" s="685" customFormat="1">
      <c r="A153" s="662"/>
      <c r="B153" s="912" t="s">
        <v>948</v>
      </c>
      <c r="C153" s="913"/>
    </row>
    <row r="154" spans="1:3" s="685" customFormat="1">
      <c r="A154" s="680">
        <v>1</v>
      </c>
      <c r="B154" s="914" t="s">
        <v>949</v>
      </c>
      <c r="C154" s="916"/>
    </row>
    <row r="155" spans="1:3" s="685" customFormat="1">
      <c r="A155" s="680">
        <v>2</v>
      </c>
      <c r="B155" s="681" t="s">
        <v>615</v>
      </c>
      <c r="C155" s="686" t="s">
        <v>950</v>
      </c>
    </row>
    <row r="156" spans="1:3" ht="24">
      <c r="A156" s="680">
        <v>3</v>
      </c>
      <c r="B156" s="681" t="s">
        <v>614</v>
      </c>
      <c r="C156" s="682" t="s">
        <v>951</v>
      </c>
    </row>
    <row r="157" spans="1:3">
      <c r="A157" s="680">
        <v>4</v>
      </c>
      <c r="B157" s="681" t="s">
        <v>368</v>
      </c>
      <c r="C157" s="681" t="s">
        <v>952</v>
      </c>
    </row>
    <row r="158" spans="1:3" ht="25.05" customHeight="1">
      <c r="A158" s="662"/>
      <c r="B158" s="912" t="s">
        <v>953</v>
      </c>
      <c r="C158" s="913"/>
    </row>
    <row r="159" spans="1:3" ht="36">
      <c r="A159" s="680"/>
      <c r="B159" s="681" t="s">
        <v>954</v>
      </c>
      <c r="C159" s="687" t="s">
        <v>955</v>
      </c>
    </row>
    <row r="160" spans="1:3">
      <c r="A160" s="662"/>
      <c r="B160" s="912" t="s">
        <v>956</v>
      </c>
      <c r="C160" s="913"/>
    </row>
    <row r="161" spans="1:3" ht="39" customHeight="1">
      <c r="A161" s="662"/>
      <c r="B161" s="910" t="s">
        <v>957</v>
      </c>
      <c r="C161" s="911"/>
    </row>
    <row r="162" spans="1:3">
      <c r="A162" s="662" t="s">
        <v>958</v>
      </c>
      <c r="B162" s="688" t="s">
        <v>406</v>
      </c>
      <c r="C162" s="689" t="s">
        <v>959</v>
      </c>
    </row>
    <row r="163" spans="1:3">
      <c r="A163" s="662" t="s">
        <v>249</v>
      </c>
      <c r="B163" s="690" t="s">
        <v>407</v>
      </c>
      <c r="C163" s="682" t="s">
        <v>960</v>
      </c>
    </row>
    <row r="164" spans="1:3" ht="24">
      <c r="A164" s="662" t="s">
        <v>256</v>
      </c>
      <c r="B164" s="689" t="s">
        <v>408</v>
      </c>
      <c r="C164" s="682" t="s">
        <v>961</v>
      </c>
    </row>
    <row r="165" spans="1:3">
      <c r="A165" s="662" t="s">
        <v>962</v>
      </c>
      <c r="B165" s="690" t="s">
        <v>409</v>
      </c>
      <c r="C165" s="691" t="s">
        <v>963</v>
      </c>
    </row>
    <row r="166" spans="1:3" ht="24">
      <c r="A166" s="662" t="s">
        <v>964</v>
      </c>
      <c r="B166" s="690" t="s">
        <v>630</v>
      </c>
      <c r="C166" s="692" t="s">
        <v>965</v>
      </c>
    </row>
    <row r="167" spans="1:3" ht="24">
      <c r="A167" s="662" t="s">
        <v>257</v>
      </c>
      <c r="B167" s="690" t="s">
        <v>410</v>
      </c>
      <c r="C167" s="692" t="s">
        <v>966</v>
      </c>
    </row>
    <row r="168" spans="1:3" ht="24">
      <c r="A168" s="662" t="s">
        <v>967</v>
      </c>
      <c r="B168" s="693" t="s">
        <v>413</v>
      </c>
      <c r="C168" s="694" t="s">
        <v>968</v>
      </c>
    </row>
    <row r="169" spans="1:3" ht="24">
      <c r="A169" s="662" t="s">
        <v>969</v>
      </c>
      <c r="B169" s="693" t="s">
        <v>411</v>
      </c>
      <c r="C169" s="692" t="s">
        <v>970</v>
      </c>
    </row>
    <row r="170" spans="1:3" ht="26.55" customHeight="1">
      <c r="A170" s="662" t="s">
        <v>971</v>
      </c>
      <c r="B170" s="693" t="s">
        <v>412</v>
      </c>
      <c r="C170" s="694" t="s">
        <v>972</v>
      </c>
    </row>
    <row r="171" spans="1:3" ht="24">
      <c r="A171" s="662" t="s">
        <v>973</v>
      </c>
      <c r="B171" s="663" t="s">
        <v>414</v>
      </c>
      <c r="C171" s="694" t="s">
        <v>974</v>
      </c>
    </row>
    <row r="172" spans="1:3" ht="24">
      <c r="A172" s="662" t="s">
        <v>975</v>
      </c>
      <c r="B172" s="693" t="s">
        <v>415</v>
      </c>
      <c r="C172" s="695" t="s">
        <v>976</v>
      </c>
    </row>
    <row r="173" spans="1:3">
      <c r="A173" s="662" t="s">
        <v>977</v>
      </c>
      <c r="B173" s="696" t="s">
        <v>416</v>
      </c>
      <c r="C173" s="689" t="s">
        <v>978</v>
      </c>
    </row>
    <row r="174" spans="1:3" ht="24">
      <c r="A174" s="662"/>
      <c r="B174" s="692" t="s">
        <v>979</v>
      </c>
      <c r="C174" s="663" t="s">
        <v>980</v>
      </c>
    </row>
    <row r="175" spans="1:3" ht="24">
      <c r="A175" s="662"/>
      <c r="B175" s="692" t="s">
        <v>981</v>
      </c>
      <c r="C175" s="663" t="s">
        <v>982</v>
      </c>
    </row>
    <row r="176" spans="1:3" ht="24">
      <c r="A176" s="662"/>
      <c r="B176" s="692" t="s">
        <v>983</v>
      </c>
      <c r="C176" s="663" t="s">
        <v>984</v>
      </c>
    </row>
    <row r="177" spans="1:3">
      <c r="A177" s="662"/>
      <c r="B177" s="912" t="s">
        <v>985</v>
      </c>
      <c r="C177" s="913"/>
    </row>
    <row r="178" spans="1:3">
      <c r="A178" s="662"/>
      <c r="B178" s="910" t="s">
        <v>986</v>
      </c>
      <c r="C178" s="911"/>
    </row>
    <row r="179" spans="1:3">
      <c r="A179" s="680">
        <v>1</v>
      </c>
      <c r="B179" s="663" t="s">
        <v>420</v>
      </c>
      <c r="C179" s="663" t="s">
        <v>420</v>
      </c>
    </row>
    <row r="180" spans="1:3" ht="24">
      <c r="A180" s="680">
        <v>2</v>
      </c>
      <c r="B180" s="663" t="s">
        <v>987</v>
      </c>
      <c r="C180" s="663" t="s">
        <v>988</v>
      </c>
    </row>
    <row r="181" spans="1:3">
      <c r="A181" s="680">
        <v>3</v>
      </c>
      <c r="B181" s="663" t="s">
        <v>422</v>
      </c>
      <c r="C181" s="663" t="s">
        <v>989</v>
      </c>
    </row>
    <row r="182" spans="1:3" ht="24">
      <c r="A182" s="680">
        <v>4</v>
      </c>
      <c r="B182" s="663" t="s">
        <v>423</v>
      </c>
      <c r="C182" s="663" t="s">
        <v>990</v>
      </c>
    </row>
    <row r="183" spans="1:3" ht="24">
      <c r="A183" s="680">
        <v>5</v>
      </c>
      <c r="B183" s="663" t="s">
        <v>424</v>
      </c>
      <c r="C183" s="663" t="s">
        <v>991</v>
      </c>
    </row>
    <row r="184" spans="1:3" ht="48">
      <c r="A184" s="680">
        <v>6</v>
      </c>
      <c r="B184" s="663" t="s">
        <v>425</v>
      </c>
      <c r="C184" s="663" t="s">
        <v>992</v>
      </c>
    </row>
    <row r="185" spans="1:3">
      <c r="A185" s="662"/>
      <c r="B185" s="912" t="s">
        <v>993</v>
      </c>
      <c r="C185" s="913"/>
    </row>
    <row r="186" spans="1:3">
      <c r="A186" s="662"/>
      <c r="B186" s="908" t="s">
        <v>994</v>
      </c>
      <c r="C186" s="914"/>
    </row>
    <row r="187" spans="1:3" ht="24">
      <c r="A187" s="662">
        <v>1.1000000000000001</v>
      </c>
      <c r="B187" s="697" t="s">
        <v>430</v>
      </c>
      <c r="C187" s="663" t="s">
        <v>995</v>
      </c>
    </row>
    <row r="188" spans="1:3" ht="49.95" customHeight="1">
      <c r="A188" s="662" t="s">
        <v>146</v>
      </c>
      <c r="B188" s="698" t="s">
        <v>431</v>
      </c>
      <c r="C188" s="663" t="s">
        <v>996</v>
      </c>
    </row>
    <row r="189" spans="1:3">
      <c r="A189" s="662" t="s">
        <v>432</v>
      </c>
      <c r="B189" s="699" t="s">
        <v>433</v>
      </c>
      <c r="C189" s="915" t="s">
        <v>997</v>
      </c>
    </row>
    <row r="190" spans="1:3">
      <c r="A190" s="662" t="s">
        <v>434</v>
      </c>
      <c r="B190" s="699" t="s">
        <v>435</v>
      </c>
      <c r="C190" s="915"/>
    </row>
    <row r="191" spans="1:3">
      <c r="A191" s="662" t="s">
        <v>436</v>
      </c>
      <c r="B191" s="699" t="s">
        <v>437</v>
      </c>
      <c r="C191" s="915"/>
    </row>
    <row r="192" spans="1:3">
      <c r="A192" s="662" t="s">
        <v>438</v>
      </c>
      <c r="B192" s="699" t="s">
        <v>439</v>
      </c>
      <c r="C192" s="915"/>
    </row>
    <row r="193" spans="1:4" ht="25.5" customHeight="1">
      <c r="A193" s="662">
        <v>1.2</v>
      </c>
      <c r="B193" s="700" t="s">
        <v>644</v>
      </c>
      <c r="C193" s="701" t="s">
        <v>998</v>
      </c>
    </row>
    <row r="194" spans="1:4" ht="24">
      <c r="A194" s="662" t="s">
        <v>441</v>
      </c>
      <c r="B194" s="702" t="s">
        <v>442</v>
      </c>
      <c r="C194" s="703" t="s">
        <v>999</v>
      </c>
    </row>
    <row r="195" spans="1:4" ht="24">
      <c r="A195" s="662" t="s">
        <v>443</v>
      </c>
      <c r="B195" s="704" t="s">
        <v>444</v>
      </c>
      <c r="C195" s="703" t="s">
        <v>1000</v>
      </c>
    </row>
    <row r="196" spans="1:4" ht="25.95" customHeight="1">
      <c r="A196" s="662" t="s">
        <v>445</v>
      </c>
      <c r="B196" s="705" t="s">
        <v>446</v>
      </c>
      <c r="C196" s="681" t="s">
        <v>1001</v>
      </c>
    </row>
    <row r="197" spans="1:4" ht="24">
      <c r="A197" s="662" t="s">
        <v>447</v>
      </c>
      <c r="B197" s="706" t="s">
        <v>448</v>
      </c>
      <c r="C197" s="681" t="s">
        <v>1002</v>
      </c>
      <c r="D197" s="707"/>
    </row>
    <row r="198" spans="1:4" ht="12.6">
      <c r="A198" s="662">
        <v>1.4</v>
      </c>
      <c r="B198" s="702" t="s">
        <v>467</v>
      </c>
      <c r="C198" s="708" t="s">
        <v>1003</v>
      </c>
      <c r="D198" s="709"/>
    </row>
    <row r="199" spans="1:4" ht="12.6">
      <c r="A199" s="662">
        <v>1.5</v>
      </c>
      <c r="B199" s="702" t="s">
        <v>468</v>
      </c>
      <c r="C199" s="708" t="s">
        <v>1003</v>
      </c>
      <c r="D199" s="710"/>
    </row>
    <row r="200" spans="1:4" ht="12.6">
      <c r="A200" s="662"/>
      <c r="B200" s="907" t="s">
        <v>1004</v>
      </c>
      <c r="C200" s="907"/>
      <c r="D200" s="710"/>
    </row>
    <row r="201" spans="1:4" ht="12.6">
      <c r="A201" s="662"/>
      <c r="B201" s="908" t="s">
        <v>1005</v>
      </c>
      <c r="C201" s="908"/>
      <c r="D201" s="710"/>
    </row>
    <row r="202" spans="1:4" ht="12.6">
      <c r="A202" s="680"/>
      <c r="B202" s="681" t="s">
        <v>954</v>
      </c>
      <c r="C202" s="687" t="s">
        <v>950</v>
      </c>
      <c r="D202" s="710"/>
    </row>
    <row r="203" spans="1:4" ht="12.6">
      <c r="A203" s="662"/>
      <c r="B203" s="907" t="s">
        <v>1006</v>
      </c>
      <c r="C203" s="907"/>
      <c r="D203" s="711"/>
    </row>
    <row r="204" spans="1:4" ht="12.6">
      <c r="A204" s="680"/>
      <c r="B204" s="908" t="s">
        <v>1007</v>
      </c>
      <c r="C204" s="908"/>
      <c r="D204" s="712"/>
    </row>
    <row r="205" spans="1:4" ht="12.6">
      <c r="B205" s="907" t="s">
        <v>1008</v>
      </c>
      <c r="C205" s="907"/>
      <c r="D205" s="714"/>
    </row>
    <row r="206" spans="1:4" ht="24">
      <c r="A206" s="698">
        <v>1</v>
      </c>
      <c r="B206" s="681" t="s">
        <v>470</v>
      </c>
      <c r="C206" s="681" t="s">
        <v>1009</v>
      </c>
      <c r="D206" s="712"/>
    </row>
    <row r="207" spans="1:4" ht="18" customHeight="1">
      <c r="A207" s="698">
        <v>2</v>
      </c>
      <c r="B207" s="681" t="s">
        <v>471</v>
      </c>
      <c r="C207" s="681" t="s">
        <v>1010</v>
      </c>
      <c r="D207" s="714"/>
    </row>
    <row r="208" spans="1:4" ht="24">
      <c r="A208" s="698">
        <v>3</v>
      </c>
      <c r="B208" s="681" t="s">
        <v>472</v>
      </c>
      <c r="C208" s="681" t="s">
        <v>1011</v>
      </c>
      <c r="D208" s="715"/>
    </row>
    <row r="209" spans="1:4" ht="12.6">
      <c r="A209" s="698">
        <v>4</v>
      </c>
      <c r="B209" s="681" t="s">
        <v>473</v>
      </c>
      <c r="C209" s="681" t="s">
        <v>1012</v>
      </c>
      <c r="D209" s="715"/>
    </row>
    <row r="210" spans="1:4" ht="24">
      <c r="A210" s="698">
        <v>5</v>
      </c>
      <c r="B210" s="681" t="s">
        <v>474</v>
      </c>
      <c r="C210" s="681" t="s">
        <v>1013</v>
      </c>
    </row>
    <row r="211" spans="1:4" ht="24.45" customHeight="1">
      <c r="A211" s="698">
        <v>6</v>
      </c>
      <c r="B211" s="681" t="s">
        <v>475</v>
      </c>
      <c r="C211" s="681" t="s">
        <v>1014</v>
      </c>
    </row>
    <row r="212" spans="1:4" ht="24">
      <c r="A212" s="698">
        <v>7</v>
      </c>
      <c r="B212" s="681" t="s">
        <v>476</v>
      </c>
      <c r="C212" s="681" t="s">
        <v>1015</v>
      </c>
    </row>
    <row r="213" spans="1:4">
      <c r="A213" s="698">
        <v>7.1</v>
      </c>
      <c r="B213" s="716" t="s">
        <v>477</v>
      </c>
      <c r="C213" s="681" t="s">
        <v>1016</v>
      </c>
    </row>
    <row r="214" spans="1:4">
      <c r="A214" s="698">
        <v>7.2</v>
      </c>
      <c r="B214" s="716" t="s">
        <v>478</v>
      </c>
      <c r="C214" s="681" t="s">
        <v>1017</v>
      </c>
    </row>
    <row r="215" spans="1:4">
      <c r="A215" s="698">
        <v>7.3</v>
      </c>
      <c r="B215" s="717" t="s">
        <v>479</v>
      </c>
      <c r="C215" s="681" t="s">
        <v>1018</v>
      </c>
    </row>
    <row r="216" spans="1:4" ht="39.450000000000003" customHeight="1">
      <c r="A216" s="698">
        <v>8</v>
      </c>
      <c r="B216" s="681" t="s">
        <v>480</v>
      </c>
      <c r="C216" s="681" t="s">
        <v>1019</v>
      </c>
    </row>
    <row r="217" spans="1:4">
      <c r="A217" s="698">
        <v>9</v>
      </c>
      <c r="B217" s="681" t="s">
        <v>481</v>
      </c>
      <c r="C217" s="681" t="s">
        <v>1020</v>
      </c>
    </row>
    <row r="218" spans="1:4" ht="24">
      <c r="A218" s="718">
        <v>10.1</v>
      </c>
      <c r="B218" s="719" t="s">
        <v>1021</v>
      </c>
      <c r="C218" s="720" t="s">
        <v>1022</v>
      </c>
    </row>
    <row r="219" spans="1:4">
      <c r="A219" s="909"/>
      <c r="B219" s="721" t="s">
        <v>657</v>
      </c>
      <c r="C219" s="681" t="s">
        <v>1023</v>
      </c>
    </row>
    <row r="220" spans="1:4">
      <c r="A220" s="909"/>
      <c r="B220" s="663" t="s">
        <v>429</v>
      </c>
      <c r="C220" s="681" t="s">
        <v>1024</v>
      </c>
    </row>
    <row r="221" spans="1:4">
      <c r="A221" s="909"/>
      <c r="B221" s="663" t="s">
        <v>656</v>
      </c>
      <c r="C221" s="701" t="s">
        <v>1025</v>
      </c>
    </row>
    <row r="222" spans="1:4">
      <c r="A222" s="909"/>
      <c r="B222" s="663" t="s">
        <v>482</v>
      </c>
      <c r="C222" s="681" t="s">
        <v>1026</v>
      </c>
    </row>
    <row r="223" spans="1:4" ht="24">
      <c r="A223" s="909"/>
      <c r="B223" s="663" t="s">
        <v>486</v>
      </c>
      <c r="C223" s="663" t="s">
        <v>1027</v>
      </c>
    </row>
    <row r="224" spans="1:4" ht="36">
      <c r="A224" s="909"/>
      <c r="B224" s="663" t="s">
        <v>485</v>
      </c>
      <c r="C224" s="681" t="s">
        <v>1028</v>
      </c>
    </row>
    <row r="225" spans="1:3">
      <c r="A225" s="909"/>
      <c r="B225" s="663" t="s">
        <v>669</v>
      </c>
      <c r="C225" s="681" t="s">
        <v>1029</v>
      </c>
    </row>
    <row r="226" spans="1:3" ht="24">
      <c r="A226" s="909"/>
      <c r="B226" s="663" t="s">
        <v>670</v>
      </c>
      <c r="C226" s="681" t="s">
        <v>1030</v>
      </c>
    </row>
    <row r="227" spans="1:3" ht="12.6">
      <c r="A227" s="722"/>
      <c r="B227" s="723"/>
      <c r="C227" s="724"/>
    </row>
    <row r="228" spans="1:3" ht="12.6">
      <c r="A228" s="722"/>
      <c r="B228" s="724"/>
      <c r="C228" s="724"/>
    </row>
    <row r="229" spans="1:3" ht="12.6">
      <c r="A229" s="722"/>
      <c r="B229" s="724"/>
      <c r="C229" s="724"/>
    </row>
    <row r="230" spans="1:3" ht="12.6">
      <c r="A230" s="722"/>
      <c r="B230" s="725"/>
      <c r="C230" s="724"/>
    </row>
    <row r="231" spans="1:3">
      <c r="A231" s="906"/>
      <c r="B231" s="726"/>
      <c r="C231" s="724"/>
    </row>
    <row r="232" spans="1:3">
      <c r="A232" s="906"/>
      <c r="B232" s="726"/>
      <c r="C232" s="724"/>
    </row>
    <row r="233" spans="1:3">
      <c r="A233" s="906"/>
      <c r="B233" s="726"/>
      <c r="C233" s="724"/>
    </row>
    <row r="234" spans="1:3">
      <c r="A234" s="906"/>
      <c r="B234" s="726"/>
      <c r="C234" s="727"/>
    </row>
    <row r="235" spans="1:3" ht="40.5" customHeight="1">
      <c r="A235" s="906"/>
      <c r="B235" s="726"/>
      <c r="C235" s="724"/>
    </row>
    <row r="236" spans="1:3" ht="24" customHeight="1">
      <c r="A236" s="906"/>
      <c r="B236" s="726"/>
      <c r="C236" s="724"/>
    </row>
    <row r="237" spans="1:3">
      <c r="A237" s="906"/>
      <c r="B237" s="726"/>
      <c r="C237" s="724"/>
    </row>
  </sheetData>
  <mergeCells count="133">
    <mergeCell ref="B7:C7"/>
    <mergeCell ref="B8:C8"/>
    <mergeCell ref="B9:C9"/>
    <mergeCell ref="B10:C10"/>
    <mergeCell ref="B11:C11"/>
    <mergeCell ref="B12:C12"/>
    <mergeCell ref="A1:C1"/>
    <mergeCell ref="B2:C2"/>
    <mergeCell ref="B3:C3"/>
    <mergeCell ref="A4:C4"/>
    <mergeCell ref="B5:C5"/>
    <mergeCell ref="B6:C6"/>
    <mergeCell ref="B19:C19"/>
    <mergeCell ref="B20:C20"/>
    <mergeCell ref="B21:C21"/>
    <mergeCell ref="B22:C22"/>
    <mergeCell ref="B23:C23"/>
    <mergeCell ref="B24:C24"/>
    <mergeCell ref="B13:C13"/>
    <mergeCell ref="B14:C14"/>
    <mergeCell ref="B15:C15"/>
    <mergeCell ref="B16:C16"/>
    <mergeCell ref="B17:C17"/>
    <mergeCell ref="B18:C18"/>
    <mergeCell ref="B31:C31"/>
    <mergeCell ref="B32:C32"/>
    <mergeCell ref="B33:C33"/>
    <mergeCell ref="B34:C34"/>
    <mergeCell ref="B35:C35"/>
    <mergeCell ref="B36:C36"/>
    <mergeCell ref="B25:C25"/>
    <mergeCell ref="A26:C26"/>
    <mergeCell ref="B27:C27"/>
    <mergeCell ref="A28:C28"/>
    <mergeCell ref="B29:C29"/>
    <mergeCell ref="B30:C30"/>
    <mergeCell ref="B43:C43"/>
    <mergeCell ref="B44:C44"/>
    <mergeCell ref="A45:C45"/>
    <mergeCell ref="B46:C46"/>
    <mergeCell ref="A47:C47"/>
    <mergeCell ref="B48:C48"/>
    <mergeCell ref="B37:C37"/>
    <mergeCell ref="B38:C38"/>
    <mergeCell ref="B39:C39"/>
    <mergeCell ref="B40:C40"/>
    <mergeCell ref="A41:C41"/>
    <mergeCell ref="B42:C42"/>
    <mergeCell ref="B55:C55"/>
    <mergeCell ref="B56:C56"/>
    <mergeCell ref="B57:C57"/>
    <mergeCell ref="B58:C58"/>
    <mergeCell ref="B59:C59"/>
    <mergeCell ref="B60:C60"/>
    <mergeCell ref="B49:C49"/>
    <mergeCell ref="B50:C50"/>
    <mergeCell ref="B51:C51"/>
    <mergeCell ref="B52:C52"/>
    <mergeCell ref="B53:C53"/>
    <mergeCell ref="A54:C54"/>
    <mergeCell ref="B67:C67"/>
    <mergeCell ref="A68:C68"/>
    <mergeCell ref="B69:C69"/>
    <mergeCell ref="B70:C70"/>
    <mergeCell ref="B71:C71"/>
    <mergeCell ref="B72:C72"/>
    <mergeCell ref="B61:C61"/>
    <mergeCell ref="B62:C62"/>
    <mergeCell ref="B63:C63"/>
    <mergeCell ref="A64:C64"/>
    <mergeCell ref="B65:C65"/>
    <mergeCell ref="A66:C66"/>
    <mergeCell ref="B79:C79"/>
    <mergeCell ref="B80:C80"/>
    <mergeCell ref="A81:C81"/>
    <mergeCell ref="B82:C82"/>
    <mergeCell ref="B83:C83"/>
    <mergeCell ref="B84:C84"/>
    <mergeCell ref="B73:C73"/>
    <mergeCell ref="B74:C74"/>
    <mergeCell ref="B75:C75"/>
    <mergeCell ref="B76:C76"/>
    <mergeCell ref="A77:C77"/>
    <mergeCell ref="B78:C78"/>
    <mergeCell ref="B91:C91"/>
    <mergeCell ref="B92:C92"/>
    <mergeCell ref="B93:C93"/>
    <mergeCell ref="B94:C94"/>
    <mergeCell ref="B95:C95"/>
    <mergeCell ref="B96:C96"/>
    <mergeCell ref="B85:C85"/>
    <mergeCell ref="B86:C86"/>
    <mergeCell ref="B87:C87"/>
    <mergeCell ref="B88:C88"/>
    <mergeCell ref="A89:C89"/>
    <mergeCell ref="B90:C90"/>
    <mergeCell ref="B110:C110"/>
    <mergeCell ref="B111:C111"/>
    <mergeCell ref="A112:C112"/>
    <mergeCell ref="A113:C113"/>
    <mergeCell ref="B114:C114"/>
    <mergeCell ref="B115:C115"/>
    <mergeCell ref="A97:C97"/>
    <mergeCell ref="A98:C98"/>
    <mergeCell ref="A106:C106"/>
    <mergeCell ref="B107:C107"/>
    <mergeCell ref="A108:C108"/>
    <mergeCell ref="B109:C109"/>
    <mergeCell ref="B151:C151"/>
    <mergeCell ref="B152:C152"/>
    <mergeCell ref="B153:C153"/>
    <mergeCell ref="B154:C154"/>
    <mergeCell ref="B158:C158"/>
    <mergeCell ref="B160:C160"/>
    <mergeCell ref="B116:C116"/>
    <mergeCell ref="B117:C117"/>
    <mergeCell ref="B119:C119"/>
    <mergeCell ref="B120:C120"/>
    <mergeCell ref="B149:C149"/>
    <mergeCell ref="B150:C150"/>
    <mergeCell ref="A231:A237"/>
    <mergeCell ref="B200:C200"/>
    <mergeCell ref="B201:C201"/>
    <mergeCell ref="B203:C203"/>
    <mergeCell ref="B204:C204"/>
    <mergeCell ref="B205:C205"/>
    <mergeCell ref="A219:A226"/>
    <mergeCell ref="B161:C161"/>
    <mergeCell ref="B177:C177"/>
    <mergeCell ref="B178:C178"/>
    <mergeCell ref="B185:C185"/>
    <mergeCell ref="B186:C186"/>
    <mergeCell ref="C189:C192"/>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7" right="0.7" top="0.75" bottom="0.75" header="0.3" footer="0.3"/>
  <headerFooter>
    <oddFooter>&amp;C_x000D_&amp;1#&amp;"Aptos"&amp;10&amp;K000000 C4 - EXTERNAL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5"/>
  <sheetViews>
    <sheetView topLeftCell="A28" zoomScale="80" zoomScaleNormal="80" workbookViewId="0">
      <selection activeCell="E45" sqref="E45"/>
    </sheetView>
  </sheetViews>
  <sheetFormatPr defaultRowHeight="14.4"/>
  <cols>
    <col min="2" max="2" width="66.6640625" customWidth="1"/>
    <col min="3" max="5" width="17.77734375" customWidth="1"/>
    <col min="6" max="8" width="17.77734375" style="514" customWidth="1"/>
  </cols>
  <sheetData>
    <row r="1" spans="1:11">
      <c r="A1" s="14" t="s">
        <v>97</v>
      </c>
      <c r="B1" s="214" t="str">
        <f>Info!C2</f>
        <v>სს " პაშა ბანკი საქართველო"</v>
      </c>
      <c r="C1" s="13"/>
      <c r="D1" s="2"/>
      <c r="E1" s="2"/>
      <c r="F1" s="512"/>
      <c r="G1" s="512"/>
    </row>
    <row r="2" spans="1:11">
      <c r="A2" s="14" t="s">
        <v>98</v>
      </c>
      <c r="B2" s="251">
        <f>'1. key ratios'!B2</f>
        <v>46203</v>
      </c>
      <c r="C2" s="13"/>
      <c r="D2" s="2"/>
      <c r="E2" s="2"/>
      <c r="F2" s="512"/>
      <c r="G2" s="512"/>
    </row>
    <row r="3" spans="1:11" ht="15" thickBot="1">
      <c r="A3" s="14"/>
      <c r="B3" s="13"/>
      <c r="C3" s="13"/>
      <c r="D3" s="2"/>
      <c r="E3" s="2"/>
      <c r="F3" s="512"/>
      <c r="G3" s="512"/>
    </row>
    <row r="4" spans="1:11">
      <c r="A4" s="805" t="s">
        <v>25</v>
      </c>
      <c r="B4" s="802" t="s">
        <v>155</v>
      </c>
      <c r="C4" s="800" t="s">
        <v>103</v>
      </c>
      <c r="D4" s="800"/>
      <c r="E4" s="800"/>
      <c r="F4" s="799" t="s">
        <v>104</v>
      </c>
      <c r="G4" s="799"/>
      <c r="H4" s="804"/>
    </row>
    <row r="5" spans="1:11" ht="15.45" customHeight="1">
      <c r="A5" s="806"/>
      <c r="B5" s="803"/>
      <c r="C5" s="501" t="s">
        <v>26</v>
      </c>
      <c r="D5" s="501" t="s">
        <v>77</v>
      </c>
      <c r="E5" s="501" t="s">
        <v>66</v>
      </c>
      <c r="F5" s="513" t="s">
        <v>26</v>
      </c>
      <c r="G5" s="513" t="s">
        <v>77</v>
      </c>
      <c r="H5" s="516" t="s">
        <v>66</v>
      </c>
    </row>
    <row r="6" spans="1:11">
      <c r="A6" s="500">
        <v>1</v>
      </c>
      <c r="B6" s="519" t="s">
        <v>540</v>
      </c>
      <c r="C6" s="498">
        <f>SUM(C7:C12)</f>
        <v>15320877.629999999</v>
      </c>
      <c r="D6" s="498">
        <f>SUM(D7:D12)</f>
        <v>12858698.59</v>
      </c>
      <c r="E6" s="578">
        <f>C6+D6</f>
        <v>28179576.219999999</v>
      </c>
      <c r="F6" s="498">
        <f>SUM(F7:F12)</f>
        <v>13659534.619999999</v>
      </c>
      <c r="G6" s="498">
        <f>SUM(G7:G12)</f>
        <v>12111029.702500001</v>
      </c>
      <c r="H6" s="572">
        <f>F6+G6</f>
        <v>25770564.322499998</v>
      </c>
      <c r="K6" s="564"/>
    </row>
    <row r="7" spans="1:11">
      <c r="A7" s="500">
        <v>1.1000000000000001</v>
      </c>
      <c r="B7" s="489" t="s">
        <v>494</v>
      </c>
      <c r="C7" s="498"/>
      <c r="D7" s="498"/>
      <c r="E7" s="578">
        <f t="shared" ref="E7:E45" si="0">C7+D7</f>
        <v>0</v>
      </c>
      <c r="F7" s="498"/>
      <c r="G7" s="498"/>
      <c r="H7" s="572">
        <f t="shared" ref="H7:H44" si="1">F7+G7</f>
        <v>0</v>
      </c>
      <c r="K7" s="564"/>
    </row>
    <row r="8" spans="1:11" ht="20.399999999999999">
      <c r="A8" s="500">
        <v>1.2</v>
      </c>
      <c r="B8" s="489" t="s">
        <v>541</v>
      </c>
      <c r="C8" s="498"/>
      <c r="D8" s="498"/>
      <c r="E8" s="578">
        <f t="shared" si="0"/>
        <v>0</v>
      </c>
      <c r="F8" s="498"/>
      <c r="G8" s="498"/>
      <c r="H8" s="572">
        <f t="shared" si="1"/>
        <v>0</v>
      </c>
      <c r="K8" s="564"/>
    </row>
    <row r="9" spans="1:11" ht="21.45" customHeight="1">
      <c r="A9" s="500">
        <v>1.3</v>
      </c>
      <c r="B9" s="489" t="s">
        <v>542</v>
      </c>
      <c r="C9" s="498"/>
      <c r="D9" s="498"/>
      <c r="E9" s="578">
        <f t="shared" si="0"/>
        <v>0</v>
      </c>
      <c r="F9" s="498"/>
      <c r="G9" s="498"/>
      <c r="H9" s="572">
        <f t="shared" si="1"/>
        <v>0</v>
      </c>
      <c r="K9" s="564"/>
    </row>
    <row r="10" spans="1:11" ht="20.399999999999999">
      <c r="A10" s="500">
        <v>1.4</v>
      </c>
      <c r="B10" s="489" t="s">
        <v>498</v>
      </c>
      <c r="C10" s="498"/>
      <c r="D10" s="498"/>
      <c r="E10" s="578">
        <f t="shared" si="0"/>
        <v>0</v>
      </c>
      <c r="F10" s="498"/>
      <c r="G10" s="498"/>
      <c r="H10" s="572">
        <f t="shared" si="1"/>
        <v>0</v>
      </c>
      <c r="K10" s="564"/>
    </row>
    <row r="11" spans="1:11">
      <c r="A11" s="500">
        <v>1.5</v>
      </c>
      <c r="B11" s="489" t="s">
        <v>501</v>
      </c>
      <c r="C11" s="498">
        <v>15320877.629999999</v>
      </c>
      <c r="D11" s="498">
        <v>12858698.59</v>
      </c>
      <c r="E11" s="578">
        <f t="shared" si="0"/>
        <v>28179576.219999999</v>
      </c>
      <c r="F11" s="498">
        <v>13659534.619999999</v>
      </c>
      <c r="G11" s="498">
        <v>12111029.702500001</v>
      </c>
      <c r="H11" s="572">
        <f t="shared" si="1"/>
        <v>25770564.322499998</v>
      </c>
      <c r="K11" s="564"/>
    </row>
    <row r="12" spans="1:11">
      <c r="A12" s="500">
        <v>1.6</v>
      </c>
      <c r="B12" s="489" t="s">
        <v>88</v>
      </c>
      <c r="C12" s="498"/>
      <c r="D12" s="498"/>
      <c r="E12" s="578">
        <f t="shared" si="0"/>
        <v>0</v>
      </c>
      <c r="F12" s="498"/>
      <c r="G12" s="498"/>
      <c r="H12" s="572">
        <f t="shared" si="1"/>
        <v>0</v>
      </c>
      <c r="K12" s="564"/>
    </row>
    <row r="13" spans="1:11">
      <c r="A13" s="500">
        <v>2</v>
      </c>
      <c r="B13" s="519" t="s">
        <v>543</v>
      </c>
      <c r="C13" s="498">
        <f>SUM(C14:C17)</f>
        <v>-12672091.019999998</v>
      </c>
      <c r="D13" s="498">
        <f>SUM(D14:D17)</f>
        <v>-4854897.8114999998</v>
      </c>
      <c r="E13" s="578">
        <f t="shared" si="0"/>
        <v>-17526988.831499998</v>
      </c>
      <c r="F13" s="498">
        <f>SUM(F14:F17)</f>
        <v>-7295299.0800000001</v>
      </c>
      <c r="G13" s="498">
        <f>SUM(G14:G17)</f>
        <v>-6215185.7188999997</v>
      </c>
      <c r="H13" s="572">
        <f t="shared" si="1"/>
        <v>-13510484.798900001</v>
      </c>
      <c r="K13" s="564"/>
    </row>
    <row r="14" spans="1:11">
      <c r="A14" s="500">
        <v>2.1</v>
      </c>
      <c r="B14" s="489" t="s">
        <v>544</v>
      </c>
      <c r="C14" s="498"/>
      <c r="D14" s="498"/>
      <c r="E14" s="578">
        <f t="shared" si="0"/>
        <v>0</v>
      </c>
      <c r="F14" s="498"/>
      <c r="G14" s="498"/>
      <c r="H14" s="572">
        <f t="shared" si="1"/>
        <v>0</v>
      </c>
      <c r="K14" s="564"/>
    </row>
    <row r="15" spans="1:11" ht="24.45" customHeight="1">
      <c r="A15" s="500">
        <v>2.2000000000000002</v>
      </c>
      <c r="B15" s="489" t="s">
        <v>545</v>
      </c>
      <c r="C15" s="498"/>
      <c r="D15" s="498"/>
      <c r="E15" s="578">
        <f t="shared" si="0"/>
        <v>0</v>
      </c>
      <c r="F15" s="498"/>
      <c r="G15" s="498"/>
      <c r="H15" s="572">
        <f t="shared" si="1"/>
        <v>0</v>
      </c>
      <c r="K15" s="564"/>
    </row>
    <row r="16" spans="1:11" ht="20.55" customHeight="1">
      <c r="A16" s="500">
        <v>2.2999999999999998</v>
      </c>
      <c r="B16" s="489" t="s">
        <v>546</v>
      </c>
      <c r="C16" s="498">
        <v>-12672091.019999998</v>
      </c>
      <c r="D16" s="498">
        <v>-4854897.8114999998</v>
      </c>
      <c r="E16" s="578">
        <f t="shared" si="0"/>
        <v>-17526988.831499998</v>
      </c>
      <c r="F16" s="498">
        <v>-7295299.0800000001</v>
      </c>
      <c r="G16" s="498">
        <v>-6215185.7188999997</v>
      </c>
      <c r="H16" s="572">
        <f t="shared" si="1"/>
        <v>-13510484.798900001</v>
      </c>
      <c r="K16" s="564"/>
    </row>
    <row r="17" spans="1:11">
      <c r="A17" s="500">
        <v>2.4</v>
      </c>
      <c r="B17" s="489" t="s">
        <v>547</v>
      </c>
      <c r="C17" s="498"/>
      <c r="D17" s="498"/>
      <c r="E17" s="578">
        <f t="shared" si="0"/>
        <v>0</v>
      </c>
      <c r="F17" s="498"/>
      <c r="G17" s="498"/>
      <c r="H17" s="572">
        <f t="shared" si="1"/>
        <v>0</v>
      </c>
      <c r="K17" s="564"/>
    </row>
    <row r="18" spans="1:11">
      <c r="A18" s="500">
        <v>3</v>
      </c>
      <c r="B18" s="519" t="s">
        <v>548</v>
      </c>
      <c r="C18" s="498"/>
      <c r="D18" s="498"/>
      <c r="E18" s="578">
        <f t="shared" si="0"/>
        <v>0</v>
      </c>
      <c r="F18" s="498"/>
      <c r="G18" s="498"/>
      <c r="H18" s="572">
        <f t="shared" si="1"/>
        <v>0</v>
      </c>
      <c r="K18" s="564"/>
    </row>
    <row r="19" spans="1:11">
      <c r="A19" s="500">
        <v>4</v>
      </c>
      <c r="B19" s="519" t="s">
        <v>549</v>
      </c>
      <c r="C19" s="498">
        <v>417439.33</v>
      </c>
      <c r="D19" s="498">
        <v>792618.56030000001</v>
      </c>
      <c r="E19" s="578">
        <f t="shared" si="0"/>
        <v>1210057.8903000001</v>
      </c>
      <c r="F19" s="498">
        <v>327875.3</v>
      </c>
      <c r="G19" s="498">
        <v>713504.66</v>
      </c>
      <c r="H19" s="572">
        <f t="shared" si="1"/>
        <v>1041379.96</v>
      </c>
      <c r="K19" s="564"/>
    </row>
    <row r="20" spans="1:11">
      <c r="A20" s="500">
        <v>5</v>
      </c>
      <c r="B20" s="519" t="s">
        <v>550</v>
      </c>
      <c r="C20" s="498">
        <v>-151456.54</v>
      </c>
      <c r="D20" s="498">
        <v>-639743.76</v>
      </c>
      <c r="E20" s="578">
        <f t="shared" si="0"/>
        <v>-791200.3</v>
      </c>
      <c r="F20" s="498">
        <v>-118377.73</v>
      </c>
      <c r="G20" s="498">
        <v>-620287.16</v>
      </c>
      <c r="H20" s="572">
        <f t="shared" si="1"/>
        <v>-738664.89</v>
      </c>
      <c r="K20" s="564"/>
    </row>
    <row r="21" spans="1:11" ht="38.549999999999997" customHeight="1">
      <c r="A21" s="500">
        <v>6</v>
      </c>
      <c r="B21" s="519" t="s">
        <v>551</v>
      </c>
      <c r="C21" s="498"/>
      <c r="D21" s="498"/>
      <c r="E21" s="578">
        <f t="shared" si="0"/>
        <v>0</v>
      </c>
      <c r="F21" s="498"/>
      <c r="G21" s="498"/>
      <c r="H21" s="572">
        <f t="shared" si="1"/>
        <v>0</v>
      </c>
      <c r="K21" s="564"/>
    </row>
    <row r="22" spans="1:11" ht="27.45" customHeight="1">
      <c r="A22" s="500">
        <v>7</v>
      </c>
      <c r="B22" s="519" t="s">
        <v>552</v>
      </c>
      <c r="C22" s="498">
        <v>1153334.33</v>
      </c>
      <c r="D22" s="498">
        <v>0</v>
      </c>
      <c r="E22" s="578">
        <f t="shared" si="0"/>
        <v>1153334.33</v>
      </c>
      <c r="F22" s="498">
        <v>632895.22</v>
      </c>
      <c r="G22" s="498">
        <v>0</v>
      </c>
      <c r="H22" s="572">
        <f t="shared" si="1"/>
        <v>632895.22</v>
      </c>
      <c r="K22" s="564"/>
    </row>
    <row r="23" spans="1:11" ht="37.049999999999997" customHeight="1">
      <c r="A23" s="500">
        <v>8</v>
      </c>
      <c r="B23" s="520" t="s">
        <v>553</v>
      </c>
      <c r="C23" s="498"/>
      <c r="D23" s="498"/>
      <c r="E23" s="578">
        <f t="shared" si="0"/>
        <v>0</v>
      </c>
      <c r="F23" s="498"/>
      <c r="G23" s="498"/>
      <c r="H23" s="572">
        <f t="shared" si="1"/>
        <v>0</v>
      </c>
      <c r="K23" s="564"/>
    </row>
    <row r="24" spans="1:11" ht="34.5" customHeight="1">
      <c r="A24" s="500">
        <v>9</v>
      </c>
      <c r="B24" s="520" t="s">
        <v>554</v>
      </c>
      <c r="C24" s="498"/>
      <c r="D24" s="498"/>
      <c r="E24" s="578">
        <f t="shared" si="0"/>
        <v>0</v>
      </c>
      <c r="F24" s="498"/>
      <c r="G24" s="498"/>
      <c r="H24" s="572">
        <f t="shared" si="1"/>
        <v>0</v>
      </c>
      <c r="K24" s="564"/>
    </row>
    <row r="25" spans="1:11">
      <c r="A25" s="500">
        <v>10</v>
      </c>
      <c r="B25" s="519" t="s">
        <v>555</v>
      </c>
      <c r="C25" s="498">
        <v>5846328.4100000039</v>
      </c>
      <c r="D25" s="498">
        <v>0</v>
      </c>
      <c r="E25" s="578">
        <f t="shared" si="0"/>
        <v>5846328.4100000039</v>
      </c>
      <c r="F25" s="498">
        <v>6291846.46</v>
      </c>
      <c r="G25" s="498">
        <v>0</v>
      </c>
      <c r="H25" s="572">
        <f t="shared" si="1"/>
        <v>6291846.46</v>
      </c>
      <c r="K25" s="564"/>
    </row>
    <row r="26" spans="1:11" ht="27" customHeight="1">
      <c r="A26" s="500">
        <v>11</v>
      </c>
      <c r="B26" s="521" t="s">
        <v>556</v>
      </c>
      <c r="C26" s="498">
        <v>-89961.05</v>
      </c>
      <c r="D26" s="498">
        <v>0</v>
      </c>
      <c r="E26" s="578">
        <f t="shared" si="0"/>
        <v>-89961.05</v>
      </c>
      <c r="F26" s="498">
        <v>248596.55</v>
      </c>
      <c r="G26" s="498">
        <v>0</v>
      </c>
      <c r="H26" s="572">
        <f t="shared" si="1"/>
        <v>248596.55</v>
      </c>
      <c r="K26" s="564"/>
    </row>
    <row r="27" spans="1:11">
      <c r="A27" s="500">
        <v>12</v>
      </c>
      <c r="B27" s="519" t="s">
        <v>557</v>
      </c>
      <c r="C27" s="498">
        <v>50.74</v>
      </c>
      <c r="D27" s="498">
        <v>0</v>
      </c>
      <c r="E27" s="578">
        <f t="shared" si="0"/>
        <v>50.74</v>
      </c>
      <c r="F27" s="498">
        <v>741.96</v>
      </c>
      <c r="G27" s="498">
        <v>0</v>
      </c>
      <c r="H27" s="572">
        <f t="shared" si="1"/>
        <v>741.96</v>
      </c>
      <c r="K27" s="564"/>
    </row>
    <row r="28" spans="1:11">
      <c r="A28" s="500">
        <v>13</v>
      </c>
      <c r="B28" s="519" t="s">
        <v>558</v>
      </c>
      <c r="C28" s="498">
        <v>-2103386.6800000002</v>
      </c>
      <c r="D28" s="498">
        <v>0</v>
      </c>
      <c r="E28" s="578">
        <f t="shared" si="0"/>
        <v>-2103386.6800000002</v>
      </c>
      <c r="F28" s="498">
        <v>-2321767.04</v>
      </c>
      <c r="G28" s="498">
        <v>-443.11</v>
      </c>
      <c r="H28" s="572">
        <f t="shared" si="1"/>
        <v>-2322210.15</v>
      </c>
      <c r="K28" s="564"/>
    </row>
    <row r="29" spans="1:11">
      <c r="A29" s="500">
        <v>14</v>
      </c>
      <c r="B29" s="519" t="s">
        <v>559</v>
      </c>
      <c r="C29" s="498">
        <f>SUM(C30:C31)</f>
        <v>-11175393</v>
      </c>
      <c r="D29" s="498">
        <f>SUM(D30:D31)</f>
        <v>0</v>
      </c>
      <c r="E29" s="578">
        <f t="shared" si="0"/>
        <v>-11175393</v>
      </c>
      <c r="F29" s="498">
        <f>SUM(F30:F31)</f>
        <v>-10776313.75</v>
      </c>
      <c r="G29" s="498">
        <f>SUM(G30:G31)</f>
        <v>0</v>
      </c>
      <c r="H29" s="572">
        <f t="shared" si="1"/>
        <v>-10776313.75</v>
      </c>
      <c r="K29" s="564"/>
    </row>
    <row r="30" spans="1:11">
      <c r="A30" s="500">
        <v>14.1</v>
      </c>
      <c r="B30" s="490" t="s">
        <v>560</v>
      </c>
      <c r="C30" s="498">
        <v>-10525382.949999999</v>
      </c>
      <c r="D30" s="498"/>
      <c r="E30" s="578">
        <f t="shared" si="0"/>
        <v>-10525382.949999999</v>
      </c>
      <c r="F30" s="498">
        <v>-10166355.76</v>
      </c>
      <c r="G30" s="498"/>
      <c r="H30" s="572">
        <f t="shared" si="1"/>
        <v>-10166355.76</v>
      </c>
      <c r="K30" s="564"/>
    </row>
    <row r="31" spans="1:11">
      <c r="A31" s="500">
        <v>14.2</v>
      </c>
      <c r="B31" s="490" t="s">
        <v>561</v>
      </c>
      <c r="C31" s="498">
        <v>-650010.05000000005</v>
      </c>
      <c r="D31" s="498"/>
      <c r="E31" s="578">
        <f t="shared" si="0"/>
        <v>-650010.05000000005</v>
      </c>
      <c r="F31" s="498">
        <v>-609957.99</v>
      </c>
      <c r="G31" s="498"/>
      <c r="H31" s="572">
        <f t="shared" si="1"/>
        <v>-609957.99</v>
      </c>
      <c r="K31" s="564"/>
    </row>
    <row r="32" spans="1:11">
      <c r="A32" s="500">
        <v>15</v>
      </c>
      <c r="B32" s="517" t="s">
        <v>562</v>
      </c>
      <c r="C32" s="498">
        <v>-1809344.13</v>
      </c>
      <c r="D32" s="498"/>
      <c r="E32" s="578">
        <f t="shared" si="0"/>
        <v>-1809344.13</v>
      </c>
      <c r="F32" s="498">
        <v>-1968782.77</v>
      </c>
      <c r="G32" s="498"/>
      <c r="H32" s="572">
        <f t="shared" si="1"/>
        <v>-1968782.77</v>
      </c>
      <c r="K32" s="564"/>
    </row>
    <row r="33" spans="1:11" ht="22.5" customHeight="1">
      <c r="A33" s="500">
        <v>16</v>
      </c>
      <c r="B33" s="487" t="s">
        <v>563</v>
      </c>
      <c r="C33" s="498"/>
      <c r="D33" s="498"/>
      <c r="E33" s="578">
        <f t="shared" si="0"/>
        <v>0</v>
      </c>
      <c r="F33" s="498"/>
      <c r="G33" s="498"/>
      <c r="H33" s="572">
        <f t="shared" si="1"/>
        <v>0</v>
      </c>
      <c r="K33" s="564"/>
    </row>
    <row r="34" spans="1:11">
      <c r="A34" s="500">
        <v>17</v>
      </c>
      <c r="B34" s="519" t="s">
        <v>564</v>
      </c>
      <c r="C34" s="498">
        <f t="shared" ref="C34:G34" si="2">SUM(C35:C36)</f>
        <v>-35817.659799999994</v>
      </c>
      <c r="D34" s="498">
        <f t="shared" si="2"/>
        <v>287421.58120000002</v>
      </c>
      <c r="E34" s="578">
        <f t="shared" si="0"/>
        <v>251603.92140000002</v>
      </c>
      <c r="F34" s="498">
        <f t="shared" si="2"/>
        <v>-158357.4045</v>
      </c>
      <c r="G34" s="498">
        <f t="shared" si="2"/>
        <v>812.15830000000278</v>
      </c>
      <c r="H34" s="572">
        <f t="shared" si="1"/>
        <v>-157545.24619999999</v>
      </c>
      <c r="K34" s="564"/>
    </row>
    <row r="35" spans="1:11">
      <c r="A35" s="500">
        <v>17.100000000000001</v>
      </c>
      <c r="B35" s="490" t="s">
        <v>565</v>
      </c>
      <c r="C35" s="498">
        <v>-35817.659799999994</v>
      </c>
      <c r="D35" s="498">
        <v>287421.58120000002</v>
      </c>
      <c r="E35" s="578">
        <f t="shared" si="0"/>
        <v>251603.92140000002</v>
      </c>
      <c r="F35" s="498">
        <v>10645.955499999996</v>
      </c>
      <c r="G35" s="498">
        <v>812.15830000000278</v>
      </c>
      <c r="H35" s="572">
        <f t="shared" si="1"/>
        <v>11458.113799999999</v>
      </c>
      <c r="K35" s="564"/>
    </row>
    <row r="36" spans="1:11">
      <c r="A36" s="500">
        <v>17.2</v>
      </c>
      <c r="B36" s="490" t="s">
        <v>566</v>
      </c>
      <c r="C36" s="498"/>
      <c r="D36" s="498"/>
      <c r="E36" s="578">
        <f t="shared" si="0"/>
        <v>0</v>
      </c>
      <c r="F36" s="498">
        <v>-169003.36</v>
      </c>
      <c r="G36" s="498">
        <v>0</v>
      </c>
      <c r="H36" s="572">
        <f t="shared" si="1"/>
        <v>-169003.36</v>
      </c>
      <c r="K36" s="564"/>
    </row>
    <row r="37" spans="1:11" ht="41.55" customHeight="1">
      <c r="A37" s="500">
        <v>18</v>
      </c>
      <c r="B37" s="522" t="s">
        <v>567</v>
      </c>
      <c r="C37" s="498">
        <f>SUM(C38:C39)</f>
        <v>-615348.17905466992</v>
      </c>
      <c r="D37" s="498">
        <f>SUM(D38:D39)</f>
        <v>1657184.499415</v>
      </c>
      <c r="E37" s="578">
        <f t="shared" si="0"/>
        <v>1041836.32036033</v>
      </c>
      <c r="F37" s="498">
        <f>SUM(F38:F39)</f>
        <v>-516903.75050620991</v>
      </c>
      <c r="G37" s="498">
        <f>SUM(G38:G39)</f>
        <v>-2602281.0469</v>
      </c>
      <c r="H37" s="572">
        <f t="shared" si="1"/>
        <v>-3119184.7974062096</v>
      </c>
      <c r="K37" s="564"/>
    </row>
    <row r="38" spans="1:11" ht="20.399999999999999">
      <c r="A38" s="500">
        <v>18.100000000000001</v>
      </c>
      <c r="B38" s="489" t="s">
        <v>568</v>
      </c>
      <c r="C38" s="498"/>
      <c r="D38" s="498"/>
      <c r="E38" s="578">
        <f t="shared" si="0"/>
        <v>0</v>
      </c>
      <c r="F38" s="498"/>
      <c r="G38" s="498">
        <v>0</v>
      </c>
      <c r="H38" s="572">
        <f t="shared" si="1"/>
        <v>0</v>
      </c>
      <c r="K38" s="564"/>
    </row>
    <row r="39" spans="1:11">
      <c r="A39" s="500">
        <v>18.2</v>
      </c>
      <c r="B39" s="489" t="s">
        <v>569</v>
      </c>
      <c r="C39" s="498">
        <v>-615348.17905466992</v>
      </c>
      <c r="D39" s="498">
        <v>1657184.499415</v>
      </c>
      <c r="E39" s="578">
        <f t="shared" si="0"/>
        <v>1041836.32036033</v>
      </c>
      <c r="F39" s="498">
        <v>-516903.75050620991</v>
      </c>
      <c r="G39" s="498">
        <v>-2602281.0469</v>
      </c>
      <c r="H39" s="572">
        <f t="shared" si="1"/>
        <v>-3119184.7974062096</v>
      </c>
      <c r="K39" s="564"/>
    </row>
    <row r="40" spans="1:11" ht="24.45" customHeight="1">
      <c r="A40" s="500">
        <v>19</v>
      </c>
      <c r="B40" s="522" t="s">
        <v>570</v>
      </c>
      <c r="C40" s="498"/>
      <c r="D40" s="498"/>
      <c r="E40" s="578">
        <f t="shared" si="0"/>
        <v>0</v>
      </c>
      <c r="F40" s="498"/>
      <c r="G40" s="498"/>
      <c r="H40" s="572">
        <f t="shared" si="1"/>
        <v>0</v>
      </c>
      <c r="K40" s="564"/>
    </row>
    <row r="41" spans="1:11" ht="25.05" customHeight="1">
      <c r="A41" s="500">
        <v>20</v>
      </c>
      <c r="B41" s="522" t="s">
        <v>571</v>
      </c>
      <c r="C41" s="498"/>
      <c r="D41" s="498"/>
      <c r="E41" s="578">
        <f t="shared" si="0"/>
        <v>0</v>
      </c>
      <c r="F41" s="498"/>
      <c r="G41" s="498"/>
      <c r="H41" s="572">
        <f t="shared" si="1"/>
        <v>0</v>
      </c>
      <c r="K41" s="564"/>
    </row>
    <row r="42" spans="1:11" ht="33" customHeight="1">
      <c r="A42" s="500">
        <v>21</v>
      </c>
      <c r="B42" s="523" t="s">
        <v>572</v>
      </c>
      <c r="C42" s="498"/>
      <c r="D42" s="498"/>
      <c r="E42" s="578">
        <f t="shared" si="0"/>
        <v>0</v>
      </c>
      <c r="F42" s="498"/>
      <c r="G42" s="498"/>
      <c r="H42" s="572">
        <f t="shared" si="1"/>
        <v>0</v>
      </c>
      <c r="K42" s="564"/>
    </row>
    <row r="43" spans="1:11">
      <c r="A43" s="500">
        <v>22</v>
      </c>
      <c r="B43" s="518" t="s">
        <v>573</v>
      </c>
      <c r="C43" s="498">
        <f>SUM(C6,C13,C18,C19,C20,C21,C22,C23,C24,C25,C26,C27,C28,C29,C32,C33,C34,C37,C40,C41,C42)</f>
        <v>-5914767.8188546654</v>
      </c>
      <c r="D43" s="498">
        <f>SUM(D6,D13,D18,D19,D20,D21,D22,D23,D24,D25,D26,D27,D28,D29,D32,D33,D34,D37,D40,D41,D42)</f>
        <v>10101281.659414999</v>
      </c>
      <c r="E43" s="578">
        <f t="shared" si="0"/>
        <v>4186513.8405603338</v>
      </c>
      <c r="F43" s="498">
        <f>SUM(F6,F13,F18,F19,F20,F21,F22,F23,F24,F25,F26,F27,F28,F29,F32,F33,F34,F37,F40,F41,F42)</f>
        <v>-1994311.4150062082</v>
      </c>
      <c r="G43" s="498">
        <f>SUM(G6,G13,G18,G19,G20,G21,G22,G23,G24,G25,G26,G27,G28,G29,G32,G33,G34,G37,G40,G41,G42)</f>
        <v>3387149.4850000008</v>
      </c>
      <c r="H43" s="572">
        <f t="shared" si="1"/>
        <v>1392838.0699937926</v>
      </c>
      <c r="K43" s="564"/>
    </row>
    <row r="44" spans="1:11">
      <c r="A44" s="500">
        <v>23</v>
      </c>
      <c r="B44" s="518" t="s">
        <v>574</v>
      </c>
      <c r="C44" s="498">
        <v>208565.43</v>
      </c>
      <c r="D44" s="498"/>
      <c r="E44" s="578">
        <f t="shared" si="0"/>
        <v>208565.43</v>
      </c>
      <c r="F44" s="498">
        <v>962381.73</v>
      </c>
      <c r="G44" s="498"/>
      <c r="H44" s="572">
        <f t="shared" si="1"/>
        <v>962381.73</v>
      </c>
      <c r="K44" s="564"/>
    </row>
    <row r="45" spans="1:11" ht="15" thickBot="1">
      <c r="A45" s="575">
        <v>24</v>
      </c>
      <c r="B45" s="576" t="s">
        <v>575</v>
      </c>
      <c r="C45" s="577">
        <f>C43-C44</f>
        <v>-6123333.2488546651</v>
      </c>
      <c r="D45" s="577">
        <f>D43-D44</f>
        <v>10101281.659414999</v>
      </c>
      <c r="E45" s="581">
        <f t="shared" si="0"/>
        <v>3977948.4105603341</v>
      </c>
      <c r="F45" s="577">
        <f>F43-F44</f>
        <v>-2956693.1450062082</v>
      </c>
      <c r="G45" s="577">
        <f>G43-G44</f>
        <v>3387149.4850000008</v>
      </c>
      <c r="H45" s="582">
        <f>F45+G45</f>
        <v>430456.33999379259</v>
      </c>
      <c r="K45" s="564"/>
    </row>
  </sheetData>
  <mergeCells count="4">
    <mergeCell ref="B4:B5"/>
    <mergeCell ref="C4:E4"/>
    <mergeCell ref="F4:H4"/>
    <mergeCell ref="A4:A5"/>
  </mergeCells>
  <pageMargins left="0.7" right="0.7" top="0.75" bottom="0.75" header="0.3" footer="0.3"/>
  <pageSetup paperSize="9" scale="48" orientation="portrait" horizontalDpi="300" verticalDpi="300" r:id="rId1"/>
  <headerFooter>
    <oddFooter>&amp;C_x000D_&amp;1#&amp;"Aptos"&amp;10&amp;K000000 C4 - EXTERNAL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6"/>
  <sheetViews>
    <sheetView tabSelected="1" topLeftCell="A31" zoomScale="80" zoomScaleNormal="80" workbookViewId="0">
      <selection activeCell="E49" sqref="E49:F49"/>
    </sheetView>
  </sheetViews>
  <sheetFormatPr defaultRowHeight="14.4"/>
  <cols>
    <col min="1" max="1" width="8.77734375" style="325"/>
    <col min="2" max="2" width="87.6640625" bestFit="1" customWidth="1"/>
    <col min="3" max="8" width="15.33203125" customWidth="1"/>
    <col min="10" max="10" width="11.21875" bestFit="1" customWidth="1"/>
    <col min="11" max="11" width="13.88671875" bestFit="1" customWidth="1"/>
    <col min="12" max="12" width="14.88671875" bestFit="1" customWidth="1"/>
    <col min="14" max="14" width="13.88671875" customWidth="1"/>
    <col min="15" max="15" width="11.21875" customWidth="1"/>
    <col min="16" max="16" width="13.5546875" bestFit="1" customWidth="1"/>
  </cols>
  <sheetData>
    <row r="1" spans="1:11">
      <c r="A1" s="14" t="s">
        <v>97</v>
      </c>
      <c r="B1" s="214" t="str">
        <f>Info!C2</f>
        <v>სს " პაშა ბანკი საქართველო"</v>
      </c>
      <c r="C1" s="13"/>
      <c r="D1" s="2"/>
      <c r="E1" s="2"/>
      <c r="F1" s="2"/>
      <c r="G1" s="2"/>
    </row>
    <row r="2" spans="1:11">
      <c r="A2" s="14" t="s">
        <v>98</v>
      </c>
      <c r="B2" s="251">
        <f>'1. key ratios'!B2</f>
        <v>46203</v>
      </c>
      <c r="C2" s="13"/>
      <c r="D2" s="2"/>
      <c r="E2" s="2"/>
      <c r="F2" s="2"/>
      <c r="G2" s="2"/>
    </row>
    <row r="3" spans="1:11">
      <c r="A3" s="14"/>
      <c r="B3" s="13"/>
      <c r="C3" s="13"/>
      <c r="D3" s="2"/>
      <c r="E3" s="2"/>
      <c r="F3" s="2"/>
      <c r="G3" s="2"/>
    </row>
    <row r="4" spans="1:11">
      <c r="A4" s="783" t="s">
        <v>25</v>
      </c>
      <c r="B4" s="784" t="s">
        <v>140</v>
      </c>
      <c r="C4" s="785" t="s">
        <v>103</v>
      </c>
      <c r="D4" s="785"/>
      <c r="E4" s="785"/>
      <c r="F4" s="785" t="s">
        <v>104</v>
      </c>
      <c r="G4" s="785"/>
      <c r="H4" s="786"/>
    </row>
    <row r="5" spans="1:11">
      <c r="A5" s="783"/>
      <c r="B5" s="784"/>
      <c r="C5" s="312" t="s">
        <v>26</v>
      </c>
      <c r="D5" s="312" t="s">
        <v>77</v>
      </c>
      <c r="E5" s="312" t="s">
        <v>66</v>
      </c>
      <c r="F5" s="312" t="s">
        <v>26</v>
      </c>
      <c r="G5" s="312" t="s">
        <v>77</v>
      </c>
      <c r="H5" s="313" t="s">
        <v>66</v>
      </c>
    </row>
    <row r="6" spans="1:11">
      <c r="A6" s="314">
        <v>1</v>
      </c>
      <c r="B6" s="318" t="s">
        <v>576</v>
      </c>
      <c r="C6" s="315"/>
      <c r="D6" s="315"/>
      <c r="E6" s="316">
        <f t="shared" ref="E6:E43" si="0">C6+D6</f>
        <v>0</v>
      </c>
      <c r="F6" s="730"/>
      <c r="G6" s="730"/>
      <c r="H6" s="317">
        <f t="shared" ref="H6:H43" si="1">F6+G6</f>
        <v>0</v>
      </c>
    </row>
    <row r="7" spans="1:11">
      <c r="A7" s="314">
        <v>2</v>
      </c>
      <c r="B7" s="318" t="s">
        <v>166</v>
      </c>
      <c r="C7" s="315"/>
      <c r="D7" s="315"/>
      <c r="E7" s="316">
        <f t="shared" si="0"/>
        <v>0</v>
      </c>
      <c r="F7" s="730"/>
      <c r="G7" s="730"/>
      <c r="H7" s="317">
        <f t="shared" si="1"/>
        <v>0</v>
      </c>
    </row>
    <row r="8" spans="1:11">
      <c r="A8" s="314">
        <v>3</v>
      </c>
      <c r="B8" s="318" t="s">
        <v>168</v>
      </c>
      <c r="C8" s="315">
        <f>C9+C10</f>
        <v>676892970.40999997</v>
      </c>
      <c r="D8" s="315">
        <f>D9+D10</f>
        <v>2617530461.4078002</v>
      </c>
      <c r="E8" s="316">
        <f t="shared" si="0"/>
        <v>3294423431.8178</v>
      </c>
      <c r="F8" s="730">
        <f>F9+F10</f>
        <v>345139000.41000003</v>
      </c>
      <c r="G8" s="730">
        <f>G9+G10</f>
        <v>2836264132.3039999</v>
      </c>
      <c r="H8" s="317">
        <f t="shared" si="1"/>
        <v>3181403132.7139997</v>
      </c>
    </row>
    <row r="9" spans="1:11">
      <c r="A9" s="314">
        <v>3.1</v>
      </c>
      <c r="B9" s="319" t="s">
        <v>577</v>
      </c>
      <c r="C9" s="565">
        <v>647850004</v>
      </c>
      <c r="D9" s="565">
        <v>2601958576.8476</v>
      </c>
      <c r="E9" s="316">
        <f t="shared" si="0"/>
        <v>3249808580.8476</v>
      </c>
      <c r="F9" s="731">
        <v>323410004</v>
      </c>
      <c r="G9" s="731">
        <v>2818153322.8779998</v>
      </c>
      <c r="H9" s="317">
        <f t="shared" si="1"/>
        <v>3141563326.8779998</v>
      </c>
    </row>
    <row r="10" spans="1:11">
      <c r="A10" s="314">
        <v>3.2</v>
      </c>
      <c r="B10" s="319" t="s">
        <v>578</v>
      </c>
      <c r="C10" s="315">
        <v>29042966.41</v>
      </c>
      <c r="D10" s="315">
        <f>1206240+14365644.5602</f>
        <v>15571884.5602</v>
      </c>
      <c r="E10" s="316">
        <f t="shared" si="0"/>
        <v>44614850.970200002</v>
      </c>
      <c r="F10" s="730">
        <v>21728996.41</v>
      </c>
      <c r="G10" s="730">
        <v>18110809.425999999</v>
      </c>
      <c r="H10" s="317">
        <f t="shared" si="1"/>
        <v>39839805.835999995</v>
      </c>
    </row>
    <row r="11" spans="1:11">
      <c r="A11" s="314">
        <v>4</v>
      </c>
      <c r="B11" s="318" t="s">
        <v>167</v>
      </c>
      <c r="C11" s="315">
        <f>C12+C13</f>
        <v>0</v>
      </c>
      <c r="D11" s="315">
        <f>D12+D13</f>
        <v>0</v>
      </c>
      <c r="E11" s="316">
        <f t="shared" si="0"/>
        <v>0</v>
      </c>
      <c r="F11" s="730">
        <f>F12+F13</f>
        <v>0</v>
      </c>
      <c r="G11" s="730">
        <f>G12+G13</f>
        <v>0</v>
      </c>
      <c r="H11" s="317">
        <f t="shared" si="1"/>
        <v>0</v>
      </c>
      <c r="J11" s="564"/>
      <c r="K11" s="564"/>
    </row>
    <row r="12" spans="1:11">
      <c r="A12" s="314">
        <v>4.0999999999999996</v>
      </c>
      <c r="B12" s="319" t="s">
        <v>579</v>
      </c>
      <c r="C12" s="315"/>
      <c r="D12" s="315"/>
      <c r="E12" s="316">
        <f t="shared" si="0"/>
        <v>0</v>
      </c>
      <c r="F12" s="730"/>
      <c r="G12" s="730"/>
      <c r="H12" s="317">
        <f t="shared" si="1"/>
        <v>0</v>
      </c>
    </row>
    <row r="13" spans="1:11">
      <c r="A13" s="314">
        <v>4.2</v>
      </c>
      <c r="B13" s="319" t="s">
        <v>580</v>
      </c>
      <c r="C13" s="315"/>
      <c r="D13" s="315"/>
      <c r="E13" s="316">
        <f t="shared" si="0"/>
        <v>0</v>
      </c>
      <c r="F13" s="730"/>
      <c r="G13" s="730"/>
      <c r="H13" s="317">
        <f t="shared" si="1"/>
        <v>0</v>
      </c>
    </row>
    <row r="14" spans="1:11">
      <c r="A14" s="314">
        <v>5</v>
      </c>
      <c r="B14" s="320" t="s">
        <v>581</v>
      </c>
      <c r="C14" s="315">
        <f>C15+C16+C17+C23+C24+C25+C26</f>
        <v>131390382.77</v>
      </c>
      <c r="D14" s="315">
        <f>D15+D16+D17+D23+D24+D25+D26</f>
        <v>518640127.8143</v>
      </c>
      <c r="E14" s="316">
        <f t="shared" si="0"/>
        <v>650030510.58430004</v>
      </c>
      <c r="F14" s="730">
        <f>F15+F16+F17+F23+F24+F25+F26</f>
        <v>114928348.59999999</v>
      </c>
      <c r="G14" s="730">
        <f>G15+G16+G17+G23+G24+G25+G26</f>
        <v>522297419.8775</v>
      </c>
      <c r="H14" s="317">
        <f t="shared" si="1"/>
        <v>637225768.47749996</v>
      </c>
    </row>
    <row r="15" spans="1:11">
      <c r="A15" s="314">
        <v>5.0999999999999996</v>
      </c>
      <c r="B15" s="321" t="s">
        <v>582</v>
      </c>
      <c r="C15" s="315">
        <v>2242538.4</v>
      </c>
      <c r="D15" s="315">
        <v>61477617.312799998</v>
      </c>
      <c r="E15" s="316">
        <f t="shared" si="0"/>
        <v>63720155.712799996</v>
      </c>
      <c r="F15" s="730">
        <v>3951361.87</v>
      </c>
      <c r="G15" s="730">
        <v>48383831.806199998</v>
      </c>
      <c r="H15" s="317">
        <f t="shared" si="1"/>
        <v>52335193.676199995</v>
      </c>
    </row>
    <row r="16" spans="1:11">
      <c r="A16" s="314">
        <v>5.2</v>
      </c>
      <c r="B16" s="321" t="s">
        <v>583</v>
      </c>
      <c r="C16" s="315"/>
      <c r="D16" s="315"/>
      <c r="E16" s="316">
        <f t="shared" si="0"/>
        <v>0</v>
      </c>
      <c r="F16" s="730"/>
      <c r="G16" s="730"/>
      <c r="H16" s="317">
        <f t="shared" si="1"/>
        <v>0</v>
      </c>
    </row>
    <row r="17" spans="1:12">
      <c r="A17" s="314">
        <v>5.3</v>
      </c>
      <c r="B17" s="321" t="s">
        <v>584</v>
      </c>
      <c r="C17" s="315">
        <f>C18+C19+C20+C21+C22</f>
        <v>34008852.579999998</v>
      </c>
      <c r="D17" s="315">
        <f>D18+D19+D20+D21+D22</f>
        <v>372898559.15549999</v>
      </c>
      <c r="E17" s="316">
        <f t="shared" si="0"/>
        <v>406907411.73549998</v>
      </c>
      <c r="F17" s="730">
        <f>F18+F19+F20+F21+F22</f>
        <v>34008852.579999998</v>
      </c>
      <c r="G17" s="730">
        <f>G18+G19+G20+G21+G22</f>
        <v>373925609.08240002</v>
      </c>
      <c r="H17" s="317">
        <f t="shared" si="1"/>
        <v>407934461.66240001</v>
      </c>
    </row>
    <row r="18" spans="1:12">
      <c r="A18" s="314" t="s">
        <v>169</v>
      </c>
      <c r="B18" s="322" t="s">
        <v>585</v>
      </c>
      <c r="C18" s="315">
        <v>1</v>
      </c>
      <c r="D18" s="315">
        <v>41069563.329899997</v>
      </c>
      <c r="E18" s="316">
        <f t="shared" si="0"/>
        <v>41069564.329899997</v>
      </c>
      <c r="F18" s="730">
        <v>1</v>
      </c>
      <c r="G18" s="730">
        <v>18823087.943500001</v>
      </c>
      <c r="H18" s="317">
        <f t="shared" si="1"/>
        <v>18823088.943500001</v>
      </c>
    </row>
    <row r="19" spans="1:12">
      <c r="A19" s="314" t="s">
        <v>170</v>
      </c>
      <c r="B19" s="323" t="s">
        <v>586</v>
      </c>
      <c r="C19" s="315">
        <v>167892</v>
      </c>
      <c r="D19" s="315">
        <v>187940242.33149999</v>
      </c>
      <c r="E19" s="316">
        <f t="shared" si="0"/>
        <v>188108134.33149999</v>
      </c>
      <c r="F19" s="730">
        <v>167892</v>
      </c>
      <c r="G19" s="730">
        <v>248935649.87490001</v>
      </c>
      <c r="H19" s="317">
        <f t="shared" si="1"/>
        <v>249103541.87490001</v>
      </c>
    </row>
    <row r="20" spans="1:12">
      <c r="A20" s="314" t="s">
        <v>171</v>
      </c>
      <c r="B20" s="323" t="s">
        <v>587</v>
      </c>
      <c r="C20" s="315">
        <v>0</v>
      </c>
      <c r="D20" s="315">
        <v>4169.5748000000003</v>
      </c>
      <c r="E20" s="316">
        <f t="shared" si="0"/>
        <v>4169.5748000000003</v>
      </c>
      <c r="F20" s="730">
        <v>0</v>
      </c>
      <c r="G20" s="730">
        <v>0</v>
      </c>
      <c r="H20" s="317">
        <f t="shared" si="1"/>
        <v>0</v>
      </c>
    </row>
    <row r="21" spans="1:12">
      <c r="A21" s="314" t="s">
        <v>172</v>
      </c>
      <c r="B21" s="323" t="s">
        <v>588</v>
      </c>
      <c r="C21" s="315">
        <v>40960.58</v>
      </c>
      <c r="D21" s="315">
        <v>87850193.598900005</v>
      </c>
      <c r="E21" s="316">
        <f t="shared" si="0"/>
        <v>87891154.178900003</v>
      </c>
      <c r="F21" s="730">
        <v>40960.58</v>
      </c>
      <c r="G21" s="730">
        <v>84949003.708000004</v>
      </c>
      <c r="H21" s="317">
        <f t="shared" si="1"/>
        <v>84989964.288000003</v>
      </c>
    </row>
    <row r="22" spans="1:12">
      <c r="A22" s="314" t="s">
        <v>173</v>
      </c>
      <c r="B22" s="323" t="s">
        <v>398</v>
      </c>
      <c r="C22" s="315">
        <v>33799999</v>
      </c>
      <c r="D22" s="315">
        <v>56034390.3204</v>
      </c>
      <c r="E22" s="316">
        <f t="shared" si="0"/>
        <v>89834389.3204</v>
      </c>
      <c r="F22" s="730">
        <v>33799999</v>
      </c>
      <c r="G22" s="730">
        <v>21217867.556000002</v>
      </c>
      <c r="H22" s="317">
        <f t="shared" si="1"/>
        <v>55017866.556000002</v>
      </c>
    </row>
    <row r="23" spans="1:12">
      <c r="A23" s="314">
        <v>5.4</v>
      </c>
      <c r="B23" s="321" t="s">
        <v>589</v>
      </c>
      <c r="C23" s="315">
        <v>1911601</v>
      </c>
      <c r="D23" s="315">
        <v>34749592.7962</v>
      </c>
      <c r="E23" s="316">
        <f t="shared" si="0"/>
        <v>36661193.7962</v>
      </c>
      <c r="F23" s="730">
        <v>1911601</v>
      </c>
      <c r="G23" s="730">
        <v>38734402.100299999</v>
      </c>
      <c r="H23" s="317">
        <f t="shared" si="1"/>
        <v>40646003.100299999</v>
      </c>
    </row>
    <row r="24" spans="1:12">
      <c r="A24" s="314">
        <v>5.5</v>
      </c>
      <c r="B24" s="321" t="s">
        <v>590</v>
      </c>
      <c r="C24" s="315">
        <v>0.01</v>
      </c>
      <c r="D24" s="315">
        <v>42.933199999999999</v>
      </c>
      <c r="E24" s="316">
        <f t="shared" si="0"/>
        <v>42.943199999999997</v>
      </c>
      <c r="F24" s="730">
        <v>0</v>
      </c>
      <c r="G24" s="730">
        <v>55.098399999999998</v>
      </c>
      <c r="H24" s="317">
        <f t="shared" si="1"/>
        <v>55.098399999999998</v>
      </c>
    </row>
    <row r="25" spans="1:12">
      <c r="A25" s="314">
        <v>5.6</v>
      </c>
      <c r="B25" s="321" t="s">
        <v>591</v>
      </c>
      <c r="C25" s="315">
        <v>0</v>
      </c>
      <c r="D25" s="315">
        <v>15037317.444800001</v>
      </c>
      <c r="E25" s="316">
        <f t="shared" si="0"/>
        <v>15037317.444800001</v>
      </c>
      <c r="F25" s="730">
        <v>0</v>
      </c>
      <c r="G25" s="730">
        <v>15482417.038699999</v>
      </c>
      <c r="H25" s="317">
        <f t="shared" si="1"/>
        <v>15482417.038699999</v>
      </c>
    </row>
    <row r="26" spans="1:12">
      <c r="A26" s="314">
        <v>5.7</v>
      </c>
      <c r="B26" s="321" t="s">
        <v>398</v>
      </c>
      <c r="C26" s="315">
        <v>93227390.780000001</v>
      </c>
      <c r="D26" s="315">
        <v>34476998.171800002</v>
      </c>
      <c r="E26" s="316">
        <f t="shared" si="0"/>
        <v>127704388.9518</v>
      </c>
      <c r="F26" s="730">
        <v>75056533.150000006</v>
      </c>
      <c r="G26" s="730">
        <v>45771104.751500003</v>
      </c>
      <c r="H26" s="317">
        <f t="shared" si="1"/>
        <v>120827637.90150002</v>
      </c>
    </row>
    <row r="27" spans="1:12">
      <c r="A27" s="314">
        <v>6</v>
      </c>
      <c r="B27" s="320" t="s">
        <v>592</v>
      </c>
      <c r="C27" s="315">
        <v>9288390.1600000001</v>
      </c>
      <c r="D27" s="315">
        <v>22763592.973700002</v>
      </c>
      <c r="E27" s="316">
        <f t="shared" si="0"/>
        <v>32051983.133700002</v>
      </c>
      <c r="F27" s="730">
        <v>3437502.5</v>
      </c>
      <c r="G27" s="730">
        <v>20603731.9144</v>
      </c>
      <c r="H27" s="317">
        <f t="shared" si="1"/>
        <v>24041234.4144</v>
      </c>
    </row>
    <row r="28" spans="1:12">
      <c r="A28" s="314">
        <v>7</v>
      </c>
      <c r="B28" s="320" t="s">
        <v>593</v>
      </c>
      <c r="C28" s="315">
        <v>35525705.07</v>
      </c>
      <c r="D28" s="315">
        <v>28303467.7141</v>
      </c>
      <c r="E28" s="316">
        <f t="shared" si="0"/>
        <v>63829172.784099996</v>
      </c>
      <c r="F28" s="730">
        <v>25016902.009999998</v>
      </c>
      <c r="G28" s="730">
        <v>39929158.502399996</v>
      </c>
      <c r="H28" s="317">
        <f t="shared" si="1"/>
        <v>64946060.512399994</v>
      </c>
    </row>
    <row r="29" spans="1:12">
      <c r="A29" s="314">
        <v>8</v>
      </c>
      <c r="B29" s="320" t="s">
        <v>594</v>
      </c>
      <c r="C29" s="315"/>
      <c r="D29" s="315"/>
      <c r="E29" s="316">
        <f t="shared" si="0"/>
        <v>0</v>
      </c>
      <c r="F29" s="730">
        <v>0</v>
      </c>
      <c r="G29" s="730">
        <v>1539561.0649999999</v>
      </c>
      <c r="H29" s="317">
        <f t="shared" si="1"/>
        <v>1539561.0649999999</v>
      </c>
    </row>
    <row r="30" spans="1:12">
      <c r="A30" s="314">
        <v>9</v>
      </c>
      <c r="B30" s="318" t="s">
        <v>174</v>
      </c>
      <c r="C30" s="315">
        <f>C31+C32+C33+C34+C35+C36+C37</f>
        <v>142526246.70000002</v>
      </c>
      <c r="D30" s="315">
        <f>D31+D32+D33+D34+D35+D36+D37</f>
        <v>179971869.35960001</v>
      </c>
      <c r="E30" s="316">
        <f t="shared" si="0"/>
        <v>322498116.0596</v>
      </c>
      <c r="F30" s="730">
        <f>F31+F32+F33+F34+F35+F36+F37</f>
        <v>65160564.549999997</v>
      </c>
      <c r="G30" s="730">
        <f>G31+G32+G33+G34+G35+G36+G37</f>
        <v>183618742.0499</v>
      </c>
      <c r="H30" s="317">
        <f t="shared" si="1"/>
        <v>248779306.59990001</v>
      </c>
    </row>
    <row r="31" spans="1:12" ht="27.6">
      <c r="A31" s="314">
        <v>9.1</v>
      </c>
      <c r="B31" s="319" t="s">
        <v>595</v>
      </c>
      <c r="C31" s="315">
        <v>137399003.90000001</v>
      </c>
      <c r="D31" s="315">
        <v>25227590.8499</v>
      </c>
      <c r="E31" s="316">
        <f t="shared" si="0"/>
        <v>162626594.74990001</v>
      </c>
      <c r="F31" s="730">
        <v>51151507.25</v>
      </c>
      <c r="G31" s="730">
        <v>73539353.469500005</v>
      </c>
      <c r="H31" s="317">
        <f t="shared" si="1"/>
        <v>124690860.71950001</v>
      </c>
      <c r="L31" s="515"/>
    </row>
    <row r="32" spans="1:12" ht="27.6">
      <c r="A32" s="314">
        <v>9.1999999999999993</v>
      </c>
      <c r="B32" s="319" t="s">
        <v>596</v>
      </c>
      <c r="C32" s="315">
        <v>5127242.8</v>
      </c>
      <c r="D32" s="315">
        <v>154744278.5097</v>
      </c>
      <c r="E32" s="316">
        <f t="shared" si="0"/>
        <v>159871521.30970001</v>
      </c>
      <c r="F32" s="730">
        <v>14009057.300000001</v>
      </c>
      <c r="G32" s="730">
        <v>110079388.5804</v>
      </c>
      <c r="H32" s="317">
        <f t="shared" si="1"/>
        <v>124088445.8804</v>
      </c>
      <c r="L32" s="515"/>
    </row>
    <row r="33" spans="1:18" ht="27.6">
      <c r="A33" s="314">
        <v>9.3000000000000007</v>
      </c>
      <c r="B33" s="319" t="s">
        <v>597</v>
      </c>
      <c r="C33" s="315"/>
      <c r="D33" s="315"/>
      <c r="E33" s="316">
        <f t="shared" si="0"/>
        <v>0</v>
      </c>
      <c r="F33" s="730"/>
      <c r="G33" s="730"/>
      <c r="H33" s="317">
        <f t="shared" si="1"/>
        <v>0</v>
      </c>
    </row>
    <row r="34" spans="1:18">
      <c r="A34" s="314">
        <v>9.4</v>
      </c>
      <c r="B34" s="319" t="s">
        <v>598</v>
      </c>
      <c r="C34" s="315"/>
      <c r="D34" s="315"/>
      <c r="E34" s="316">
        <f t="shared" si="0"/>
        <v>0</v>
      </c>
      <c r="F34" s="730"/>
      <c r="G34" s="730"/>
      <c r="H34" s="317">
        <f t="shared" si="1"/>
        <v>0</v>
      </c>
    </row>
    <row r="35" spans="1:18">
      <c r="A35" s="314">
        <v>9.5</v>
      </c>
      <c r="B35" s="319" t="s">
        <v>599</v>
      </c>
      <c r="C35" s="315"/>
      <c r="D35" s="315"/>
      <c r="E35" s="316">
        <f t="shared" si="0"/>
        <v>0</v>
      </c>
      <c r="F35" s="730"/>
      <c r="G35" s="730"/>
      <c r="H35" s="317">
        <f t="shared" si="1"/>
        <v>0</v>
      </c>
    </row>
    <row r="36" spans="1:18" ht="27.6">
      <c r="A36" s="314">
        <v>9.6</v>
      </c>
      <c r="B36" s="319" t="s">
        <v>600</v>
      </c>
      <c r="C36" s="315"/>
      <c r="D36" s="315"/>
      <c r="E36" s="316">
        <f t="shared" si="0"/>
        <v>0</v>
      </c>
      <c r="F36" s="730"/>
      <c r="G36" s="730"/>
      <c r="H36" s="317">
        <f t="shared" si="1"/>
        <v>0</v>
      </c>
    </row>
    <row r="37" spans="1:18" ht="27.6">
      <c r="A37" s="314">
        <v>9.6999999999999993</v>
      </c>
      <c r="B37" s="319" t="s">
        <v>601</v>
      </c>
      <c r="C37" s="315"/>
      <c r="D37" s="315"/>
      <c r="E37" s="316">
        <f t="shared" si="0"/>
        <v>0</v>
      </c>
      <c r="F37" s="730"/>
      <c r="G37" s="730"/>
      <c r="H37" s="317">
        <f t="shared" si="1"/>
        <v>0</v>
      </c>
    </row>
    <row r="38" spans="1:18">
      <c r="A38" s="314">
        <v>10</v>
      </c>
      <c r="B38" s="320" t="s">
        <v>602</v>
      </c>
      <c r="C38" s="425">
        <f>C41+C42</f>
        <v>11632181.25</v>
      </c>
      <c r="D38" s="425">
        <f>D41+D42</f>
        <v>1970024.551</v>
      </c>
      <c r="E38" s="316">
        <f t="shared" si="0"/>
        <v>13602205.800999999</v>
      </c>
      <c r="F38" s="730">
        <f>F41+F42</f>
        <v>15107659.140000001</v>
      </c>
      <c r="G38" s="730">
        <f>G41+G42</f>
        <v>1970024.551</v>
      </c>
      <c r="H38" s="317">
        <f t="shared" si="1"/>
        <v>17077683.691</v>
      </c>
    </row>
    <row r="39" spans="1:18">
      <c r="A39" s="314">
        <v>10.1</v>
      </c>
      <c r="B39" s="319" t="s">
        <v>603</v>
      </c>
      <c r="C39" s="315">
        <v>0</v>
      </c>
      <c r="D39" s="315">
        <v>0</v>
      </c>
      <c r="E39" s="316">
        <f t="shared" si="0"/>
        <v>0</v>
      </c>
      <c r="F39" s="730">
        <v>60727.119599999998</v>
      </c>
      <c r="G39" s="730"/>
      <c r="H39" s="317">
        <f t="shared" si="1"/>
        <v>60727.119599999998</v>
      </c>
      <c r="K39" s="526"/>
      <c r="L39" s="526"/>
    </row>
    <row r="40" spans="1:18" ht="27.6">
      <c r="A40" s="314">
        <v>10.199999999999999</v>
      </c>
      <c r="B40" s="319" t="s">
        <v>604</v>
      </c>
      <c r="C40" s="566">
        <v>0</v>
      </c>
      <c r="D40" s="566">
        <v>0</v>
      </c>
      <c r="E40" s="316">
        <f t="shared" si="0"/>
        <v>0</v>
      </c>
      <c r="F40" s="732">
        <v>0</v>
      </c>
      <c r="G40" s="732">
        <v>0</v>
      </c>
      <c r="H40" s="317">
        <f t="shared" si="1"/>
        <v>0</v>
      </c>
    </row>
    <row r="41" spans="1:18" ht="27.6">
      <c r="A41" s="314">
        <v>10.3</v>
      </c>
      <c r="B41" s="319" t="s">
        <v>605</v>
      </c>
      <c r="C41" s="315">
        <v>9485147.8000000007</v>
      </c>
      <c r="D41" s="315">
        <v>1970024.551</v>
      </c>
      <c r="E41" s="316">
        <f t="shared" si="0"/>
        <v>11455172.351</v>
      </c>
      <c r="F41" s="730">
        <v>10621394.49</v>
      </c>
      <c r="G41" s="730">
        <v>1970024.551</v>
      </c>
      <c r="H41" s="317">
        <f t="shared" si="1"/>
        <v>12591419.041000001</v>
      </c>
      <c r="K41" s="526"/>
      <c r="L41" s="526"/>
      <c r="N41" s="526"/>
      <c r="O41" s="526"/>
    </row>
    <row r="42" spans="1:18" ht="27.6">
      <c r="A42" s="314">
        <v>10.4</v>
      </c>
      <c r="B42" s="319" t="s">
        <v>606</v>
      </c>
      <c r="C42" s="565">
        <v>2147033.4500000002</v>
      </c>
      <c r="D42" s="565">
        <v>0</v>
      </c>
      <c r="E42" s="316">
        <f t="shared" si="0"/>
        <v>2147033.4500000002</v>
      </c>
      <c r="F42" s="731">
        <v>4486264.6500000004</v>
      </c>
      <c r="G42" s="731">
        <v>0</v>
      </c>
      <c r="H42" s="317">
        <f t="shared" si="1"/>
        <v>4486264.6500000004</v>
      </c>
      <c r="K42" s="782"/>
      <c r="L42" s="782"/>
      <c r="N42" s="782"/>
      <c r="O42" s="782"/>
    </row>
    <row r="43" spans="1:18">
      <c r="A43" s="314">
        <v>11</v>
      </c>
      <c r="B43" s="324" t="s">
        <v>175</v>
      </c>
      <c r="C43" s="315"/>
      <c r="D43" s="315"/>
      <c r="E43" s="316">
        <f t="shared" si="0"/>
        <v>0</v>
      </c>
      <c r="F43" s="730"/>
      <c r="G43" s="730"/>
      <c r="H43" s="317">
        <f t="shared" si="1"/>
        <v>0</v>
      </c>
      <c r="K43" s="782"/>
      <c r="L43" s="782"/>
      <c r="N43" s="782"/>
      <c r="O43" s="782"/>
    </row>
    <row r="44" spans="1:18">
      <c r="C44" s="326"/>
      <c r="D44" s="326"/>
      <c r="E44" s="326"/>
      <c r="F44" s="326"/>
      <c r="G44" s="326"/>
      <c r="H44" s="326"/>
    </row>
    <row r="45" spans="1:18">
      <c r="C45" s="326"/>
      <c r="D45" s="326"/>
      <c r="E45" s="326"/>
      <c r="F45" s="326"/>
      <c r="G45" s="326"/>
      <c r="H45" s="326"/>
      <c r="K45" s="782"/>
      <c r="L45" s="782"/>
      <c r="N45" s="782"/>
      <c r="O45" s="782"/>
    </row>
    <row r="46" spans="1:18">
      <c r="C46" s="326"/>
      <c r="D46" s="326"/>
      <c r="E46" s="326"/>
      <c r="H46" s="326"/>
      <c r="K46" s="782"/>
      <c r="L46" s="782"/>
      <c r="N46" s="782"/>
      <c r="O46" s="782"/>
    </row>
    <row r="47" spans="1:18">
      <c r="C47" s="326"/>
      <c r="D47" s="326"/>
      <c r="E47" s="326"/>
      <c r="F47" s="326"/>
      <c r="G47" s="326"/>
      <c r="H47" s="326"/>
      <c r="K47" s="782"/>
      <c r="L47" s="782"/>
      <c r="N47" s="782"/>
      <c r="O47" s="782"/>
      <c r="P47" s="526"/>
    </row>
    <row r="48" spans="1:18">
      <c r="C48" s="326"/>
      <c r="D48" s="326"/>
      <c r="E48" s="326"/>
      <c r="F48" s="326"/>
      <c r="G48" s="326"/>
      <c r="H48" s="326"/>
      <c r="K48" s="782"/>
      <c r="L48" s="782"/>
      <c r="N48" s="782"/>
      <c r="O48" s="782"/>
      <c r="R48" s="526"/>
    </row>
    <row r="49" spans="6:15">
      <c r="F49" s="326"/>
      <c r="G49" s="326"/>
      <c r="K49" s="782"/>
      <c r="L49" s="782"/>
      <c r="N49" s="782"/>
      <c r="O49" s="782"/>
    </row>
    <row r="50" spans="6:15">
      <c r="K50" s="782"/>
      <c r="L50" s="782"/>
      <c r="N50" s="782"/>
      <c r="O50" s="782"/>
    </row>
    <row r="51" spans="6:15">
      <c r="K51" s="782"/>
      <c r="L51" s="782"/>
      <c r="N51" s="782"/>
    </row>
    <row r="53" spans="6:15">
      <c r="F53" s="781"/>
    </row>
    <row r="56" spans="6:15">
      <c r="K56" s="782"/>
      <c r="N56" s="782"/>
    </row>
  </sheetData>
  <mergeCells count="4">
    <mergeCell ref="A4:A5"/>
    <mergeCell ref="B4:B5"/>
    <mergeCell ref="C4:E4"/>
    <mergeCell ref="F4:H4"/>
  </mergeCells>
  <pageMargins left="0.7" right="0.7" top="0.75" bottom="0.75" header="0.3" footer="0.3"/>
  <pageSetup paperSize="9" scale="46" orientation="portrait" horizontalDpi="300" verticalDpi="300" r:id="rId1"/>
  <headerFooter>
    <oddFooter>&amp;C_x000D_&amp;1#&amp;"Aptos"&amp;10&amp;K000000 C4 - EXTERNAL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
  <sheetViews>
    <sheetView zoomScale="80" zoomScaleNormal="80" workbookViewId="0">
      <pane xSplit="1" ySplit="4" topLeftCell="B5" activePane="bottomRight" state="frozen"/>
      <selection activeCell="E12" sqref="E12"/>
      <selection pane="topRight" activeCell="E12" sqref="E12"/>
      <selection pane="bottomLeft" activeCell="E12" sqref="E12"/>
      <selection pane="bottomRight" activeCell="C31" sqref="C31"/>
    </sheetView>
  </sheetViews>
  <sheetFormatPr defaultColWidth="9.21875" defaultRowHeight="13.8"/>
  <cols>
    <col min="1" max="1" width="9.5546875" style="2" bestFit="1" customWidth="1"/>
    <col min="2" max="2" width="93.5546875" style="2" customWidth="1"/>
    <col min="3" max="4" width="13.6640625" style="2" customWidth="1"/>
    <col min="5" max="7" width="13.6640625" style="9" customWidth="1"/>
    <col min="8" max="11" width="9.77734375" style="9" customWidth="1"/>
    <col min="12" max="16384" width="9.21875" style="9"/>
  </cols>
  <sheetData>
    <row r="1" spans="1:7">
      <c r="A1" s="14" t="s">
        <v>97</v>
      </c>
      <c r="B1" s="13" t="str">
        <f>Info!C2</f>
        <v>სს " პაშა ბანკი საქართველო"</v>
      </c>
      <c r="C1" s="13"/>
    </row>
    <row r="2" spans="1:7">
      <c r="A2" s="14" t="s">
        <v>98</v>
      </c>
      <c r="B2" s="251">
        <f>'1. key ratios'!B2</f>
        <v>46203</v>
      </c>
      <c r="C2" s="13"/>
    </row>
    <row r="3" spans="1:7">
      <c r="A3" s="14"/>
      <c r="B3" s="13"/>
      <c r="C3" s="13"/>
    </row>
    <row r="4" spans="1:7" ht="15" customHeight="1" thickBot="1">
      <c r="A4" s="117" t="s">
        <v>179</v>
      </c>
      <c r="B4" s="118" t="s">
        <v>96</v>
      </c>
      <c r="C4" s="119" t="s">
        <v>76</v>
      </c>
    </row>
    <row r="5" spans="1:7" ht="15" customHeight="1">
      <c r="A5" s="115" t="s">
        <v>25</v>
      </c>
      <c r="B5" s="116"/>
      <c r="C5" s="235" t="str">
        <f>INT((MONTH($B$2))/3)&amp;"Q"&amp;"-"&amp;YEAR($B$2)</f>
        <v>2Q-2026</v>
      </c>
      <c r="D5" s="235" t="str">
        <f>IF(INT(MONTH($B$2))=3, "4"&amp;"Q"&amp;"-"&amp;YEAR($B$2)-1, IF(INT(MONTH($B$2))=6, "1"&amp;"Q"&amp;"-"&amp;YEAR($B$2), IF(INT(MONTH($B$2))=9, "2"&amp;"Q"&amp;"-"&amp;YEAR($B$2),IF(INT(MONTH($B$2))=12, "3"&amp;"Q"&amp;"-"&amp;YEAR($B$2), 0))))</f>
        <v>1Q-2026</v>
      </c>
      <c r="E5" s="235" t="str">
        <f>IF(INT(MONTH($B$2))=3, "3"&amp;"Q"&amp;"-"&amp;YEAR($B$2)-1, IF(INT(MONTH($B$2))=6, "4"&amp;"Q"&amp;"-"&amp;YEAR($B$2)-1, IF(INT(MONTH($B$2))=9, "1"&amp;"Q"&amp;"-"&amp;YEAR($B$2),IF(INT(MONTH($B$2))=12, "2"&amp;"Q"&amp;"-"&amp;YEAR($B$2), 0))))</f>
        <v>4Q-2025</v>
      </c>
      <c r="F5" s="235" t="str">
        <f>IF(INT(MONTH($B$2))=3, "2"&amp;"Q"&amp;"-"&amp;YEAR($B$2)-1, IF(INT(MONTH($B$2))=6, "3"&amp;"Q"&amp;"-"&amp;YEAR($B$2)-1, IF(INT(MONTH($B$2))=9, "4"&amp;"Q"&amp;"-"&amp;YEAR($B$2)-1,IF(INT(MONTH($B$2))=12, "1"&amp;"Q"&amp;"-"&amp;YEAR($B$2), 0))))</f>
        <v>3Q-2025</v>
      </c>
      <c r="G5" s="235" t="str">
        <f>IF(INT(MONTH($B$2))=3, "1"&amp;"Q"&amp;"-"&amp;YEAR($B$2)-1, IF(INT(MONTH($B$2))=6, "2"&amp;"Q"&amp;"-"&amp;YEAR($B$2)-1, IF(INT(MONTH($B$2))=9, "3"&amp;"Q"&amp;"-"&amp;YEAR($B$2)-1,IF(INT(MONTH($B$2))=12, "4"&amp;"Q"&amp;"-"&amp;YEAR($B$2)-1, 0))))</f>
        <v>2Q-2025</v>
      </c>
    </row>
    <row r="6" spans="1:7" ht="15" customHeight="1">
      <c r="A6" s="193">
        <v>1</v>
      </c>
      <c r="B6" s="220" t="s">
        <v>101</v>
      </c>
      <c r="C6" s="194">
        <f>C7+C9+C10</f>
        <v>561087827.0139761</v>
      </c>
      <c r="D6" s="222">
        <f>D7+D9+D10</f>
        <v>585103953.47003365</v>
      </c>
      <c r="E6" s="195">
        <f t="shared" ref="E6:G6" si="0">E7+E9+E10</f>
        <v>584058719</v>
      </c>
      <c r="F6" s="194">
        <f t="shared" si="0"/>
        <v>535783282</v>
      </c>
      <c r="G6" s="223">
        <f t="shared" si="0"/>
        <v>533218917</v>
      </c>
    </row>
    <row r="7" spans="1:7" ht="15" customHeight="1">
      <c r="A7" s="193">
        <v>1.1000000000000001</v>
      </c>
      <c r="B7" s="196" t="s">
        <v>738</v>
      </c>
      <c r="C7" s="197">
        <v>525968081.57397997</v>
      </c>
      <c r="D7" s="224">
        <v>548503868.16568995</v>
      </c>
      <c r="E7" s="197">
        <v>550879870</v>
      </c>
      <c r="F7" s="197">
        <v>494346419</v>
      </c>
      <c r="G7" s="225">
        <v>491806152</v>
      </c>
    </row>
    <row r="8" spans="1:7" ht="27.6">
      <c r="A8" s="193" t="s">
        <v>146</v>
      </c>
      <c r="B8" s="198" t="s">
        <v>176</v>
      </c>
      <c r="C8" s="197"/>
      <c r="D8" s="224"/>
      <c r="E8" s="197"/>
      <c r="F8" s="197"/>
      <c r="G8" s="225"/>
    </row>
    <row r="9" spans="1:7" ht="15" customHeight="1">
      <c r="A9" s="193">
        <v>1.2</v>
      </c>
      <c r="B9" s="196" t="s">
        <v>21</v>
      </c>
      <c r="C9" s="197">
        <v>33661681.315000005</v>
      </c>
      <c r="D9" s="224">
        <v>35560413.229949996</v>
      </c>
      <c r="E9" s="197">
        <v>32325187</v>
      </c>
      <c r="F9" s="197">
        <v>40843246</v>
      </c>
      <c r="G9" s="225">
        <v>40666665</v>
      </c>
    </row>
    <row r="10" spans="1:7" ht="15" customHeight="1">
      <c r="A10" s="193">
        <v>1.3</v>
      </c>
      <c r="B10" s="221" t="s">
        <v>73</v>
      </c>
      <c r="C10" s="197">
        <v>1458064.1249960794</v>
      </c>
      <c r="D10" s="224">
        <v>1039672.07439371</v>
      </c>
      <c r="E10" s="197">
        <v>853662</v>
      </c>
      <c r="F10" s="197">
        <v>593617</v>
      </c>
      <c r="G10" s="225">
        <v>746100</v>
      </c>
    </row>
    <row r="11" spans="1:7" ht="15" customHeight="1">
      <c r="A11" s="193">
        <v>2</v>
      </c>
      <c r="B11" s="220" t="s">
        <v>102</v>
      </c>
      <c r="C11" s="197">
        <v>2184669.538813516</v>
      </c>
      <c r="D11" s="224">
        <v>2227968.6489212946</v>
      </c>
      <c r="E11" s="197">
        <v>1616943</v>
      </c>
      <c r="F11" s="197">
        <v>730860</v>
      </c>
      <c r="G11" s="225">
        <v>2777016</v>
      </c>
    </row>
    <row r="12" spans="1:7" ht="15" customHeight="1">
      <c r="A12" s="193">
        <v>3</v>
      </c>
      <c r="B12" s="220" t="s">
        <v>100</v>
      </c>
      <c r="C12" s="197">
        <v>77787139.099999994</v>
      </c>
      <c r="D12" s="224">
        <v>77787139.099999994</v>
      </c>
      <c r="E12" s="197">
        <v>77787139</v>
      </c>
      <c r="F12" s="197">
        <v>77450981</v>
      </c>
      <c r="G12" s="225">
        <v>77450981</v>
      </c>
    </row>
    <row r="13" spans="1:7" ht="15" customHeight="1" thickBot="1">
      <c r="A13" s="64">
        <v>4</v>
      </c>
      <c r="B13" s="228" t="s">
        <v>147</v>
      </c>
      <c r="C13" s="126">
        <f>C6+C11+C12</f>
        <v>641059635.65278959</v>
      </c>
      <c r="D13" s="226">
        <f>D6+D11+D12</f>
        <v>665119061.21895492</v>
      </c>
      <c r="E13" s="127">
        <f t="shared" ref="E13:G13" si="1">E6+E11+E12</f>
        <v>663462801</v>
      </c>
      <c r="F13" s="126">
        <f t="shared" si="1"/>
        <v>613965123</v>
      </c>
      <c r="G13" s="227">
        <f t="shared" si="1"/>
        <v>613446914</v>
      </c>
    </row>
    <row r="14" spans="1:7">
      <c r="B14" s="18"/>
    </row>
    <row r="15" spans="1:7">
      <c r="B15" s="18"/>
    </row>
    <row r="16" spans="1:7">
      <c r="B16" s="18"/>
    </row>
    <row r="17" spans="2:2">
      <c r="B17" s="18"/>
    </row>
    <row r="18" spans="2:2">
      <c r="B18" s="18"/>
    </row>
  </sheetData>
  <pageMargins left="0.7" right="0.7" top="0.75" bottom="0.75" header="0.3" footer="0.3"/>
  <pageSetup paperSize="9" scale="51" orientation="portrait" horizontalDpi="300" verticalDpi="300" r:id="rId1"/>
  <headerFooter>
    <oddFooter>&amp;C_x000D_&amp;1#&amp;"Aptos"&amp;10&amp;K000000 C4 - EXTERNAL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8"/>
  <sheetViews>
    <sheetView showGridLines="0" zoomScale="80" zoomScaleNormal="80" workbookViewId="0">
      <pane xSplit="1" ySplit="4" topLeftCell="B22" activePane="bottomRight" state="frozen"/>
      <selection activeCell="E12" sqref="E12"/>
      <selection pane="topRight" activeCell="E12" sqref="E12"/>
      <selection pane="bottomLeft" activeCell="E12" sqref="E12"/>
      <selection pane="bottomRight" activeCell="G27" sqref="G27"/>
    </sheetView>
  </sheetViews>
  <sheetFormatPr defaultRowHeight="14.4"/>
  <cols>
    <col min="1" max="1" width="9.5546875" style="2" bestFit="1" customWidth="1"/>
    <col min="2" max="2" width="58.77734375" style="2" customWidth="1"/>
    <col min="3" max="3" width="57.5546875" style="2" bestFit="1" customWidth="1"/>
  </cols>
  <sheetData>
    <row r="1" spans="1:8">
      <c r="A1" s="2" t="s">
        <v>97</v>
      </c>
      <c r="B1" s="2" t="str">
        <f>Info!C2</f>
        <v>სს " პაშა ბანკი საქართველო"</v>
      </c>
    </row>
    <row r="2" spans="1:8">
      <c r="A2" s="2" t="s">
        <v>98</v>
      </c>
      <c r="B2" s="251">
        <f>'1. key ratios'!B2</f>
        <v>46203</v>
      </c>
    </row>
    <row r="4" spans="1:8" ht="25.5" customHeight="1" thickBot="1">
      <c r="A4" s="120" t="s">
        <v>180</v>
      </c>
      <c r="B4" s="24" t="s">
        <v>80</v>
      </c>
      <c r="C4" s="10"/>
    </row>
    <row r="5" spans="1:8">
      <c r="A5" s="8"/>
      <c r="B5" s="216" t="s">
        <v>81</v>
      </c>
      <c r="C5" s="233" t="s">
        <v>311</v>
      </c>
    </row>
    <row r="6" spans="1:8">
      <c r="A6" s="11">
        <v>1</v>
      </c>
      <c r="B6" s="25" t="s">
        <v>745</v>
      </c>
      <c r="C6" s="229" t="s">
        <v>746</v>
      </c>
    </row>
    <row r="7" spans="1:8">
      <c r="A7" s="11">
        <v>2</v>
      </c>
      <c r="B7" s="25" t="s">
        <v>747</v>
      </c>
      <c r="C7" s="229" t="s">
        <v>748</v>
      </c>
    </row>
    <row r="8" spans="1:8">
      <c r="A8" s="11">
        <v>3</v>
      </c>
      <c r="B8" s="25" t="s">
        <v>749</v>
      </c>
      <c r="C8" s="229" t="s">
        <v>748</v>
      </c>
    </row>
    <row r="9" spans="1:8">
      <c r="A9" s="11">
        <v>4</v>
      </c>
      <c r="B9" s="25" t="s">
        <v>750</v>
      </c>
      <c r="C9" s="229" t="s">
        <v>746</v>
      </c>
    </row>
    <row r="10" spans="1:8">
      <c r="A10" s="11">
        <v>5</v>
      </c>
      <c r="B10" s="25" t="s">
        <v>751</v>
      </c>
      <c r="C10" s="229" t="s">
        <v>752</v>
      </c>
    </row>
    <row r="11" spans="1:8">
      <c r="A11" s="11">
        <v>6</v>
      </c>
      <c r="B11" s="25"/>
      <c r="C11" s="229"/>
    </row>
    <row r="12" spans="1:8">
      <c r="A12" s="11">
        <v>7</v>
      </c>
      <c r="B12" s="25"/>
      <c r="C12" s="229"/>
      <c r="H12" s="3"/>
    </row>
    <row r="13" spans="1:8">
      <c r="A13" s="11">
        <v>8</v>
      </c>
      <c r="B13" s="25"/>
      <c r="C13" s="229"/>
    </row>
    <row r="14" spans="1:8">
      <c r="A14" s="11">
        <v>9</v>
      </c>
      <c r="B14" s="25"/>
      <c r="C14" s="229"/>
    </row>
    <row r="15" spans="1:8">
      <c r="A15" s="11">
        <v>10</v>
      </c>
      <c r="B15" s="25"/>
      <c r="C15" s="229"/>
    </row>
    <row r="16" spans="1:8">
      <c r="A16" s="11"/>
      <c r="B16" s="807"/>
      <c r="C16" s="808"/>
    </row>
    <row r="17" spans="1:3" ht="27.6">
      <c r="A17" s="11"/>
      <c r="B17" s="217" t="s">
        <v>82</v>
      </c>
      <c r="C17" s="234" t="s">
        <v>312</v>
      </c>
    </row>
    <row r="18" spans="1:3">
      <c r="A18" s="11">
        <v>1</v>
      </c>
      <c r="B18" s="21" t="s">
        <v>743</v>
      </c>
      <c r="C18" s="231" t="s">
        <v>753</v>
      </c>
    </row>
    <row r="19" spans="1:3">
      <c r="A19" s="11">
        <v>2</v>
      </c>
      <c r="B19" s="21" t="s">
        <v>754</v>
      </c>
      <c r="C19" s="231" t="s">
        <v>755</v>
      </c>
    </row>
    <row r="20" spans="1:3">
      <c r="A20" s="11">
        <v>3</v>
      </c>
      <c r="B20" s="21" t="s">
        <v>756</v>
      </c>
      <c r="C20" s="231" t="s">
        <v>757</v>
      </c>
    </row>
    <row r="21" spans="1:3">
      <c r="A21" s="11">
        <v>4</v>
      </c>
      <c r="B21" s="21" t="s">
        <v>758</v>
      </c>
      <c r="C21" s="231" t="s">
        <v>759</v>
      </c>
    </row>
    <row r="22" spans="1:3">
      <c r="A22" s="11">
        <v>5</v>
      </c>
      <c r="B22" s="21"/>
      <c r="C22" s="231"/>
    </row>
    <row r="23" spans="1:3">
      <c r="A23" s="11">
        <v>6</v>
      </c>
      <c r="B23" s="21"/>
      <c r="C23" s="231"/>
    </row>
    <row r="24" spans="1:3">
      <c r="A24" s="11">
        <v>7</v>
      </c>
      <c r="B24" s="21"/>
      <c r="C24" s="231"/>
    </row>
    <row r="25" spans="1:3">
      <c r="A25" s="11">
        <v>8</v>
      </c>
      <c r="B25" s="21"/>
      <c r="C25" s="231"/>
    </row>
    <row r="26" spans="1:3">
      <c r="A26" s="11">
        <v>9</v>
      </c>
      <c r="B26" s="21"/>
      <c r="C26" s="231"/>
    </row>
    <row r="27" spans="1:3" ht="15.75" customHeight="1">
      <c r="A27" s="11">
        <v>10</v>
      </c>
      <c r="B27" s="21"/>
      <c r="C27" s="232"/>
    </row>
    <row r="28" spans="1:3" ht="15.75" customHeight="1">
      <c r="A28" s="11"/>
      <c r="B28" s="21"/>
      <c r="C28" s="22"/>
    </row>
    <row r="29" spans="1:3" ht="30" customHeight="1">
      <c r="A29" s="11"/>
      <c r="B29" s="809" t="s">
        <v>83</v>
      </c>
      <c r="C29" s="810"/>
    </row>
    <row r="30" spans="1:3">
      <c r="A30" s="11">
        <v>1</v>
      </c>
      <c r="B30" s="25" t="s">
        <v>760</v>
      </c>
      <c r="C30" s="482">
        <v>0.85058799707602339</v>
      </c>
    </row>
    <row r="31" spans="1:3">
      <c r="A31" s="480">
        <v>2</v>
      </c>
      <c r="B31" s="481" t="s">
        <v>761</v>
      </c>
      <c r="C31" s="482">
        <v>0.14941200292397661</v>
      </c>
    </row>
    <row r="32" spans="1:3" ht="15.75" customHeight="1">
      <c r="A32" s="11"/>
      <c r="B32" s="25"/>
      <c r="C32" s="26"/>
    </row>
    <row r="33" spans="1:3" ht="29.25" customHeight="1">
      <c r="A33" s="11"/>
      <c r="B33" s="809" t="s">
        <v>163</v>
      </c>
      <c r="C33" s="810"/>
    </row>
    <row r="34" spans="1:3">
      <c r="A34" s="11">
        <v>1</v>
      </c>
      <c r="B34" s="25" t="s">
        <v>762</v>
      </c>
      <c r="C34" s="485">
        <v>0.18988394736842104</v>
      </c>
    </row>
    <row r="35" spans="1:3">
      <c r="A35" s="483">
        <v>2</v>
      </c>
      <c r="B35" s="484" t="s">
        <v>763</v>
      </c>
      <c r="C35" s="486">
        <v>0.35211520467836255</v>
      </c>
    </row>
    <row r="36" spans="1:3">
      <c r="A36" s="483">
        <v>3</v>
      </c>
      <c r="B36" s="484" t="s">
        <v>764</v>
      </c>
      <c r="C36" s="486">
        <v>0.35211520467836255</v>
      </c>
    </row>
    <row r="37" spans="1:3">
      <c r="A37" s="483">
        <v>4</v>
      </c>
      <c r="B37" s="484" t="s">
        <v>765</v>
      </c>
      <c r="C37" s="486">
        <v>0.10588564327485381</v>
      </c>
    </row>
    <row r="38" spans="1:3" ht="15" thickBot="1">
      <c r="A38" s="12"/>
      <c r="B38" s="27"/>
      <c r="C38" s="230"/>
    </row>
  </sheetData>
  <mergeCells count="3">
    <mergeCell ref="B16:C16"/>
    <mergeCell ref="B33:C33"/>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paperSize="9" scale="69" orientation="portrait" horizontalDpi="300" verticalDpi="300" r:id="rId1"/>
  <headerFooter>
    <oddFooter>&amp;C_x000D_&amp;1#&amp;"Aptos"&amp;10&amp;K000000 C4 - EXTERNAL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3"/>
  <sheetViews>
    <sheetView zoomScale="80" zoomScaleNormal="80" workbookViewId="0">
      <pane xSplit="1" ySplit="5" topLeftCell="B24" activePane="bottomRight" state="frozen"/>
      <selection activeCell="E12" sqref="E12"/>
      <selection pane="topRight" activeCell="E12" sqref="E12"/>
      <selection pane="bottomLeft" activeCell="E12" sqref="E12"/>
      <selection pane="bottomRight" activeCell="J45" sqref="J45"/>
    </sheetView>
  </sheetViews>
  <sheetFormatPr defaultRowHeight="14.4"/>
  <cols>
    <col min="1" max="1" width="9.5546875" style="2" bestFit="1" customWidth="1"/>
    <col min="2" max="2" width="47.5546875" style="2" customWidth="1"/>
    <col min="3" max="5" width="27.109375" style="2" customWidth="1"/>
    <col min="6" max="6" width="12" bestFit="1" customWidth="1"/>
    <col min="7" max="7" width="12.5546875" bestFit="1" customWidth="1"/>
  </cols>
  <sheetData>
    <row r="1" spans="1:5">
      <c r="A1" s="14" t="s">
        <v>97</v>
      </c>
      <c r="B1" s="13" t="str">
        <f>Info!C2</f>
        <v>სს " პაშა ბანკი საქართველო"</v>
      </c>
    </row>
    <row r="2" spans="1:5" s="14" customFormat="1" ht="15.75" customHeight="1">
      <c r="A2" s="14" t="s">
        <v>98</v>
      </c>
      <c r="B2" s="251">
        <f>'1. key ratios'!B2</f>
        <v>46203</v>
      </c>
    </row>
    <row r="3" spans="1:5" s="14" customFormat="1" ht="15.75" customHeight="1"/>
    <row r="4" spans="1:5" s="14" customFormat="1" ht="15.75" customHeight="1" thickBot="1">
      <c r="A4" s="121" t="s">
        <v>181</v>
      </c>
      <c r="B4" s="122" t="s">
        <v>157</v>
      </c>
      <c r="C4" s="97"/>
      <c r="D4" s="97"/>
      <c r="E4" s="98" t="s">
        <v>76</v>
      </c>
    </row>
    <row r="5" spans="1:5" s="60" customFormat="1" ht="17.55" customHeight="1">
      <c r="A5" s="171"/>
      <c r="B5" s="172"/>
      <c r="C5" s="96" t="s">
        <v>0</v>
      </c>
      <c r="D5" s="96" t="s">
        <v>1</v>
      </c>
      <c r="E5" s="173" t="s">
        <v>2</v>
      </c>
    </row>
    <row r="6" spans="1:5" ht="14.55" customHeight="1">
      <c r="A6" s="174"/>
      <c r="B6" s="811" t="s">
        <v>133</v>
      </c>
      <c r="C6" s="811" t="s">
        <v>608</v>
      </c>
      <c r="D6" s="812" t="s">
        <v>132</v>
      </c>
      <c r="E6" s="813"/>
    </row>
    <row r="7" spans="1:5" ht="99.6" customHeight="1">
      <c r="A7" s="174"/>
      <c r="B7" s="811"/>
      <c r="C7" s="811"/>
      <c r="D7" s="169" t="s">
        <v>131</v>
      </c>
      <c r="E7" s="170" t="s">
        <v>234</v>
      </c>
    </row>
    <row r="8" spans="1:5" ht="22.5" customHeight="1">
      <c r="A8" s="327">
        <v>1</v>
      </c>
      <c r="B8" s="306" t="s">
        <v>607</v>
      </c>
      <c r="C8" s="328">
        <f>SUM(C9:C11)</f>
        <v>106769228.44350001</v>
      </c>
      <c r="D8" s="328">
        <f t="shared" ref="D8:E8" si="0">SUM(D9:D11)</f>
        <v>0</v>
      </c>
      <c r="E8" s="524">
        <f t="shared" si="0"/>
        <v>106769228.44350001</v>
      </c>
    </row>
    <row r="9" spans="1:5">
      <c r="A9" s="327">
        <v>1.1000000000000001</v>
      </c>
      <c r="B9" s="307" t="s">
        <v>85</v>
      </c>
      <c r="C9" s="328">
        <v>3343795.5180000002</v>
      </c>
      <c r="D9" s="328"/>
      <c r="E9" s="524">
        <f>C9-D9</f>
        <v>3343795.5180000002</v>
      </c>
    </row>
    <row r="10" spans="1:5">
      <c r="A10" s="327">
        <v>1.2</v>
      </c>
      <c r="B10" s="307" t="s">
        <v>86</v>
      </c>
      <c r="C10" s="328">
        <v>28651680.360799998</v>
      </c>
      <c r="D10" s="328"/>
      <c r="E10" s="524">
        <f>C10-D10</f>
        <v>28651680.360799998</v>
      </c>
    </row>
    <row r="11" spans="1:5">
      <c r="A11" s="327">
        <v>1.3</v>
      </c>
      <c r="B11" s="307" t="s">
        <v>87</v>
      </c>
      <c r="C11" s="328">
        <v>74773752.564700007</v>
      </c>
      <c r="D11" s="328"/>
      <c r="E11" s="524">
        <f>C11-D11</f>
        <v>74773752.564700007</v>
      </c>
    </row>
    <row r="12" spans="1:5">
      <c r="A12" s="327">
        <v>2</v>
      </c>
      <c r="B12" s="308" t="s">
        <v>494</v>
      </c>
      <c r="C12" s="583">
        <f>C13</f>
        <v>2902722.7499000002</v>
      </c>
      <c r="D12" s="328"/>
      <c r="E12" s="524">
        <f>C12-D12</f>
        <v>2902722.7499000002</v>
      </c>
    </row>
    <row r="13" spans="1:5">
      <c r="A13" s="327">
        <v>2.1</v>
      </c>
      <c r="B13" s="494" t="s">
        <v>495</v>
      </c>
      <c r="C13" s="583">
        <v>2902722.7499000002</v>
      </c>
      <c r="D13" s="328"/>
      <c r="E13" s="524">
        <f>C13-D13</f>
        <v>2902722.7499000002</v>
      </c>
    </row>
    <row r="14" spans="1:5" ht="34.049999999999997" customHeight="1">
      <c r="A14" s="327">
        <v>3</v>
      </c>
      <c r="B14" s="495" t="s">
        <v>496</v>
      </c>
      <c r="C14" s="328"/>
      <c r="D14" s="328"/>
      <c r="E14" s="524"/>
    </row>
    <row r="15" spans="1:5" ht="32.549999999999997" customHeight="1">
      <c r="A15" s="327">
        <v>4</v>
      </c>
      <c r="B15" s="487" t="s">
        <v>497</v>
      </c>
      <c r="C15" s="328"/>
      <c r="D15" s="328"/>
      <c r="E15" s="524"/>
    </row>
    <row r="16" spans="1:5" ht="22.95" customHeight="1">
      <c r="A16" s="327">
        <v>5</v>
      </c>
      <c r="B16" s="487" t="s">
        <v>498</v>
      </c>
      <c r="C16" s="328">
        <f>SUM(C17:C19)</f>
        <v>0</v>
      </c>
      <c r="D16" s="328">
        <f t="shared" ref="D16:E16" si="1">SUM(D17:D19)</f>
        <v>0</v>
      </c>
      <c r="E16" s="524">
        <f t="shared" si="1"/>
        <v>0</v>
      </c>
    </row>
    <row r="17" spans="1:5">
      <c r="A17" s="327">
        <v>5.0999999999999996</v>
      </c>
      <c r="B17" s="488" t="s">
        <v>499</v>
      </c>
      <c r="C17" s="328"/>
      <c r="D17" s="328"/>
      <c r="E17" s="524"/>
    </row>
    <row r="18" spans="1:5">
      <c r="A18" s="327">
        <v>5.2</v>
      </c>
      <c r="B18" s="488" t="s">
        <v>426</v>
      </c>
      <c r="C18" s="328"/>
      <c r="D18" s="328"/>
      <c r="E18" s="524"/>
    </row>
    <row r="19" spans="1:5">
      <c r="A19" s="327">
        <v>5.3</v>
      </c>
      <c r="B19" s="488" t="s">
        <v>500</v>
      </c>
      <c r="C19" s="328"/>
      <c r="D19" s="328"/>
      <c r="E19" s="524"/>
    </row>
    <row r="20" spans="1:5" ht="20.399999999999999">
      <c r="A20" s="327">
        <v>6</v>
      </c>
      <c r="B20" s="495" t="s">
        <v>501</v>
      </c>
      <c r="C20" s="328">
        <f>SUM(C21:C22)</f>
        <v>530740690.05020005</v>
      </c>
      <c r="D20" s="328">
        <f t="shared" ref="D20:E20" si="2">SUM(D21:D22)</f>
        <v>0</v>
      </c>
      <c r="E20" s="524">
        <f t="shared" si="2"/>
        <v>530740690.05020005</v>
      </c>
    </row>
    <row r="21" spans="1:5">
      <c r="A21" s="327">
        <v>6.1</v>
      </c>
      <c r="B21" s="488" t="s">
        <v>426</v>
      </c>
      <c r="C21" s="329">
        <v>116938557.9645</v>
      </c>
      <c r="D21" s="329"/>
      <c r="E21" s="524">
        <f>C21-D21</f>
        <v>116938557.9645</v>
      </c>
    </row>
    <row r="22" spans="1:5">
      <c r="A22" s="327">
        <v>6.2</v>
      </c>
      <c r="B22" s="488" t="s">
        <v>500</v>
      </c>
      <c r="C22" s="329">
        <v>413802132.08570004</v>
      </c>
      <c r="D22" s="329"/>
      <c r="E22" s="524">
        <f>C22-D22</f>
        <v>413802132.08570004</v>
      </c>
    </row>
    <row r="23" spans="1:5" ht="20.399999999999999">
      <c r="A23" s="327">
        <v>7</v>
      </c>
      <c r="B23" s="496" t="s">
        <v>502</v>
      </c>
      <c r="C23" s="330"/>
      <c r="D23" s="330"/>
      <c r="E23" s="524">
        <f>C23-D23</f>
        <v>0</v>
      </c>
    </row>
    <row r="24" spans="1:5" ht="20.399999999999999">
      <c r="A24" s="327">
        <v>8</v>
      </c>
      <c r="B24" s="496" t="s">
        <v>503</v>
      </c>
      <c r="C24" s="330"/>
      <c r="D24" s="330"/>
      <c r="E24" s="524">
        <f>C24-D24</f>
        <v>0</v>
      </c>
    </row>
    <row r="25" spans="1:5">
      <c r="A25" s="327">
        <v>9</v>
      </c>
      <c r="B25" s="487" t="s">
        <v>504</v>
      </c>
      <c r="C25" s="330">
        <f>SUM(C26:C27)</f>
        <v>3769422.66</v>
      </c>
      <c r="D25" s="330">
        <f t="shared" ref="D25:E25" si="3">SUM(D26:D27)</f>
        <v>0</v>
      </c>
      <c r="E25" s="525">
        <f t="shared" si="3"/>
        <v>3769422.66</v>
      </c>
    </row>
    <row r="26" spans="1:5">
      <c r="A26" s="327">
        <v>9.1</v>
      </c>
      <c r="B26" s="490" t="s">
        <v>505</v>
      </c>
      <c r="C26" s="330">
        <v>3769422.66</v>
      </c>
      <c r="D26" s="330"/>
      <c r="E26" s="524">
        <f>C26-D26</f>
        <v>3769422.66</v>
      </c>
    </row>
    <row r="27" spans="1:5">
      <c r="A27" s="327">
        <v>9.1999999999999993</v>
      </c>
      <c r="B27" s="490" t="s">
        <v>506</v>
      </c>
      <c r="C27" s="330"/>
      <c r="D27" s="330"/>
      <c r="E27" s="524">
        <f>C27-D27</f>
        <v>0</v>
      </c>
    </row>
    <row r="28" spans="1:5">
      <c r="A28" s="327">
        <v>10</v>
      </c>
      <c r="B28" s="487" t="s">
        <v>36</v>
      </c>
      <c r="C28" s="330">
        <f>SUM(C29:C30)</f>
        <v>2813344.11</v>
      </c>
      <c r="D28" s="330">
        <f t="shared" ref="D28:E28" si="4">SUM(D29:D30)</f>
        <v>2813344.11</v>
      </c>
      <c r="E28" s="525">
        <f t="shared" si="4"/>
        <v>0</v>
      </c>
    </row>
    <row r="29" spans="1:5">
      <c r="A29" s="327">
        <v>10.1</v>
      </c>
      <c r="B29" s="490" t="s">
        <v>507</v>
      </c>
      <c r="C29" s="330"/>
      <c r="D29" s="330"/>
      <c r="E29" s="525"/>
    </row>
    <row r="30" spans="1:5">
      <c r="A30" s="327">
        <v>10.199999999999999</v>
      </c>
      <c r="B30" s="490" t="s">
        <v>508</v>
      </c>
      <c r="C30" s="330">
        <v>2813344.11</v>
      </c>
      <c r="D30" s="330">
        <v>2813344.11</v>
      </c>
      <c r="E30" s="524">
        <f>C30-D30</f>
        <v>0</v>
      </c>
    </row>
    <row r="31" spans="1:5">
      <c r="A31" s="327">
        <v>11</v>
      </c>
      <c r="B31" s="487" t="s">
        <v>509</v>
      </c>
      <c r="C31" s="330">
        <f>SUM(C32:C33)</f>
        <v>2267793.91</v>
      </c>
      <c r="D31" s="330">
        <f t="shared" ref="D31:E31" si="5">SUM(D32:D33)</f>
        <v>2267793.91</v>
      </c>
      <c r="E31" s="525">
        <f t="shared" si="5"/>
        <v>0</v>
      </c>
    </row>
    <row r="32" spans="1:5">
      <c r="A32" s="327">
        <v>11.1</v>
      </c>
      <c r="B32" s="490" t="s">
        <v>510</v>
      </c>
      <c r="C32" s="330"/>
      <c r="D32" s="330"/>
      <c r="E32" s="525"/>
    </row>
    <row r="33" spans="1:7">
      <c r="A33" s="327">
        <v>11.2</v>
      </c>
      <c r="B33" s="490" t="s">
        <v>511</v>
      </c>
      <c r="C33" s="330">
        <v>2267793.91</v>
      </c>
      <c r="D33" s="330">
        <v>2267793.91</v>
      </c>
      <c r="E33" s="525"/>
    </row>
    <row r="34" spans="1:7">
      <c r="A34" s="327">
        <v>13</v>
      </c>
      <c r="B34" s="487" t="s">
        <v>88</v>
      </c>
      <c r="C34" s="329">
        <v>11900839.198099999</v>
      </c>
      <c r="D34" s="329"/>
      <c r="E34" s="524">
        <f>C34-D34</f>
        <v>11900839.198099999</v>
      </c>
    </row>
    <row r="35" spans="1:7">
      <c r="A35" s="327">
        <v>13.1</v>
      </c>
      <c r="B35" s="309" t="s">
        <v>512</v>
      </c>
      <c r="C35" s="329">
        <v>4848246</v>
      </c>
      <c r="D35" s="329"/>
      <c r="E35" s="524">
        <f>C35-D35</f>
        <v>4848246</v>
      </c>
    </row>
    <row r="36" spans="1:7">
      <c r="A36" s="327">
        <v>13.2</v>
      </c>
      <c r="B36" s="309" t="s">
        <v>513</v>
      </c>
      <c r="C36" s="329"/>
      <c r="D36" s="329"/>
      <c r="E36" s="525"/>
    </row>
    <row r="37" spans="1:7" ht="42" thickBot="1">
      <c r="A37" s="175"/>
      <c r="B37" s="176" t="s">
        <v>210</v>
      </c>
      <c r="C37" s="159">
        <f>SUM(C8,C12,C14,C15,C16,C20,C23,C24,C25,C28,C31,C34)</f>
        <v>661164041.12169993</v>
      </c>
      <c r="D37" s="159">
        <f t="shared" ref="D37" si="6">SUM(D8,D12,D14,D15,D16,D20,D23,D24,D25,D28,D31,D34)</f>
        <v>5081138.0199999996</v>
      </c>
      <c r="E37" s="159">
        <f>SUM(E8,E12,E14,E15,E16,E20,E23,E24,E25,E28,E31,E34)</f>
        <v>656082903.10169995</v>
      </c>
    </row>
    <row r="38" spans="1:7">
      <c r="A38"/>
      <c r="B38"/>
      <c r="C38"/>
      <c r="D38"/>
      <c r="E38"/>
    </row>
    <row r="39" spans="1:7">
      <c r="A39"/>
      <c r="B39"/>
      <c r="C39"/>
      <c r="D39"/>
      <c r="E39"/>
    </row>
    <row r="41" spans="1:7" s="2" customFormat="1">
      <c r="B41" s="29"/>
      <c r="F41"/>
      <c r="G41"/>
    </row>
    <row r="42" spans="1:7" s="2" customFormat="1">
      <c r="B42" s="30"/>
      <c r="F42"/>
      <c r="G42"/>
    </row>
    <row r="43" spans="1:7" s="2" customFormat="1">
      <c r="B43" s="29"/>
      <c r="E43" s="1"/>
      <c r="F43"/>
      <c r="G43"/>
    </row>
    <row r="44" spans="1:7" s="2" customFormat="1">
      <c r="B44" s="29"/>
      <c r="F44"/>
      <c r="G44"/>
    </row>
    <row r="45" spans="1:7" s="2" customFormat="1">
      <c r="B45" s="29"/>
      <c r="F45"/>
      <c r="G45"/>
    </row>
    <row r="46" spans="1:7" s="2" customFormat="1">
      <c r="B46" s="29"/>
      <c r="F46"/>
      <c r="G46"/>
    </row>
    <row r="47" spans="1:7" s="2" customFormat="1">
      <c r="B47" s="29"/>
      <c r="F47"/>
      <c r="G47"/>
    </row>
    <row r="48" spans="1:7" s="2" customFormat="1">
      <c r="B48" s="30"/>
      <c r="F48"/>
      <c r="G48"/>
    </row>
    <row r="49" spans="2:7" s="2" customFormat="1">
      <c r="B49" s="30"/>
      <c r="F49"/>
      <c r="G49"/>
    </row>
    <row r="50" spans="2:7" s="2" customFormat="1">
      <c r="B50" s="30"/>
      <c r="C50" s="584"/>
      <c r="D50" s="584"/>
      <c r="E50" s="584"/>
      <c r="F50"/>
      <c r="G50"/>
    </row>
    <row r="51" spans="2:7" s="2" customFormat="1">
      <c r="B51" s="30"/>
      <c r="F51"/>
      <c r="G51"/>
    </row>
    <row r="52" spans="2:7" s="2" customFormat="1">
      <c r="B52" s="30"/>
      <c r="F52"/>
      <c r="G52"/>
    </row>
    <row r="53" spans="2:7" s="2" customFormat="1">
      <c r="B53" s="30"/>
      <c r="F53"/>
      <c r="G53"/>
    </row>
  </sheetData>
  <mergeCells count="3">
    <mergeCell ref="B6:B7"/>
    <mergeCell ref="C6:C7"/>
    <mergeCell ref="D6:E6"/>
  </mergeCells>
  <pageMargins left="0.7" right="0.7" top="0.75" bottom="0.75" header="0.3" footer="0.3"/>
  <pageSetup paperSize="9" scale="63" orientation="portrait" horizontalDpi="300" verticalDpi="300" r:id="rId1"/>
  <headerFooter>
    <oddFooter>&amp;C_x000D_&amp;1#&amp;"Aptos"&amp;10&amp;K000000 C4 - EXTERNAL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3"/>
  <sheetViews>
    <sheetView zoomScale="80" zoomScaleNormal="80" workbookViewId="0">
      <pane xSplit="1" ySplit="4" topLeftCell="B5" activePane="bottomRight" state="frozen"/>
      <selection activeCell="E12" sqref="E12"/>
      <selection pane="topRight" activeCell="E12" sqref="E12"/>
      <selection pane="bottomLeft" activeCell="E12" sqref="E12"/>
      <selection pane="bottomRight" activeCell="D26" sqref="D26"/>
    </sheetView>
  </sheetViews>
  <sheetFormatPr defaultRowHeight="14.4" outlineLevelRow="1"/>
  <cols>
    <col min="1" max="1" width="9.5546875" style="2" bestFit="1" customWidth="1"/>
    <col min="2" max="2" width="114.21875" style="2" customWidth="1"/>
    <col min="3" max="3" width="18.77734375" customWidth="1"/>
    <col min="4" max="4" width="25.44140625" customWidth="1"/>
    <col min="5" max="5" width="24.21875" customWidth="1"/>
    <col min="6" max="6" width="24" customWidth="1"/>
    <col min="7" max="7" width="10" bestFit="1" customWidth="1"/>
    <col min="8" max="8" width="12" bestFit="1" customWidth="1"/>
    <col min="9" max="9" width="12.5546875" bestFit="1" customWidth="1"/>
  </cols>
  <sheetData>
    <row r="1" spans="1:6">
      <c r="A1" s="14" t="s">
        <v>97</v>
      </c>
      <c r="B1" s="13" t="str">
        <f>Info!C2</f>
        <v>სს " პაშა ბანკი საქართველო"</v>
      </c>
    </row>
    <row r="2" spans="1:6" s="14" customFormat="1" ht="15.75" customHeight="1">
      <c r="A2" s="14" t="s">
        <v>98</v>
      </c>
      <c r="B2" s="251">
        <f>'1. key ratios'!B2</f>
        <v>46203</v>
      </c>
      <c r="C2"/>
      <c r="D2"/>
      <c r="E2"/>
      <c r="F2"/>
    </row>
    <row r="3" spans="1:6" s="14" customFormat="1" ht="15.75" customHeight="1">
      <c r="C3"/>
      <c r="D3"/>
      <c r="E3"/>
      <c r="F3"/>
    </row>
    <row r="4" spans="1:6" s="14" customFormat="1" ht="28.2" thickBot="1">
      <c r="A4" s="14" t="s">
        <v>182</v>
      </c>
      <c r="B4" s="104" t="s">
        <v>160</v>
      </c>
      <c r="C4" s="98" t="s">
        <v>76</v>
      </c>
      <c r="D4"/>
      <c r="E4"/>
      <c r="F4"/>
    </row>
    <row r="5" spans="1:6">
      <c r="A5" s="99">
        <v>1</v>
      </c>
      <c r="B5" s="100" t="s">
        <v>491</v>
      </c>
      <c r="C5" s="128">
        <f>'7. LI1'!E37</f>
        <v>656082903.10169995</v>
      </c>
    </row>
    <row r="6" spans="1:6">
      <c r="A6" s="59">
        <v>2.1</v>
      </c>
      <c r="B6" s="106" t="s">
        <v>610</v>
      </c>
      <c r="C6" s="129">
        <v>95712982.127900004</v>
      </c>
    </row>
    <row r="7" spans="1:6" s="3" customFormat="1" ht="27.6" outlineLevel="1">
      <c r="A7" s="105">
        <v>2.2000000000000002</v>
      </c>
      <c r="B7" s="101" t="s">
        <v>611</v>
      </c>
      <c r="C7" s="130">
        <v>0</v>
      </c>
    </row>
    <row r="8" spans="1:6" s="3" customFormat="1" ht="27.6">
      <c r="A8" s="105">
        <v>3</v>
      </c>
      <c r="B8" s="102" t="s">
        <v>492</v>
      </c>
      <c r="C8" s="131">
        <f>SUM(C5:C7)</f>
        <v>751795885.22959995</v>
      </c>
    </row>
    <row r="9" spans="1:6">
      <c r="A9" s="59">
        <v>4</v>
      </c>
      <c r="B9" s="109" t="s">
        <v>158</v>
      </c>
      <c r="C9" s="129"/>
    </row>
    <row r="10" spans="1:6" s="3" customFormat="1" ht="27.6" outlineLevel="1">
      <c r="A10" s="105">
        <v>5.0999999999999996</v>
      </c>
      <c r="B10" s="101" t="s">
        <v>164</v>
      </c>
      <c r="C10" s="130">
        <v>-60893952.3618</v>
      </c>
    </row>
    <row r="11" spans="1:6" s="3" customFormat="1" ht="27.6" outlineLevel="1">
      <c r="A11" s="105">
        <v>5.2</v>
      </c>
      <c r="B11" s="101" t="s">
        <v>165</v>
      </c>
      <c r="C11" s="130">
        <v>0</v>
      </c>
    </row>
    <row r="12" spans="1:6" s="3" customFormat="1">
      <c r="A12" s="105">
        <v>6</v>
      </c>
      <c r="B12" s="107" t="s">
        <v>739</v>
      </c>
      <c r="C12" s="130"/>
    </row>
    <row r="13" spans="1:6" s="3" customFormat="1" ht="15" thickBot="1">
      <c r="A13" s="108">
        <v>7</v>
      </c>
      <c r="B13" s="103" t="s">
        <v>159</v>
      </c>
      <c r="C13" s="132">
        <f>SUM(C8:C12)</f>
        <v>690901932.8678</v>
      </c>
    </row>
    <row r="15" spans="1:6">
      <c r="B15" s="18"/>
    </row>
    <row r="17" spans="2:9" s="2" customFormat="1">
      <c r="B17" s="31"/>
      <c r="C17"/>
      <c r="D17"/>
      <c r="E17"/>
      <c r="F17"/>
      <c r="G17"/>
      <c r="H17"/>
      <c r="I17"/>
    </row>
    <row r="18" spans="2:9" s="2" customFormat="1">
      <c r="B18" s="28"/>
      <c r="C18"/>
      <c r="D18"/>
      <c r="E18"/>
      <c r="F18"/>
      <c r="G18"/>
      <c r="H18"/>
      <c r="I18"/>
    </row>
    <row r="19" spans="2:9" s="2" customFormat="1">
      <c r="B19" s="28"/>
      <c r="C19"/>
      <c r="D19"/>
      <c r="E19"/>
      <c r="F19"/>
      <c r="G19"/>
      <c r="H19"/>
      <c r="I19"/>
    </row>
    <row r="20" spans="2:9" s="2" customFormat="1">
      <c r="B20" s="30"/>
      <c r="C20"/>
      <c r="D20"/>
      <c r="E20"/>
      <c r="F20"/>
      <c r="G20"/>
      <c r="H20"/>
      <c r="I20"/>
    </row>
    <row r="21" spans="2:9" s="2" customFormat="1">
      <c r="B21" s="29"/>
      <c r="C21"/>
      <c r="D21"/>
      <c r="E21"/>
      <c r="F21"/>
      <c r="G21"/>
      <c r="H21"/>
      <c r="I21"/>
    </row>
    <row r="22" spans="2:9" s="2" customFormat="1">
      <c r="B22" s="30"/>
      <c r="C22"/>
      <c r="D22"/>
      <c r="E22"/>
      <c r="F22"/>
      <c r="G22"/>
      <c r="H22"/>
      <c r="I22"/>
    </row>
    <row r="23" spans="2:9" s="2" customFormat="1">
      <c r="B23" s="29"/>
      <c r="C23"/>
      <c r="D23"/>
      <c r="E23"/>
      <c r="F23"/>
      <c r="G23"/>
      <c r="H23"/>
      <c r="I23"/>
    </row>
    <row r="24" spans="2:9" s="2" customFormat="1">
      <c r="B24" s="29"/>
      <c r="C24"/>
      <c r="D24"/>
      <c r="E24"/>
      <c r="F24"/>
      <c r="G24"/>
      <c r="H24"/>
      <c r="I24"/>
    </row>
    <row r="25" spans="2:9" s="2" customFormat="1">
      <c r="B25" s="29"/>
      <c r="C25"/>
      <c r="D25"/>
      <c r="E25"/>
      <c r="F25"/>
      <c r="G25"/>
      <c r="H25"/>
      <c r="I25"/>
    </row>
    <row r="26" spans="2:9" s="2" customFormat="1">
      <c r="B26" s="29"/>
      <c r="C26"/>
      <c r="D26"/>
      <c r="E26"/>
      <c r="F26"/>
      <c r="G26"/>
      <c r="H26"/>
      <c r="I26"/>
    </row>
    <row r="27" spans="2:9" s="2" customFormat="1">
      <c r="B27" s="29"/>
      <c r="C27"/>
      <c r="D27"/>
      <c r="E27"/>
      <c r="F27"/>
      <c r="G27"/>
      <c r="H27"/>
      <c r="I27"/>
    </row>
    <row r="28" spans="2:9" s="2" customFormat="1">
      <c r="B28" s="30"/>
      <c r="C28"/>
      <c r="D28"/>
      <c r="E28"/>
      <c r="F28"/>
      <c r="G28"/>
      <c r="H28"/>
      <c r="I28"/>
    </row>
    <row r="29" spans="2:9" s="2" customFormat="1">
      <c r="B29" s="30"/>
      <c r="C29"/>
      <c r="D29"/>
      <c r="E29"/>
      <c r="F29"/>
      <c r="G29"/>
      <c r="H29"/>
      <c r="I29"/>
    </row>
    <row r="30" spans="2:9" s="2" customFormat="1">
      <c r="B30" s="30"/>
      <c r="C30"/>
      <c r="D30"/>
      <c r="E30"/>
      <c r="F30"/>
      <c r="G30"/>
      <c r="H30"/>
      <c r="I30"/>
    </row>
    <row r="31" spans="2:9" s="2" customFormat="1">
      <c r="B31" s="30"/>
      <c r="C31"/>
      <c r="D31"/>
      <c r="E31"/>
      <c r="F31"/>
      <c r="G31"/>
      <c r="H31"/>
      <c r="I31"/>
    </row>
    <row r="32" spans="2:9" s="2" customFormat="1">
      <c r="B32" s="30"/>
      <c r="C32"/>
      <c r="D32"/>
      <c r="E32"/>
      <c r="F32"/>
      <c r="G32"/>
      <c r="H32"/>
      <c r="I32"/>
    </row>
    <row r="33" spans="2:9" s="2" customFormat="1">
      <c r="B33" s="30"/>
      <c r="C33"/>
      <c r="D33"/>
      <c r="E33"/>
      <c r="F33"/>
      <c r="G33"/>
      <c r="H33"/>
      <c r="I33"/>
    </row>
  </sheetData>
  <pageMargins left="0.7" right="0.7" top="0.75" bottom="0.75" header="0.3" footer="0.3"/>
  <pageSetup paperSize="9" scale="52" orientation="portrait" horizontalDpi="300" verticalDpi="300" r:id="rId1"/>
  <headerFooter>
    <oddFooter>&amp;C_x000D_&amp;1#&amp;"Aptos"&amp;10&amp;K000000 C4 - EXTERNAL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2026-07-29T06:14:47Z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y fmtid="{D5CDD505-2E9C-101B-9397-08002B2CF9AE}" pid="7" name="MSIP_Label_4c1e49ef-263c-4ffa-ab6a-698f963011ed_Enabled">
    <vt:lpwstr>true</vt:lpwstr>
  </property>
  <property fmtid="{D5CDD505-2E9C-101B-9397-08002B2CF9AE}" pid="8" name="MSIP_Label_4c1e49ef-263c-4ffa-ab6a-698f963011ed_SetDate">
    <vt:lpwstr>2026-07-29T06:14:45Z</vt:lpwstr>
  </property>
  <property fmtid="{D5CDD505-2E9C-101B-9397-08002B2CF9AE}" pid="9" name="MSIP_Label_4c1e49ef-263c-4ffa-ab6a-698f963011ed_Method">
    <vt:lpwstr>Privileged</vt:lpwstr>
  </property>
  <property fmtid="{D5CDD505-2E9C-101B-9397-08002B2CF9AE}" pid="10" name="MSIP_Label_4c1e49ef-263c-4ffa-ab6a-698f963011ed_Name">
    <vt:lpwstr>External Confidential - C4</vt:lpwstr>
  </property>
  <property fmtid="{D5CDD505-2E9C-101B-9397-08002B2CF9AE}" pid="11" name="MSIP_Label_4c1e49ef-263c-4ffa-ab6a-698f963011ed_SiteId">
    <vt:lpwstr>91e167b0-e7f3-47d0-b08e-ac1e6b839fc3</vt:lpwstr>
  </property>
  <property fmtid="{D5CDD505-2E9C-101B-9397-08002B2CF9AE}" pid="12" name="MSIP_Label_4c1e49ef-263c-4ffa-ab6a-698f963011ed_ActionId">
    <vt:lpwstr>c2eb33bf-5d03-4f6e-8924-39cd1531b403</vt:lpwstr>
  </property>
  <property fmtid="{D5CDD505-2E9C-101B-9397-08002B2CF9AE}" pid="13" name="MSIP_Label_4c1e49ef-263c-4ffa-ab6a-698f963011ed_ContentBits">
    <vt:lpwstr>2</vt:lpwstr>
  </property>
  <property fmtid="{D5CDD505-2E9C-101B-9397-08002B2CF9AE}" pid="14" name="MSIP_Label_4c1e49ef-263c-4ffa-ab6a-698f963011ed_Tag">
    <vt:lpwstr>10, 0, 1, 1</vt:lpwstr>
  </property>
</Properties>
</file>