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24226"/>
  <xr:revisionPtr revIDLastSave="0" documentId="13_ncr:1_{425F257A-DFE9-4069-BE22-F9F3FE44263D}" xr6:coauthVersionLast="47" xr6:coauthVersionMax="47" xr10:uidLastSave="{00000000-0000-0000-0000-000000000000}"/>
  <bookViews>
    <workbookView xWindow="-110" yWindow="-110" windowWidth="19420" windowHeight="11500" tabRatio="919"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109" r:id="rId19"/>
    <sheet name="15.1. LR" sheetId="108" r:id="rId20"/>
    <sheet name="15.2. CVA" sheetId="110"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107" r:id="rId33"/>
  </sheets>
  <externalReferences>
    <externalReference r:id="rId34"/>
    <externalReference r:id="rId35"/>
    <externalReference r:id="rId36"/>
    <externalReference r:id="rId37"/>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 localSheetId="3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 localSheetId="3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 localSheetId="3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 localSheetId="3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 localSheetId="3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 localSheetId="3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 localSheetId="3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 localSheetId="3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 localSheetId="3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 localSheetId="3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 localSheetId="3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 localSheetId="3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 localSheetId="3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 localSheetId="32">#REF!</definedName>
    <definedName name="CurrentDate">#REF!</definedName>
    <definedName name="date">'[1]Appl (2)'!$B$2:$B$7200</definedName>
    <definedName name="date1">'[1]Appl (2)'!$C$2:$C$7200</definedName>
    <definedName name="L_FORMULAS_GEO">[2]ListSheet!$W$2:$W$15</definedName>
    <definedName name="Sheet" localSheetId="18">[3]Sheet2!$H$5:$H$31</definedName>
    <definedName name="Sheet" localSheetId="19">[3]Sheet2!$H$5:$H$31</definedName>
    <definedName name="Sheet" localSheetId="20">[3]Sheet2!$H$5:$H$31</definedName>
    <definedName name="Sheet" localSheetId="11">[3]Sheet2!$H$5:$H$31</definedName>
    <definedName name="Sheet" localSheetId="12">[3]Sheet2!$H$5:$H$31</definedName>
    <definedName name="Sheet" localSheetId="32">[3]Sheet2!$H$5:$H$31</definedName>
    <definedName name="Sheet">[4]Sheet2!$H$5:$H$31</definedName>
    <definedName name="საკრედიტო" localSheetId="18">[3]Sheet2!$B$6:$B$8</definedName>
    <definedName name="საკრედიტო" localSheetId="19">[3]Sheet2!$B$6:$B$8</definedName>
    <definedName name="საკრედიტო" localSheetId="20">[3]Sheet2!$B$6:$B$8</definedName>
    <definedName name="საკრედიტო" localSheetId="11">[3]Sheet2!$B$6:$B$8</definedName>
    <definedName name="საკრედიტო" localSheetId="12">[3]Sheet2!$B$6:$B$8</definedName>
    <definedName name="საკრედიტო" localSheetId="32">[3]Sheet2!$B$6:$B$8</definedName>
    <definedName name="საკრედიტო">[4]Sheet2!$B$6:$B$8</definedName>
    <definedName name="ფაილი" localSheetId="18">[3]Sheet2!$B$2:$B$3</definedName>
    <definedName name="ფაილი" localSheetId="19">[3]Sheet2!$B$2:$B$3</definedName>
    <definedName name="ფაილი" localSheetId="20">[3]Sheet2!$B$2:$B$3</definedName>
    <definedName name="ფაილი" localSheetId="11">[3]Sheet2!$B$2:$B$3</definedName>
    <definedName name="ფაილი" localSheetId="12">[3]Sheet2!$B$2:$B$3</definedName>
    <definedName name="ფაილი" localSheetId="32">[3]Sheet2!$B$2:$B$3</definedName>
    <definedName name="ფაილი">[4]Sheet2!$B$2:$B$3</definedName>
    <definedName name="ცვლილება_კორექტირება_რეგულაციაში" localSheetId="18">[3]Sheet2!$K$5:$K$9</definedName>
    <definedName name="ცვლილება_კორექტირება_რეგულაციაში" localSheetId="19">[3]Sheet2!$K$5:$K$9</definedName>
    <definedName name="ცვლილება_კორექტირება_რეგულაციაში" localSheetId="20">[3]Sheet2!$K$5:$K$9</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 localSheetId="32">[3]Sheet2!$K$5:$K$9</definedName>
    <definedName name="ცვლილება_კორექტირება_რეგულაციაში">[4]Sheet2!$K$5:$K$9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109" l="1"/>
  <c r="D7" i="109"/>
  <c r="B2" i="110" l="1"/>
  <c r="B2" i="108"/>
  <c r="B2" i="109" l="1"/>
  <c r="E6" i="109"/>
  <c r="E34" i="109" s="1"/>
  <c r="C13" i="108" s="1"/>
  <c r="D6" i="109"/>
  <c r="D34" i="109" s="1"/>
  <c r="I18" i="109"/>
  <c r="I22" i="109"/>
  <c r="I30" i="109"/>
  <c r="L8" i="109"/>
  <c r="L9" i="109" l="1"/>
  <c r="N8" i="109"/>
  <c r="N7" i="109"/>
  <c r="N6" i="109" s="1"/>
  <c r="N34" i="109" s="1"/>
  <c r="I10" i="109"/>
  <c r="I26" i="109"/>
  <c r="I14" i="109"/>
  <c r="N9" i="109"/>
  <c r="L7" i="109"/>
  <c r="L6" i="109" s="1"/>
  <c r="L34" i="109" s="1"/>
  <c r="C17" i="106" l="1"/>
  <c r="D17" i="106"/>
  <c r="E17" i="106"/>
  <c r="F17" i="106"/>
  <c r="B17" i="106"/>
  <c r="C13" i="106"/>
  <c r="D13" i="106"/>
  <c r="E13" i="106"/>
  <c r="F13" i="106"/>
  <c r="B13" i="106"/>
  <c r="B2" i="105" l="1"/>
  <c r="B1" i="105"/>
  <c r="B2" i="106"/>
  <c r="B1" i="106"/>
  <c r="E12" i="106"/>
  <c r="D12" i="106"/>
  <c r="C12" i="106"/>
  <c r="B12" i="106"/>
  <c r="E11" i="106"/>
  <c r="D11" i="106"/>
  <c r="C11" i="106"/>
  <c r="B11" i="106"/>
  <c r="E10" i="106"/>
  <c r="D10" i="106"/>
  <c r="C10" i="106"/>
  <c r="B10" i="106"/>
  <c r="F9" i="106"/>
  <c r="E9" i="106"/>
  <c r="D9" i="106"/>
  <c r="C9" i="106"/>
  <c r="B9" i="106"/>
  <c r="F10" i="106" l="1"/>
  <c r="F12" i="106"/>
  <c r="F11" i="106"/>
  <c r="D38" i="94"/>
  <c r="C38" i="94"/>
  <c r="G37" i="80" l="1"/>
  <c r="C21" i="80"/>
  <c r="G21" i="80"/>
  <c r="D21" i="80"/>
  <c r="D37" i="80"/>
  <c r="F21" i="80" l="1"/>
  <c r="E21" i="80"/>
  <c r="F37" i="80"/>
  <c r="E37" i="80"/>
  <c r="C37" i="80"/>
  <c r="G39" i="80"/>
  <c r="C5" i="6" l="1"/>
  <c r="D5" i="6"/>
  <c r="E5" i="6"/>
  <c r="F5" i="6"/>
  <c r="G5" i="6"/>
  <c r="C22" i="95" l="1"/>
  <c r="H21" i="95"/>
  <c r="B1" i="94" l="1"/>
  <c r="B1" i="93"/>
  <c r="B1" i="92"/>
  <c r="B1" i="104" l="1"/>
  <c r="B1" i="103"/>
  <c r="B1" i="102"/>
  <c r="B1" i="101"/>
  <c r="B1" i="100"/>
  <c r="B1" i="99"/>
  <c r="B1" i="98"/>
  <c r="B1" i="97"/>
  <c r="B1" i="96"/>
  <c r="B1" i="95"/>
  <c r="C10" i="99" l="1"/>
  <c r="C18" i="99" s="1"/>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H7" i="96"/>
  <c r="H8" i="96"/>
  <c r="H9" i="96"/>
  <c r="H10" i="96"/>
  <c r="H11" i="96"/>
  <c r="H12" i="96"/>
  <c r="H13" i="96"/>
  <c r="H14" i="96"/>
  <c r="H15" i="96"/>
  <c r="H16" i="96"/>
  <c r="H17" i="96"/>
  <c r="H18" i="96"/>
  <c r="H19" i="96"/>
  <c r="H20" i="96"/>
  <c r="C21" i="96"/>
  <c r="D21" i="96"/>
  <c r="E21" i="96"/>
  <c r="F21" i="96"/>
  <c r="H22" i="96"/>
  <c r="H23" i="96"/>
  <c r="H8" i="95"/>
  <c r="H9" i="95"/>
  <c r="H10" i="95"/>
  <c r="H11" i="95"/>
  <c r="H12" i="95"/>
  <c r="H13" i="95"/>
  <c r="H14" i="95"/>
  <c r="H15" i="95"/>
  <c r="H16" i="95"/>
  <c r="H17" i="95"/>
  <c r="H18" i="95"/>
  <c r="H19" i="95"/>
  <c r="H20" i="95"/>
  <c r="D22" i="95"/>
  <c r="E22" i="95"/>
  <c r="F22" i="95"/>
  <c r="G22" i="95"/>
  <c r="H34" i="97" l="1"/>
  <c r="H21" i="96"/>
  <c r="H22" i="95"/>
  <c r="D8" i="72"/>
  <c r="D16" i="72"/>
  <c r="D20" i="72"/>
  <c r="D25" i="72"/>
  <c r="D31" i="72"/>
  <c r="H43" i="94" l="1"/>
  <c r="E43" i="94"/>
  <c r="H42" i="94"/>
  <c r="E42" i="94"/>
  <c r="H41" i="94"/>
  <c r="E41" i="94"/>
  <c r="H40" i="94"/>
  <c r="E40" i="94"/>
  <c r="H39" i="94"/>
  <c r="E39" i="94"/>
  <c r="H37" i="94"/>
  <c r="E37" i="94"/>
  <c r="H36" i="94"/>
  <c r="E36" i="94"/>
  <c r="H35" i="94"/>
  <c r="E35" i="94"/>
  <c r="H34" i="94"/>
  <c r="E34" i="94"/>
  <c r="H33" i="94"/>
  <c r="H32" i="94"/>
  <c r="H31" i="94"/>
  <c r="G30" i="94"/>
  <c r="F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D14" i="94" s="1"/>
  <c r="C17" i="94"/>
  <c r="C14" i="94" s="1"/>
  <c r="H16" i="94"/>
  <c r="E16" i="94"/>
  <c r="H15" i="94"/>
  <c r="E15" i="94"/>
  <c r="G14" i="94"/>
  <c r="F14" i="94"/>
  <c r="H13" i="94"/>
  <c r="E13" i="94"/>
  <c r="H12" i="94"/>
  <c r="G11" i="94"/>
  <c r="F11" i="94"/>
  <c r="D11" i="94"/>
  <c r="H10" i="94"/>
  <c r="H9" i="94"/>
  <c r="G8" i="94"/>
  <c r="F8" i="94"/>
  <c r="H7" i="94"/>
  <c r="E7" i="94"/>
  <c r="H6" i="94"/>
  <c r="E6" i="94"/>
  <c r="H44" i="93"/>
  <c r="H42" i="93"/>
  <c r="H41" i="93"/>
  <c r="H40" i="93"/>
  <c r="H39" i="93"/>
  <c r="H38" i="93"/>
  <c r="G37" i="93"/>
  <c r="F37" i="93"/>
  <c r="H36" i="93"/>
  <c r="H35" i="93"/>
  <c r="G34" i="93"/>
  <c r="F34" i="93"/>
  <c r="H33" i="93"/>
  <c r="H32" i="93"/>
  <c r="H31" i="93"/>
  <c r="H30" i="93"/>
  <c r="G29" i="93"/>
  <c r="F29" i="93"/>
  <c r="H28" i="93"/>
  <c r="H27" i="93"/>
  <c r="H26" i="93"/>
  <c r="H25" i="93"/>
  <c r="H24" i="93"/>
  <c r="H23" i="93"/>
  <c r="H22" i="93"/>
  <c r="H21" i="93"/>
  <c r="H20" i="93"/>
  <c r="H19" i="93"/>
  <c r="H18" i="93"/>
  <c r="H17" i="93"/>
  <c r="H16" i="93"/>
  <c r="H15" i="93"/>
  <c r="H14" i="93"/>
  <c r="G13" i="93"/>
  <c r="F13" i="93"/>
  <c r="H12" i="93"/>
  <c r="H11" i="93"/>
  <c r="H10" i="93"/>
  <c r="H9" i="93"/>
  <c r="H8" i="93"/>
  <c r="H7" i="93"/>
  <c r="G6" i="93"/>
  <c r="F6" i="93"/>
  <c r="H67" i="92"/>
  <c r="D63" i="92"/>
  <c r="H62" i="92"/>
  <c r="H61" i="92"/>
  <c r="H60" i="92"/>
  <c r="H59" i="92"/>
  <c r="H58" i="92"/>
  <c r="H57" i="92"/>
  <c r="H56" i="92"/>
  <c r="H55" i="92"/>
  <c r="H52" i="92"/>
  <c r="H51" i="92"/>
  <c r="H50" i="92"/>
  <c r="H49" i="92"/>
  <c r="H48" i="92"/>
  <c r="G47" i="92"/>
  <c r="F47" i="92"/>
  <c r="H46" i="92"/>
  <c r="H45" i="92"/>
  <c r="H44" i="92"/>
  <c r="H43" i="92"/>
  <c r="H42" i="92"/>
  <c r="G41" i="92"/>
  <c r="F41" i="92"/>
  <c r="H40" i="92"/>
  <c r="H39" i="92"/>
  <c r="H38" i="92"/>
  <c r="H33" i="92"/>
  <c r="H32" i="92"/>
  <c r="H31" i="92"/>
  <c r="G30" i="92"/>
  <c r="F30" i="92"/>
  <c r="H26" i="92"/>
  <c r="H25" i="92"/>
  <c r="G24" i="92"/>
  <c r="F24" i="92"/>
  <c r="H23" i="92"/>
  <c r="H22" i="92"/>
  <c r="H21" i="92"/>
  <c r="H20" i="92"/>
  <c r="G19" i="92"/>
  <c r="F19" i="92"/>
  <c r="H18" i="92"/>
  <c r="E18" i="92"/>
  <c r="H17" i="92"/>
  <c r="H16" i="92"/>
  <c r="G15" i="92"/>
  <c r="F15" i="92"/>
  <c r="H14" i="92"/>
  <c r="E14" i="92"/>
  <c r="H13" i="92"/>
  <c r="E13" i="92"/>
  <c r="H12" i="92"/>
  <c r="H11" i="92"/>
  <c r="H10" i="92"/>
  <c r="H9" i="92"/>
  <c r="H8" i="92"/>
  <c r="G7" i="92"/>
  <c r="F7" i="92"/>
  <c r="H29" i="93" l="1"/>
  <c r="E38" i="94"/>
  <c r="H7" i="92"/>
  <c r="H19" i="92"/>
  <c r="G53" i="92"/>
  <c r="H34" i="93"/>
  <c r="H30" i="94"/>
  <c r="H37" i="93"/>
  <c r="F43" i="93"/>
  <c r="F45" i="93" s="1"/>
  <c r="G43" i="93"/>
  <c r="G45" i="93" s="1"/>
  <c r="H13" i="93"/>
  <c r="H47" i="92"/>
  <c r="H41" i="92"/>
  <c r="H30" i="92"/>
  <c r="H15" i="92"/>
  <c r="H8" i="94"/>
  <c r="E14" i="94"/>
  <c r="H38" i="94"/>
  <c r="E17" i="94"/>
  <c r="H11" i="94"/>
  <c r="H14" i="94"/>
  <c r="H6" i="93"/>
  <c r="F53" i="92"/>
  <c r="H24" i="92"/>
  <c r="H53" i="92" l="1"/>
  <c r="H45" i="93"/>
  <c r="H43" i="93"/>
  <c r="B1" i="80" l="1"/>
  <c r="G6" i="71" l="1"/>
  <c r="G13" i="71" s="1"/>
  <c r="F6" i="71"/>
  <c r="F13" i="71" s="1"/>
  <c r="E6" i="71"/>
  <c r="E13" i="71" s="1"/>
  <c r="D6" i="71"/>
  <c r="D13" i="71" s="1"/>
  <c r="B1" i="36" l="1"/>
  <c r="B1" i="74"/>
  <c r="B1" i="64"/>
  <c r="B1" i="35"/>
  <c r="B1" i="69"/>
  <c r="B1" i="77"/>
  <c r="B1" i="28"/>
  <c r="B1" i="73"/>
  <c r="B1" i="72"/>
  <c r="B1" i="52"/>
  <c r="B1" i="71"/>
  <c r="B1" i="6"/>
  <c r="B1" i="110" l="1"/>
  <c r="B1" i="108"/>
  <c r="B1" i="109"/>
  <c r="D22" i="35"/>
  <c r="E21" i="64" l="1"/>
  <c r="F21" i="64"/>
  <c r="G21" i="64"/>
  <c r="H21" i="64"/>
  <c r="I21" i="64"/>
  <c r="J21" i="64"/>
  <c r="K21" i="64"/>
  <c r="L21" i="64"/>
  <c r="B2" i="93" l="1"/>
  <c r="B2" i="97"/>
  <c r="B2" i="69"/>
  <c r="B2" i="92"/>
  <c r="B2" i="36"/>
  <c r="B2" i="74"/>
  <c r="B2" i="95"/>
  <c r="B2" i="94"/>
  <c r="B2" i="103"/>
  <c r="B2" i="73"/>
  <c r="B2" i="77"/>
  <c r="B2" i="102"/>
  <c r="B2" i="80"/>
  <c r="B2" i="101"/>
  <c r="B2" i="64"/>
  <c r="B2" i="99"/>
  <c r="B2" i="35"/>
  <c r="B2" i="104"/>
  <c r="B2" i="100"/>
  <c r="B2" i="72"/>
  <c r="B2" i="96"/>
  <c r="B2" i="98"/>
  <c r="B2" i="52"/>
  <c r="B2" i="28"/>
  <c r="B2" i="71"/>
  <c r="G5" i="71" s="1"/>
  <c r="C5" i="71" l="1"/>
  <c r="E5" i="71"/>
  <c r="F5" i="71"/>
  <c r="D5" i="71"/>
  <c r="E40" i="92" l="1"/>
  <c r="E34" i="92" l="1"/>
  <c r="H35" i="92" l="1"/>
  <c r="D27" i="92" l="1"/>
  <c r="E28" i="92" l="1"/>
  <c r="E29" i="92" l="1"/>
  <c r="C27" i="92"/>
  <c r="E27" i="92" l="1"/>
  <c r="E66" i="92" l="1"/>
  <c r="E65" i="92"/>
  <c r="G27" i="92" l="1"/>
  <c r="G36" i="92" s="1"/>
  <c r="H28" i="92" l="1"/>
  <c r="H66" i="92" l="1"/>
  <c r="H64" i="92"/>
  <c r="H29" i="92" l="1"/>
  <c r="F27" i="92"/>
  <c r="H34" i="92"/>
  <c r="H65" i="92"/>
  <c r="H63" i="92"/>
  <c r="H27" i="92" l="1"/>
  <c r="F36" i="92"/>
  <c r="H36" i="92" s="1"/>
  <c r="H68" i="92"/>
  <c r="H69" i="92" l="1"/>
  <c r="G34" i="97" l="1"/>
  <c r="G21" i="96"/>
  <c r="E35" i="92" l="1"/>
  <c r="E64" i="92" l="1"/>
  <c r="C63" i="92"/>
  <c r="E63" i="92" s="1"/>
  <c r="Q13" i="109"/>
  <c r="Q16" i="109"/>
  <c r="Q20" i="109"/>
  <c r="Q21" i="109"/>
  <c r="Q24" i="109"/>
  <c r="Q25" i="109"/>
  <c r="Q28" i="109"/>
  <c r="Q32" i="109"/>
  <c r="Q33" i="109"/>
  <c r="K8" i="109" l="1"/>
  <c r="P8" i="109"/>
  <c r="Q12" i="109"/>
  <c r="Q8" i="109" s="1"/>
  <c r="J8" i="109"/>
  <c r="M9" i="109"/>
  <c r="O8" i="109"/>
  <c r="Q11" i="109"/>
  <c r="K7" i="109"/>
  <c r="M8" i="109"/>
  <c r="Q15" i="109"/>
  <c r="P7" i="109"/>
  <c r="P6" i="109" s="1"/>
  <c r="P34" i="109" s="1"/>
  <c r="Q19" i="109"/>
  <c r="Q18" i="109" s="1"/>
  <c r="J7" i="109"/>
  <c r="J6" i="109" s="1"/>
  <c r="J34" i="109" s="1"/>
  <c r="M7" i="109"/>
  <c r="M6" i="109" s="1"/>
  <c r="M34" i="109" s="1"/>
  <c r="O7" i="109"/>
  <c r="O6" i="109" s="1"/>
  <c r="O34" i="109" s="1"/>
  <c r="Q27" i="109"/>
  <c r="Q29" i="109"/>
  <c r="K9" i="109"/>
  <c r="P9" i="109"/>
  <c r="J9" i="109"/>
  <c r="Q17" i="109"/>
  <c r="Q9" i="109" s="1"/>
  <c r="Q31" i="109"/>
  <c r="Q30" i="109" s="1"/>
  <c r="Q23" i="109"/>
  <c r="Q22" i="109" s="1"/>
  <c r="O9" i="109"/>
  <c r="Q10" i="109" l="1"/>
  <c r="Q7" i="109"/>
  <c r="Q6" i="109" s="1"/>
  <c r="Q34" i="109" s="1"/>
  <c r="Q14" i="109"/>
  <c r="Q26" i="109"/>
  <c r="K6" i="109"/>
  <c r="K34" i="109" s="1"/>
  <c r="E6" i="110" l="1"/>
  <c r="I17" i="109"/>
  <c r="I24" i="109"/>
  <c r="I28" i="109"/>
  <c r="C8" i="108"/>
  <c r="I25" i="109" l="1"/>
  <c r="C22" i="108"/>
  <c r="F7" i="109"/>
  <c r="I11" i="109"/>
  <c r="G8" i="109"/>
  <c r="I13" i="109"/>
  <c r="F9" i="109"/>
  <c r="C8" i="109"/>
  <c r="C6" i="110"/>
  <c r="I33" i="109"/>
  <c r="I29" i="109"/>
  <c r="I21" i="109"/>
  <c r="G7" i="109"/>
  <c r="G6" i="109" s="1"/>
  <c r="G34" i="109" s="1"/>
  <c r="C11" i="108" s="1"/>
  <c r="F6" i="110"/>
  <c r="I15" i="109"/>
  <c r="I19" i="109"/>
  <c r="D6" i="110"/>
  <c r="C26" i="108"/>
  <c r="C7" i="109"/>
  <c r="C6" i="109" s="1"/>
  <c r="C34" i="109" s="1"/>
  <c r="C7" i="73" s="1"/>
  <c r="I31" i="109"/>
  <c r="I27" i="109"/>
  <c r="I23" i="109"/>
  <c r="C9" i="109"/>
  <c r="I16" i="109"/>
  <c r="I20" i="109"/>
  <c r="I12" i="109"/>
  <c r="F8" i="109"/>
  <c r="I32" i="109" l="1"/>
  <c r="G9" i="109"/>
  <c r="I8" i="109"/>
  <c r="F6" i="109"/>
  <c r="F34" i="109" s="1"/>
  <c r="I7" i="109"/>
  <c r="I6" i="109" s="1"/>
  <c r="I9" i="109"/>
  <c r="I34" i="109" l="1"/>
  <c r="C12" i="108" s="1"/>
  <c r="C14" i="108" s="1"/>
  <c r="C32" i="108" s="1"/>
  <c r="B19" i="105" s="1"/>
  <c r="C10" i="108"/>
  <c r="E67" i="92" l="1"/>
  <c r="E62" i="92"/>
  <c r="E61" i="92"/>
  <c r="D59" i="92"/>
  <c r="E58" i="92"/>
  <c r="E57" i="92"/>
  <c r="E52" i="92"/>
  <c r="E51" i="92"/>
  <c r="E46" i="92"/>
  <c r="E33" i="92"/>
  <c r="E32" i="92"/>
  <c r="D30" i="92"/>
  <c r="E26" i="92"/>
  <c r="D24" i="92"/>
  <c r="E23" i="92"/>
  <c r="E21" i="92"/>
  <c r="D19" i="92"/>
  <c r="E17" i="92"/>
  <c r="D15" i="92"/>
  <c r="E12" i="92"/>
  <c r="E10" i="92"/>
  <c r="Q22" i="35"/>
  <c r="O22" i="35"/>
  <c r="M22" i="35"/>
  <c r="K22" i="35"/>
  <c r="I22" i="35"/>
  <c r="G22" i="35"/>
  <c r="E22" i="35"/>
  <c r="C6" i="71"/>
  <c r="C13" i="71" l="1"/>
  <c r="B18" i="105" s="1"/>
  <c r="T21" i="64"/>
  <c r="S9" i="35"/>
  <c r="S10" i="35"/>
  <c r="S11" i="35"/>
  <c r="S12" i="35"/>
  <c r="D41" i="92"/>
  <c r="D53" i="92" s="1"/>
  <c r="E11" i="92"/>
  <c r="D47" i="92"/>
  <c r="E9" i="92"/>
  <c r="E16" i="92"/>
  <c r="C15" i="92"/>
  <c r="E15" i="92" s="1"/>
  <c r="E22" i="92"/>
  <c r="C30" i="92"/>
  <c r="E30" i="92" s="1"/>
  <c r="E31" i="92"/>
  <c r="E42" i="92"/>
  <c r="C41" i="92"/>
  <c r="M21" i="64"/>
  <c r="C12" i="28"/>
  <c r="C32" i="28"/>
  <c r="C31" i="28" s="1"/>
  <c r="C44" i="28"/>
  <c r="E43" i="92"/>
  <c r="C47" i="92"/>
  <c r="E47" i="92" s="1"/>
  <c r="E48" i="92"/>
  <c r="E12" i="94"/>
  <c r="C11" i="94"/>
  <c r="E11" i="94" s="1"/>
  <c r="N21" i="64"/>
  <c r="C31" i="108"/>
  <c r="C34" i="108" s="1"/>
  <c r="C19" i="92"/>
  <c r="E19" i="92" s="1"/>
  <c r="E20" i="92"/>
  <c r="C24" i="92"/>
  <c r="E24" i="92" s="1"/>
  <c r="E25" i="92"/>
  <c r="C21" i="64"/>
  <c r="O21" i="64"/>
  <c r="C22" i="35"/>
  <c r="S8" i="35"/>
  <c r="S19" i="35"/>
  <c r="S20" i="35"/>
  <c r="C22" i="74"/>
  <c r="E38" i="92"/>
  <c r="E44" i="92"/>
  <c r="E49" i="92"/>
  <c r="E55" i="92"/>
  <c r="C59" i="92"/>
  <c r="E59" i="92" s="1"/>
  <c r="E60" i="92"/>
  <c r="P21" i="64"/>
  <c r="C36" i="28"/>
  <c r="C48" i="28"/>
  <c r="E8" i="92"/>
  <c r="C7" i="92"/>
  <c r="D68" i="92"/>
  <c r="Q21" i="64"/>
  <c r="C6" i="28"/>
  <c r="D7" i="92"/>
  <c r="D36" i="92" s="1"/>
  <c r="E39" i="92"/>
  <c r="E45" i="92"/>
  <c r="E50" i="92"/>
  <c r="E56" i="92"/>
  <c r="S21" i="64"/>
  <c r="C42" i="28" l="1"/>
  <c r="B9" i="105" s="1"/>
  <c r="C53" i="92"/>
  <c r="E53" i="92" s="1"/>
  <c r="C29" i="28"/>
  <c r="B8" i="105" s="1"/>
  <c r="E41" i="92"/>
  <c r="E7" i="92"/>
  <c r="C36" i="92"/>
  <c r="E36" i="92" s="1"/>
  <c r="D69" i="92"/>
  <c r="C68" i="92"/>
  <c r="E68" i="92" s="1"/>
  <c r="C53" i="28"/>
  <c r="B10" i="105" s="1"/>
  <c r="B7" i="105" l="1"/>
  <c r="B16" i="105" s="1"/>
  <c r="C69" i="92"/>
  <c r="E69" i="92" s="1"/>
  <c r="C14" i="69" l="1"/>
  <c r="C18" i="69"/>
  <c r="C20" i="72"/>
  <c r="C46" i="69"/>
  <c r="C29" i="69"/>
  <c r="C31" i="72"/>
  <c r="C58" i="69"/>
  <c r="C16" i="72" l="1"/>
  <c r="C25" i="72"/>
  <c r="C23" i="69"/>
  <c r="C8" i="72"/>
  <c r="C6" i="69"/>
  <c r="C40" i="69"/>
  <c r="C52" i="69" s="1"/>
  <c r="E20" i="72"/>
  <c r="E16" i="72"/>
  <c r="E31" i="72"/>
  <c r="E8" i="72" l="1"/>
  <c r="E25" i="72"/>
  <c r="C26" i="69" l="1"/>
  <c r="C35" i="69" s="1"/>
  <c r="C28" i="72"/>
  <c r="C37" i="72" s="1"/>
  <c r="D28" i="72" l="1"/>
  <c r="D37" i="72" s="1"/>
  <c r="E28" i="72" l="1"/>
  <c r="E37" i="72" s="1"/>
  <c r="C5" i="73" s="1"/>
  <c r="C8" i="73" s="1"/>
  <c r="C13" i="73" s="1"/>
  <c r="C62" i="69" l="1"/>
  <c r="C67" i="69" s="1"/>
  <c r="C68" i="69" s="1"/>
  <c r="E44" i="93" l="1"/>
  <c r="E11" i="93" l="1"/>
  <c r="E39" i="93"/>
  <c r="E24" i="93"/>
  <c r="E21" i="93"/>
  <c r="E40" i="93"/>
  <c r="D37" i="93"/>
  <c r="E42" i="93" l="1"/>
  <c r="E12" i="93"/>
  <c r="E25" i="93"/>
  <c r="E8" i="93"/>
  <c r="E16" i="93"/>
  <c r="E17" i="93"/>
  <c r="E41" i="93"/>
  <c r="E28" i="93"/>
  <c r="C6" i="93"/>
  <c r="E7" i="93"/>
  <c r="E19" i="93"/>
  <c r="D13" i="93"/>
  <c r="E31" i="93"/>
  <c r="E9" i="93"/>
  <c r="E15" i="93"/>
  <c r="E38" i="93"/>
  <c r="C37" i="93"/>
  <c r="E37" i="93" s="1"/>
  <c r="E30" i="93"/>
  <c r="C29" i="93"/>
  <c r="D6" i="93"/>
  <c r="E26" i="93"/>
  <c r="E10" i="93"/>
  <c r="E22" i="93"/>
  <c r="D34" i="93"/>
  <c r="E20" i="93"/>
  <c r="C34" i="93"/>
  <c r="E35" i="93"/>
  <c r="E27" i="93"/>
  <c r="E32" i="93"/>
  <c r="D29" i="93"/>
  <c r="E33" i="93"/>
  <c r="E18" i="93"/>
  <c r="E23" i="93"/>
  <c r="E36" i="93"/>
  <c r="C13" i="93"/>
  <c r="E14" i="93"/>
  <c r="D43" i="93" l="1"/>
  <c r="D45" i="93" s="1"/>
  <c r="E29" i="93"/>
  <c r="E13" i="93"/>
  <c r="E34" i="93"/>
  <c r="C43" i="93"/>
  <c r="E6" i="93"/>
  <c r="C45" i="93" l="1"/>
  <c r="E45" i="93" s="1"/>
  <c r="E43" i="93"/>
  <c r="B14" i="105" l="1"/>
  <c r="B11" i="105" l="1"/>
  <c r="B6" i="105" s="1"/>
  <c r="B23" i="105"/>
  <c r="B22" i="105"/>
  <c r="B21" i="105"/>
  <c r="V20" i="64" l="1"/>
  <c r="V8" i="64"/>
  <c r="V19" i="64" l="1"/>
  <c r="V16" i="64"/>
  <c r="V11" i="64"/>
  <c r="V17" i="64"/>
  <c r="V14" i="64"/>
  <c r="V9" i="64"/>
  <c r="V18" i="64"/>
  <c r="V10" i="64"/>
  <c r="V15" i="64"/>
  <c r="S16" i="35"/>
  <c r="H16" i="74"/>
  <c r="V13" i="64"/>
  <c r="G22" i="74"/>
  <c r="H8" i="74"/>
  <c r="H11" i="74"/>
  <c r="H10" i="74"/>
  <c r="S15" i="35"/>
  <c r="R22" i="35"/>
  <c r="H22" i="35"/>
  <c r="H15" i="74"/>
  <c r="R21" i="64"/>
  <c r="S14" i="35"/>
  <c r="U21" i="64"/>
  <c r="S17" i="35"/>
  <c r="N22" i="35"/>
  <c r="E22" i="74"/>
  <c r="V12" i="64"/>
  <c r="H14" i="74"/>
  <c r="H17" i="74"/>
  <c r="F22" i="74"/>
  <c r="S18" i="35"/>
  <c r="L22" i="35"/>
  <c r="H18" i="74"/>
  <c r="H13" i="74"/>
  <c r="P22" i="35"/>
  <c r="S21" i="35"/>
  <c r="J22" i="35"/>
  <c r="D22" i="74"/>
  <c r="V7" i="64"/>
  <c r="D21" i="64"/>
  <c r="H21" i="74"/>
  <c r="V21" i="64" l="1"/>
  <c r="S13" i="35"/>
  <c r="S22" i="35" s="1"/>
  <c r="F22" i="35"/>
  <c r="H22" i="74"/>
  <c r="E9" i="94" l="1"/>
  <c r="D8" i="94"/>
  <c r="E10" i="94" l="1"/>
  <c r="C8" i="94"/>
  <c r="E8" i="94" s="1"/>
  <c r="E33" i="94" l="1"/>
  <c r="D30" i="94"/>
  <c r="E31" i="94"/>
  <c r="C30" i="94"/>
  <c r="E30" i="94" s="1"/>
  <c r="E32"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<sst xmlns="http://schemas.openxmlformats.org/spreadsheetml/2006/main" count="1654" uniqueCount="1033">
  <si>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</si>
  <si>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</si>
  <si>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</si>
  <si>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</si>
  <si>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</si>
  <si>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</si>
  <si>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</si>
  <si>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</si>
  <si>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</si>
  <si>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</si>
  <si>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</si>
  <si>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</si>
  <si>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</si>
  <si>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</si>
  <si>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</si>
  <si>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</si>
  <si>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</si>
  <si>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</si>
  <si>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</si>
  <si>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</si>
  <si>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</si>
  <si>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</si>
  <si>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</si>
  <si>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</si>
  <si>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</si>
  <si>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</si>
  <si>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</si>
  <si>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</si>
  <si>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</si>
  <si>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</si>
  <si>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</si>
  <si>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</si>
  <si>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</si>
  <si>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</si>
  <si>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</si>
  <si>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</si>
  <si>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</si>
  <si>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</si>
  <si>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</si>
  <si>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</si>
  <si>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</si>
  <si>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</si>
  <si>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</si>
  <si>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</si>
  <si>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</si>
  <si>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</si>
  <si>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</si>
  <si>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</si>
  <si>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</si>
  <si>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</si>
  <si>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</si>
  <si>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</si>
  <si>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</si>
  <si>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</si>
  <si>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</si>
  <si>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</si>
  <si>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</si>
  <si>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</si>
  <si>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</si>
  <si>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</si>
  <si>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</si>
  <si>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</si>
  <si>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</si>
  <si>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</si>
  <si>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</si>
  <si>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</si>
  <si>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</si>
  <si>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</si>
  <si>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</si>
  <si>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</si>
  <si>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</si>
  <si>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</si>
  <si>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</si>
  <si>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</si>
  <si>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</si>
  <si>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</si>
  <si>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</si>
  <si>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</si>
  <si>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</si>
  <si>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</si>
  <si>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</si>
  <si>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</si>
  <si>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</si>
  <si>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</si>
  <si>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</si>
  <si>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</si>
  <si>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</si>
  <si>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</si>
  <si>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</si>
  <si>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</si>
  <si>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</si>
  <si>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</si>
  <si>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</si>
  <si>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</si>
  <si>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</si>
  <si>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</si>
  <si>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</si>
  <si>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</si>
  <si>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</si>
  <si>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</si>
  <si>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</si>
  <si>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</si>
  <si>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</si>
  <si>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</si>
  <si>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</si>
  <si>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</si>
  <si>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</si>
  <si>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</si>
  <si>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</si>
  <si>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</si>
  <si>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</si>
  <si>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</si>
  <si>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</si>
  <si>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</si>
  <si>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</si>
  <si>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</si>
  <si>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</si>
  <si>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</si>
  <si>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</si>
  <si>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</si>
  <si>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</si>
  <si>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</si>
  <si>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</si>
  <si>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</si>
  <si>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</si>
  <si>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</si>
  <si>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</si>
  <si>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</si>
  <si>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</si>
  <si>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</si>
  <si>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</si>
  <si>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</si>
  <si>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</si>
  <si>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</si>
  <si>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</si>
  <si>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</si>
  <si>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</si>
  <si>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</si>
  <si>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</si>
  <si>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</si>
  <si>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</si>
  <si>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</si>
  <si>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</si>
  <si>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</si>
  <si>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</si>
  <si>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</si>
  <si>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</si>
  <si>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</si>
  <si>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</si>
  <si>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</si>
  <si>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</si>
  <si>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</si>
  <si>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</si>
  <si>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</si>
  <si>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</si>
  <si>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</si>
  <si>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</si>
  <si>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</si>
  <si>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</si>
  <si>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</si>
  <si>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</si>
  <si>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</si>
  <si>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</si>
  <si>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</si>
  <si>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</si>
  <si>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</si>
  <si>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</si>
  <si>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</si>
  <si>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</si>
  <si>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</si>
  <si>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</si>
  <si>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</si>
  <si>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</si>
  <si>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</si>
  <si>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</si>
  <si>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</si>
  <si>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</si>
  <si>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</si>
  <si>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</si>
  <si>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</si>
  <si>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</si>
  <si>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</si>
  <si>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</si>
  <si>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</si>
  <si>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</si>
  <si>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</si>
  <si>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</si>
  <si>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</si>
  <si>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</si>
  <si>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</si>
  <si>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</si>
  <si>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</si>
  <si>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</si>
  <si>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</si>
  <si>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</si>
  <si>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</si>
  <si>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</si>
  <si>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</si>
  <si>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</si>
  <si>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</si>
  <si>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</si>
  <si>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</si>
  <si>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</si>
  <si>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</si>
  <si>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</si>
  <si>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</si>
  <si>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</si>
  <si>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</si>
  <si>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</si>
  <si>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</si>
  <si>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</si>
  <si>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</si>
  <si>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</si>
  <si>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</si>
  <si>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</si>
  <si>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</si>
  <si>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</si>
  <si>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</si>
  <si>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</si>
  <si>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</si>
  <si>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</si>
  <si>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</si>
  <si>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</si>
  <si>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</si>
  <si>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</si>
  <si>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</si>
  <si>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</si>
  <si>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</si>
  <si>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</si>
  <si>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</si>
  <si>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</si>
  <si>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</si>
  <si>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</si>
  <si>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</si>
  <si>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</si>
  <si>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</si>
  <si>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</si>
  <si>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</si>
  <si>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</si>
  <si>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</si>
  <si>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</si>
  <si>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</si>
  <si>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</si>
  <si>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</si>
  <si>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</si>
  <si>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</si>
  <si>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</si>
  <si>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</si>
  <si>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</si>
  <si>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</si>
  <si>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</si>
  <si>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</si>
  <si>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</si>
  <si>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</si>
  <si>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</si>
  <si>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</si>
  <si>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</si>
  <si>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</si>
  <si>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</si>
  <si>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</si>
  <si>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</si>
  <si>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</si>
  <si>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</si>
  <si>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</si>
  <si>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</si>
  <si>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</si>
  <si>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</si>
  <si>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</si>
  <si>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</si>
  <si>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</si>
  <si>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</si>
  <si>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</si>
  <si>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</si>
  <si>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</si>
  <si>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</si>
  <si>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</si>
  <si>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</si>
  <si>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</si>
  <si>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</si>
  <si>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</si>
  <si>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</si>
  <si>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</si>
  <si>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</si>
  <si>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</si>
  <si>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</si>
  <si>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</si>
  <si>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</si>
  <si>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</si>
  <si>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</si>
  <si>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</si>
  <si>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</si>
  <si>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</si>
  <si>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</si>
  <si>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</si>
  <si>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</si>
  <si>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</si>
  <si>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</si>
  <si>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</si>
  <si>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</si>
  <si>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</si>
  <si>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</si>
  <si>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</si>
  <si>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</si>
  <si>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</si>
  <si>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</si>
  <si>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</si>
  <si>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</si>
  <si>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</si>
  <si>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</si>
  <si>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</si>
  <si>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</si>
  <si>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</si>
  <si>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</si>
  <si>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</si>
  <si>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</si>
  <si>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</si>
  <si>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</si>
  <si>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</si>
  <si>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</si>
  <si>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</si>
  <si>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</si>
  <si>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</si>
  <si>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</si>
  <si>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</si>
  <si>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</si>
  <si>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</si>
  <si>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</si>
  <si>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</si>
  <si>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</si>
  <si>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</si>
  <si>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</si>
  <si>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</si>
  <si>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</si>
  <si>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</si>
  <si>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</si>
  <si>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</si>
  <si>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</si>
  <si>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</si>
  <si>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</si>
  <si>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</si>
  <si>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</si>
  <si>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</si>
  <si>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</si>
  <si>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</si>
  <si>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</si>
  <si>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</si>
  <si>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</si>
  <si>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</si>
  <si>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</si>
  <si>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</si>
  <si>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</si>
  <si>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</si>
  <si>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</si>
  <si>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</si>
  <si>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</si>
  <si>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</si>
  <si>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</si>
  <si>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</si>
  <si>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</si>
  <si>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</si>
  <si>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</si>
  <si>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</si>
  <si>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</si>
  <si>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</si>
  <si>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</si>
  <si>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</si>
  <si>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</si>
  <si>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</si>
  <si>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</si>
  <si>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</si>
  <si>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</si>
  <si>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</si>
  <si>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</si>
  <si>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</si>
  <si>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</si>
  <si>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</si>
  <si>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</si>
  <si>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</si>
  <si>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</si>
  <si>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</si>
  <si>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</si>
  <si>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</si>
  <si>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</si>
  <si>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</si>
  <si>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</si>
  <si>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</si>
  <si>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</si>
  <si>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</si>
  <si>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</si>
  <si>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</si>
  <si>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</si>
  <si>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</si>
  <si>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</si>
  <si>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</si>
  <si>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</si>
  <si>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</si>
  <si>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</si>
  <si>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</si>
  <si>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</si>
  <si>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</si>
  <si>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</si>
  <si>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</si>
  <si>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</si>
  <si>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</si>
  <si>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</si>
  <si>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</si>
  <si>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</si>
  <si>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</si>
  <si>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</si>
  <si>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</si>
  <si>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</si>
  <si>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</si>
  <si>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ბაზელ III-ზე დაფუძნებული ჩარჩოს მიხედვით *</t>
  </si>
  <si>
    <t>საბალანსო ელემენტები*</t>
  </si>
  <si>
    <t>სხვა კორექტირებების ეფექტი (ასეთის არსებობის შემთხვევაში) *</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</si>
  <si>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</si>
  <si>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</si>
  <si>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</si>
  <si>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</si>
  <si>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</si>
  <si>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</si>
  <si>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</si>
  <si>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</si>
  <si>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</si>
  <si>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</si>
  <si>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</si>
  <si>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</si>
  <si>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</si>
  <si>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</si>
  <si>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</si>
  <si>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</si>
  <si>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</si>
  <si>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</si>
  <si>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</si>
  <si>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</si>
  <si>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</si>
  <si>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</si>
  <si>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</si>
  <si>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</si>
  <si>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</si>
  <si>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</si>
  <si>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</si>
  <si>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</si>
  <si>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</si>
  <si>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</si>
  <si>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</si>
  <si>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</si>
  <si>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</si>
  <si>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</si>
  <si>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</si>
  <si>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</si>
  <si>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</si>
  <si>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</si>
  <si>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</si>
  <si>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</si>
  <si>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</si>
  <si>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</si>
  <si>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</si>
  <si>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</si>
  <si>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</si>
  <si>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</si>
  <si>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</si>
  <si>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</si>
  <si>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</si>
  <si>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</si>
  <si>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</si>
  <si>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</si>
  <si>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</si>
  <si>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</si>
  <si>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</si>
  <si>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</si>
  <si>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</si>
  <si>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</si>
  <si>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</si>
  <si>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</si>
  <si>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</si>
  <si>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</si>
  <si>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</si>
  <si>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</si>
  <si>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</si>
  <si>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</si>
  <si>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</si>
  <si>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</si>
  <si>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</si>
  <si>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</si>
  <si>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</si>
  <si>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</si>
  <si>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</si>
  <si>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</si>
  <si>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</si>
  <si>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</si>
  <si>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</si>
  <si>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</si>
  <si>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</si>
  <si>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</si>
  <si>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</si>
  <si>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</si>
  <si>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</si>
  <si>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</si>
  <si>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</si>
  <si>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</si>
  <si>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</si>
  <si>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</si>
  <si>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</si>
  <si>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</si>
  <si>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</si>
  <si>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</si>
  <si>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</si>
  <si>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</si>
  <si>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</si>
  <si>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</si>
  <si>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</si>
  <si>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</si>
  <si>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</si>
  <si>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</si>
  <si>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</si>
  <si>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</si>
  <si>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</si>
  <si>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</si>
  <si>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</si>
  <si>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</si>
  <si>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</si>
  <si>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</si>
  <si>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</si>
  <si>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</si>
  <si>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</si>
  <si>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</si>
  <si>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</si>
  <si>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</si>
  <si>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</si>
  <si>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</si>
  <si>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</si>
  <si>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</si>
  <si>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</si>
  <si>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</si>
  <si>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</si>
  <si>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</si>
  <si>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</si>
  <si>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</si>
  <si>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</si>
  <si>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</si>
  <si>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</si>
  <si>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</si>
  <si>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</si>
  <si>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</si>
  <si>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</si>
  <si>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</si>
  <si>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</si>
  <si>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</si>
  <si>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</si>
  <si>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</si>
  <si>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</si>
  <si>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</si>
  <si>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</si>
  <si>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</si>
  <si>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</si>
  <si>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</si>
  <si>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</si>
  <si>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</si>
  <si>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</si>
  <si>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</si>
  <si>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</si>
  <si>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</si>
  <si>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</si>
  <si>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</si>
  <si>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</si>
  <si>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</si>
  <si>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</si>
  <si>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</si>
  <si>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</si>
  <si>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</si>
  <si>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</si>
  <si>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</si>
  <si>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</si>
  <si>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</si>
  <si>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</si>
  <si>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</si>
  <si>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</si>
  <si>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</si>
  <si>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</si>
  <si>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</si>
  <si>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</si>
  <si>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</si>
  <si>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</si>
  <si>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</si>
  <si>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</si>
  <si>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</si>
  <si>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</si>
  <si>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</si>
  <si>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</si>
  <si>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</si>
  <si>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</si>
  <si>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</si>
  <si>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</si>
  <si>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</si>
  <si>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</si>
  <si>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</si>
  <si>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</si>
  <si>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</si>
  <si>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</si>
  <si>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</si>
  <si>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</si>
  <si>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</si>
  <si>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</si>
  <si>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</si>
  <si>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</si>
  <si>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</si>
  <si>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</si>
  <si>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</si>
  <si>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</si>
  <si>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</si>
  <si>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</si>
  <si>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</si>
  <si>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</si>
  <si>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</si>
  <si>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</si>
  <si>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</si>
  <si>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</si>
  <si>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</si>
  <si>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</si>
  <si>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</si>
  <si>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</si>
  <si>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</si>
  <si>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</si>
  <si>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</si>
  <si>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</si>
  <si>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</si>
  <si>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</si>
  <si>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</si>
  <si>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</si>
  <si>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</si>
  <si>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</si>
  <si>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</si>
  <si>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</si>
  <si>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</si>
  <si>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</si>
  <si>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</si>
  <si>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</si>
  <si>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</si>
  <si>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</si>
  <si>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</si>
  <si>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</si>
  <si>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</si>
  <si>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</si>
  <si>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</si>
  <si>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</si>
  <si>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</si>
  <si>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</si>
  <si>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</si>
  <si>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</si>
  <si>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</si>
  <si>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</si>
  <si>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</si>
  <si>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</si>
  <si>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</si>
  <si>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</si>
  <si>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</si>
  <si>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</si>
  <si>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</si>
  <si>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</si>
  <si>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</si>
  <si>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</si>
  <si>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</si>
  <si>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</si>
  <si>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</si>
  <si>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</si>
  <si>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</si>
  <si>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</si>
  <si>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</si>
  <si>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</si>
  <si>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</si>
  <si>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</si>
  <si>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</si>
  <si>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</si>
  <si>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</si>
  <si>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</si>
  <si>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</si>
  <si>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</si>
  <si>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</si>
  <si>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</si>
  <si>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</si>
  <si>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</si>
  <si>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</si>
  <si>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</si>
  <si>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</si>
  <si>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</si>
  <si>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</si>
  <si>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</si>
  <si>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</si>
  <si>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</si>
  <si>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</si>
  <si>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</si>
  <si>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</si>
  <si>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</si>
  <si>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</si>
  <si>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</si>
  <si>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</si>
  <si>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</si>
  <si>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</si>
  <si>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</si>
  <si>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</si>
  <si>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</si>
  <si>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</si>
  <si>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</si>
  <si>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</si>
  <si>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</si>
  <si>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</si>
  <si>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</si>
  <si>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</si>
  <si>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</si>
  <si>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</si>
  <si>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</si>
  <si>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</si>
  <si>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</si>
  <si>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</si>
  <si>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</si>
  <si>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</si>
  <si>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</si>
  <si>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</si>
  <si>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</si>
  <si>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</si>
  <si>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</si>
  <si>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</si>
  <si>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</si>
  <si>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</si>
  <si>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</si>
  <si>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</si>
  <si>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</si>
  <si>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</si>
  <si>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</si>
  <si>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</si>
  <si>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</si>
  <si>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</si>
  <si>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</si>
  <si>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</si>
  <si>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</si>
  <si>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</si>
  <si>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</si>
  <si>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</si>
  <si>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</si>
  <si>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</si>
  <si>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</si>
  <si>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</si>
  <si>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</si>
  <si>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</si>
  <si>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</si>
  <si>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</si>
  <si>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</si>
  <si>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</si>
  <si>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</si>
  <si>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</si>
  <si>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</si>
  <si>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</si>
  <si>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</si>
  <si>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</si>
  <si>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</si>
  <si>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</si>
  <si>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</si>
  <si>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</si>
  <si>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</si>
  <si>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</si>
  <si>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</si>
  <si>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</si>
  <si>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</si>
  <si>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</si>
  <si>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</si>
  <si>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</si>
  <si>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</si>
  <si>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</si>
  <si>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</si>
  <si>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</si>
  <si>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</si>
  <si>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</si>
  <si>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</si>
  <si>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</si>
  <si>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</si>
  <si>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</si>
  <si>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</si>
  <si>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</si>
  <si>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</si>
  <si>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</si>
  <si>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</si>
  <si>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</si>
  <si>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</si>
  <si>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</si>
  <si>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</si>
  <si>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</si>
  <si>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</si>
  <si>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</si>
  <si>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</si>
  <si>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</si>
  <si>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</si>
  <si>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</si>
  <si>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</si>
  <si>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</si>
  <si>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</si>
  <si>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</si>
  <si>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</si>
  <si>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</si>
  <si>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</si>
  <si>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</si>
  <si>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</si>
  <si>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</si>
  <si>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</si>
  <si>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</si>
  <si>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</si>
  <si>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</si>
  <si>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</si>
  <si>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</si>
  <si>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</si>
  <si>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</si>
  <si>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</si>
  <si>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</si>
  <si>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</si>
  <si>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</si>
  <si>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</si>
  <si>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</si>
  <si>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</si>
  <si>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</si>
  <si>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</si>
  <si>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</si>
  <si>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</si>
  <si>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</si>
  <si>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</si>
  <si>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</si>
  <si>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</si>
  <si>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</si>
  <si>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</si>
  <si>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</si>
  <si>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</si>
  <si>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</si>
  <si>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</si>
  <si>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</si>
  <si>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</si>
  <si>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</si>
  <si>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</si>
  <si>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</si>
  <si>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</si>
  <si>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</si>
  <si>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</si>
  <si>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</si>
  <si>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</si>
  <si>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</si>
  <si>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</si>
  <si>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</si>
  <si>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</si>
  <si>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</si>
  <si>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</si>
  <si>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</si>
  <si>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</si>
  <si>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</si>
  <si>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</si>
  <si>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</si>
  <si>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</si>
  <si>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</si>
  <si>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</si>
  <si>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</si>
  <si>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</si>
  <si>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</si>
  <si>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</si>
  <si>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</si>
  <si>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</si>
  <si>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</si>
  <si>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</si>
  <si>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</si>
  <si>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</si>
  <si>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</si>
  <si>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</si>
  <si>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</si>
  <si>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</si>
  <si>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</si>
  <si>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</si>
  <si>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</si>
  <si>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</si>
  <si>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</si>
  <si>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</si>
  <si>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</si>
  <si>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</si>
  <si>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</si>
  <si>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</si>
  <si>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</si>
  <si>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</si>
  <si>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</si>
  <si>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</si>
  <si>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</si>
  <si>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</si>
  <si>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</si>
  <si>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</si>
  <si>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</si>
  <si>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</si>
  <si>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</si>
  <si>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</si>
  <si>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</si>
  <si>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</si>
  <si>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</si>
  <si>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</si>
  <si>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</si>
  <si>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</si>
  <si>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</si>
  <si>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</si>
  <si>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</si>
  <si>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</si>
  <si>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</si>
  <si>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</si>
  <si>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</si>
  <si>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</si>
  <si>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</si>
  <si>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</si>
  <si>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</si>
  <si>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</si>
  <si>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</si>
  <si>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</si>
  <si>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</si>
  <si>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</si>
  <si>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</si>
  <si>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https://nbg.gov.ge/page/covid-19</t>
  </si>
  <si>
    <r>
      <rPr>
        <sz val="8"/>
        <color rgb="FFFF0000"/>
        <rFont val="Sylfaen"/>
        <family val="1"/>
      </rPr>
      <t>22-ე</t>
    </r>
    <r>
      <rPr>
        <sz val="8"/>
        <rFont val="Sylfaen"/>
        <family val="1"/>
      </rPr>
      <t xml:space="preserve">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r>
  </si>
  <si>
    <r>
      <t xml:space="preserve">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t>
    </r>
    <r>
      <rPr>
        <sz val="8"/>
        <color rgb="FFFF0000"/>
        <rFont val="Sylfaen"/>
        <family val="1"/>
      </rPr>
      <t xml:space="preserve">24-ე </t>
    </r>
    <r>
      <rPr>
        <sz val="8"/>
        <rFont val="Sylfaen"/>
        <family val="1"/>
      </rPr>
      <t>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r>
  </si>
  <si>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</si>
  <si>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</si>
  <si>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</si>
  <si>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</si>
  <si>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</si>
  <si>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</si>
  <si>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</si>
  <si>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სს თიბისი ბანკი</t>
  </si>
  <si>
    <t>www.tbcbank.com.ge</t>
  </si>
  <si>
    <t>ჩვეულებრივი აქციები</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</si>
  <si>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</si>
  <si>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</si>
  <si>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</si>
  <si>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</si>
  <si>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</si>
  <si>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</si>
  <si>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</si>
  <si>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</si>
  <si>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r>
      <t>საზედამხედველო კაპიტალი</t>
    </r>
    <r>
      <rPr>
        <b/>
        <vertAlign val="superscript"/>
        <sz val="10"/>
        <color theme="1"/>
        <rFont val="Arial"/>
        <family val="2"/>
      </rPr>
      <t>1</t>
    </r>
  </si>
  <si>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</si>
  <si>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</si>
  <si>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</si>
  <si>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</si>
  <si>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</si>
  <si>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</si>
  <si>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</si>
  <si>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</si>
  <si>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</si>
  <si>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</si>
  <si>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</si>
  <si>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</si>
  <si>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</si>
  <si>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</si>
  <si>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</si>
  <si>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</si>
  <si>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</si>
  <si>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</si>
  <si>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ცხრილი 9.3</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</si>
  <si>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</si>
  <si>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</si>
  <si>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</si>
  <si>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</si>
  <si>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</si>
  <si>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</si>
  <si>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</si>
  <si>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</si>
  <si>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</si>
  <si>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</si>
  <si>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</si>
  <si>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</si>
  <si>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განმარტებები გვერდებისთვის 9.2. MREL1, ცხრილი 9.2 და 9.3. MREL2, 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</si>
  <si>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</si>
  <si>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</si>
  <si>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</si>
  <si>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</si>
  <si>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</si>
  <si>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</si>
  <si>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საკრედიტო გადაფასების კორექტირება</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</si>
  <si>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</si>
  <si>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</si>
  <si>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</si>
  <si>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</si>
  <si>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</si>
  <si>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</si>
  <si>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</si>
  <si>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</si>
  <si>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</si>
  <si>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</si>
  <si>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</si>
  <si>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</si>
  <si>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</si>
  <si>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</si>
  <si>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</si>
  <si>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</si>
  <si>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</si>
  <si>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</si>
  <si>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</si>
  <si>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</si>
  <si>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</si>
  <si>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</si>
  <si>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</si>
  <si>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</si>
  <si>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</si>
  <si>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</si>
  <si>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</si>
  <si>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სტენ არნე ბერგრენი</t>
  </si>
  <si>
    <t>გიორგი თხელიძე</t>
  </si>
  <si>
    <t>დამოუკიდებელი თავმჯდომარე</t>
  </si>
  <si>
    <t>ცირა კემულარია</t>
  </si>
  <si>
    <t>დამოუკიდებელი წევრი</t>
  </si>
  <si>
    <t>ეფტიმიოს კირიაკოპულოსი</t>
  </si>
  <si>
    <t>ერან კლაინი</t>
  </si>
  <si>
    <t>პერ ანდერს იორგენ ფასტი</t>
  </si>
  <si>
    <t>ვენერა სუქნიძე</t>
  </si>
  <si>
    <t>რაჯივ ლოჩან სოუნი</t>
  </si>
  <si>
    <t>ჟანეტ ჰეკმანი</t>
  </si>
  <si>
    <t>მონიკა კალია</t>
  </si>
  <si>
    <t>გენერალური დირექტორი</t>
  </si>
  <si>
    <t>ნინო მასურაშვილი</t>
  </si>
  <si>
    <t>გენერალური დირექტორის მოადგილე, რისკების მართვა</t>
  </si>
  <si>
    <t>გიორგი მეგრელიშვილი</t>
  </si>
  <si>
    <t>გენერალური დირექტორის მოადგილე, ფინანსების მართვა</t>
  </si>
  <si>
    <t>TBC Bank Group PLC</t>
  </si>
  <si>
    <t>მამუკა ხაზარაძე</t>
  </si>
  <si>
    <t>BlackRock</t>
  </si>
  <si>
    <t>Fidelity International</t>
  </si>
  <si>
    <t>ბადრი ჯაფარიძე</t>
  </si>
  <si>
    <t>Dunross &amp; Co.</t>
  </si>
  <si>
    <t xml:space="preserve"> ცხრილი 9 (Capital), N10 </t>
  </si>
  <si>
    <t xml:space="preserve"> ცხრილი 9 (Capital), N2</t>
  </si>
  <si>
    <t xml:space="preserve"> ცხრილი 9 (Capital), N3</t>
  </si>
  <si>
    <t xml:space="preserve"> ცხრილი 9 (Capital), N12</t>
  </si>
  <si>
    <t xml:space="preserve"> ცხრილი 9 (Capital), N5</t>
  </si>
  <si>
    <t xml:space="preserve"> ცხრილი 9 (Capital), N4</t>
  </si>
  <si>
    <t xml:space="preserve"> ცხრილი 9 (Capital), N11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</si>
</sst>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5">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sz val="12"/>
      <name val="Arial"/>
      <family val="2"/>
      <charset val="204"/>
    </font>
    <font>
      <sz val="10"/>
      <color rgb="FFFF0000"/>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s>
  <fills count="88">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B050"/>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s>
  <borders count="170">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medium">
        <color indexed="64"/>
      </left>
      <right style="thin">
        <color auto="1"/>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2314">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4" fillId="0" borderId="0"/>
    <xf numFmtId="168" fontId="25" fillId="36" borderId="0"/>
    <xf numFmtId="169" fontId="25" fillId="36" borderId="0"/>
    <xf numFmtId="168" fontId="25" fillId="36" borderId="0"/>
    <xf numFmtId="0" fontId="26" fillId="37"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168" fontId="27" fillId="37" borderId="0" applyNumberFormat="0" applyBorder="0" applyAlignment="0" applyProtection="0"/>
    <xf numFmtId="169" fontId="27" fillId="37" borderId="0" applyNumberFormat="0" applyBorder="0" applyAlignment="0" applyProtection="0"/>
    <xf numFmtId="168" fontId="27" fillId="37"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168" fontId="27" fillId="38" borderId="0" applyNumberFormat="0" applyBorder="0" applyAlignment="0" applyProtection="0"/>
    <xf numFmtId="169" fontId="27" fillId="38" borderId="0" applyNumberFormat="0" applyBorder="0" applyAlignment="0" applyProtection="0"/>
    <xf numFmtId="168" fontId="27" fillId="38"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0" fontId="26"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168" fontId="27" fillId="39" borderId="0" applyNumberFormat="0" applyBorder="0" applyAlignment="0" applyProtection="0"/>
    <xf numFmtId="169" fontId="27" fillId="39" borderId="0" applyNumberFormat="0" applyBorder="0" applyAlignment="0" applyProtection="0"/>
    <xf numFmtId="168" fontId="27" fillId="39"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0" fontId="26"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168" fontId="27" fillId="41" borderId="0" applyNumberFormat="0" applyBorder="0" applyAlignment="0" applyProtection="0"/>
    <xf numFmtId="169" fontId="27" fillId="41" borderId="0" applyNumberFormat="0" applyBorder="0" applyAlignment="0" applyProtection="0"/>
    <xf numFmtId="168" fontId="27" fillId="41"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0" fontId="26"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168" fontId="27" fillId="42" borderId="0" applyNumberFormat="0" applyBorder="0" applyAlignment="0" applyProtection="0"/>
    <xf numFmtId="169" fontId="27" fillId="42" borderId="0" applyNumberFormat="0" applyBorder="0" applyAlignment="0" applyProtection="0"/>
    <xf numFmtId="168" fontId="27" fillId="42"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0" fontId="26"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168" fontId="27" fillId="44" borderId="0" applyNumberFormat="0" applyBorder="0" applyAlignment="0" applyProtection="0"/>
    <xf numFmtId="169" fontId="27" fillId="44" borderId="0" applyNumberFormat="0" applyBorder="0" applyAlignment="0" applyProtection="0"/>
    <xf numFmtId="168" fontId="27" fillId="44"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0" fontId="26"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168" fontId="27" fillId="45" borderId="0" applyNumberFormat="0" applyBorder="0" applyAlignment="0" applyProtection="0"/>
    <xf numFmtId="169" fontId="27" fillId="45" borderId="0" applyNumberFormat="0" applyBorder="0" applyAlignment="0" applyProtection="0"/>
    <xf numFmtId="168" fontId="27" fillId="45" borderId="0" applyNumberFormat="0" applyBorder="0" applyAlignment="0" applyProtection="0"/>
    <xf numFmtId="0" fontId="26" fillId="45"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0" fontId="26"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168" fontId="27" fillId="40" borderId="0" applyNumberFormat="0" applyBorder="0" applyAlignment="0" applyProtection="0"/>
    <xf numFmtId="169" fontId="27" fillId="40" borderId="0" applyNumberFormat="0" applyBorder="0" applyAlignment="0" applyProtection="0"/>
    <xf numFmtId="168" fontId="27" fillId="40" borderId="0" applyNumberFormat="0" applyBorder="0" applyAlignment="0" applyProtection="0"/>
    <xf numFmtId="0" fontId="26" fillId="40"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0" fontId="26"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168" fontId="27" fillId="43" borderId="0" applyNumberFormat="0" applyBorder="0" applyAlignment="0" applyProtection="0"/>
    <xf numFmtId="169" fontId="27" fillId="43" borderId="0" applyNumberFormat="0" applyBorder="0" applyAlignment="0" applyProtection="0"/>
    <xf numFmtId="168" fontId="27" fillId="43" borderId="0" applyNumberFormat="0" applyBorder="0" applyAlignment="0" applyProtection="0"/>
    <xf numFmtId="0" fontId="26" fillId="43"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0" fontId="26"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168" fontId="27" fillId="46" borderId="0" applyNumberFormat="0" applyBorder="0" applyAlignment="0" applyProtection="0"/>
    <xf numFmtId="169" fontId="27" fillId="46" borderId="0" applyNumberFormat="0" applyBorder="0" applyAlignment="0" applyProtection="0"/>
    <xf numFmtId="168" fontId="27" fillId="46" borderId="0" applyNumberFormat="0" applyBorder="0" applyAlignment="0" applyProtection="0"/>
    <xf numFmtId="0" fontId="26" fillId="46"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0" fontId="28" fillId="4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168" fontId="30" fillId="47" borderId="0" applyNumberFormat="0" applyBorder="0" applyAlignment="0" applyProtection="0"/>
    <xf numFmtId="169" fontId="30" fillId="47" borderId="0" applyNumberFormat="0" applyBorder="0" applyAlignment="0" applyProtection="0"/>
    <xf numFmtId="168" fontId="30" fillId="47" borderId="0" applyNumberFormat="0" applyBorder="0" applyAlignment="0" applyProtection="0"/>
    <xf numFmtId="0" fontId="28" fillId="47"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0" fontId="28" fillId="44"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168" fontId="30" fillId="44" borderId="0" applyNumberFormat="0" applyBorder="0" applyAlignment="0" applyProtection="0"/>
    <xf numFmtId="169" fontId="30" fillId="44" borderId="0" applyNumberFormat="0" applyBorder="0" applyAlignment="0" applyProtection="0"/>
    <xf numFmtId="168" fontId="30"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0" fontId="28" fillId="45"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168" fontId="30" fillId="45" borderId="0" applyNumberFormat="0" applyBorder="0" applyAlignment="0" applyProtection="0"/>
    <xf numFmtId="169" fontId="30" fillId="45" borderId="0" applyNumberFormat="0" applyBorder="0" applyAlignment="0" applyProtection="0"/>
    <xf numFmtId="168" fontId="30" fillId="45" borderId="0" applyNumberFormat="0" applyBorder="0" applyAlignment="0" applyProtection="0"/>
    <xf numFmtId="0" fontId="28" fillId="45"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0" fontId="28" fillId="50"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168" fontId="30" fillId="50" borderId="0" applyNumberFormat="0" applyBorder="0" applyAlignment="0" applyProtection="0"/>
    <xf numFmtId="169" fontId="30" fillId="50" borderId="0" applyNumberFormat="0" applyBorder="0" applyAlignment="0" applyProtection="0"/>
    <xf numFmtId="168" fontId="30" fillId="50" borderId="0" applyNumberFormat="0" applyBorder="0" applyAlignment="0" applyProtection="0"/>
    <xf numFmtId="0" fontId="28" fillId="50" borderId="0" applyNumberFormat="0" applyBorder="0" applyAlignment="0" applyProtection="0"/>
    <xf numFmtId="0" fontId="26" fillId="51"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0" fontId="28" fillId="53"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168" fontId="30" fillId="53" borderId="0" applyNumberFormat="0" applyBorder="0" applyAlignment="0" applyProtection="0"/>
    <xf numFmtId="169" fontId="30" fillId="53" borderId="0" applyNumberFormat="0" applyBorder="0" applyAlignment="0" applyProtection="0"/>
    <xf numFmtId="168" fontId="30"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8" fillId="53" borderId="0" applyNumberFormat="0" applyBorder="0" applyAlignment="0" applyProtection="0"/>
    <xf numFmtId="0" fontId="26" fillId="54" borderId="0" applyNumberFormat="0" applyBorder="0" applyAlignment="0" applyProtection="0"/>
    <xf numFmtId="0" fontId="26" fillId="55" borderId="0" applyNumberFormat="0" applyBorder="0" applyAlignment="0" applyProtection="0"/>
    <xf numFmtId="0" fontId="28" fillId="56"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0" fontId="28" fillId="57"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168" fontId="30" fillId="57" borderId="0" applyNumberFormat="0" applyBorder="0" applyAlignment="0" applyProtection="0"/>
    <xf numFmtId="169" fontId="30" fillId="57" borderId="0" applyNumberFormat="0" applyBorder="0" applyAlignment="0" applyProtection="0"/>
    <xf numFmtId="168" fontId="30"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8" fillId="57" borderId="0" applyNumberFormat="0" applyBorder="0" applyAlignment="0" applyProtection="0"/>
    <xf numFmtId="0" fontId="26" fillId="54" borderId="0" applyNumberFormat="0" applyBorder="0" applyAlignment="0" applyProtection="0"/>
    <xf numFmtId="0" fontId="26"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0" fontId="28" fillId="5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168" fontId="30" fillId="59" borderId="0" applyNumberFormat="0" applyBorder="0" applyAlignment="0" applyProtection="0"/>
    <xf numFmtId="169" fontId="30" fillId="59" borderId="0" applyNumberFormat="0" applyBorder="0" applyAlignment="0" applyProtection="0"/>
    <xf numFmtId="168" fontId="30"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8" fillId="59" borderId="0" applyNumberFormat="0" applyBorder="0" applyAlignment="0" applyProtection="0"/>
    <xf numFmtId="0" fontId="26" fillId="51" borderId="0" applyNumberFormat="0" applyBorder="0" applyAlignment="0" applyProtection="0"/>
    <xf numFmtId="0" fontId="26" fillId="55" borderId="0" applyNumberFormat="0" applyBorder="0" applyAlignment="0" applyProtection="0"/>
    <xf numFmtId="0" fontId="28" fillId="55"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0" fontId="28" fillId="48"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168" fontId="30" fillId="48" borderId="0" applyNumberFormat="0" applyBorder="0" applyAlignment="0" applyProtection="0"/>
    <xf numFmtId="169" fontId="30" fillId="48" borderId="0" applyNumberFormat="0" applyBorder="0" applyAlignment="0" applyProtection="0"/>
    <xf numFmtId="168" fontId="30"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8" fillId="48" borderId="0" applyNumberFormat="0" applyBorder="0" applyAlignment="0" applyProtection="0"/>
    <xf numFmtId="0" fontId="26" fillId="60" borderId="0" applyNumberFormat="0" applyBorder="0" applyAlignment="0" applyProtection="0"/>
    <xf numFmtId="0" fontId="26" fillId="51" borderId="0" applyNumberFormat="0" applyBorder="0" applyAlignment="0" applyProtection="0"/>
    <xf numFmtId="0" fontId="28" fillId="52"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0" fontId="28" fillId="49"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0" fontId="29" fillId="27"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168" fontId="30" fillId="49" borderId="0" applyNumberFormat="0" applyBorder="0" applyAlignment="0" applyProtection="0"/>
    <xf numFmtId="169" fontId="30" fillId="49" borderId="0" applyNumberFormat="0" applyBorder="0" applyAlignment="0" applyProtection="0"/>
    <xf numFmtId="168" fontId="30"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8" fillId="49" borderId="0" applyNumberFormat="0" applyBorder="0" applyAlignment="0" applyProtection="0"/>
    <xf numFmtId="0" fontId="26" fillId="54" borderId="0" applyNumberFormat="0" applyBorder="0" applyAlignment="0" applyProtection="0"/>
    <xf numFmtId="0" fontId="26" fillId="61" borderId="0" applyNumberFormat="0" applyBorder="0" applyAlignment="0" applyProtection="0"/>
    <xf numFmtId="0" fontId="28" fillId="61"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0" fontId="28" fillId="62"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0" fontId="29" fillId="31"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168" fontId="30" fillId="62" borderId="0" applyNumberFormat="0" applyBorder="0" applyAlignment="0" applyProtection="0"/>
    <xf numFmtId="169" fontId="30" fillId="62" borderId="0" applyNumberFormat="0" applyBorder="0" applyAlignment="0" applyProtection="0"/>
    <xf numFmtId="168" fontId="30"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28" fillId="62"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0" fontId="31" fillId="38"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168" fontId="33" fillId="38" borderId="0" applyNumberFormat="0" applyBorder="0" applyAlignment="0" applyProtection="0"/>
    <xf numFmtId="169" fontId="33" fillId="38" borderId="0" applyNumberFormat="0" applyBorder="0" applyAlignment="0" applyProtection="0"/>
    <xf numFmtId="168" fontId="33" fillId="38" borderId="0" applyNumberFormat="0" applyBorder="0" applyAlignment="0" applyProtection="0"/>
    <xf numFmtId="0" fontId="31" fillId="38" borderId="0" applyNumberFormat="0" applyBorder="0" applyAlignment="0" applyProtection="0"/>
    <xf numFmtId="170" fontId="34"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1" fontId="36" fillId="0" borderId="0" applyFill="0" applyBorder="0" applyAlignment="0"/>
    <xf numFmtId="171" fontId="36"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0" fontId="35" fillId="0" borderId="0" applyFill="0" applyBorder="0" applyAlignment="0"/>
    <xf numFmtId="172" fontId="36" fillId="0" borderId="0" applyFill="0" applyBorder="0" applyAlignment="0"/>
    <xf numFmtId="173" fontId="36" fillId="0" borderId="0" applyFill="0" applyBorder="0" applyAlignment="0"/>
    <xf numFmtId="174" fontId="36" fillId="0" borderId="0" applyFill="0" applyBorder="0" applyAlignment="0"/>
    <xf numFmtId="175"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9" fontId="39"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8" fillId="8" borderId="30"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0" fontId="37"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168" fontId="39" fillId="63" borderId="37" applyNumberFormat="0" applyAlignment="0" applyProtection="0"/>
    <xf numFmtId="169" fontId="39" fillId="63" borderId="37" applyNumberFormat="0" applyAlignment="0" applyProtection="0"/>
    <xf numFmtId="168" fontId="39" fillId="63" borderId="37" applyNumberFormat="0" applyAlignment="0" applyProtection="0"/>
    <xf numFmtId="0" fontId="37" fillId="63" borderId="37" applyNumberFormat="0" applyAlignment="0" applyProtection="0"/>
    <xf numFmtId="0" fontId="40" fillId="64" borderId="38" applyNumberFormat="0" applyAlignment="0" applyProtection="0"/>
    <xf numFmtId="0" fontId="41" fillId="9" borderId="33"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0" fontId="40"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0" fontId="41" fillId="9" borderId="33"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169" fontId="42" fillId="64" borderId="38" applyNumberFormat="0" applyAlignment="0" applyProtection="0"/>
    <xf numFmtId="168" fontId="42" fillId="64" borderId="38" applyNumberFormat="0" applyAlignment="0" applyProtection="0"/>
    <xf numFmtId="0" fontId="40"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178"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6"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3"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166" fontId="26" fillId="0" borderId="0" applyFont="0" applyFill="0" applyBorder="0" applyAlignment="0" applyProtection="0"/>
    <xf numFmtId="166"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4" fillId="0" borderId="0"/>
    <xf numFmtId="172" fontId="36"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4" fillId="0" borderId="0"/>
    <xf numFmtId="14" fontId="45" fillId="0" borderId="0" applyFill="0" applyBorder="0" applyAlignment="0"/>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39">
      <alignment vertical="center"/>
    </xf>
    <xf numFmtId="38" fontId="25" fillId="0" borderId="0" applyFont="0" applyFill="0" applyBorder="0" applyAlignment="0" applyProtection="0"/>
    <xf numFmtId="180" fontId="2" fillId="0" borderId="0" applyFont="0" applyFill="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6" fillId="67" borderId="0" applyNumberFormat="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168" fontId="49" fillId="0" borderId="0" applyNumberFormat="0" applyFill="0" applyBorder="0" applyAlignment="0" applyProtection="0"/>
    <xf numFmtId="169" fontId="49" fillId="0" borderId="0" applyNumberFormat="0" applyFill="0" applyBorder="0" applyAlignment="0" applyProtection="0"/>
    <xf numFmtId="168" fontId="49" fillId="0" borderId="0" applyNumberFormat="0" applyFill="0" applyBorder="0" applyAlignment="0" applyProtection="0"/>
    <xf numFmtId="0" fontId="47" fillId="0" borderId="0" applyNumberFormat="0" applyFill="0" applyBorder="0" applyAlignment="0" applyProtection="0"/>
    <xf numFmtId="168" fontId="2" fillId="0" borderId="0"/>
    <xf numFmtId="0" fontId="2" fillId="0" borderId="0"/>
    <xf numFmtId="168" fontId="2" fillId="0" borderId="0"/>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35" fillId="0" borderId="3" applyNumberFormat="0" applyAlignment="0">
      <alignment horizontal="right"/>
      <protection locked="0"/>
    </xf>
    <xf numFmtId="0" fontId="50" fillId="39"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0" fontId="50" fillId="39"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168" fontId="52" fillId="39" borderId="0" applyNumberFormat="0" applyBorder="0" applyAlignment="0" applyProtection="0"/>
    <xf numFmtId="169" fontId="52" fillId="39" borderId="0" applyNumberFormat="0" applyBorder="0" applyAlignment="0" applyProtection="0"/>
    <xf numFmtId="168" fontId="52" fillId="39" borderId="0" applyNumberFormat="0" applyBorder="0" applyAlignment="0" applyProtection="0"/>
    <xf numFmtId="0" fontId="50" fillId="39" borderId="0" applyNumberFormat="0" applyBorder="0" applyAlignment="0" applyProtection="0"/>
    <xf numFmtId="0" fontId="2" fillId="68" borderId="3" applyNumberFormat="0" applyFont="0" applyBorder="0" applyProtection="0">
      <alignment horizontal="center" vertical="center"/>
    </xf>
    <xf numFmtId="0" fontId="53" fillId="0" borderId="29" applyNumberFormat="0" applyAlignment="0" applyProtection="0">
      <alignment horizontal="left" vertical="center"/>
    </xf>
    <xf numFmtId="0" fontId="53" fillId="0" borderId="29" applyNumberFormat="0" applyAlignment="0" applyProtection="0">
      <alignment horizontal="left" vertical="center"/>
    </xf>
    <xf numFmtId="168" fontId="53" fillId="0" borderId="29" applyNumberFormat="0" applyAlignment="0" applyProtection="0">
      <alignment horizontal="left" vertical="center"/>
    </xf>
    <xf numFmtId="0" fontId="53" fillId="0" borderId="9">
      <alignment horizontal="left" vertical="center"/>
    </xf>
    <xf numFmtId="0" fontId="53" fillId="0" borderId="9">
      <alignment horizontal="left" vertical="center"/>
    </xf>
    <xf numFmtId="168" fontId="53" fillId="0" borderId="9">
      <alignment horizontal="left" vertical="center"/>
    </xf>
    <xf numFmtId="0" fontId="54" fillId="0" borderId="40" applyNumberFormat="0" applyFill="0" applyAlignment="0" applyProtection="0"/>
    <xf numFmtId="169" fontId="54" fillId="0" borderId="40" applyNumberFormat="0" applyFill="0" applyAlignment="0" applyProtection="0"/>
    <xf numFmtId="0"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168" fontId="54" fillId="0" borderId="40" applyNumberFormat="0" applyFill="0" applyAlignment="0" applyProtection="0"/>
    <xf numFmtId="169" fontId="54" fillId="0" borderId="40" applyNumberFormat="0" applyFill="0" applyAlignment="0" applyProtection="0"/>
    <xf numFmtId="168" fontId="54" fillId="0" borderId="40" applyNumberFormat="0" applyFill="0" applyAlignment="0" applyProtection="0"/>
    <xf numFmtId="0" fontId="54" fillId="0" borderId="40" applyNumberFormat="0" applyFill="0" applyAlignment="0" applyProtection="0"/>
    <xf numFmtId="0" fontId="55" fillId="0" borderId="41" applyNumberFormat="0" applyFill="0" applyAlignment="0" applyProtection="0"/>
    <xf numFmtId="169" fontId="55" fillId="0" borderId="41" applyNumberFormat="0" applyFill="0" applyAlignment="0" applyProtection="0"/>
    <xf numFmtId="0"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0" fontId="55" fillId="0" borderId="41" applyNumberFormat="0" applyFill="0" applyAlignment="0" applyProtection="0"/>
    <xf numFmtId="0" fontId="56" fillId="0" borderId="42" applyNumberFormat="0" applyFill="0" applyAlignment="0" applyProtection="0"/>
    <xf numFmtId="169"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168" fontId="56" fillId="0" borderId="42" applyNumberFormat="0" applyFill="0" applyAlignment="0" applyProtection="0"/>
    <xf numFmtId="169" fontId="56" fillId="0" borderId="42" applyNumberFormat="0" applyFill="0" applyAlignment="0" applyProtection="0"/>
    <xf numFmtId="168" fontId="56" fillId="0" borderId="42" applyNumberFormat="0" applyFill="0" applyAlignment="0" applyProtection="0"/>
    <xf numFmtId="0" fontId="56" fillId="0" borderId="42" applyNumberFormat="0" applyFill="0" applyAlignment="0" applyProtection="0"/>
    <xf numFmtId="0" fontId="56" fillId="0" borderId="0" applyNumberFormat="0" applyFill="0" applyBorder="0" applyAlignment="0" applyProtection="0"/>
    <xf numFmtId="169" fontId="56" fillId="0" borderId="0" applyNumberFormat="0" applyFill="0" applyBorder="0" applyAlignment="0" applyProtection="0"/>
    <xf numFmtId="0"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168" fontId="56" fillId="0" borderId="0" applyNumberFormat="0" applyFill="0" applyBorder="0" applyAlignment="0" applyProtection="0"/>
    <xf numFmtId="169" fontId="56" fillId="0" borderId="0" applyNumberFormat="0" applyFill="0" applyBorder="0" applyAlignment="0" applyProtection="0"/>
    <xf numFmtId="168" fontId="56" fillId="0" borderId="0" applyNumberFormat="0" applyFill="0" applyBorder="0" applyAlignment="0" applyProtection="0"/>
    <xf numFmtId="0" fontId="56" fillId="0" borderId="0" applyNumberFormat="0" applyFill="0" applyBorder="0" applyAlignment="0" applyProtection="0"/>
    <xf numFmtId="37" fontId="57" fillId="0" borderId="0"/>
    <xf numFmtId="168" fontId="58" fillId="0" borderId="0"/>
    <xf numFmtId="0" fontId="58" fillId="0" borderId="0"/>
    <xf numFmtId="168" fontId="58" fillId="0" borderId="0"/>
    <xf numFmtId="168" fontId="53" fillId="0" borderId="0"/>
    <xf numFmtId="0" fontId="53" fillId="0" borderId="0"/>
    <xf numFmtId="168" fontId="53" fillId="0" borderId="0"/>
    <xf numFmtId="168" fontId="59" fillId="0" borderId="0"/>
    <xf numFmtId="0" fontId="59" fillId="0" borderId="0"/>
    <xf numFmtId="168" fontId="59"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0" fontId="61"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3" fillId="0" borderId="0" applyNumberFormat="0" applyFill="0" applyBorder="0" applyAlignment="0" applyProtection="0">
      <alignment vertical="top"/>
      <protection locked="0"/>
    </xf>
    <xf numFmtId="169" fontId="63" fillId="0" borderId="0" applyNumberFormat="0" applyFill="0" applyBorder="0" applyAlignment="0" applyProtection="0">
      <alignment vertical="top"/>
      <protection locked="0"/>
    </xf>
    <xf numFmtId="168" fontId="63" fillId="0" borderId="0" applyNumberFormat="0" applyFill="0" applyBorder="0" applyAlignment="0" applyProtection="0">
      <alignment vertical="top"/>
      <protection locked="0"/>
    </xf>
    <xf numFmtId="168" fontId="64" fillId="0" borderId="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9" fontId="67"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6" fillId="7" borderId="30"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0" fontId="65"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168" fontId="67" fillId="42" borderId="37" applyNumberFormat="0" applyAlignment="0" applyProtection="0"/>
    <xf numFmtId="169" fontId="67" fillId="42" borderId="37" applyNumberFormat="0" applyAlignment="0" applyProtection="0"/>
    <xf numFmtId="168" fontId="67" fillId="42" borderId="37" applyNumberFormat="0" applyAlignment="0" applyProtection="0"/>
    <xf numFmtId="0" fontId="65" fillId="42" borderId="37" applyNumberFormat="0" applyAlignment="0" applyProtection="0"/>
    <xf numFmtId="3" fontId="2" fillId="71" borderId="3" applyFont="0">
      <alignment horizontal="right" vertical="center"/>
      <protection locked="0"/>
    </xf>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0" fontId="68" fillId="0" borderId="43" applyNumberFormat="0" applyFill="0" applyAlignment="0" applyProtection="0"/>
    <xf numFmtId="0" fontId="69" fillId="0" borderId="32"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0" fontId="68" fillId="0" borderId="43"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0" fontId="69" fillId="0" borderId="32"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168" fontId="70" fillId="0" borderId="43" applyNumberFormat="0" applyFill="0" applyAlignment="0" applyProtection="0"/>
    <xf numFmtId="169" fontId="70" fillId="0" borderId="43" applyNumberFormat="0" applyFill="0" applyAlignment="0" applyProtection="0"/>
    <xf numFmtId="168" fontId="70" fillId="0" borderId="43" applyNumberFormat="0" applyFill="0" applyAlignment="0" applyProtection="0"/>
    <xf numFmtId="0" fontId="68"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1" fillId="72"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0" fontId="71" fillId="72"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0" fontId="72" fillId="6"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168" fontId="73" fillId="72" borderId="0" applyNumberFormat="0" applyBorder="0" applyAlignment="0" applyProtection="0"/>
    <xf numFmtId="169" fontId="73" fillId="72" borderId="0" applyNumberFormat="0" applyBorder="0" applyAlignment="0" applyProtection="0"/>
    <xf numFmtId="168" fontId="73" fillId="72" borderId="0" applyNumberFormat="0" applyBorder="0" applyAlignment="0" applyProtection="0"/>
    <xf numFmtId="0" fontId="71" fillId="72" borderId="0" applyNumberFormat="0" applyBorder="0" applyAlignment="0" applyProtection="0"/>
    <xf numFmtId="1" fontId="74" fillId="0" borderId="0" applyProtection="0"/>
    <xf numFmtId="168" fontId="25" fillId="0" borderId="44"/>
    <xf numFmtId="169" fontId="25" fillId="0" borderId="44"/>
    <xf numFmtId="168" fontId="25"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5" fillId="0" borderId="0"/>
    <xf numFmtId="181" fontId="2"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0" fontId="76" fillId="0" borderId="0"/>
    <xf numFmtId="0" fontId="75" fillId="0" borderId="0"/>
    <xf numFmtId="179" fontId="27" fillId="0" borderId="0"/>
    <xf numFmtId="179" fontId="2" fillId="0" borderId="0"/>
    <xf numFmtId="179" fontId="2" fillId="0" borderId="0"/>
    <xf numFmtId="0" fontId="2" fillId="0" borderId="0"/>
    <xf numFmtId="0" fontId="2"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0"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7"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7" fillId="0" borderId="0"/>
    <xf numFmtId="168" fontId="27"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68" fontId="27" fillId="0" borderId="0"/>
    <xf numFmtId="0" fontId="27" fillId="0" borderId="0"/>
    <xf numFmtId="0" fontId="27" fillId="0" borderId="0"/>
    <xf numFmtId="0" fontId="2"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6" fillId="0" borderId="0"/>
    <xf numFmtId="179" fontId="27" fillId="0" borderId="0"/>
    <xf numFmtId="179" fontId="2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7" fillId="0" borderId="0"/>
    <xf numFmtId="179" fontId="27" fillId="0" borderId="0"/>
    <xf numFmtId="179" fontId="27" fillId="0" borderId="0"/>
    <xf numFmtId="179" fontId="27" fillId="0" borderId="0"/>
    <xf numFmtId="179"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7"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4" fillId="0" borderId="0"/>
    <xf numFmtId="0" fontId="27" fillId="0" borderId="0"/>
    <xf numFmtId="0" fontId="2" fillId="0" borderId="0"/>
    <xf numFmtId="0" fontId="26" fillId="0" borderId="0"/>
    <xf numFmtId="168" fontId="24" fillId="0" borderId="0"/>
    <xf numFmtId="0" fontId="2" fillId="0" borderId="0"/>
    <xf numFmtId="0" fontId="1" fillId="0" borderId="0"/>
    <xf numFmtId="0" fontId="1" fillId="0" borderId="0"/>
    <xf numFmtId="179"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7" fillId="0" borderId="0"/>
    <xf numFmtId="0" fontId="27" fillId="0" borderId="0"/>
    <xf numFmtId="168" fontId="24" fillId="0" borderId="0"/>
    <xf numFmtId="0" fontId="64" fillId="0" borderId="0"/>
    <xf numFmtId="0" fontId="2" fillId="0" borderId="0"/>
    <xf numFmtId="168" fontId="24" fillId="0" borderId="0"/>
    <xf numFmtId="0" fontId="1" fillId="0" borderId="0"/>
    <xf numFmtId="179" fontId="27" fillId="0" borderId="0"/>
    <xf numFmtId="0" fontId="27" fillId="0" borderId="0"/>
    <xf numFmtId="0" fontId="27" fillId="0" borderId="0"/>
    <xf numFmtId="0" fontId="27" fillId="0" borderId="0"/>
    <xf numFmtId="0" fontId="27" fillId="0" borderId="0"/>
    <xf numFmtId="0" fontId="27" fillId="0" borderId="0"/>
    <xf numFmtId="0" fontId="27" fillId="0" borderId="0"/>
    <xf numFmtId="179" fontId="27" fillId="0" borderId="0"/>
    <xf numFmtId="0" fontId="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179" fontId="2" fillId="0" borderId="0"/>
    <xf numFmtId="0" fontId="2" fillId="0" borderId="0"/>
    <xf numFmtId="179" fontId="2" fillId="0" borderId="0"/>
    <xf numFmtId="0" fontId="2" fillId="0" borderId="0"/>
    <xf numFmtId="179" fontId="2" fillId="0" borderId="0"/>
    <xf numFmtId="0" fontId="2"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7" fillId="0" borderId="0"/>
    <xf numFmtId="168" fontId="24" fillId="0" borderId="0"/>
    <xf numFmtId="168" fontId="24" fillId="0" borderId="0"/>
    <xf numFmtId="0" fontId="1" fillId="0" borderId="0"/>
    <xf numFmtId="179" fontId="27" fillId="0" borderId="0"/>
    <xf numFmtId="179" fontId="27" fillId="0" borderId="0"/>
    <xf numFmtId="0" fontId="6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7" fillId="0" borderId="0"/>
    <xf numFmtId="179" fontId="27"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5" fillId="0" borderId="0"/>
    <xf numFmtId="179" fontId="27"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79" fontId="2"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7"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5"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5" fillId="0" borderId="0"/>
    <xf numFmtId="0" fontId="8"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25" fillId="0" borderId="0"/>
    <xf numFmtId="0" fontId="25" fillId="0" borderId="0"/>
    <xf numFmtId="0" fontId="25" fillId="0" borderId="0"/>
    <xf numFmtId="0" fontId="25" fillId="0" borderId="0"/>
    <xf numFmtId="179" fontId="8" fillId="0" borderId="0"/>
    <xf numFmtId="0" fontId="25" fillId="0" borderId="0"/>
    <xf numFmtId="179" fontId="25" fillId="0" borderId="0"/>
    <xf numFmtId="0" fontId="25" fillId="0" borderId="0"/>
    <xf numFmtId="0" fontId="2" fillId="0" borderId="0"/>
    <xf numFmtId="0" fontId="25"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5" fillId="0" borderId="0"/>
    <xf numFmtId="179" fontId="8"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25"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5" fillId="0" borderId="0"/>
    <xf numFmtId="0" fontId="25" fillId="0" borderId="0"/>
    <xf numFmtId="168" fontId="25" fillId="0" borderId="0"/>
    <xf numFmtId="0" fontId="75" fillId="0" borderId="0"/>
    <xf numFmtId="168"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5" fillId="0" borderId="0"/>
    <xf numFmtId="0" fontId="8" fillId="0" borderId="0"/>
    <xf numFmtId="0" fontId="75" fillId="0" borderId="0"/>
    <xf numFmtId="168" fontId="8" fillId="0" borderId="0"/>
    <xf numFmtId="0" fontId="75" fillId="0" borderId="0"/>
    <xf numFmtId="168" fontId="8"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179" fontId="8"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179" fontId="2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5"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5" fillId="0" borderId="0"/>
    <xf numFmtId="179" fontId="25" fillId="0" borderId="0"/>
    <xf numFmtId="179" fontId="25" fillId="0" borderId="0"/>
    <xf numFmtId="179"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3" fillId="0" borderId="0"/>
    <xf numFmtId="0" fontId="2" fillId="0" borderId="0"/>
    <xf numFmtId="0" fontId="75" fillId="0" borderId="0"/>
    <xf numFmtId="168" fontId="43"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5" fillId="0" borderId="0"/>
    <xf numFmtId="0" fontId="2" fillId="0" borderId="0"/>
    <xf numFmtId="0" fontId="7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79" fontId="2" fillId="0" borderId="0"/>
    <xf numFmtId="0" fontId="75"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169" fontId="2"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168" fontId="2" fillId="0" borderId="0"/>
    <xf numFmtId="0" fontId="75"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8" fontId="2" fillId="0" borderId="0"/>
    <xf numFmtId="0" fontId="75" fillId="0" borderId="0"/>
    <xf numFmtId="0" fontId="75" fillId="0" borderId="0"/>
    <xf numFmtId="0" fontId="75" fillId="0" borderId="0"/>
    <xf numFmtId="0" fontId="75" fillId="0" borderId="0"/>
    <xf numFmtId="0" fontId="75"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9" fillId="0" borderId="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168"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168" fontId="2" fillId="0" borderId="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169"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0" borderId="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7" fillId="10" borderId="34"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6"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0"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1" fillId="0" borderId="0"/>
    <xf numFmtId="0" fontId="81" fillId="0" borderId="0"/>
    <xf numFmtId="168" fontId="81" fillId="0" borderId="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9" fontId="84"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3" fillId="8" borderId="31"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0" fontId="82"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168" fontId="84" fillId="63" borderId="46" applyNumberFormat="0" applyAlignment="0" applyProtection="0"/>
    <xf numFmtId="169" fontId="84" fillId="63" borderId="46" applyNumberFormat="0" applyAlignment="0" applyProtection="0"/>
    <xf numFmtId="168" fontId="84" fillId="63" borderId="46" applyNumberFormat="0" applyAlignment="0" applyProtection="0"/>
    <xf numFmtId="0" fontId="82" fillId="63" borderId="46" applyNumberFormat="0" applyAlignment="0" applyProtection="0"/>
    <xf numFmtId="0" fontId="24" fillId="0" borderId="0"/>
    <xf numFmtId="175" fontId="36" fillId="0" borderId="0" applyFont="0" applyFill="0" applyBorder="0" applyAlignment="0" applyProtection="0"/>
    <xf numFmtId="186" fontId="3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6" fillId="0" borderId="0" applyFill="0" applyBorder="0" applyAlignment="0"/>
    <xf numFmtId="172" fontId="36" fillId="0" borderId="0" applyFill="0" applyBorder="0" applyAlignment="0"/>
    <xf numFmtId="171" fontId="36" fillId="0" borderId="0" applyFill="0" applyBorder="0" applyAlignment="0"/>
    <xf numFmtId="176" fontId="36" fillId="0" borderId="0" applyFill="0" applyBorder="0" applyAlignment="0"/>
    <xf numFmtId="172" fontId="36" fillId="0" borderId="0" applyFill="0" applyBorder="0" applyAlignment="0"/>
    <xf numFmtId="168" fontId="2" fillId="0" borderId="0"/>
    <xf numFmtId="0" fontId="2" fillId="0" borderId="0"/>
    <xf numFmtId="168" fontId="2" fillId="0" borderId="0"/>
    <xf numFmtId="187" fontId="64" fillId="0" borderId="3" applyNumberFormat="0">
      <alignment horizontal="center" vertical="top" wrapText="1"/>
    </xf>
    <xf numFmtId="0" fontId="86"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7" fillId="0" borderId="0"/>
    <xf numFmtId="0" fontId="24" fillId="0" borderId="0"/>
    <xf numFmtId="0" fontId="88" fillId="0" borderId="0"/>
    <xf numFmtId="0" fontId="88" fillId="0" borderId="0"/>
    <xf numFmtId="168" fontId="24" fillId="0" borderId="0"/>
    <xf numFmtId="168" fontId="24"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49" fontId="45" fillId="0" borderId="0" applyFill="0" applyBorder="0" applyAlignment="0"/>
    <xf numFmtId="189" fontId="36" fillId="0" borderId="0" applyFill="0" applyBorder="0" applyAlignment="0"/>
    <xf numFmtId="190" fontId="36" fillId="0" borderId="0" applyFill="0" applyBorder="0" applyAlignment="0"/>
    <xf numFmtId="0" fontId="91" fillId="0" borderId="0">
      <alignment horizontal="center" vertical="top"/>
    </xf>
    <xf numFmtId="0" fontId="92" fillId="0" borderId="0" applyNumberFormat="0" applyFill="0" applyBorder="0" applyAlignment="0" applyProtection="0"/>
    <xf numFmtId="169" fontId="92" fillId="0" borderId="0" applyNumberFormat="0" applyFill="0" applyBorder="0" applyAlignment="0" applyProtection="0"/>
    <xf numFmtId="0"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168" fontId="92" fillId="0" borderId="0" applyNumberFormat="0" applyFill="0" applyBorder="0" applyAlignment="0" applyProtection="0"/>
    <xf numFmtId="169" fontId="92" fillId="0" borderId="0" applyNumberFormat="0" applyFill="0" applyBorder="0" applyAlignment="0" applyProtection="0"/>
    <xf numFmtId="168" fontId="92" fillId="0" borderId="0" applyNumberFormat="0" applyFill="0" applyBorder="0" applyAlignment="0" applyProtection="0"/>
    <xf numFmtId="0" fontId="92" fillId="0" borderId="0" applyNumberFormat="0" applyFill="0" applyBorder="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9" fontId="93"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6" fillId="0" borderId="35"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0" fontId="46"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168" fontId="93" fillId="0" borderId="47" applyNumberFormat="0" applyFill="0" applyAlignment="0" applyProtection="0"/>
    <xf numFmtId="169" fontId="93" fillId="0" borderId="47" applyNumberFormat="0" applyFill="0" applyAlignment="0" applyProtection="0"/>
    <xf numFmtId="168" fontId="93" fillId="0" borderId="47" applyNumberFormat="0" applyFill="0" applyAlignment="0" applyProtection="0"/>
    <xf numFmtId="0" fontId="46" fillId="0" borderId="47" applyNumberFormat="0" applyFill="0" applyAlignment="0" applyProtection="0"/>
    <xf numFmtId="0" fontId="24" fillId="0" borderId="48"/>
    <xf numFmtId="185" fontId="80"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5" fillId="0" borderId="0" applyFont="0" applyFill="0" applyBorder="0" applyAlignment="0" applyProtection="0"/>
    <xf numFmtId="192" fontId="2" fillId="0" borderId="0" applyFon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0" fontId="94"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168" fontId="95" fillId="0" borderId="0" applyNumberFormat="0" applyFill="0" applyBorder="0" applyAlignment="0" applyProtection="0"/>
    <xf numFmtId="169" fontId="95" fillId="0" borderId="0" applyNumberFormat="0" applyFill="0" applyBorder="0" applyAlignment="0" applyProtection="0"/>
    <xf numFmtId="168" fontId="95" fillId="0" borderId="0" applyNumberFormat="0" applyFill="0" applyBorder="0" applyAlignment="0" applyProtection="0"/>
    <xf numFmtId="0" fontId="94" fillId="0" borderId="0" applyNumberFormat="0" applyFill="0" applyBorder="0" applyAlignment="0" applyProtection="0"/>
    <xf numFmtId="1" fontId="96" fillId="0" borderId="0" applyFill="0" applyProtection="0">
      <alignment horizontal="right"/>
    </xf>
    <xf numFmtId="42" fontId="97" fillId="0" borderId="0" applyFont="0" applyFill="0" applyBorder="0" applyAlignment="0" applyProtection="0"/>
    <xf numFmtId="44" fontId="97" fillId="0" borderId="0" applyFont="0" applyFill="0" applyBorder="0" applyAlignment="0" applyProtection="0"/>
    <xf numFmtId="0" fontId="98" fillId="0" borderId="0"/>
    <xf numFmtId="0" fontId="99" fillId="0" borderId="0"/>
    <xf numFmtId="38" fontId="25" fillId="0" borderId="0" applyFont="0" applyFill="0" applyBorder="0" applyAlignment="0" applyProtection="0"/>
    <xf numFmtId="40" fontId="25" fillId="0" borderId="0" applyFont="0" applyFill="0" applyBorder="0" applyAlignment="0" applyProtection="0"/>
    <xf numFmtId="41" fontId="97" fillId="0" borderId="0" applyFont="0" applyFill="0" applyBorder="0" applyAlignment="0" applyProtection="0"/>
    <xf numFmtId="43" fontId="97" fillId="0" borderId="0" applyFont="0" applyFill="0" applyBorder="0" applyAlignment="0" applyProtection="0"/>
    <xf numFmtId="0" fontId="2" fillId="0" borderId="0"/>
    <xf numFmtId="9" fontId="1" fillId="0" borderId="0" applyFont="0" applyFill="0" applyBorder="0" applyAlignment="0" applyProtection="0"/>
    <xf numFmtId="0" fontId="46" fillId="0" borderId="101" applyNumberFormat="0" applyFill="0" applyAlignment="0" applyProtection="0"/>
    <xf numFmtId="168" fontId="93" fillId="0" borderId="101" applyNumberFormat="0" applyFill="0" applyAlignment="0" applyProtection="0"/>
    <xf numFmtId="169" fontId="93" fillId="0" borderId="101" applyNumberFormat="0" applyFill="0" applyAlignment="0" applyProtection="0"/>
    <xf numFmtId="168" fontId="93" fillId="0" borderId="101" applyNumberFormat="0" applyFill="0" applyAlignment="0" applyProtection="0"/>
    <xf numFmtId="168" fontId="93" fillId="0" borderId="101" applyNumberFormat="0" applyFill="0" applyAlignment="0" applyProtection="0"/>
    <xf numFmtId="169" fontId="93" fillId="0" borderId="101" applyNumberFormat="0" applyFill="0" applyAlignment="0" applyProtection="0"/>
    <xf numFmtId="168" fontId="93" fillId="0" borderId="101" applyNumberFormat="0" applyFill="0" applyAlignment="0" applyProtection="0"/>
    <xf numFmtId="168" fontId="93" fillId="0" borderId="101" applyNumberFormat="0" applyFill="0" applyAlignment="0" applyProtection="0"/>
    <xf numFmtId="169" fontId="93" fillId="0" borderId="101" applyNumberFormat="0" applyFill="0" applyAlignment="0" applyProtection="0"/>
    <xf numFmtId="168" fontId="93" fillId="0" borderId="101" applyNumberFormat="0" applyFill="0" applyAlignment="0" applyProtection="0"/>
    <xf numFmtId="168" fontId="93" fillId="0" borderId="101" applyNumberFormat="0" applyFill="0" applyAlignment="0" applyProtection="0"/>
    <xf numFmtId="169" fontId="93" fillId="0" borderId="101" applyNumberFormat="0" applyFill="0" applyAlignment="0" applyProtection="0"/>
    <xf numFmtId="168" fontId="93"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169" fontId="93"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168" fontId="93"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168" fontId="93"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0" fontId="46" fillId="0" borderId="101" applyNumberFormat="0" applyFill="0" applyAlignment="0" applyProtection="0"/>
    <xf numFmtId="188" fontId="2" fillId="69" borderId="95" applyFont="0">
      <alignment horizontal="right" vertical="center"/>
    </xf>
    <xf numFmtId="3" fontId="2" fillId="69" borderId="95" applyFont="0">
      <alignment horizontal="right" vertical="center"/>
    </xf>
    <xf numFmtId="0" fontId="82" fillId="63" borderId="100" applyNumberFormat="0" applyAlignment="0" applyProtection="0"/>
    <xf numFmtId="168" fontId="84" fillId="63" borderId="100" applyNumberFormat="0" applyAlignment="0" applyProtection="0"/>
    <xf numFmtId="169" fontId="84" fillId="63" borderId="100" applyNumberFormat="0" applyAlignment="0" applyProtection="0"/>
    <xf numFmtId="168" fontId="84" fillId="63" borderId="100" applyNumberFormat="0" applyAlignment="0" applyProtection="0"/>
    <xf numFmtId="168" fontId="84" fillId="63" borderId="100" applyNumberFormat="0" applyAlignment="0" applyProtection="0"/>
    <xf numFmtId="169" fontId="84" fillId="63" borderId="100" applyNumberFormat="0" applyAlignment="0" applyProtection="0"/>
    <xf numFmtId="168" fontId="84" fillId="63" borderId="100" applyNumberFormat="0" applyAlignment="0" applyProtection="0"/>
    <xf numFmtId="168" fontId="84" fillId="63" borderId="100" applyNumberFormat="0" applyAlignment="0" applyProtection="0"/>
    <xf numFmtId="169" fontId="84" fillId="63" borderId="100" applyNumberFormat="0" applyAlignment="0" applyProtection="0"/>
    <xf numFmtId="168" fontId="84" fillId="63" borderId="100" applyNumberFormat="0" applyAlignment="0" applyProtection="0"/>
    <xf numFmtId="168" fontId="84" fillId="63" borderId="100" applyNumberFormat="0" applyAlignment="0" applyProtection="0"/>
    <xf numFmtId="169" fontId="84" fillId="63" borderId="100" applyNumberFormat="0" applyAlignment="0" applyProtection="0"/>
    <xf numFmtId="168" fontId="84"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169" fontId="84"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168" fontId="84"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168" fontId="84"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0" fontId="82" fillId="63" borderId="100" applyNumberFormat="0" applyAlignment="0" applyProtection="0"/>
    <xf numFmtId="3" fontId="2" fillId="74" borderId="95" applyFont="0">
      <alignment horizontal="right" vertical="center"/>
      <protection locked="0"/>
    </xf>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0" fontId="26" fillId="73" borderId="99" applyNumberFormat="0" applyFont="0" applyAlignment="0" applyProtection="0"/>
    <xf numFmtId="3" fontId="2" fillId="71" borderId="95" applyFont="0">
      <alignment horizontal="right" vertical="center"/>
      <protection locked="0"/>
    </xf>
    <xf numFmtId="0" fontId="65" fillId="42" borderId="98" applyNumberFormat="0" applyAlignment="0" applyProtection="0"/>
    <xf numFmtId="168" fontId="67" fillId="42" borderId="98" applyNumberFormat="0" applyAlignment="0" applyProtection="0"/>
    <xf numFmtId="169" fontId="67" fillId="42" borderId="98" applyNumberFormat="0" applyAlignment="0" applyProtection="0"/>
    <xf numFmtId="168" fontId="67" fillId="42" borderId="98" applyNumberFormat="0" applyAlignment="0" applyProtection="0"/>
    <xf numFmtId="168" fontId="67" fillId="42" borderId="98" applyNumberFormat="0" applyAlignment="0" applyProtection="0"/>
    <xf numFmtId="169" fontId="67" fillId="42" borderId="98" applyNumberFormat="0" applyAlignment="0" applyProtection="0"/>
    <xf numFmtId="168" fontId="67" fillId="42" borderId="98" applyNumberFormat="0" applyAlignment="0" applyProtection="0"/>
    <xf numFmtId="168" fontId="67" fillId="42" borderId="98" applyNumberFormat="0" applyAlignment="0" applyProtection="0"/>
    <xf numFmtId="169" fontId="67" fillId="42" borderId="98" applyNumberFormat="0" applyAlignment="0" applyProtection="0"/>
    <xf numFmtId="168" fontId="67" fillId="42" borderId="98" applyNumberFormat="0" applyAlignment="0" applyProtection="0"/>
    <xf numFmtId="168" fontId="67" fillId="42" borderId="98" applyNumberFormat="0" applyAlignment="0" applyProtection="0"/>
    <xf numFmtId="169" fontId="67" fillId="42" borderId="98" applyNumberFormat="0" applyAlignment="0" applyProtection="0"/>
    <xf numFmtId="168" fontId="67"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169" fontId="67"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168" fontId="67"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168" fontId="67"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65" fillId="42" borderId="98" applyNumberFormat="0" applyAlignment="0" applyProtection="0"/>
    <xf numFmtId="0" fontId="2" fillId="70" borderId="96" applyNumberFormat="0" applyFont="0" applyBorder="0" applyProtection="0">
      <alignment horizontal="left" vertical="center"/>
    </xf>
    <xf numFmtId="9" fontId="2" fillId="70" borderId="95" applyFont="0" applyProtection="0">
      <alignment horizontal="right" vertical="center"/>
    </xf>
    <xf numFmtId="3" fontId="2" fillId="70" borderId="95" applyFont="0" applyProtection="0">
      <alignment horizontal="right" vertical="center"/>
    </xf>
    <xf numFmtId="0" fontId="61" fillId="69" borderId="96" applyFont="0" applyBorder="0">
      <alignment horizontal="center" wrapText="1"/>
    </xf>
    <xf numFmtId="168" fontId="53" fillId="0" borderId="93">
      <alignment horizontal="left" vertical="center"/>
    </xf>
    <xf numFmtId="0" fontId="53" fillId="0" borderId="93">
      <alignment horizontal="left" vertical="center"/>
    </xf>
    <xf numFmtId="0" fontId="53" fillId="0" borderId="93">
      <alignment horizontal="left" vertical="center"/>
    </xf>
    <xf numFmtId="0" fontId="2" fillId="68" borderId="95" applyNumberFormat="0" applyFont="0" applyBorder="0" applyProtection="0">
      <alignment horizontal="center" vertical="center"/>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5" fillId="0" borderId="95" applyNumberFormat="0" applyAlignment="0">
      <alignment horizontal="right"/>
      <protection locked="0"/>
    </xf>
    <xf numFmtId="0" fontId="37" fillId="63" borderId="98" applyNumberFormat="0" applyAlignment="0" applyProtection="0"/>
    <xf numFmtId="168" fontId="39" fillId="63" borderId="98" applyNumberFormat="0" applyAlignment="0" applyProtection="0"/>
    <xf numFmtId="169" fontId="39" fillId="63" borderId="98" applyNumberFormat="0" applyAlignment="0" applyProtection="0"/>
    <xf numFmtId="168" fontId="39" fillId="63" borderId="98" applyNumberFormat="0" applyAlignment="0" applyProtection="0"/>
    <xf numFmtId="168" fontId="39" fillId="63" borderId="98" applyNumberFormat="0" applyAlignment="0" applyProtection="0"/>
    <xf numFmtId="169" fontId="39" fillId="63" borderId="98" applyNumberFormat="0" applyAlignment="0" applyProtection="0"/>
    <xf numFmtId="168" fontId="39" fillId="63" borderId="98" applyNumberFormat="0" applyAlignment="0" applyProtection="0"/>
    <xf numFmtId="168" fontId="39" fillId="63" borderId="98" applyNumberFormat="0" applyAlignment="0" applyProtection="0"/>
    <xf numFmtId="169" fontId="39" fillId="63" borderId="98" applyNumberFormat="0" applyAlignment="0" applyProtection="0"/>
    <xf numFmtId="168" fontId="39" fillId="63" borderId="98" applyNumberFormat="0" applyAlignment="0" applyProtection="0"/>
    <xf numFmtId="168" fontId="39" fillId="63" borderId="98" applyNumberFormat="0" applyAlignment="0" applyProtection="0"/>
    <xf numFmtId="169" fontId="39" fillId="63" borderId="98" applyNumberFormat="0" applyAlignment="0" applyProtection="0"/>
    <xf numFmtId="168" fontId="39"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169" fontId="39"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168" fontId="39"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168" fontId="39"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37" fillId="63" borderId="98" applyNumberFormat="0" applyAlignment="0" applyProtection="0"/>
    <xf numFmtId="0" fontId="1" fillId="0" borderId="0"/>
    <xf numFmtId="169" fontId="25" fillId="36" borderId="0"/>
    <xf numFmtId="0" fontId="2" fillId="0" borderId="0">
      <alignment vertical="center"/>
    </xf>
    <xf numFmtId="166" fontId="1" fillId="0" borderId="0" applyFont="0" applyFill="0" applyBorder="0" applyAlignment="0" applyProtection="0"/>
    <xf numFmtId="0" fontId="128" fillId="0" borderId="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168" fontId="39"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168" fontId="39"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169" fontId="39"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0" fontId="37" fillId="63" borderId="158" applyNumberFormat="0" applyAlignment="0" applyProtection="0"/>
    <xf numFmtId="168" fontId="39" fillId="63" borderId="158" applyNumberFormat="0" applyAlignment="0" applyProtection="0"/>
    <xf numFmtId="169" fontId="39" fillId="63" borderId="158" applyNumberFormat="0" applyAlignment="0" applyProtection="0"/>
    <xf numFmtId="168" fontId="39" fillId="63" borderId="158" applyNumberFormat="0" applyAlignment="0" applyProtection="0"/>
    <xf numFmtId="168" fontId="39" fillId="63" borderId="158" applyNumberFormat="0" applyAlignment="0" applyProtection="0"/>
    <xf numFmtId="169" fontId="39" fillId="63" borderId="158" applyNumberFormat="0" applyAlignment="0" applyProtection="0"/>
    <xf numFmtId="168" fontId="39" fillId="63" borderId="158" applyNumberFormat="0" applyAlignment="0" applyProtection="0"/>
    <xf numFmtId="168" fontId="39" fillId="63" borderId="158" applyNumberFormat="0" applyAlignment="0" applyProtection="0"/>
    <xf numFmtId="169" fontId="39" fillId="63" borderId="158" applyNumberFormat="0" applyAlignment="0" applyProtection="0"/>
    <xf numFmtId="168" fontId="39" fillId="63" borderId="158" applyNumberFormat="0" applyAlignment="0" applyProtection="0"/>
    <xf numFmtId="168" fontId="39" fillId="63" borderId="158" applyNumberFormat="0" applyAlignment="0" applyProtection="0"/>
    <xf numFmtId="169" fontId="39" fillId="63" borderId="158" applyNumberFormat="0" applyAlignment="0" applyProtection="0"/>
    <xf numFmtId="168" fontId="39" fillId="63" borderId="158" applyNumberFormat="0" applyAlignment="0" applyProtection="0"/>
    <xf numFmtId="0" fontId="37" fillId="63" borderId="158" applyNumberFormat="0" applyAlignment="0" applyProtection="0"/>
    <xf numFmtId="0" fontId="35" fillId="0" borderId="142" applyNumberFormat="0" applyAlignment="0">
      <alignment horizontal="right"/>
      <protection locked="0"/>
    </xf>
    <xf numFmtId="0" fontId="35" fillId="0" borderId="142" applyNumberFormat="0" applyAlignment="0">
      <alignment horizontal="right"/>
      <protection locked="0"/>
    </xf>
    <xf numFmtId="0" fontId="35" fillId="0" borderId="142" applyNumberFormat="0" applyAlignment="0">
      <alignment horizontal="right"/>
      <protection locked="0"/>
    </xf>
    <xf numFmtId="0" fontId="35" fillId="0" borderId="142" applyNumberFormat="0" applyAlignment="0">
      <alignment horizontal="right"/>
      <protection locked="0"/>
    </xf>
    <xf numFmtId="0" fontId="35" fillId="0" borderId="142" applyNumberFormat="0" applyAlignment="0">
      <alignment horizontal="right"/>
      <protection locked="0"/>
    </xf>
    <xf numFmtId="0" fontId="35" fillId="0" borderId="142" applyNumberFormat="0" applyAlignment="0">
      <alignment horizontal="right"/>
      <protection locked="0"/>
    </xf>
    <xf numFmtId="0" fontId="35" fillId="0" borderId="142" applyNumberFormat="0" applyAlignment="0">
      <alignment horizontal="right"/>
      <protection locked="0"/>
    </xf>
    <xf numFmtId="0" fontId="35" fillId="0" borderId="142" applyNumberFormat="0" applyAlignment="0">
      <alignment horizontal="right"/>
      <protection locked="0"/>
    </xf>
    <xf numFmtId="0" fontId="35" fillId="0" borderId="142" applyNumberFormat="0" applyAlignment="0">
      <alignment horizontal="right"/>
      <protection locked="0"/>
    </xf>
    <xf numFmtId="0" fontId="35" fillId="0" borderId="142" applyNumberFormat="0" applyAlignment="0">
      <alignment horizontal="right"/>
      <protection locked="0"/>
    </xf>
    <xf numFmtId="0" fontId="2" fillId="68" borderId="142" applyNumberFormat="0" applyFont="0" applyBorder="0" applyProtection="0">
      <alignment horizontal="center" vertical="center"/>
    </xf>
    <xf numFmtId="0" fontId="53" fillId="0" borderId="147">
      <alignment horizontal="left" vertical="center"/>
    </xf>
    <xf numFmtId="0" fontId="53" fillId="0" borderId="147">
      <alignment horizontal="left" vertical="center"/>
    </xf>
    <xf numFmtId="168" fontId="53" fillId="0" borderId="147">
      <alignment horizontal="left" vertical="center"/>
    </xf>
    <xf numFmtId="0" fontId="61" fillId="69" borderId="145" applyFont="0" applyBorder="0">
      <alignment horizontal="center" wrapText="1"/>
    </xf>
    <xf numFmtId="3" fontId="2" fillId="70" borderId="142" applyFont="0" applyProtection="0">
      <alignment horizontal="right" vertical="center"/>
    </xf>
    <xf numFmtId="9" fontId="2" fillId="70" borderId="142" applyFont="0" applyProtection="0">
      <alignment horizontal="right" vertical="center"/>
    </xf>
    <xf numFmtId="0" fontId="2" fillId="70" borderId="145" applyNumberFormat="0" applyFont="0" applyBorder="0" applyProtection="0">
      <alignment horizontal="left" vertical="center"/>
    </xf>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168" fontId="67"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168" fontId="67"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169" fontId="67"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0" fontId="65" fillId="42" borderId="158" applyNumberFormat="0" applyAlignment="0" applyProtection="0"/>
    <xf numFmtId="168" fontId="67" fillId="42" borderId="158" applyNumberFormat="0" applyAlignment="0" applyProtection="0"/>
    <xf numFmtId="169" fontId="67" fillId="42" borderId="158" applyNumberFormat="0" applyAlignment="0" applyProtection="0"/>
    <xf numFmtId="168" fontId="67" fillId="42" borderId="158" applyNumberFormat="0" applyAlignment="0" applyProtection="0"/>
    <xf numFmtId="168" fontId="67" fillId="42" borderId="158" applyNumberFormat="0" applyAlignment="0" applyProtection="0"/>
    <xf numFmtId="169" fontId="67" fillId="42" borderId="158" applyNumberFormat="0" applyAlignment="0" applyProtection="0"/>
    <xf numFmtId="168" fontId="67" fillId="42" borderId="158" applyNumberFormat="0" applyAlignment="0" applyProtection="0"/>
    <xf numFmtId="168" fontId="67" fillId="42" borderId="158" applyNumberFormat="0" applyAlignment="0" applyProtection="0"/>
    <xf numFmtId="169" fontId="67" fillId="42" borderId="158" applyNumberFormat="0" applyAlignment="0" applyProtection="0"/>
    <xf numFmtId="168" fontId="67" fillId="42" borderId="158" applyNumberFormat="0" applyAlignment="0" applyProtection="0"/>
    <xf numFmtId="168" fontId="67" fillId="42" borderId="158" applyNumberFormat="0" applyAlignment="0" applyProtection="0"/>
    <xf numFmtId="169" fontId="67" fillId="42" borderId="158" applyNumberFormat="0" applyAlignment="0" applyProtection="0"/>
    <xf numFmtId="168" fontId="67" fillId="42" borderId="158" applyNumberFormat="0" applyAlignment="0" applyProtection="0"/>
    <xf numFmtId="0" fontId="65" fillId="42" borderId="158" applyNumberFormat="0" applyAlignment="0" applyProtection="0"/>
    <xf numFmtId="3" fontId="2" fillId="71" borderId="142" applyFont="0">
      <alignment horizontal="right" vertical="center"/>
      <protection locked="0"/>
    </xf>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6" fillId="73" borderId="159" applyNumberFormat="0" applyFont="0" applyAlignment="0" applyProtection="0"/>
    <xf numFmtId="0" fontId="2"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6"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0" fontId="2" fillId="73" borderId="159" applyNumberFormat="0" applyFont="0" applyAlignment="0" applyProtection="0"/>
    <xf numFmtId="3" fontId="2" fillId="74" borderId="142" applyFont="0">
      <alignment horizontal="right" vertical="center"/>
      <protection locked="0"/>
    </xf>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168" fontId="84"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168" fontId="84"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169" fontId="84"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0" fontId="82" fillId="63" borderId="160" applyNumberFormat="0" applyAlignment="0" applyProtection="0"/>
    <xf numFmtId="168" fontId="84" fillId="63" borderId="160" applyNumberFormat="0" applyAlignment="0" applyProtection="0"/>
    <xf numFmtId="169" fontId="84" fillId="63" borderId="160" applyNumberFormat="0" applyAlignment="0" applyProtection="0"/>
    <xf numFmtId="168" fontId="84" fillId="63" borderId="160" applyNumberFormat="0" applyAlignment="0" applyProtection="0"/>
    <xf numFmtId="168" fontId="84" fillId="63" borderId="160" applyNumberFormat="0" applyAlignment="0" applyProtection="0"/>
    <xf numFmtId="169" fontId="84" fillId="63" borderId="160" applyNumberFormat="0" applyAlignment="0" applyProtection="0"/>
    <xf numFmtId="168" fontId="84" fillId="63" borderId="160" applyNumberFormat="0" applyAlignment="0" applyProtection="0"/>
    <xf numFmtId="168" fontId="84" fillId="63" borderId="160" applyNumberFormat="0" applyAlignment="0" applyProtection="0"/>
    <xf numFmtId="169" fontId="84" fillId="63" borderId="160" applyNumberFormat="0" applyAlignment="0" applyProtection="0"/>
    <xf numFmtId="168" fontId="84" fillId="63" borderId="160" applyNumberFormat="0" applyAlignment="0" applyProtection="0"/>
    <xf numFmtId="168" fontId="84" fillId="63" borderId="160" applyNumberFormat="0" applyAlignment="0" applyProtection="0"/>
    <xf numFmtId="169" fontId="84" fillId="63" borderId="160" applyNumberFormat="0" applyAlignment="0" applyProtection="0"/>
    <xf numFmtId="168" fontId="84" fillId="63" borderId="160" applyNumberFormat="0" applyAlignment="0" applyProtection="0"/>
    <xf numFmtId="0" fontId="82" fillId="63" borderId="160" applyNumberFormat="0" applyAlignment="0" applyProtection="0"/>
    <xf numFmtId="3" fontId="2" fillId="69" borderId="142" applyFont="0">
      <alignment horizontal="right" vertical="center"/>
    </xf>
    <xf numFmtId="188" fontId="2" fillId="69" borderId="142" applyFont="0">
      <alignment horizontal="right" vertical="center"/>
    </xf>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168" fontId="93"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168" fontId="93"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169" fontId="93"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0" fontId="46" fillId="0" borderId="161" applyNumberFormat="0" applyFill="0" applyAlignment="0" applyProtection="0"/>
    <xf numFmtId="168" fontId="93" fillId="0" borderId="161" applyNumberFormat="0" applyFill="0" applyAlignment="0" applyProtection="0"/>
    <xf numFmtId="169" fontId="93" fillId="0" borderId="161" applyNumberFormat="0" applyFill="0" applyAlignment="0" applyProtection="0"/>
    <xf numFmtId="168" fontId="93" fillId="0" borderId="161" applyNumberFormat="0" applyFill="0" applyAlignment="0" applyProtection="0"/>
    <xf numFmtId="168" fontId="93" fillId="0" borderId="161" applyNumberFormat="0" applyFill="0" applyAlignment="0" applyProtection="0"/>
    <xf numFmtId="169" fontId="93" fillId="0" borderId="161" applyNumberFormat="0" applyFill="0" applyAlignment="0" applyProtection="0"/>
    <xf numFmtId="168" fontId="93" fillId="0" borderId="161" applyNumberFormat="0" applyFill="0" applyAlignment="0" applyProtection="0"/>
    <xf numFmtId="168" fontId="93" fillId="0" borderId="161" applyNumberFormat="0" applyFill="0" applyAlignment="0" applyProtection="0"/>
    <xf numFmtId="169" fontId="93" fillId="0" borderId="161" applyNumberFormat="0" applyFill="0" applyAlignment="0" applyProtection="0"/>
    <xf numFmtId="168" fontId="93" fillId="0" borderId="161" applyNumberFormat="0" applyFill="0" applyAlignment="0" applyProtection="0"/>
    <xf numFmtId="168" fontId="93" fillId="0" borderId="161" applyNumberFormat="0" applyFill="0" applyAlignment="0" applyProtection="0"/>
    <xf numFmtId="169" fontId="93" fillId="0" borderId="161" applyNumberFormat="0" applyFill="0" applyAlignment="0" applyProtection="0"/>
    <xf numFmtId="168" fontId="93" fillId="0" borderId="161" applyNumberFormat="0" applyFill="0" applyAlignment="0" applyProtection="0"/>
    <xf numFmtId="0" fontId="46" fillId="0" borderId="161" applyNumberFormat="0" applyFill="0" applyAlignment="0" applyProtection="0"/>
    <xf numFmtId="0" fontId="46" fillId="0" borderId="169" applyNumberFormat="0" applyFill="0" applyAlignment="0" applyProtection="0"/>
    <xf numFmtId="168" fontId="93" fillId="0" borderId="169" applyNumberFormat="0" applyFill="0" applyAlignment="0" applyProtection="0"/>
    <xf numFmtId="169" fontId="93" fillId="0" borderId="169" applyNumberFormat="0" applyFill="0" applyAlignment="0" applyProtection="0"/>
    <xf numFmtId="168" fontId="93" fillId="0" borderId="169" applyNumberFormat="0" applyFill="0" applyAlignment="0" applyProtection="0"/>
    <xf numFmtId="168" fontId="93" fillId="0" borderId="169" applyNumberFormat="0" applyFill="0" applyAlignment="0" applyProtection="0"/>
    <xf numFmtId="169" fontId="93" fillId="0" borderId="169" applyNumberFormat="0" applyFill="0" applyAlignment="0" applyProtection="0"/>
    <xf numFmtId="168" fontId="93" fillId="0" borderId="169" applyNumberFormat="0" applyFill="0" applyAlignment="0" applyProtection="0"/>
    <xf numFmtId="168" fontId="93" fillId="0" borderId="169" applyNumberFormat="0" applyFill="0" applyAlignment="0" applyProtection="0"/>
    <xf numFmtId="169" fontId="93" fillId="0" borderId="169" applyNumberFormat="0" applyFill="0" applyAlignment="0" applyProtection="0"/>
    <xf numFmtId="168" fontId="93" fillId="0" borderId="169" applyNumberFormat="0" applyFill="0" applyAlignment="0" applyProtection="0"/>
    <xf numFmtId="168" fontId="93" fillId="0" borderId="169" applyNumberFormat="0" applyFill="0" applyAlignment="0" applyProtection="0"/>
    <xf numFmtId="169" fontId="93" fillId="0" borderId="169" applyNumberFormat="0" applyFill="0" applyAlignment="0" applyProtection="0"/>
    <xf numFmtId="168" fontId="93"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169" fontId="93"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168" fontId="93"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168" fontId="93"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0" fontId="46" fillId="0" borderId="169" applyNumberFormat="0" applyFill="0" applyAlignment="0" applyProtection="0"/>
    <xf numFmtId="188" fontId="2" fillId="69" borderId="164" applyFont="0">
      <alignment horizontal="right" vertical="center"/>
    </xf>
    <xf numFmtId="3" fontId="2" fillId="69" borderId="164" applyFont="0">
      <alignment horizontal="right" vertical="center"/>
    </xf>
    <xf numFmtId="0" fontId="82" fillId="63" borderId="168" applyNumberFormat="0" applyAlignment="0" applyProtection="0"/>
    <xf numFmtId="168" fontId="84" fillId="63" borderId="168" applyNumberFormat="0" applyAlignment="0" applyProtection="0"/>
    <xf numFmtId="169" fontId="84" fillId="63" borderId="168" applyNumberFormat="0" applyAlignment="0" applyProtection="0"/>
    <xf numFmtId="168" fontId="84" fillId="63" borderId="168" applyNumberFormat="0" applyAlignment="0" applyProtection="0"/>
    <xf numFmtId="168" fontId="84" fillId="63" borderId="168" applyNumberFormat="0" applyAlignment="0" applyProtection="0"/>
    <xf numFmtId="169" fontId="84" fillId="63" borderId="168" applyNumberFormat="0" applyAlignment="0" applyProtection="0"/>
    <xf numFmtId="168" fontId="84" fillId="63" borderId="168" applyNumberFormat="0" applyAlignment="0" applyProtection="0"/>
    <xf numFmtId="168" fontId="84" fillId="63" borderId="168" applyNumberFormat="0" applyAlignment="0" applyProtection="0"/>
    <xf numFmtId="169" fontId="84" fillId="63" borderId="168" applyNumberFormat="0" applyAlignment="0" applyProtection="0"/>
    <xf numFmtId="168" fontId="84" fillId="63" borderId="168" applyNumberFormat="0" applyAlignment="0" applyProtection="0"/>
    <xf numFmtId="168" fontId="84" fillId="63" borderId="168" applyNumberFormat="0" applyAlignment="0" applyProtection="0"/>
    <xf numFmtId="169" fontId="84" fillId="63" borderId="168" applyNumberFormat="0" applyAlignment="0" applyProtection="0"/>
    <xf numFmtId="168" fontId="84"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169" fontId="84"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168" fontId="84"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168" fontId="84"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0" fontId="82" fillId="63" borderId="168" applyNumberFormat="0" applyAlignment="0" applyProtection="0"/>
    <xf numFmtId="3" fontId="2" fillId="74" borderId="164" applyFont="0">
      <alignment horizontal="right" vertical="center"/>
      <protection locked="0"/>
    </xf>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 fillId="73" borderId="167" applyNumberFormat="0" applyFont="0" applyAlignment="0" applyProtection="0"/>
    <xf numFmtId="0" fontId="26" fillId="73" borderId="167" applyNumberFormat="0" applyFont="0" applyAlignment="0" applyProtection="0"/>
    <xf numFmtId="0" fontId="2" fillId="73" borderId="167" applyNumberFormat="0" applyFont="0" applyAlignment="0" applyProtection="0"/>
    <xf numFmtId="0" fontId="2"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0" fontId="26" fillId="73" borderId="167" applyNumberFormat="0" applyFont="0" applyAlignment="0" applyProtection="0"/>
    <xf numFmtId="3" fontId="2" fillId="71" borderId="164" applyFont="0">
      <alignment horizontal="right" vertical="center"/>
      <protection locked="0"/>
    </xf>
    <xf numFmtId="0" fontId="65" fillId="42" borderId="166" applyNumberFormat="0" applyAlignment="0" applyProtection="0"/>
    <xf numFmtId="168" fontId="67" fillId="42" borderId="166" applyNumberFormat="0" applyAlignment="0" applyProtection="0"/>
    <xf numFmtId="169" fontId="67" fillId="42" borderId="166" applyNumberFormat="0" applyAlignment="0" applyProtection="0"/>
    <xf numFmtId="168" fontId="67" fillId="42" borderId="166" applyNumberFormat="0" applyAlignment="0" applyProtection="0"/>
    <xf numFmtId="168" fontId="67" fillId="42" borderId="166" applyNumberFormat="0" applyAlignment="0" applyProtection="0"/>
    <xf numFmtId="169" fontId="67" fillId="42" borderId="166" applyNumberFormat="0" applyAlignment="0" applyProtection="0"/>
    <xf numFmtId="168" fontId="67" fillId="42" borderId="166" applyNumberFormat="0" applyAlignment="0" applyProtection="0"/>
    <xf numFmtId="168" fontId="67" fillId="42" borderId="166" applyNumberFormat="0" applyAlignment="0" applyProtection="0"/>
    <xf numFmtId="169" fontId="67" fillId="42" borderId="166" applyNumberFormat="0" applyAlignment="0" applyProtection="0"/>
    <xf numFmtId="168" fontId="67" fillId="42" borderId="166" applyNumberFormat="0" applyAlignment="0" applyProtection="0"/>
    <xf numFmtId="168" fontId="67" fillId="42" borderId="166" applyNumberFormat="0" applyAlignment="0" applyProtection="0"/>
    <xf numFmtId="169" fontId="67" fillId="42" borderId="166" applyNumberFormat="0" applyAlignment="0" applyProtection="0"/>
    <xf numFmtId="168" fontId="67"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169" fontId="67"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168" fontId="67"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168" fontId="67"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65" fillId="42" borderId="166" applyNumberFormat="0" applyAlignment="0" applyProtection="0"/>
    <xf numFmtId="0" fontId="2" fillId="70" borderId="165" applyNumberFormat="0" applyFont="0" applyBorder="0" applyProtection="0">
      <alignment horizontal="left" vertical="center"/>
    </xf>
    <xf numFmtId="9" fontId="2" fillId="70" borderId="164" applyFont="0" applyProtection="0">
      <alignment horizontal="right" vertical="center"/>
    </xf>
    <xf numFmtId="3" fontId="2" fillId="70" borderId="164" applyFont="0" applyProtection="0">
      <alignment horizontal="right" vertical="center"/>
    </xf>
    <xf numFmtId="0" fontId="61" fillId="69" borderId="165" applyFont="0" applyBorder="0">
      <alignment horizontal="center" wrapText="1"/>
    </xf>
    <xf numFmtId="168" fontId="53" fillId="0" borderId="162">
      <alignment horizontal="left" vertical="center"/>
    </xf>
    <xf numFmtId="0" fontId="53" fillId="0" borderId="162">
      <alignment horizontal="left" vertical="center"/>
    </xf>
    <xf numFmtId="0" fontId="53" fillId="0" borderId="162">
      <alignment horizontal="left" vertical="center"/>
    </xf>
    <xf numFmtId="0" fontId="2" fillId="68" borderId="164" applyNumberFormat="0" applyFont="0" applyBorder="0" applyProtection="0">
      <alignment horizontal="center" vertical="center"/>
    </xf>
    <xf numFmtId="0" fontId="35" fillId="0" borderId="164" applyNumberFormat="0" applyAlignment="0">
      <alignment horizontal="right"/>
      <protection locked="0"/>
    </xf>
    <xf numFmtId="0" fontId="35" fillId="0" borderId="164" applyNumberFormat="0" applyAlignment="0">
      <alignment horizontal="right"/>
      <protection locked="0"/>
    </xf>
    <xf numFmtId="0" fontId="35" fillId="0" borderId="164" applyNumberFormat="0" applyAlignment="0">
      <alignment horizontal="right"/>
      <protection locked="0"/>
    </xf>
    <xf numFmtId="0" fontId="35" fillId="0" borderId="164" applyNumberFormat="0" applyAlignment="0">
      <alignment horizontal="right"/>
      <protection locked="0"/>
    </xf>
    <xf numFmtId="0" fontId="35" fillId="0" borderId="164" applyNumberFormat="0" applyAlignment="0">
      <alignment horizontal="right"/>
      <protection locked="0"/>
    </xf>
    <xf numFmtId="0" fontId="35" fillId="0" borderId="164" applyNumberFormat="0" applyAlignment="0">
      <alignment horizontal="right"/>
      <protection locked="0"/>
    </xf>
    <xf numFmtId="0" fontId="35" fillId="0" borderId="164" applyNumberFormat="0" applyAlignment="0">
      <alignment horizontal="right"/>
      <protection locked="0"/>
    </xf>
    <xf numFmtId="0" fontId="35" fillId="0" borderId="164" applyNumberFormat="0" applyAlignment="0">
      <alignment horizontal="right"/>
      <protection locked="0"/>
    </xf>
    <xf numFmtId="0" fontId="35" fillId="0" borderId="164" applyNumberFormat="0" applyAlignment="0">
      <alignment horizontal="right"/>
      <protection locked="0"/>
    </xf>
    <xf numFmtId="0" fontId="35" fillId="0" borderId="164" applyNumberFormat="0" applyAlignment="0">
      <alignment horizontal="right"/>
      <protection locked="0"/>
    </xf>
    <xf numFmtId="0" fontId="37" fillId="63" borderId="166" applyNumberFormat="0" applyAlignment="0" applyProtection="0"/>
    <xf numFmtId="168" fontId="39" fillId="63" borderId="166" applyNumberFormat="0" applyAlignment="0" applyProtection="0"/>
    <xf numFmtId="169" fontId="39" fillId="63" borderId="166" applyNumberFormat="0" applyAlignment="0" applyProtection="0"/>
    <xf numFmtId="168" fontId="39" fillId="63" borderId="166" applyNumberFormat="0" applyAlignment="0" applyProtection="0"/>
    <xf numFmtId="168" fontId="39" fillId="63" borderId="166" applyNumberFormat="0" applyAlignment="0" applyProtection="0"/>
    <xf numFmtId="169" fontId="39" fillId="63" borderId="166" applyNumberFormat="0" applyAlignment="0" applyProtection="0"/>
    <xf numFmtId="168" fontId="39" fillId="63" borderId="166" applyNumberFormat="0" applyAlignment="0" applyProtection="0"/>
    <xf numFmtId="168" fontId="39" fillId="63" borderId="166" applyNumberFormat="0" applyAlignment="0" applyProtection="0"/>
    <xf numFmtId="169" fontId="39" fillId="63" borderId="166" applyNumberFormat="0" applyAlignment="0" applyProtection="0"/>
    <xf numFmtId="168" fontId="39" fillId="63" borderId="166" applyNumberFormat="0" applyAlignment="0" applyProtection="0"/>
    <xf numFmtId="168" fontId="39" fillId="63" borderId="166" applyNumberFormat="0" applyAlignment="0" applyProtection="0"/>
    <xf numFmtId="169" fontId="39" fillId="63" borderId="166" applyNumberFormat="0" applyAlignment="0" applyProtection="0"/>
    <xf numFmtId="168" fontId="39"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169" fontId="39"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168" fontId="39"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168" fontId="39"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37" fillId="63" borderId="166" applyNumberFormat="0" applyAlignment="0" applyProtection="0"/>
    <xf numFmtId="0" fontId="2" fillId="0" borderId="0"/>
    <xf numFmtId="0" fontId="1" fillId="0" borderId="0"/>
    <xf numFmtId="0" fontId="1" fillId="0" borderId="0"/>
  </cellStyleXfs>
  <cellXfs count="867">
    <xf numFmtId="0" fontId="0" fillId="0" borderId="0" xfId="0"/>
    <xf numFmtId="0" fontId="4" fillId="0" borderId="0" xfId="0" applyFont="1"/>
    <xf numFmtId="0" fontId="0" fillId="0" borderId="0" xfId="0" applyAlignment="1">
      <alignment wrapText="1"/>
    </xf>
    <xf numFmtId="167" fontId="3" fillId="0" borderId="0" xfId="0" applyNumberFormat="1" applyFont="1" applyAlignment="1">
      <alignment horizontal="center"/>
    </xf>
    <xf numFmtId="167" fontId="0" fillId="0" borderId="0" xfId="0" applyNumberFormat="1" applyAlignment="1">
      <alignment horizontal="center"/>
    </xf>
    <xf numFmtId="167" fontId="5" fillId="0" borderId="0" xfId="0" applyNumberFormat="1" applyFont="1" applyAlignment="1">
      <alignment horizontal="center"/>
    </xf>
    <xf numFmtId="0" fontId="4" fillId="0" borderId="3" xfId="0" applyFont="1" applyBorder="1"/>
    <xf numFmtId="0" fontId="9" fillId="0" borderId="16" xfId="0" applyFont="1" applyBorder="1"/>
    <xf numFmtId="0" fontId="12" fillId="0" borderId="0" xfId="0" applyFont="1"/>
    <xf numFmtId="0" fontId="9" fillId="0" borderId="0" xfId="0" applyFont="1" applyAlignment="1">
      <alignment horizontal="right" wrapText="1"/>
    </xf>
    <xf numFmtId="0" fontId="9" fillId="0" borderId="19" xfId="0" applyFont="1" applyBorder="1" applyAlignment="1">
      <alignment vertical="center"/>
    </xf>
    <xf numFmtId="0" fontId="7" fillId="0" borderId="0" xfId="0" applyFont="1"/>
    <xf numFmtId="0" fontId="9" fillId="0" borderId="0" xfId="11" applyFont="1"/>
    <xf numFmtId="0" fontId="9" fillId="0" borderId="0" xfId="0" applyFont="1"/>
    <xf numFmtId="0" fontId="9" fillId="0" borderId="0" xfId="0" applyFont="1" applyAlignment="1">
      <alignment horizontal="right"/>
    </xf>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xf numFmtId="0" fontId="9" fillId="0" borderId="8" xfId="0" applyFont="1" applyBorder="1" applyAlignment="1">
      <alignment wrapText="1"/>
    </xf>
    <xf numFmtId="0" fontId="9" fillId="0" borderId="21"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13" fillId="0" borderId="8" xfId="0" applyFont="1" applyBorder="1" applyAlignment="1">
      <alignment wrapText="1"/>
    </xf>
    <xf numFmtId="0" fontId="4" fillId="0" borderId="21" xfId="0" applyFont="1" applyBorder="1"/>
    <xf numFmtId="0" fontId="22" fillId="0" borderId="0" xfId="0" applyFont="1" applyAlignment="1">
      <alignment horizontal="center" vertical="center"/>
    </xf>
    <xf numFmtId="0" fontId="22"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2" fillId="0" borderId="0" xfId="0" applyFont="1"/>
    <xf numFmtId="0" fontId="9" fillId="0" borderId="1" xfId="0" applyFont="1" applyBorder="1"/>
    <xf numFmtId="0" fontId="4" fillId="0" borderId="0" xfId="0" applyFont="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9" xfId="0" applyFont="1" applyBorder="1"/>
    <xf numFmtId="0" fontId="22"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164" fontId="7"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7" fillId="3" borderId="22" xfId="9" applyFont="1" applyFill="1" applyBorder="1" applyAlignment="1" applyProtection="1">
      <alignment horizontal="left" vertical="center"/>
      <protection locked="0"/>
    </xf>
    <xf numFmtId="0" fontId="15" fillId="3" borderId="24" xfId="16" applyFont="1" applyFill="1" applyBorder="1" applyProtection="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7" fillId="0" borderId="0" xfId="11" applyFont="1" applyAlignment="1">
      <alignment vertical="center"/>
    </xf>
    <xf numFmtId="0" fontId="4" fillId="0" borderId="19" xfId="0" applyFont="1" applyBorder="1" applyAlignment="1">
      <alignment vertical="center"/>
    </xf>
    <xf numFmtId="0" fontId="4" fillId="0" borderId="53" xfId="0" applyFont="1" applyBorder="1"/>
    <xf numFmtId="0" fontId="19" fillId="0" borderId="22" xfId="0" applyFont="1" applyBorder="1" applyAlignment="1">
      <alignment horizontal="center" vertical="center" wrapText="1"/>
    </xf>
    <xf numFmtId="0" fontId="4" fillId="0" borderId="54" xfId="0" applyFont="1" applyBorder="1"/>
    <xf numFmtId="0" fontId="7" fillId="0" borderId="16" xfId="9" applyFont="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0" fontId="7" fillId="0" borderId="19" xfId="9" applyFont="1" applyBorder="1" applyAlignment="1" applyProtection="1">
      <alignment horizontal="center" vertical="center"/>
      <protection locked="0"/>
    </xf>
    <xf numFmtId="0" fontId="7" fillId="0" borderId="0" xfId="13" applyFont="1" applyAlignment="1" applyProtection="1">
      <alignment wrapText="1"/>
      <protection locked="0"/>
    </xf>
    <xf numFmtId="0" fontId="7" fillId="0" borderId="19" xfId="9" applyFont="1" applyBorder="1" applyAlignment="1" applyProtection="1">
      <alignment horizontal="center" vertical="center" wrapText="1"/>
      <protection locked="0"/>
    </xf>
    <xf numFmtId="0" fontId="15" fillId="35" borderId="23" xfId="13" applyFont="1" applyFill="1" applyBorder="1" applyAlignment="1" applyProtection="1">
      <alignment vertical="center" wrapText="1"/>
      <protection locked="0"/>
    </xf>
    <xf numFmtId="167" fontId="22" fillId="0" borderId="57" xfId="0" applyNumberFormat="1" applyFont="1" applyBorder="1" applyAlignment="1">
      <alignment horizontal="center"/>
    </xf>
    <xf numFmtId="167" fontId="18" fillId="0" borderId="57" xfId="0" applyNumberFormat="1" applyFont="1" applyBorder="1" applyAlignment="1">
      <alignment horizontal="center"/>
    </xf>
    <xf numFmtId="167" fontId="22" fillId="0" borderId="59" xfId="0" applyNumberFormat="1" applyFont="1" applyBorder="1" applyAlignment="1">
      <alignment horizontal="center"/>
    </xf>
    <xf numFmtId="167" fontId="22" fillId="0" borderId="60"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1" xfId="0" applyFont="1" applyBorder="1"/>
    <xf numFmtId="0" fontId="4" fillId="0" borderId="17" xfId="0" applyFont="1" applyBorder="1"/>
    <xf numFmtId="0" fontId="4" fillId="0" borderId="22" xfId="0" applyFont="1" applyBorder="1"/>
    <xf numFmtId="0" fontId="7" fillId="3" borderId="19" xfId="5" applyFont="1" applyFill="1" applyBorder="1" applyAlignment="1" applyProtection="1">
      <alignment horizontal="right" vertical="center"/>
      <protection locked="0"/>
    </xf>
    <xf numFmtId="0" fontId="15" fillId="3" borderId="23" xfId="16" applyFont="1" applyFill="1" applyBorder="1" applyProtection="1">
      <protection locked="0"/>
    </xf>
    <xf numFmtId="0" fontId="4" fillId="0" borderId="17" xfId="0" applyFont="1" applyBorder="1" applyAlignment="1">
      <alignment wrapText="1"/>
    </xf>
    <xf numFmtId="0" fontId="4" fillId="0" borderId="18" xfId="0" applyFont="1" applyBorder="1" applyAlignment="1">
      <alignment wrapText="1"/>
    </xf>
    <xf numFmtId="0" fontId="6" fillId="0" borderId="23"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 fillId="0" borderId="0" xfId="0" applyFont="1"/>
    <xf numFmtId="0" fontId="9" fillId="3" borderId="3" xfId="20960" applyFont="1" applyFill="1" applyBorder="1" applyAlignment="1">
      <alignment horizontal="left" wrapText="1" indent="1"/>
    </xf>
    <xf numFmtId="0" fontId="9" fillId="0" borderId="3" xfId="20960" applyFont="1" applyBorder="1" applyAlignment="1">
      <alignment horizontal="left" wrapText="1" indent="1"/>
    </xf>
    <xf numFmtId="0" fontId="102" fillId="0" borderId="3" xfId="20960" applyFont="1" applyBorder="1" applyAlignment="1">
      <alignment horizontal="center" vertical="center"/>
    </xf>
    <xf numFmtId="0" fontId="103" fillId="0" borderId="0" xfId="0" applyFont="1" applyAlignment="1">
      <alignment wrapText="1"/>
    </xf>
    <xf numFmtId="0" fontId="9" fillId="0" borderId="2" xfId="20960" applyFont="1" applyBorder="1" applyAlignment="1">
      <alignment horizontal="left" wrapText="1" indent="1"/>
    </xf>
    <xf numFmtId="0" fontId="15" fillId="0" borderId="17" xfId="11" applyFont="1" applyBorder="1" applyAlignment="1">
      <alignment horizontal="center" vertical="center"/>
    </xf>
    <xf numFmtId="0" fontId="9" fillId="0" borderId="0" xfId="11" applyFont="1" applyAlignment="1">
      <alignment horizontal="left"/>
    </xf>
    <xf numFmtId="0" fontId="17" fillId="0" borderId="0" xfId="11" applyFont="1" applyAlignment="1">
      <alignment horizontal="right"/>
    </xf>
    <xf numFmtId="0" fontId="0" fillId="0" borderId="16" xfId="0" applyBorder="1" applyAlignment="1">
      <alignment horizontal="center" vertical="center"/>
    </xf>
    <xf numFmtId="0" fontId="6" fillId="35" borderId="27"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6" xfId="0" applyFont="1" applyFill="1" applyBorder="1" applyAlignment="1">
      <alignment wrapText="1"/>
    </xf>
    <xf numFmtId="0" fontId="15" fillId="0" borderId="0" xfId="11" applyFont="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Border="1" applyAlignment="1">
      <alignment vertical="center"/>
    </xf>
    <xf numFmtId="0" fontId="10" fillId="0" borderId="0" xfId="11" applyFont="1" applyAlignment="1">
      <alignment horizontal="center"/>
    </xf>
    <xf numFmtId="0" fontId="17" fillId="0" borderId="0" xfId="0" applyFont="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7"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7" fillId="0" borderId="1" xfId="0" applyFont="1" applyBorder="1" applyAlignment="1">
      <alignment horizontal="center"/>
    </xf>
    <xf numFmtId="0" fontId="4" fillId="0" borderId="22" xfId="0" applyFont="1" applyBorder="1" applyAlignment="1">
      <alignment horizontal="center" vertical="center"/>
    </xf>
    <xf numFmtId="0" fontId="105" fillId="0" borderId="0" xfId="0" applyFont="1"/>
    <xf numFmtId="49" fontId="105" fillId="0" borderId="7" xfId="0" applyNumberFormat="1" applyFont="1" applyBorder="1" applyAlignment="1">
      <alignment horizontal="right" vertical="center"/>
    </xf>
    <xf numFmtId="49" fontId="105" fillId="0" borderId="74" xfId="0" applyNumberFormat="1" applyFont="1" applyBorder="1" applyAlignment="1">
      <alignment horizontal="right" vertical="center"/>
    </xf>
    <xf numFmtId="49" fontId="105" fillId="0" borderId="77" xfId="0" applyNumberFormat="1" applyFont="1" applyBorder="1" applyAlignment="1">
      <alignment horizontal="right" vertical="center"/>
    </xf>
    <xf numFmtId="49" fontId="105" fillId="0" borderId="82" xfId="0" applyNumberFormat="1" applyFont="1" applyBorder="1" applyAlignment="1">
      <alignment horizontal="right" vertical="center"/>
    </xf>
    <xf numFmtId="0" fontId="105" fillId="0" borderId="0" xfId="0" applyFont="1" applyAlignment="1">
      <alignment horizontal="left"/>
    </xf>
    <xf numFmtId="0" fontId="105" fillId="0" borderId="82" xfId="0" applyFont="1" applyBorder="1" applyAlignment="1">
      <alignment horizontal="right" vertical="center"/>
    </xf>
    <xf numFmtId="49" fontId="105" fillId="0" borderId="0" xfId="0" applyNumberFormat="1" applyFont="1" applyAlignment="1">
      <alignment horizontal="right" vertical="center"/>
    </xf>
    <xf numFmtId="0" fontId="105" fillId="0" borderId="0" xfId="0" applyFont="1" applyAlignment="1">
      <alignment vertical="center" wrapText="1"/>
    </xf>
    <xf numFmtId="0" fontId="105" fillId="0" borderId="0" xfId="0" applyFont="1" applyAlignment="1">
      <alignment horizontal="left" vertical="center" wrapText="1"/>
    </xf>
    <xf numFmtId="0" fontId="9" fillId="0" borderId="0" xfId="0" applyFont="1" applyAlignment="1">
      <alignment horizontal="left" wrapText="1"/>
    </xf>
    <xf numFmtId="0" fontId="9" fillId="0" borderId="1" xfId="11" applyFont="1" applyBorder="1"/>
    <xf numFmtId="0" fontId="15" fillId="0" borderId="1" xfId="11" applyFont="1" applyBorder="1" applyAlignment="1">
      <alignment horizontal="left" vertical="center"/>
    </xf>
    <xf numFmtId="0" fontId="7" fillId="3" borderId="3" xfId="20960" applyFont="1" applyFill="1" applyBorder="1" applyAlignment="1">
      <alignment horizontal="right" indent="1"/>
    </xf>
    <xf numFmtId="0" fontId="7" fillId="3" borderId="2" xfId="20960" applyFont="1" applyFill="1" applyBorder="1" applyAlignment="1">
      <alignment horizontal="right" indent="1"/>
    </xf>
    <xf numFmtId="193" fontId="9" fillId="2" borderId="23" xfId="0" applyNumberFormat="1" applyFont="1" applyFill="1" applyBorder="1" applyAlignment="1" applyProtection="1">
      <alignment vertical="center"/>
      <protection locked="0"/>
    </xf>
    <xf numFmtId="193" fontId="0" fillId="35" borderId="18" xfId="0" applyNumberFormat="1" applyFill="1" applyBorder="1" applyAlignment="1">
      <alignment horizontal="center" vertical="center"/>
    </xf>
    <xf numFmtId="193" fontId="0" fillId="0" borderId="20" xfId="0" applyNumberFormat="1" applyBorder="1"/>
    <xf numFmtId="193" fontId="0" fillId="35" borderId="20" xfId="0" applyNumberFormat="1" applyFill="1" applyBorder="1" applyAlignment="1">
      <alignment horizontal="center" vertical="center" wrapText="1"/>
    </xf>
    <xf numFmtId="193" fontId="0" fillId="35" borderId="24" xfId="0" applyNumberFormat="1" applyFill="1" applyBorder="1" applyAlignment="1">
      <alignment horizontal="center" vertical="center" wrapText="1"/>
    </xf>
    <xf numFmtId="193" fontId="4" fillId="35" borderId="23" xfId="0" applyNumberFormat="1" applyFont="1" applyFill="1" applyBorder="1"/>
    <xf numFmtId="193" fontId="4" fillId="35" borderId="50" xfId="0" applyNumberFormat="1" applyFont="1" applyFill="1" applyBorder="1"/>
    <xf numFmtId="193" fontId="4" fillId="35" borderId="22" xfId="0" applyNumberFormat="1" applyFont="1" applyFill="1" applyBorder="1"/>
    <xf numFmtId="193" fontId="4" fillId="35" borderId="24" xfId="0" applyNumberFormat="1" applyFont="1" applyFill="1" applyBorder="1"/>
    <xf numFmtId="193" fontId="4" fillId="35" borderId="51" xfId="0" applyNumberFormat="1" applyFont="1" applyFill="1" applyBorder="1"/>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Border="1" applyAlignment="1">
      <alignment horizontal="center" vertical="center" wrapText="1"/>
    </xf>
    <xf numFmtId="9" fontId="106" fillId="0" borderId="3" xfId="0" applyNumberFormat="1" applyFont="1" applyBorder="1" applyAlignment="1">
      <alignment horizontal="center" vertical="center"/>
    </xf>
    <xf numFmtId="0" fontId="6" fillId="0" borderId="0" xfId="0" applyFont="1" applyAlignment="1">
      <alignment horizontal="center" wrapText="1"/>
    </xf>
    <xf numFmtId="9" fontId="4" fillId="0" borderId="20" xfId="20961" applyFont="1" applyBorder="1"/>
    <xf numFmtId="9" fontId="4" fillId="35" borderId="24" xfId="20961" applyFont="1" applyFill="1" applyBorder="1"/>
    <xf numFmtId="167" fontId="6" fillId="35" borderId="23" xfId="0" applyNumberFormat="1" applyFont="1" applyFill="1" applyBorder="1" applyAlignment="1">
      <alignment horizontal="center" vertical="center"/>
    </xf>
    <xf numFmtId="0" fontId="9" fillId="0" borderId="16" xfId="0" applyFont="1" applyBorder="1" applyAlignment="1">
      <alignment horizontal="right" vertical="center" wrapText="1"/>
    </xf>
    <xf numFmtId="0" fontId="7" fillId="0" borderId="17" xfId="0" applyFont="1" applyBorder="1" applyAlignment="1">
      <alignment vertical="center" wrapText="1"/>
    </xf>
    <xf numFmtId="169" fontId="25" fillId="36" borderId="0" xfId="20"/>
    <xf numFmtId="169" fontId="25" fillId="36" borderId="90" xfId="20" applyBorder="1"/>
    <xf numFmtId="0" fontId="4" fillId="0" borderId="7" xfId="0" applyFont="1" applyBorder="1" applyAlignment="1">
      <alignment vertical="center"/>
    </xf>
    <xf numFmtId="0" fontId="4" fillId="0" borderId="95" xfId="0" applyFont="1" applyBorder="1" applyAlignment="1">
      <alignment vertical="center"/>
    </xf>
    <xf numFmtId="0" fontId="6" fillId="0" borderId="95" xfId="0" applyFont="1" applyBorder="1" applyAlignment="1">
      <alignment vertical="center"/>
    </xf>
    <xf numFmtId="0" fontId="4" fillId="0" borderId="17" xfId="0" applyFont="1" applyBorder="1" applyAlignment="1">
      <alignment vertical="center"/>
    </xf>
    <xf numFmtId="0" fontId="4" fillId="0" borderId="91" xfId="0" applyFont="1" applyBorder="1" applyAlignment="1">
      <alignment vertical="center"/>
    </xf>
    <xf numFmtId="0" fontId="4" fillId="0" borderId="92" xfId="0" applyFont="1" applyBorder="1" applyAlignment="1">
      <alignment vertical="center"/>
    </xf>
    <xf numFmtId="0" fontId="4" fillId="0" borderId="16" xfId="0" applyFont="1" applyBorder="1" applyAlignment="1">
      <alignment horizontal="center" vertical="center"/>
    </xf>
    <xf numFmtId="0" fontId="4" fillId="0" borderId="103" xfId="0" applyFont="1" applyBorder="1" applyAlignment="1">
      <alignment horizontal="center" vertical="center"/>
    </xf>
    <xf numFmtId="0" fontId="4" fillId="0" borderId="104" xfId="0" applyFont="1" applyBorder="1" applyAlignment="1">
      <alignment horizontal="center" vertical="center"/>
    </xf>
    <xf numFmtId="169" fontId="25" fillId="36" borderId="105" xfId="20" applyBorder="1"/>
    <xf numFmtId="0" fontId="4" fillId="3" borderId="61" xfId="0" applyFont="1" applyFill="1" applyBorder="1" applyAlignment="1">
      <alignment horizontal="center" vertical="center"/>
    </xf>
    <xf numFmtId="0" fontId="4" fillId="3" borderId="0" xfId="0" applyFont="1" applyFill="1" applyAlignment="1">
      <alignment vertical="center"/>
    </xf>
    <xf numFmtId="0" fontId="4" fillId="0" borderId="67" xfId="0" applyFont="1" applyBorder="1" applyAlignment="1">
      <alignment horizontal="center" vertical="center"/>
    </xf>
    <xf numFmtId="0" fontId="4" fillId="3" borderId="93" xfId="0" applyFont="1" applyFill="1" applyBorder="1" applyAlignment="1">
      <alignment vertical="center"/>
    </xf>
    <xf numFmtId="0" fontId="14" fillId="3" borderId="106" xfId="0" applyFont="1" applyFill="1" applyBorder="1" applyAlignment="1">
      <alignment horizontal="left"/>
    </xf>
    <xf numFmtId="0" fontId="14" fillId="3" borderId="107" xfId="0" applyFont="1" applyFill="1" applyBorder="1" applyAlignment="1">
      <alignment horizontal="left"/>
    </xf>
    <xf numFmtId="0" fontId="4" fillId="0" borderId="95" xfId="0" applyFont="1" applyBorder="1" applyAlignment="1">
      <alignment horizontal="center" vertical="center" wrapText="1"/>
    </xf>
    <xf numFmtId="0" fontId="105" fillId="0" borderId="84" xfId="0" applyFont="1" applyBorder="1" applyAlignment="1">
      <alignment horizontal="right" vertical="center"/>
    </xf>
    <xf numFmtId="0" fontId="4" fillId="0" borderId="108" xfId="0" applyFont="1" applyBorder="1" applyAlignment="1">
      <alignment horizontal="center" vertical="center" wrapText="1"/>
    </xf>
    <xf numFmtId="0" fontId="6" fillId="3" borderId="109" xfId="0" applyFont="1" applyFill="1" applyBorder="1" applyAlignment="1">
      <alignment vertical="center"/>
    </xf>
    <xf numFmtId="0" fontId="4" fillId="3" borderId="21" xfId="0" applyFont="1" applyFill="1" applyBorder="1" applyAlignment="1">
      <alignment vertical="center"/>
    </xf>
    <xf numFmtId="0" fontId="4" fillId="0" borderId="110" xfId="0" applyFont="1" applyBorder="1" applyAlignment="1">
      <alignment horizontal="center" vertical="center"/>
    </xf>
    <xf numFmtId="0" fontId="6" fillId="0" borderId="23" xfId="0" applyFont="1" applyBorder="1" applyAlignment="1">
      <alignment vertical="center"/>
    </xf>
    <xf numFmtId="169" fontId="25" fillId="36" borderId="25" xfId="20" applyBorder="1"/>
    <xf numFmtId="0" fontId="4" fillId="0" borderId="7" xfId="0" applyFont="1" applyBorder="1" applyAlignment="1">
      <alignment horizontal="center" vertical="center" wrapText="1"/>
    </xf>
    <xf numFmtId="0" fontId="4" fillId="0" borderId="62" xfId="0" applyFont="1" applyBorder="1" applyAlignment="1">
      <alignment horizontal="center" vertical="center" wrapText="1"/>
    </xf>
    <xf numFmtId="0" fontId="7" fillId="0" borderId="16" xfId="11" applyFont="1" applyBorder="1" applyAlignment="1">
      <alignment vertical="center"/>
    </xf>
    <xf numFmtId="0" fontId="7" fillId="0" borderId="17" xfId="11" applyFont="1" applyBorder="1" applyAlignment="1">
      <alignment vertical="center"/>
    </xf>
    <xf numFmtId="0" fontId="15" fillId="0" borderId="18" xfId="11" applyFont="1" applyBorder="1" applyAlignment="1">
      <alignment horizontal="center" vertical="center"/>
    </xf>
    <xf numFmtId="0" fontId="0" fillId="0" borderId="110" xfId="0" applyBorder="1"/>
    <xf numFmtId="0" fontId="0" fillId="0" borderId="22" xfId="0" applyBorder="1"/>
    <xf numFmtId="0" fontId="6" fillId="35" borderId="111" xfId="0" applyFont="1" applyFill="1" applyBorder="1" applyAlignment="1">
      <alignment vertical="center" wrapText="1"/>
    </xf>
    <xf numFmtId="0" fontId="7" fillId="0" borderId="0" xfId="0" applyFont="1" applyAlignment="1">
      <alignment wrapText="1"/>
    </xf>
    <xf numFmtId="0" fontId="6" fillId="35" borderId="17" xfId="0" applyFont="1" applyFill="1" applyBorder="1" applyAlignment="1">
      <alignment horizontal="center" vertical="center" wrapText="1"/>
    </xf>
    <xf numFmtId="0" fontId="6" fillId="35" borderId="18" xfId="0" applyFont="1" applyFill="1" applyBorder="1" applyAlignment="1">
      <alignment horizontal="center" vertical="center" wrapText="1"/>
    </xf>
    <xf numFmtId="0" fontId="6" fillId="35" borderId="110" xfId="0" applyFont="1" applyFill="1" applyBorder="1" applyAlignment="1">
      <alignment horizontal="left" vertical="center" wrapText="1"/>
    </xf>
    <xf numFmtId="0" fontId="6" fillId="35" borderId="95" xfId="0" applyFont="1" applyFill="1" applyBorder="1" applyAlignment="1">
      <alignment horizontal="left" vertical="center" wrapText="1"/>
    </xf>
    <xf numFmtId="0" fontId="6" fillId="35" borderId="108" xfId="0" applyFont="1" applyFill="1" applyBorder="1" applyAlignment="1">
      <alignment horizontal="left" vertical="center" wrapText="1"/>
    </xf>
    <xf numFmtId="0" fontId="4" fillId="0" borderId="110" xfId="0" applyFont="1" applyBorder="1" applyAlignment="1">
      <alignment horizontal="right" vertical="center" wrapText="1"/>
    </xf>
    <xf numFmtId="0" fontId="4" fillId="0" borderId="95" xfId="0" applyFont="1" applyBorder="1" applyAlignment="1">
      <alignment horizontal="left" vertical="center" wrapText="1"/>
    </xf>
    <xf numFmtId="0" fontId="108" fillId="0" borderId="110" xfId="0" applyFont="1" applyBorder="1" applyAlignment="1">
      <alignment horizontal="right" vertical="center" wrapText="1"/>
    </xf>
    <xf numFmtId="0" fontId="108" fillId="0" borderId="95" xfId="0" applyFont="1" applyBorder="1" applyAlignment="1">
      <alignment horizontal="left" vertical="center" wrapText="1"/>
    </xf>
    <xf numFmtId="0" fontId="6" fillId="0" borderId="110" xfId="0" applyFont="1" applyBorder="1" applyAlignment="1">
      <alignment horizontal="left" vertical="center" wrapText="1"/>
    </xf>
    <xf numFmtId="0" fontId="6" fillId="0" borderId="0" xfId="21410" applyFont="1" applyAlignment="1" applyProtection="1">
      <alignment horizontal="left" vertical="center"/>
      <protection locked="0"/>
    </xf>
    <xf numFmtId="0" fontId="4" fillId="0" borderId="0" xfId="0" applyFont="1" applyAlignment="1">
      <alignment horizontal="left" vertical="center"/>
    </xf>
    <xf numFmtId="0" fontId="108" fillId="0" borderId="0" xfId="0" applyFont="1" applyAlignment="1">
      <alignment horizontal="left" vertical="center"/>
    </xf>
    <xf numFmtId="49" fontId="109" fillId="0" borderId="22" xfId="5" applyNumberFormat="1" applyFont="1" applyBorder="1" applyAlignment="1" applyProtection="1">
      <alignment horizontal="left" vertical="center"/>
      <protection locked="0"/>
    </xf>
    <xf numFmtId="0" fontId="110" fillId="0" borderId="23" xfId="9" applyFont="1" applyBorder="1" applyAlignment="1" applyProtection="1">
      <alignment horizontal="left" vertical="center" wrapText="1"/>
      <protection locked="0"/>
    </xf>
    <xf numFmtId="0" fontId="19" fillId="0" borderId="110" xfId="0" applyFont="1" applyBorder="1" applyAlignment="1">
      <alignment horizontal="center" vertical="center" wrapText="1"/>
    </xf>
    <xf numFmtId="14" fontId="7" fillId="3" borderId="95" xfId="8" quotePrefix="1" applyNumberFormat="1" applyFont="1" applyFill="1" applyBorder="1" applyAlignment="1" applyProtection="1">
      <alignment horizontal="left" vertical="center" wrapText="1" indent="2"/>
      <protection locked="0"/>
    </xf>
    <xf numFmtId="14" fontId="7" fillId="3" borderId="95" xfId="8" quotePrefix="1" applyNumberFormat="1" applyFont="1" applyFill="1" applyBorder="1" applyAlignment="1" applyProtection="1">
      <alignment horizontal="left" vertical="center" wrapText="1" indent="3"/>
      <protection locked="0"/>
    </xf>
    <xf numFmtId="0" fontId="11" fillId="0" borderId="95" xfId="17" applyFill="1" applyBorder="1" applyAlignment="1" applyProtection="1"/>
    <xf numFmtId="49" fontId="108" fillId="0" borderId="110" xfId="0" applyNumberFormat="1" applyFont="1" applyBorder="1" applyAlignment="1">
      <alignment horizontal="right" vertical="center" wrapText="1"/>
    </xf>
    <xf numFmtId="0" fontId="7" fillId="3" borderId="95" xfId="20960" applyFont="1" applyFill="1" applyBorder="1"/>
    <xf numFmtId="0" fontId="102" fillId="0" borderId="95" xfId="20960" applyFont="1" applyBorder="1" applyAlignment="1">
      <alignment horizontal="center" vertical="center"/>
    </xf>
    <xf numFmtId="0" fontId="4" fillId="0" borderId="95" xfId="0" applyFont="1" applyBorder="1"/>
    <xf numFmtId="0" fontId="11" fillId="0" borderId="95" xfId="17" applyFill="1" applyBorder="1" applyAlignment="1" applyProtection="1">
      <alignment horizontal="left" vertical="center" wrapText="1"/>
    </xf>
    <xf numFmtId="49" fontId="108" fillId="0" borderId="95" xfId="0" applyNumberFormat="1" applyFont="1" applyBorder="1" applyAlignment="1">
      <alignment horizontal="right" vertical="center" wrapText="1"/>
    </xf>
    <xf numFmtId="0" fontId="11" fillId="0" borderId="95" xfId="17" applyFill="1" applyBorder="1" applyAlignment="1" applyProtection="1">
      <alignment horizontal="left" vertical="center"/>
    </xf>
    <xf numFmtId="1" fontId="6" fillId="35" borderId="108" xfId="0" applyNumberFormat="1" applyFont="1" applyFill="1" applyBorder="1" applyAlignment="1">
      <alignment horizontal="right" vertical="center" wrapText="1"/>
    </xf>
    <xf numFmtId="1" fontId="6" fillId="35" borderId="108" xfId="0" applyNumberFormat="1" applyFont="1" applyFill="1" applyBorder="1" applyAlignment="1">
      <alignment horizontal="center" vertical="center" wrapText="1"/>
    </xf>
    <xf numFmtId="10" fontId="7" fillId="0" borderId="95" xfId="20961" applyNumberFormat="1" applyFont="1" applyFill="1" applyBorder="1" applyAlignment="1">
      <alignment horizontal="left" vertical="center" wrapText="1"/>
    </xf>
    <xf numFmtId="10" fontId="6" fillId="35" borderId="95" xfId="0" applyNumberFormat="1" applyFont="1" applyFill="1" applyBorder="1" applyAlignment="1">
      <alignment horizontal="left" vertical="center" wrapText="1"/>
    </xf>
    <xf numFmtId="10" fontId="108" fillId="0" borderId="95" xfId="20961" applyNumberFormat="1" applyFont="1" applyFill="1" applyBorder="1" applyAlignment="1">
      <alignment horizontal="left" vertical="center" wrapText="1"/>
    </xf>
    <xf numFmtId="10" fontId="6" fillId="35" borderId="95" xfId="20961" applyNumberFormat="1" applyFont="1" applyFill="1" applyBorder="1" applyAlignment="1">
      <alignment horizontal="left" vertical="center" wrapText="1"/>
    </xf>
    <xf numFmtId="10" fontId="6" fillId="35" borderId="95" xfId="0" applyNumberFormat="1" applyFont="1" applyFill="1" applyBorder="1" applyAlignment="1">
      <alignment horizontal="center" vertical="center" wrapText="1"/>
    </xf>
    <xf numFmtId="43" fontId="7" fillId="0" borderId="0" xfId="7" applyFont="1"/>
    <xf numFmtId="0" fontId="10" fillId="0" borderId="26" xfId="0" applyFont="1" applyBorder="1" applyAlignment="1">
      <alignment horizontal="center" wrapText="1"/>
    </xf>
    <xf numFmtId="0" fontId="10" fillId="0" borderId="8" xfId="0" applyFont="1" applyBorder="1" applyAlignment="1">
      <alignment horizontal="center" vertical="center" wrapText="1"/>
    </xf>
    <xf numFmtId="0" fontId="4" fillId="0" borderId="95" xfId="0" applyFont="1" applyBorder="1" applyAlignment="1">
      <alignment vertical="center" wrapText="1"/>
    </xf>
    <xf numFmtId="0" fontId="4" fillId="0" borderId="95" xfId="0" applyFont="1" applyBorder="1" applyAlignment="1">
      <alignment horizontal="left" vertical="center" wrapText="1" indent="2"/>
    </xf>
    <xf numFmtId="0" fontId="6" fillId="0" borderId="23" xfId="0" applyFont="1" applyBorder="1" applyAlignment="1">
      <alignment vertical="center" wrapText="1"/>
    </xf>
    <xf numFmtId="0" fontId="9" fillId="0" borderId="108" xfId="0" applyFont="1" applyBorder="1"/>
    <xf numFmtId="0" fontId="9" fillId="0" borderId="108" xfId="0" applyFont="1" applyBorder="1" applyAlignment="1">
      <alignment wrapText="1"/>
    </xf>
    <xf numFmtId="0" fontId="10" fillId="0" borderId="18" xfId="0" applyFont="1" applyBorder="1" applyAlignment="1">
      <alignment horizontal="center"/>
    </xf>
    <xf numFmtId="0" fontId="10" fillId="0" borderId="108" xfId="0" applyFont="1" applyBorder="1" applyAlignment="1">
      <alignment horizontal="center" vertical="center" wrapTex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14" fontId="4" fillId="0" borderId="0" xfId="0" applyNumberFormat="1" applyFont="1"/>
    <xf numFmtId="0" fontId="4" fillId="3" borderId="53" xfId="0" applyFont="1" applyFill="1" applyBorder="1"/>
    <xf numFmtId="0" fontId="4" fillId="3" borderId="113" xfId="0" applyFont="1" applyFill="1" applyBorder="1" applyAlignment="1">
      <alignment wrapText="1"/>
    </xf>
    <xf numFmtId="0" fontId="4" fillId="3" borderId="114" xfId="0" applyFont="1" applyFill="1" applyBorder="1"/>
    <xf numFmtId="0" fontId="6" fillId="3" borderId="11" xfId="0" applyFont="1" applyFill="1" applyBorder="1" applyAlignment="1">
      <alignment horizontal="center" wrapText="1"/>
    </xf>
    <xf numFmtId="0" fontId="4" fillId="0" borderId="95" xfId="0" applyFont="1" applyBorder="1" applyAlignment="1">
      <alignment horizontal="center"/>
    </xf>
    <xf numFmtId="0" fontId="4" fillId="3" borderId="61"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90" xfId="0" applyFont="1" applyFill="1" applyBorder="1" applyAlignment="1">
      <alignment horizontal="center" vertical="center" wrapText="1"/>
    </xf>
    <xf numFmtId="0" fontId="4" fillId="0" borderId="110" xfId="0" applyFont="1" applyBorder="1"/>
    <xf numFmtId="0" fontId="4" fillId="0" borderId="95" xfId="0" applyFont="1" applyBorder="1" applyAlignment="1">
      <alignment wrapText="1"/>
    </xf>
    <xf numFmtId="164" fontId="4" fillId="0" borderId="95" xfId="7" applyNumberFormat="1" applyFont="1" applyBorder="1"/>
    <xf numFmtId="164" fontId="4" fillId="0" borderId="108" xfId="7" applyNumberFormat="1" applyFont="1" applyBorder="1"/>
    <xf numFmtId="0" fontId="14" fillId="0" borderId="95" xfId="0" applyFont="1" applyBorder="1" applyAlignment="1">
      <alignment horizontal="left" wrapText="1" indent="2"/>
    </xf>
    <xf numFmtId="169" fontId="25" fillId="36" borderId="95" xfId="20" applyBorder="1"/>
    <xf numFmtId="0" fontId="6" fillId="0" borderId="110" xfId="0" applyFont="1" applyBorder="1"/>
    <xf numFmtId="0" fontId="6" fillId="0" borderId="95" xfId="0" applyFont="1" applyBorder="1" applyAlignment="1">
      <alignment wrapText="1"/>
    </xf>
    <xf numFmtId="0" fontId="3" fillId="3" borderId="61"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0" borderId="95" xfId="7" applyNumberFormat="1" applyFont="1" applyFill="1" applyBorder="1" applyAlignment="1">
      <alignment vertical="center"/>
    </xf>
    <xf numFmtId="0" fontId="14" fillId="0" borderId="95"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0" xfId="0" applyFont="1" applyFill="1" applyBorder="1"/>
    <xf numFmtId="0" fontId="6" fillId="0" borderId="22" xfId="0" applyFont="1" applyBorder="1"/>
    <xf numFmtId="0" fontId="6" fillId="0" borderId="23" xfId="0" applyFont="1" applyBorder="1" applyAlignment="1">
      <alignment wrapText="1"/>
    </xf>
    <xf numFmtId="169" fontId="25" fillId="36" borderId="111" xfId="20" applyBorder="1"/>
    <xf numFmtId="10" fontId="6" fillId="0" borderId="24" xfId="20961" applyNumberFormat="1" applyFont="1" applyBorder="1"/>
    <xf numFmtId="0" fontId="9" fillId="2" borderId="103" xfId="0" applyFont="1" applyFill="1" applyBorder="1" applyAlignment="1">
      <alignment horizontal="right" vertical="center"/>
    </xf>
    <xf numFmtId="0" fontId="6" fillId="3" borderId="0" xfId="0" applyFont="1" applyFill="1" applyAlignment="1">
      <alignment horizontal="center"/>
    </xf>
    <xf numFmtId="0" fontId="105" fillId="0" borderId="84" xfId="0" applyFont="1" applyBorder="1" applyAlignment="1">
      <alignment horizontal="left" vertical="center"/>
    </xf>
    <xf numFmtId="0" fontId="105" fillId="0" borderId="82" xfId="0" applyFont="1" applyBorder="1" applyAlignment="1">
      <alignment vertical="center" wrapText="1"/>
    </xf>
    <xf numFmtId="0" fontId="105" fillId="0" borderId="82" xfId="0" applyFont="1" applyBorder="1" applyAlignment="1">
      <alignment horizontal="left" vertical="center" wrapText="1"/>
    </xf>
    <xf numFmtId="0" fontId="115" fillId="0" borderId="0" xfId="11" applyFont="1"/>
    <xf numFmtId="0" fontId="116" fillId="0" borderId="0" xfId="0" applyFont="1"/>
    <xf numFmtId="0" fontId="117" fillId="0" borderId="0" xfId="11" applyFont="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Alignment="1">
      <alignment horizontal="left"/>
    </xf>
    <xf numFmtId="0" fontId="118" fillId="0" borderId="124" xfId="0" applyFont="1" applyBorder="1" applyAlignment="1">
      <alignment horizontal="left" vertical="center" wrapText="1"/>
    </xf>
    <xf numFmtId="0" fontId="124" fillId="0" borderId="0" xfId="0" applyFont="1"/>
    <xf numFmtId="0" fontId="125" fillId="0" borderId="0" xfId="0" applyFont="1"/>
    <xf numFmtId="0" fontId="116" fillId="0" borderId="0" xfId="0" applyFont="1" applyAlignment="1">
      <alignment horizontal="left" indent="1"/>
    </xf>
    <xf numFmtId="0" fontId="116" fillId="0" borderId="0" xfId="0" applyFont="1" applyAlignment="1">
      <alignment horizontal="left" indent="2"/>
    </xf>
    <xf numFmtId="49" fontId="116" fillId="0" borderId="0" xfId="0" applyNumberFormat="1" applyFont="1" applyAlignment="1">
      <alignment horizontal="left" indent="3"/>
    </xf>
    <xf numFmtId="49" fontId="116" fillId="0" borderId="0" xfId="0" applyNumberFormat="1" applyFont="1" applyAlignment="1">
      <alignment horizontal="left" indent="1"/>
    </xf>
    <xf numFmtId="49" fontId="116" fillId="0" borderId="0" xfId="0" applyNumberFormat="1" applyFont="1" applyAlignment="1">
      <alignment horizontal="left" wrapText="1" indent="2"/>
    </xf>
    <xf numFmtId="49" fontId="116" fillId="0" borderId="0" xfId="0" applyNumberFormat="1" applyFont="1" applyAlignment="1">
      <alignment horizontal="left" wrapText="1" indent="3"/>
    </xf>
    <xf numFmtId="0" fontId="116" fillId="0" borderId="0" xfId="0" applyFont="1" applyAlignment="1">
      <alignment horizontal="left" wrapText="1" indent="1"/>
    </xf>
    <xf numFmtId="0" fontId="116" fillId="0" borderId="0" xfId="0" applyFont="1" applyAlignment="1">
      <alignment horizontal="left" vertical="top" wrapText="1"/>
    </xf>
    <xf numFmtId="0" fontId="3" fillId="0" borderId="95" xfId="0" applyFont="1" applyBorder="1" applyAlignment="1">
      <alignment horizontal="center" vertical="center"/>
    </xf>
    <xf numFmtId="0" fontId="129" fillId="3" borderId="95" xfId="21414" applyFont="1" applyFill="1" applyBorder="1" applyAlignment="1">
      <alignment horizontal="left" vertical="center" wrapText="1"/>
    </xf>
    <xf numFmtId="0" fontId="130" fillId="0" borderId="95" xfId="21414" applyFont="1" applyBorder="1" applyAlignment="1">
      <alignment horizontal="left" vertical="center" wrapText="1" indent="1"/>
    </xf>
    <xf numFmtId="0" fontId="131" fillId="3" borderId="95" xfId="21414" applyFont="1" applyFill="1" applyBorder="1" applyAlignment="1">
      <alignment horizontal="left" vertical="center" wrapText="1"/>
    </xf>
    <xf numFmtId="0" fontId="130" fillId="3" borderId="95" xfId="21414" applyFont="1" applyFill="1" applyBorder="1" applyAlignment="1">
      <alignment horizontal="left" vertical="center" wrapText="1" indent="1"/>
    </xf>
    <xf numFmtId="0" fontId="129" fillId="0" borderId="131" xfId="0" applyFont="1" applyBorder="1" applyAlignment="1">
      <alignment horizontal="left" vertical="center" wrapText="1"/>
    </xf>
    <xf numFmtId="0" fontId="131" fillId="0" borderId="131" xfId="0" applyFont="1" applyBorder="1" applyAlignment="1">
      <alignment horizontal="left" vertical="center" wrapText="1"/>
    </xf>
    <xf numFmtId="0" fontId="132" fillId="3" borderId="131" xfId="0" applyFont="1" applyFill="1" applyBorder="1" applyAlignment="1">
      <alignment horizontal="left" vertical="center" wrapText="1" indent="1"/>
    </xf>
    <xf numFmtId="0" fontId="131" fillId="3" borderId="131" xfId="0" applyFont="1" applyFill="1" applyBorder="1" applyAlignment="1">
      <alignment horizontal="left" vertical="center" wrapText="1"/>
    </xf>
    <xf numFmtId="0" fontId="131" fillId="3" borderId="132" xfId="0" applyFont="1" applyFill="1" applyBorder="1" applyAlignment="1">
      <alignment horizontal="left" vertical="center" wrapText="1"/>
    </xf>
    <xf numFmtId="0" fontId="132" fillId="0" borderId="131" xfId="0" applyFont="1" applyBorder="1" applyAlignment="1">
      <alignment horizontal="left" vertical="center" wrapText="1" indent="1"/>
    </xf>
    <xf numFmtId="0" fontId="132" fillId="0" borderId="95" xfId="21414" applyFont="1" applyBorder="1" applyAlignment="1">
      <alignment horizontal="left" vertical="center" wrapText="1" indent="1"/>
    </xf>
    <xf numFmtId="0" fontId="131" fillId="0" borderId="95" xfId="21414" applyFont="1" applyBorder="1" applyAlignment="1">
      <alignment horizontal="left" vertical="center" wrapText="1"/>
    </xf>
    <xf numFmtId="0" fontId="133" fillId="0" borderId="95" xfId="21414" applyFont="1" applyBorder="1" applyAlignment="1">
      <alignment horizontal="center" vertical="center" wrapText="1"/>
    </xf>
    <xf numFmtId="0" fontId="131" fillId="3" borderId="133" xfId="0" applyFont="1" applyFill="1" applyBorder="1" applyAlignment="1">
      <alignment horizontal="left" vertical="center" wrapText="1"/>
    </xf>
    <xf numFmtId="0" fontId="130" fillId="3" borderId="134" xfId="21414" applyFont="1" applyFill="1" applyBorder="1" applyAlignment="1">
      <alignment horizontal="left" vertical="center" wrapText="1" indent="1"/>
    </xf>
    <xf numFmtId="0" fontId="130" fillId="3" borderId="131" xfId="0" applyFont="1" applyFill="1" applyBorder="1" applyAlignment="1">
      <alignment horizontal="left" vertical="center" wrapText="1" indent="1"/>
    </xf>
    <xf numFmtId="0" fontId="130" fillId="0" borderId="134" xfId="21414" applyFont="1" applyBorder="1" applyAlignment="1">
      <alignment horizontal="left" vertical="center" wrapText="1" indent="1"/>
    </xf>
    <xf numFmtId="0" fontId="130" fillId="0" borderId="131" xfId="0" applyFont="1" applyBorder="1" applyAlignment="1">
      <alignment horizontal="left" vertical="center" wrapText="1" indent="1"/>
    </xf>
    <xf numFmtId="0" fontId="130" fillId="0" borderId="132" xfId="0" applyFont="1" applyBorder="1" applyAlignment="1">
      <alignment horizontal="left" vertical="center" wrapText="1" indent="1"/>
    </xf>
    <xf numFmtId="0" fontId="131" fillId="0" borderId="134" xfId="21414" applyFont="1" applyBorder="1" applyAlignment="1">
      <alignment horizontal="left" vertical="center" wrapText="1"/>
    </xf>
    <xf numFmtId="0" fontId="131" fillId="3" borderId="134" xfId="21414" applyFont="1" applyFill="1" applyBorder="1" applyAlignment="1">
      <alignment horizontal="left" vertical="center" wrapText="1"/>
    </xf>
    <xf numFmtId="0" fontId="133" fillId="0" borderId="134" xfId="21414" applyFont="1" applyBorder="1" applyAlignment="1">
      <alignment horizontal="center" vertical="center" wrapText="1"/>
    </xf>
    <xf numFmtId="0" fontId="134" fillId="0" borderId="134" xfId="0" applyFont="1" applyBorder="1" applyAlignment="1">
      <alignment horizontal="left"/>
    </xf>
    <xf numFmtId="0" fontId="131" fillId="0" borderId="134" xfId="0" applyFont="1" applyBorder="1" applyAlignment="1">
      <alignment horizontal="left" vertical="center" wrapText="1"/>
    </xf>
    <xf numFmtId="0" fontId="0" fillId="0" borderId="0" xfId="0" applyAlignment="1">
      <alignment horizontal="left" vertical="center"/>
    </xf>
    <xf numFmtId="0" fontId="131" fillId="0" borderId="139" xfId="0" applyFont="1" applyBorder="1" applyAlignment="1">
      <alignment horizontal="justify" vertical="center" wrapText="1"/>
    </xf>
    <xf numFmtId="0" fontId="130" fillId="0" borderId="133" xfId="0" applyFont="1" applyBorder="1" applyAlignment="1">
      <alignment horizontal="left" vertical="center" wrapText="1" indent="1"/>
    </xf>
    <xf numFmtId="0" fontId="131" fillId="0" borderId="131" xfId="0" applyFont="1" applyBorder="1" applyAlignment="1">
      <alignment horizontal="justify" vertical="center" wrapText="1"/>
    </xf>
    <xf numFmtId="0" fontId="129" fillId="0" borderId="131" xfId="0" applyFont="1" applyBorder="1" applyAlignment="1">
      <alignment horizontal="justify" vertical="center" wrapText="1"/>
    </xf>
    <xf numFmtId="0" fontId="131" fillId="3" borderId="131" xfId="0" applyFont="1" applyFill="1" applyBorder="1" applyAlignment="1">
      <alignment horizontal="justify" vertical="center" wrapText="1"/>
    </xf>
    <xf numFmtId="0" fontId="131" fillId="0" borderId="132" xfId="0" applyFont="1" applyBorder="1" applyAlignment="1">
      <alignment horizontal="justify" vertical="center" wrapText="1"/>
    </xf>
    <xf numFmtId="0" fontId="131" fillId="0" borderId="133" xfId="0" applyFont="1" applyBorder="1" applyAlignment="1">
      <alignment horizontal="justify" vertical="center" wrapText="1"/>
    </xf>
    <xf numFmtId="0" fontId="131" fillId="0" borderId="134" xfId="21414" applyFont="1" applyBorder="1" applyAlignment="1">
      <alignment horizontal="justify" vertical="center" wrapText="1"/>
    </xf>
    <xf numFmtId="0" fontId="132" fillId="0" borderId="125" xfId="0" applyFont="1" applyBorder="1" applyAlignment="1">
      <alignment horizontal="left" vertical="center" wrapText="1" indent="1"/>
    </xf>
    <xf numFmtId="0" fontId="129" fillId="0" borderId="131" xfId="0" applyFont="1" applyBorder="1" applyAlignment="1">
      <alignment vertical="center" wrapText="1"/>
    </xf>
    <xf numFmtId="0" fontId="131" fillId="0" borderId="131" xfId="0" applyFont="1" applyBorder="1" applyAlignment="1">
      <alignment vertical="center" wrapText="1"/>
    </xf>
    <xf numFmtId="0" fontId="131" fillId="0" borderId="134" xfId="21414" applyFont="1" applyBorder="1" applyAlignment="1">
      <alignment vertical="center" wrapText="1"/>
    </xf>
    <xf numFmtId="0" fontId="0" fillId="0" borderId="134" xfId="0" applyBorder="1" applyAlignment="1">
      <alignment horizontal="center"/>
    </xf>
    <xf numFmtId="0" fontId="15" fillId="0" borderId="134" xfId="0" applyFont="1" applyBorder="1" applyAlignment="1">
      <alignment vertical="center" wrapText="1"/>
    </xf>
    <xf numFmtId="0" fontId="7" fillId="0" borderId="134" xfId="0" applyFont="1" applyBorder="1" applyAlignment="1">
      <alignment horizontal="left" vertical="center" wrapText="1" indent="1"/>
    </xf>
    <xf numFmtId="0" fontId="3" fillId="0" borderId="134" xfId="0" applyFont="1" applyBorder="1" applyAlignment="1">
      <alignment vertical="center"/>
    </xf>
    <xf numFmtId="0" fontId="135" fillId="0" borderId="134" xfId="0" applyFont="1" applyBorder="1" applyAlignment="1" applyProtection="1">
      <alignment horizontal="left" vertical="center" indent="1"/>
      <protection locked="0"/>
    </xf>
    <xf numFmtId="0" fontId="136" fillId="0" borderId="134" xfId="0" applyFont="1" applyBorder="1" applyAlignment="1" applyProtection="1">
      <alignment horizontal="left" vertical="center" indent="3"/>
      <protection locked="0"/>
    </xf>
    <xf numFmtId="0" fontId="137" fillId="0" borderId="134" xfId="0" applyFont="1" applyBorder="1" applyAlignment="1" applyProtection="1">
      <alignment horizontal="left" vertical="center" indent="3"/>
      <protection locked="0"/>
    </xf>
    <xf numFmtId="0" fontId="3" fillId="0" borderId="134" xfId="0" applyFont="1" applyBorder="1"/>
    <xf numFmtId="0" fontId="0" fillId="0" borderId="0" xfId="0" applyAlignment="1">
      <alignment horizontal="center"/>
    </xf>
    <xf numFmtId="0" fontId="0" fillId="0" borderId="134" xfId="0" applyBorder="1" applyAlignment="1">
      <alignment horizontal="center" vertical="center"/>
    </xf>
    <xf numFmtId="43" fontId="4" fillId="0" borderId="134" xfId="7" applyFont="1" applyFill="1" applyBorder="1" applyAlignment="1">
      <alignment vertical="center" wrapText="1"/>
    </xf>
    <xf numFmtId="43" fontId="4" fillId="0" borderId="134" xfId="7" applyFont="1" applyBorder="1" applyAlignment="1">
      <alignment vertical="center"/>
    </xf>
    <xf numFmtId="0" fontId="0" fillId="0" borderId="138" xfId="0" applyBorder="1" applyAlignment="1">
      <alignment horizontal="center"/>
    </xf>
    <xf numFmtId="0" fontId="130" fillId="0" borderId="138" xfId="21414" applyFont="1" applyBorder="1" applyAlignment="1">
      <alignment horizontal="left" vertical="center" wrapText="1" indent="1"/>
    </xf>
    <xf numFmtId="0" fontId="130" fillId="3" borderId="134" xfId="0" applyFont="1" applyFill="1" applyBorder="1" applyAlignment="1">
      <alignment horizontal="left" vertical="center" wrapText="1" indent="1"/>
    </xf>
    <xf numFmtId="0" fontId="130" fillId="0" borderId="134" xfId="0" applyFont="1" applyBorder="1" applyAlignment="1">
      <alignment horizontal="left" vertical="center" wrapText="1" indent="1"/>
    </xf>
    <xf numFmtId="0" fontId="132" fillId="3" borderId="134" xfId="0" applyFont="1" applyFill="1" applyBorder="1" applyAlignment="1">
      <alignment horizontal="left" vertical="center" wrapText="1" indent="1"/>
    </xf>
    <xf numFmtId="0" fontId="132" fillId="0" borderId="134" xfId="0" applyFont="1" applyBorder="1" applyAlignment="1">
      <alignment horizontal="left" vertical="center" wrapText="1" indent="1"/>
    </xf>
    <xf numFmtId="193" fontId="22" fillId="0" borderId="12" xfId="0" applyNumberFormat="1" applyFont="1" applyBorder="1" applyAlignment="1">
      <alignment horizontal="center" vertical="center"/>
    </xf>
    <xf numFmtId="193" fontId="18" fillId="0" borderId="12" xfId="0" applyNumberFormat="1" applyFont="1" applyBorder="1" applyAlignment="1">
      <alignment horizontal="center" vertical="center"/>
    </xf>
    <xf numFmtId="193" fontId="22" fillId="0" borderId="13" xfId="0" applyNumberFormat="1" applyFont="1" applyBorder="1" applyAlignment="1">
      <alignment horizontal="center" vertical="center"/>
    </xf>
    <xf numFmtId="193" fontId="103" fillId="0" borderId="12" xfId="0" applyNumberFormat="1" applyFont="1" applyBorder="1" applyAlignment="1">
      <alignment horizontal="center" vertical="center"/>
    </xf>
    <xf numFmtId="193" fontId="21" fillId="0" borderId="12" xfId="0" applyNumberFormat="1" applyFont="1" applyBorder="1" applyAlignment="1">
      <alignment horizontal="center" vertical="center"/>
    </xf>
    <xf numFmtId="193" fontId="21" fillId="0" borderId="15" xfId="0" applyNumberFormat="1" applyFont="1" applyBorder="1" applyAlignment="1">
      <alignment horizontal="center" vertical="center"/>
    </xf>
    <xf numFmtId="193" fontId="21" fillId="0" borderId="13" xfId="0" applyNumberFormat="1" applyFont="1" applyBorder="1" applyAlignment="1">
      <alignment horizontal="center" vertical="center"/>
    </xf>
    <xf numFmtId="0" fontId="119" fillId="0" borderId="134" xfId="0" applyFont="1" applyBorder="1"/>
    <xf numFmtId="49" fontId="121" fillId="0" borderId="134" xfId="5" applyNumberFormat="1" applyFont="1" applyBorder="1" applyAlignment="1" applyProtection="1">
      <alignment horizontal="right" vertical="center"/>
      <protection locked="0"/>
    </xf>
    <xf numFmtId="0" fontId="120" fillId="3" borderId="134" xfId="13" applyFont="1" applyFill="1" applyBorder="1" applyAlignment="1" applyProtection="1">
      <alignment horizontal="left" vertical="center" wrapText="1"/>
      <protection locked="0"/>
    </xf>
    <xf numFmtId="49" fontId="120" fillId="3" borderId="134" xfId="5" applyNumberFormat="1" applyFont="1" applyFill="1" applyBorder="1" applyAlignment="1" applyProtection="1">
      <alignment horizontal="right" vertical="center"/>
      <protection locked="0"/>
    </xf>
    <xf numFmtId="0" fontId="120" fillId="0" borderId="134" xfId="13" applyFont="1" applyBorder="1" applyAlignment="1" applyProtection="1">
      <alignment horizontal="left" vertical="center" wrapText="1"/>
      <protection locked="0"/>
    </xf>
    <xf numFmtId="49" fontId="120" fillId="0" borderId="134" xfId="5" applyNumberFormat="1" applyFont="1" applyBorder="1" applyAlignment="1" applyProtection="1">
      <alignment horizontal="right" vertical="center"/>
      <protection locked="0"/>
    </xf>
    <xf numFmtId="0" fontId="122" fillId="0" borderId="134" xfId="13" applyFont="1" applyBorder="1" applyAlignment="1" applyProtection="1">
      <alignment horizontal="left" vertical="center" wrapText="1"/>
      <protection locked="0"/>
    </xf>
    <xf numFmtId="166" fontId="115" fillId="35" borderId="142" xfId="21413" applyFont="1" applyFill="1" applyBorder="1"/>
    <xf numFmtId="0" fontId="115" fillId="0" borderId="142" xfId="0" applyFont="1" applyBorder="1"/>
    <xf numFmtId="0" fontId="115" fillId="0" borderId="142" xfId="0" applyFont="1" applyBorder="1" applyAlignment="1">
      <alignment horizontal="left" indent="8"/>
    </xf>
    <xf numFmtId="0" fontId="115" fillId="0" borderId="142" xfId="0" applyFont="1" applyBorder="1" applyAlignment="1">
      <alignment wrapText="1"/>
    </xf>
    <xf numFmtId="0" fontId="118" fillId="0" borderId="142" xfId="0" applyFont="1" applyBorder="1"/>
    <xf numFmtId="49" fontId="121" fillId="0" borderId="142" xfId="5" applyNumberFormat="1" applyFont="1" applyBorder="1" applyAlignment="1" applyProtection="1">
      <alignment horizontal="right" vertical="center" wrapText="1"/>
      <protection locked="0"/>
    </xf>
    <xf numFmtId="49" fontId="120" fillId="3" borderId="142" xfId="5" applyNumberFormat="1" applyFont="1" applyFill="1" applyBorder="1" applyAlignment="1" applyProtection="1">
      <alignment horizontal="right" vertical="center" wrapText="1"/>
      <protection locked="0"/>
    </xf>
    <xf numFmtId="49" fontId="120" fillId="0" borderId="142" xfId="5" applyNumberFormat="1" applyFont="1" applyBorder="1" applyAlignment="1" applyProtection="1">
      <alignment horizontal="right" vertical="center" wrapText="1"/>
      <protection locked="0"/>
    </xf>
    <xf numFmtId="0" fontId="115" fillId="0" borderId="142" xfId="0" applyFont="1" applyBorder="1" applyAlignment="1">
      <alignment horizontal="center" vertical="center" wrapText="1"/>
    </xf>
    <xf numFmtId="0" fontId="115" fillId="0" borderId="143" xfId="0" applyFont="1" applyBorder="1" applyAlignment="1">
      <alignment horizontal="center" vertical="center" wrapText="1"/>
    </xf>
    <xf numFmtId="0" fontId="115" fillId="0" borderId="142"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5" fillId="0" borderId="142" xfId="0" applyFont="1" applyBorder="1" applyAlignment="1">
      <alignment horizontal="left" vertical="center" wrapText="1"/>
    </xf>
    <xf numFmtId="0" fontId="118" fillId="0" borderId="142" xfId="0" applyFont="1" applyBorder="1" applyAlignment="1">
      <alignment horizontal="left" wrapText="1" indent="1"/>
    </xf>
    <xf numFmtId="0" fontId="118" fillId="0" borderId="142" xfId="0" applyFont="1" applyBorder="1" applyAlignment="1">
      <alignment horizontal="left" vertical="center" indent="1"/>
    </xf>
    <xf numFmtId="0" fontId="116" fillId="0" borderId="142" xfId="0" applyFont="1" applyBorder="1"/>
    <xf numFmtId="0" fontId="115" fillId="0" borderId="142" xfId="0" applyFont="1" applyBorder="1" applyAlignment="1">
      <alignment horizontal="left" wrapText="1" indent="1"/>
    </xf>
    <xf numFmtId="0" fontId="115" fillId="0" borderId="142" xfId="0" applyFont="1" applyBorder="1" applyAlignment="1">
      <alignment horizontal="left" indent="1"/>
    </xf>
    <xf numFmtId="0" fontId="115" fillId="0" borderId="142" xfId="0" applyFont="1" applyBorder="1" applyAlignment="1">
      <alignment horizontal="left" wrapText="1" indent="4"/>
    </xf>
    <xf numFmtId="0" fontId="115" fillId="0" borderId="142" xfId="0" applyFont="1" applyBorder="1" applyAlignment="1">
      <alignment horizontal="left" indent="3"/>
    </xf>
    <xf numFmtId="0" fontId="118" fillId="0" borderId="142" xfId="0" applyFont="1" applyBorder="1" applyAlignment="1">
      <alignment horizontal="left" indent="1"/>
    </xf>
    <xf numFmtId="0" fontId="119" fillId="0" borderId="142" xfId="0" applyFont="1" applyBorder="1" applyAlignment="1">
      <alignment horizontal="center" vertical="center" wrapText="1"/>
    </xf>
    <xf numFmtId="0" fontId="118" fillId="0" borderId="7" xfId="0" applyFont="1" applyBorder="1"/>
    <xf numFmtId="0" fontId="115" fillId="0" borderId="142" xfId="0" applyFont="1" applyBorder="1" applyAlignment="1">
      <alignment horizontal="left" wrapText="1" indent="2"/>
    </xf>
    <xf numFmtId="0" fontId="115" fillId="0" borderId="142" xfId="0" applyFont="1" applyBorder="1" applyAlignment="1">
      <alignment horizontal="left" wrapText="1"/>
    </xf>
    <xf numFmtId="0" fontId="115" fillId="0" borderId="142" xfId="0" applyFont="1" applyBorder="1" applyAlignment="1">
      <alignment horizontal="center"/>
    </xf>
    <xf numFmtId="0" fontId="115" fillId="0" borderId="0" xfId="0" applyFont="1" applyAlignment="1">
      <alignment horizontal="center" vertical="center"/>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2" xfId="0" applyFont="1" applyBorder="1" applyAlignment="1">
      <alignment wrapText="1"/>
    </xf>
    <xf numFmtId="0" fontId="115" fillId="0" borderId="7" xfId="0" applyFont="1" applyBorder="1" applyAlignment="1">
      <alignment wrapText="1"/>
    </xf>
    <xf numFmtId="0" fontId="115" fillId="0" borderId="0" xfId="0" applyFont="1" applyAlignment="1">
      <alignment horizontal="center" vertical="center" wrapText="1"/>
    </xf>
    <xf numFmtId="0" fontId="115" fillId="0" borderId="141" xfId="0" applyFont="1" applyBorder="1" applyAlignment="1">
      <alignment horizontal="center" vertical="center" wrapText="1"/>
    </xf>
    <xf numFmtId="0" fontId="115" fillId="0" borderId="144" xfId="0" applyFont="1" applyBorder="1" applyAlignment="1">
      <alignment horizontal="center" vertical="center" wrapText="1"/>
    </xf>
    <xf numFmtId="0" fontId="115" fillId="0" borderId="140" xfId="0" applyFont="1" applyBorder="1" applyAlignment="1">
      <alignment horizontal="center" vertical="center" wrapText="1"/>
    </xf>
    <xf numFmtId="49" fontId="115" fillId="0" borderId="148" xfId="0" applyNumberFormat="1" applyFont="1" applyBorder="1" applyAlignment="1">
      <alignment horizontal="left" wrapText="1" indent="1"/>
    </xf>
    <xf numFmtId="0" fontId="115" fillId="0" borderId="149" xfId="0" applyFont="1" applyBorder="1" applyAlignment="1">
      <alignment horizontal="left" wrapText="1" indent="1"/>
    </xf>
    <xf numFmtId="49" fontId="115" fillId="0" borderId="150" xfId="0" applyNumberFormat="1" applyFont="1" applyBorder="1" applyAlignment="1">
      <alignment horizontal="left" wrapText="1" indent="1"/>
    </xf>
    <xf numFmtId="0" fontId="115" fillId="0" borderId="151" xfId="0" applyFont="1" applyBorder="1" applyAlignment="1">
      <alignment horizontal="left" wrapText="1" indent="1"/>
    </xf>
    <xf numFmtId="49" fontId="115" fillId="0" borderId="151" xfId="0" applyNumberFormat="1" applyFont="1" applyBorder="1" applyAlignment="1">
      <alignment horizontal="left" wrapText="1" indent="3"/>
    </xf>
    <xf numFmtId="49" fontId="115" fillId="0" borderId="150" xfId="0" applyNumberFormat="1" applyFont="1" applyBorder="1" applyAlignment="1">
      <alignment horizontal="left" wrapText="1" indent="3"/>
    </xf>
    <xf numFmtId="49" fontId="115" fillId="0" borderId="150" xfId="0" applyNumberFormat="1" applyFont="1" applyBorder="1" applyAlignment="1">
      <alignment horizontal="left" wrapText="1" indent="2"/>
    </xf>
    <xf numFmtId="49" fontId="115" fillId="0" borderId="151" xfId="0" applyNumberFormat="1" applyFont="1" applyBorder="1" applyAlignment="1">
      <alignment horizontal="left" wrapText="1" indent="2"/>
    </xf>
    <xf numFmtId="49" fontId="115" fillId="0" borderId="150" xfId="0" applyNumberFormat="1" applyFont="1" applyBorder="1" applyAlignment="1">
      <alignment horizontal="left" vertical="top" wrapText="1" indent="2"/>
    </xf>
    <xf numFmtId="0" fontId="115" fillId="79" borderId="142" xfId="0" applyFont="1" applyFill="1" applyBorder="1"/>
    <xf numFmtId="49" fontId="115" fillId="0" borderId="150" xfId="0" applyNumberFormat="1" applyFont="1" applyBorder="1" applyAlignment="1">
      <alignment horizontal="left" indent="1"/>
    </xf>
    <xf numFmtId="0" fontId="115" fillId="0" borderId="151" xfId="0" applyFont="1" applyBorder="1" applyAlignment="1">
      <alignment horizontal="left" indent="1"/>
    </xf>
    <xf numFmtId="49" fontId="115" fillId="0" borderId="151" xfId="0" applyNumberFormat="1" applyFont="1" applyBorder="1" applyAlignment="1">
      <alignment horizontal="left" indent="1"/>
    </xf>
    <xf numFmtId="49" fontId="115" fillId="0" borderId="150" xfId="0" applyNumberFormat="1" applyFont="1" applyBorder="1" applyAlignment="1">
      <alignment horizontal="left" indent="3"/>
    </xf>
    <xf numFmtId="49" fontId="115" fillId="0" borderId="151" xfId="0" applyNumberFormat="1" applyFont="1" applyBorder="1" applyAlignment="1">
      <alignment horizontal="left" indent="3"/>
    </xf>
    <xf numFmtId="0" fontId="115" fillId="0" borderId="151" xfId="0" applyFont="1" applyBorder="1" applyAlignment="1">
      <alignment horizontal="left" indent="2"/>
    </xf>
    <xf numFmtId="0" fontId="115" fillId="0" borderId="150" xfId="0" applyFont="1" applyBorder="1" applyAlignment="1">
      <alignment horizontal="left" indent="2"/>
    </xf>
    <xf numFmtId="0" fontId="115" fillId="0" borderId="150" xfId="0" applyFont="1" applyBorder="1" applyAlignment="1">
      <alignment horizontal="left" indent="1"/>
    </xf>
    <xf numFmtId="0" fontId="118" fillId="0" borderId="62" xfId="0" applyFont="1" applyBorder="1"/>
    <xf numFmtId="0" fontId="115" fillId="0" borderId="67" xfId="0" applyFont="1" applyBorder="1"/>
    <xf numFmtId="0" fontId="115" fillId="0" borderId="0" xfId="0" applyFont="1" applyAlignment="1">
      <alignment horizontal="left"/>
    </xf>
    <xf numFmtId="0" fontId="118" fillId="0" borderId="142" xfId="0" applyFont="1" applyBorder="1" applyAlignment="1">
      <alignment horizontal="left" vertical="center" wrapText="1"/>
    </xf>
    <xf numFmtId="0" fontId="9" fillId="0" borderId="0" xfId="0" applyFont="1" applyAlignment="1">
      <alignment wrapText="1"/>
    </xf>
    <xf numFmtId="0" fontId="118" fillId="0" borderId="142"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29" xfId="0" applyFont="1" applyBorder="1" applyAlignment="1">
      <alignment horizontal="left" vertical="center" wrapText="1" indent="1" readingOrder="1"/>
    </xf>
    <xf numFmtId="0" fontId="120" fillId="0" borderId="142" xfId="0" applyFont="1" applyBorder="1" applyAlignment="1">
      <alignment horizontal="left" indent="3"/>
    </xf>
    <xf numFmtId="0" fontId="118" fillId="0" borderId="142" xfId="0" applyFont="1" applyBorder="1" applyAlignment="1">
      <alignment vertical="center" wrapText="1" readingOrder="1"/>
    </xf>
    <xf numFmtId="0" fontId="120" fillId="0" borderId="142" xfId="0" applyFont="1" applyBorder="1" applyAlignment="1">
      <alignment horizontal="left" indent="2"/>
    </xf>
    <xf numFmtId="0" fontId="115" fillId="0" borderId="130" xfId="0" applyFont="1" applyBorder="1" applyAlignment="1">
      <alignment vertical="center" wrapText="1" readingOrder="1"/>
    </xf>
    <xf numFmtId="0" fontId="120" fillId="0" borderId="143" xfId="0" applyFont="1" applyBorder="1" applyAlignment="1">
      <alignment horizontal="left" indent="2"/>
    </xf>
    <xf numFmtId="0" fontId="115" fillId="0" borderId="129" xfId="0" applyFont="1" applyBorder="1" applyAlignment="1">
      <alignment vertical="center" wrapText="1" readingOrder="1"/>
    </xf>
    <xf numFmtId="0" fontId="115" fillId="0" borderId="128" xfId="0" applyFont="1" applyBorder="1" applyAlignment="1">
      <alignment vertical="center" wrapText="1" readingOrder="1"/>
    </xf>
    <xf numFmtId="0" fontId="138" fillId="0" borderId="7" xfId="0" applyFont="1" applyBorder="1"/>
    <xf numFmtId="0" fontId="105" fillId="0" borderId="142" xfId="0" applyFont="1" applyBorder="1" applyAlignment="1">
      <alignment vertical="center" wrapText="1"/>
    </xf>
    <xf numFmtId="0" fontId="105" fillId="0" borderId="142" xfId="0" applyFont="1" applyBorder="1" applyAlignment="1">
      <alignment horizontal="left" vertical="center" wrapText="1"/>
    </xf>
    <xf numFmtId="0" fontId="105" fillId="0" borderId="142" xfId="0" applyFont="1" applyBorder="1" applyAlignment="1">
      <alignment horizontal="left" indent="2"/>
    </xf>
    <xf numFmtId="0" fontId="105" fillId="0" borderId="142" xfId="0" applyFont="1" applyBorder="1" applyAlignment="1">
      <alignment horizontal="left" vertical="center" indent="1"/>
    </xf>
    <xf numFmtId="0" fontId="105" fillId="0" borderId="142" xfId="0" applyFont="1" applyBorder="1" applyAlignment="1">
      <alignment horizontal="left" vertical="center" wrapText="1" indent="1"/>
    </xf>
    <xf numFmtId="0" fontId="105" fillId="0" borderId="142" xfId="0" applyFont="1" applyBorder="1" applyAlignment="1">
      <alignment horizontal="right" vertical="center"/>
    </xf>
    <xf numFmtId="49" fontId="105" fillId="0" borderId="142" xfId="0" applyNumberFormat="1" applyFont="1" applyBorder="1" applyAlignment="1">
      <alignment horizontal="right" vertical="center"/>
    </xf>
    <xf numFmtId="49" fontId="105" fillId="0" borderId="142" xfId="0" applyNumberFormat="1" applyFont="1" applyBorder="1" applyAlignment="1">
      <alignment vertical="top" wrapText="1"/>
    </xf>
    <xf numFmtId="49" fontId="105" fillId="0" borderId="142" xfId="0" applyNumberFormat="1" applyFont="1" applyBorder="1" applyAlignment="1">
      <alignment horizontal="left" vertical="top" wrapText="1" indent="2"/>
    </xf>
    <xf numFmtId="49" fontId="105" fillId="0" borderId="142" xfId="0" applyNumberFormat="1" applyFont="1" applyBorder="1" applyAlignment="1">
      <alignment horizontal="left" vertical="center" wrapText="1" indent="3"/>
    </xf>
    <xf numFmtId="49" fontId="105" fillId="0" borderId="142" xfId="0" applyNumberFormat="1" applyFont="1" applyBorder="1" applyAlignment="1">
      <alignment horizontal="left" wrapText="1" indent="2"/>
    </xf>
    <xf numFmtId="49" fontId="105" fillId="0" borderId="142" xfId="0" applyNumberFormat="1" applyFont="1" applyBorder="1" applyAlignment="1">
      <alignment horizontal="left" vertical="top" wrapText="1"/>
    </xf>
    <xf numFmtId="49" fontId="105" fillId="0" borderId="142" xfId="0" applyNumberFormat="1" applyFont="1" applyBorder="1" applyAlignment="1">
      <alignment horizontal="left" wrapText="1" indent="3"/>
    </xf>
    <xf numFmtId="49" fontId="105" fillId="0" borderId="142" xfId="0" applyNumberFormat="1" applyFont="1" applyBorder="1" applyAlignment="1">
      <alignment vertical="center"/>
    </xf>
    <xf numFmtId="49" fontId="105" fillId="0" borderId="142" xfId="0" applyNumberFormat="1" applyFont="1" applyBorder="1" applyAlignment="1">
      <alignment horizontal="left" indent="3"/>
    </xf>
    <xf numFmtId="0" fontId="105" fillId="0" borderId="142" xfId="0" applyFont="1" applyBorder="1" applyAlignment="1">
      <alignment horizontal="left" indent="1"/>
    </xf>
    <xf numFmtId="0" fontId="105" fillId="0" borderId="142" xfId="0" applyFont="1" applyBorder="1" applyAlignment="1">
      <alignment horizontal="left" wrapText="1" indent="2"/>
    </xf>
    <xf numFmtId="0" fontId="105" fillId="0" borderId="142" xfId="0" applyFont="1" applyBorder="1" applyAlignment="1">
      <alignment horizontal="left" vertical="top" wrapText="1"/>
    </xf>
    <xf numFmtId="0" fontId="104" fillId="0" borderId="7" xfId="0" applyFont="1" applyBorder="1" applyAlignment="1">
      <alignment wrapText="1"/>
    </xf>
    <xf numFmtId="0" fontId="105" fillId="0" borderId="142" xfId="0" applyFont="1" applyBorder="1" applyAlignment="1">
      <alignment horizontal="left" vertical="top" wrapText="1" indent="2"/>
    </xf>
    <xf numFmtId="0" fontId="105" fillId="0" borderId="142" xfId="0" applyFont="1" applyBorder="1" applyAlignment="1">
      <alignment horizontal="left" wrapText="1"/>
    </xf>
    <xf numFmtId="0" fontId="105" fillId="0" borderId="142" xfId="12672" applyFont="1" applyBorder="1" applyAlignment="1">
      <alignment horizontal="left" vertical="center" wrapText="1" indent="2"/>
    </xf>
    <xf numFmtId="0" fontId="105" fillId="0" borderId="142" xfId="0" applyFont="1" applyBorder="1" applyAlignment="1">
      <alignment wrapText="1"/>
    </xf>
    <xf numFmtId="0" fontId="105" fillId="0" borderId="142" xfId="0" applyFont="1" applyBorder="1"/>
    <xf numFmtId="0" fontId="105" fillId="0" borderId="142" xfId="12672" applyFont="1" applyBorder="1" applyAlignment="1">
      <alignment horizontal="left" vertical="center" wrapText="1"/>
    </xf>
    <xf numFmtId="0" fontId="104" fillId="0" borderId="142" xfId="0" applyFont="1" applyBorder="1" applyAlignment="1">
      <alignment wrapText="1"/>
    </xf>
    <xf numFmtId="0" fontId="105" fillId="3" borderId="142" xfId="5" applyFont="1" applyFill="1" applyBorder="1" applyAlignment="1" applyProtection="1">
      <alignment horizontal="right" vertical="center"/>
      <protection locked="0"/>
    </xf>
    <xf numFmtId="2" fontId="105" fillId="3" borderId="142" xfId="5" applyNumberFormat="1" applyFont="1" applyFill="1" applyBorder="1" applyAlignment="1" applyProtection="1">
      <alignment horizontal="right" vertical="center"/>
      <protection locked="0"/>
    </xf>
    <xf numFmtId="0" fontId="105" fillId="0" borderId="142" xfId="0" applyFont="1" applyBorder="1" applyAlignment="1">
      <alignment vertical="center"/>
    </xf>
    <xf numFmtId="0" fontId="105" fillId="0" borderId="143" xfId="0" applyFont="1" applyBorder="1" applyAlignment="1">
      <alignment vertical="center" wrapText="1"/>
    </xf>
    <xf numFmtId="0" fontId="124" fillId="0" borderId="0" xfId="0" applyFont="1" applyAlignment="1">
      <alignment horizontal="left" indent="2"/>
    </xf>
    <xf numFmtId="0" fontId="115" fillId="0" borderId="0" xfId="0" applyFont="1" applyAlignment="1">
      <alignment horizontal="left" vertical="center" indent="1"/>
    </xf>
    <xf numFmtId="0" fontId="115" fillId="0" borderId="0" xfId="0" applyFont="1" applyAlignment="1">
      <alignment vertical="center" wrapText="1"/>
    </xf>
    <xf numFmtId="0" fontId="126" fillId="0" borderId="0" xfId="0" applyFont="1" applyAlignment="1">
      <alignment horizontal="left" vertical="center" wrapText="1" readingOrder="1"/>
    </xf>
    <xf numFmtId="0" fontId="124" fillId="0" borderId="0" xfId="0" applyFont="1" applyAlignment="1">
      <alignment horizontal="left" vertical="center" wrapText="1"/>
    </xf>
    <xf numFmtId="0" fontId="115" fillId="0" borderId="0" xfId="0" applyFont="1" applyAlignment="1">
      <alignment horizontal="left" vertical="center" wrapText="1"/>
    </xf>
    <xf numFmtId="0" fontId="105" fillId="0" borderId="143" xfId="0" applyFont="1" applyBorder="1" applyAlignment="1">
      <alignment horizontal="left" indent="2"/>
    </xf>
    <xf numFmtId="0" fontId="105" fillId="0" borderId="130" xfId="0" applyFont="1" applyBorder="1" applyAlignment="1">
      <alignment horizontal="left" vertical="center" wrapText="1" readingOrder="1"/>
    </xf>
    <xf numFmtId="0" fontId="105" fillId="0" borderId="142" xfId="0" applyFont="1" applyBorder="1" applyAlignment="1">
      <alignment horizontal="left" vertical="center" wrapText="1" readingOrder="1"/>
    </xf>
    <xf numFmtId="0" fontId="11" fillId="0" borderId="95" xfId="17" applyFill="1" applyBorder="1" applyAlignment="1" applyProtection="1">
      <alignment horizontal="left" vertical="top" wrapText="1"/>
    </xf>
    <xf numFmtId="0" fontId="105" fillId="0" borderId="0" xfId="0" applyFont="1" applyAlignment="1">
      <alignment wrapText="1"/>
    </xf>
    <xf numFmtId="10" fontId="25" fillId="36" borderId="0" xfId="20961" applyNumberFormat="1" applyFont="1" applyFill="1" applyBorder="1"/>
    <xf numFmtId="10" fontId="25" fillId="36" borderId="90" xfId="20961" applyNumberFormat="1" applyFont="1" applyFill="1" applyBorder="1"/>
    <xf numFmtId="0" fontId="141" fillId="69" borderId="142" xfId="0" applyFont="1" applyFill="1" applyBorder="1" applyAlignment="1" applyProtection="1">
      <alignment horizontal="right"/>
      <protection locked="0"/>
    </xf>
    <xf numFmtId="0" fontId="101" fillId="0" borderId="142" xfId="0" applyFont="1" applyBorder="1" applyAlignment="1">
      <alignment horizontal="right"/>
    </xf>
    <xf numFmtId="43" fontId="0" fillId="0" borderId="0" xfId="7" applyFont="1"/>
    <xf numFmtId="164" fontId="7" fillId="0" borderId="0" xfId="7" applyNumberFormat="1" applyFont="1"/>
    <xf numFmtId="164" fontId="4" fillId="0" borderId="0" xfId="7" applyNumberFormat="1" applyFont="1"/>
    <xf numFmtId="164" fontId="0" fillId="0" borderId="0" xfId="7" applyNumberFormat="1" applyFont="1"/>
    <xf numFmtId="164" fontId="7" fillId="0" borderId="0" xfId="7" applyNumberFormat="1" applyFont="1" applyBorder="1"/>
    <xf numFmtId="164" fontId="4" fillId="0" borderId="0" xfId="7" applyNumberFormat="1" applyFont="1" applyBorder="1"/>
    <xf numFmtId="164" fontId="0" fillId="0" borderId="0" xfId="7" applyNumberFormat="1" applyFont="1" applyBorder="1"/>
    <xf numFmtId="164" fontId="9" fillId="0" borderId="95" xfId="7" applyNumberFormat="1" applyFont="1" applyFill="1" applyBorder="1" applyAlignment="1" applyProtection="1">
      <alignment horizontal="center" vertical="center" wrapText="1"/>
    </xf>
    <xf numFmtId="164" fontId="0" fillId="0" borderId="95" xfId="7" applyNumberFormat="1" applyFont="1" applyBorder="1"/>
    <xf numFmtId="164" fontId="0" fillId="35" borderId="95" xfId="7" applyNumberFormat="1" applyFont="1" applyFill="1" applyBorder="1"/>
    <xf numFmtId="164" fontId="0" fillId="0" borderId="95" xfId="7" applyNumberFormat="1" applyFont="1" applyBorder="1" applyAlignment="1">
      <alignment vertical="center"/>
    </xf>
    <xf numFmtId="164" fontId="0" fillId="35" borderId="95" xfId="7" applyNumberFormat="1" applyFont="1" applyFill="1" applyBorder="1" applyAlignment="1">
      <alignment vertical="center"/>
    </xf>
    <xf numFmtId="164" fontId="0" fillId="0" borderId="134" xfId="7" applyNumberFormat="1" applyFont="1" applyBorder="1"/>
    <xf numFmtId="164" fontId="0" fillId="35" borderId="134" xfId="7" applyNumberFormat="1" applyFont="1" applyFill="1" applyBorder="1"/>
    <xf numFmtId="164" fontId="0" fillId="0" borderId="0" xfId="0" applyNumberFormat="1"/>
    <xf numFmtId="164" fontId="9" fillId="0" borderId="134" xfId="7" applyNumberFormat="1" applyFont="1" applyFill="1" applyBorder="1" applyAlignment="1" applyProtection="1">
      <alignment horizontal="center" vertical="center" wrapText="1"/>
    </xf>
    <xf numFmtId="164" fontId="0" fillId="0" borderId="134" xfId="7" applyNumberFormat="1" applyFont="1" applyBorder="1" applyProtection="1"/>
    <xf numFmtId="164" fontId="9" fillId="0" borderId="108" xfId="7" applyNumberFormat="1" applyFont="1" applyFill="1" applyBorder="1" applyAlignment="1" applyProtection="1">
      <alignment horizontal="center" vertical="center" wrapText="1"/>
    </xf>
    <xf numFmtId="164" fontId="9" fillId="0" borderId="134" xfId="7" applyNumberFormat="1" applyFont="1" applyFill="1" applyBorder="1" applyAlignment="1" applyProtection="1">
      <alignment horizontal="right"/>
    </xf>
    <xf numFmtId="164" fontId="9" fillId="35" borderId="134" xfId="7" applyNumberFormat="1" applyFont="1" applyFill="1" applyBorder="1" applyAlignment="1" applyProtection="1">
      <alignment horizontal="right"/>
    </xf>
    <xf numFmtId="164" fontId="9" fillId="35" borderId="108" xfId="7" applyNumberFormat="1" applyFont="1" applyFill="1" applyBorder="1" applyAlignment="1" applyProtection="1">
      <alignment horizontal="right"/>
    </xf>
    <xf numFmtId="164" fontId="9" fillId="0" borderId="0" xfId="7" applyNumberFormat="1" applyFont="1" applyFill="1" applyBorder="1" applyAlignment="1" applyProtection="1">
      <alignment horizontal="right"/>
    </xf>
    <xf numFmtId="43" fontId="0" fillId="0" borderId="0" xfId="0" applyNumberFormat="1"/>
    <xf numFmtId="164" fontId="9" fillId="0" borderId="0" xfId="7" applyNumberFormat="1" applyFont="1" applyFill="1" applyBorder="1" applyAlignment="1" applyProtection="1"/>
    <xf numFmtId="164" fontId="7" fillId="3" borderId="18" xfId="7" applyNumberFormat="1" applyFont="1" applyFill="1" applyBorder="1" applyAlignment="1" applyProtection="1">
      <alignment horizontal="center" vertical="center"/>
      <protection locked="0"/>
    </xf>
    <xf numFmtId="164" fontId="7" fillId="35" borderId="20" xfId="7" applyNumberFormat="1" applyFont="1" applyFill="1" applyBorder="1" applyAlignment="1" applyProtection="1">
      <alignment vertical="top"/>
    </xf>
    <xf numFmtId="164" fontId="7" fillId="3" borderId="20" xfId="7" applyNumberFormat="1" applyFont="1" applyFill="1" applyBorder="1" applyAlignment="1" applyProtection="1">
      <alignment vertical="top"/>
      <protection locked="0"/>
    </xf>
    <xf numFmtId="164" fontId="7" fillId="35" borderId="20" xfId="7" applyNumberFormat="1" applyFont="1" applyFill="1" applyBorder="1" applyAlignment="1" applyProtection="1">
      <alignment vertical="top" wrapText="1"/>
    </xf>
    <xf numFmtId="164" fontId="7" fillId="35" borderId="20" xfId="7" applyNumberFormat="1" applyFont="1" applyFill="1" applyBorder="1" applyAlignment="1" applyProtection="1">
      <alignment vertical="top" wrapText="1"/>
      <protection locked="0"/>
    </xf>
    <xf numFmtId="164" fontId="7" fillId="35" borderId="24" xfId="7" applyNumberFormat="1" applyFont="1" applyFill="1" applyBorder="1" applyAlignment="1" applyProtection="1">
      <alignment vertical="top" wrapText="1"/>
    </xf>
    <xf numFmtId="164" fontId="7" fillId="0" borderId="95" xfId="7" applyNumberFormat="1" applyFont="1" applyFill="1" applyBorder="1" applyAlignment="1">
      <alignment horizontal="left" vertical="center" wrapText="1"/>
    </xf>
    <xf numFmtId="164" fontId="108" fillId="0" borderId="95" xfId="7" applyNumberFormat="1" applyFont="1" applyFill="1" applyBorder="1" applyAlignment="1">
      <alignment horizontal="left" vertical="center" wrapText="1"/>
    </xf>
    <xf numFmtId="10" fontId="4" fillId="0" borderId="0" xfId="0" applyNumberFormat="1" applyFont="1" applyAlignment="1">
      <alignment horizontal="left" vertical="center"/>
    </xf>
    <xf numFmtId="0" fontId="4" fillId="0" borderId="58" xfId="0" applyFont="1" applyBorder="1" applyAlignment="1">
      <alignment horizontal="center" vertical="center" wrapText="1"/>
    </xf>
    <xf numFmtId="0" fontId="4" fillId="0" borderId="6" xfId="0" applyFont="1" applyBorder="1" applyAlignment="1">
      <alignment horizontal="center" vertical="center" wrapText="1"/>
    </xf>
    <xf numFmtId="193" fontId="21" fillId="0" borderId="156" xfId="0" applyNumberFormat="1" applyFont="1" applyBorder="1" applyAlignment="1">
      <alignment horizontal="center" vertical="center"/>
    </xf>
    <xf numFmtId="167" fontId="22" fillId="0" borderId="157" xfId="0" applyNumberFormat="1" applyFont="1" applyBorder="1" applyAlignment="1">
      <alignment horizontal="center"/>
    </xf>
    <xf numFmtId="167" fontId="17" fillId="0" borderId="57" xfId="0" applyNumberFormat="1" applyFont="1" applyBorder="1" applyAlignment="1">
      <alignment horizontal="center"/>
    </xf>
    <xf numFmtId="167" fontId="21" fillId="0" borderId="55" xfId="0" applyNumberFormat="1" applyFont="1" applyBorder="1" applyAlignment="1">
      <alignment horizontal="center"/>
    </xf>
    <xf numFmtId="193" fontId="21" fillId="0" borderId="14" xfId="0" applyNumberFormat="1" applyFont="1" applyBorder="1" applyAlignment="1">
      <alignment horizontal="center" vertical="center"/>
    </xf>
    <xf numFmtId="167" fontId="22" fillId="0" borderId="142" xfId="0" applyNumberFormat="1" applyFont="1" applyBorder="1" applyAlignment="1">
      <alignment horizontal="center"/>
    </xf>
    <xf numFmtId="0" fontId="22" fillId="0" borderId="142" xfId="0" applyFont="1" applyBorder="1"/>
    <xf numFmtId="0" fontId="21" fillId="0" borderId="142" xfId="0" applyFont="1" applyBorder="1" applyAlignment="1">
      <alignment horizontal="center" vertical="center"/>
    </xf>
    <xf numFmtId="0" fontId="22" fillId="0" borderId="142" xfId="0" applyFont="1" applyBorder="1" applyAlignment="1">
      <alignment horizontal="center" vertical="center"/>
    </xf>
    <xf numFmtId="43" fontId="142" fillId="0" borderId="0" xfId="7" applyFont="1" applyAlignment="1">
      <alignment horizontal="center" wrapText="1"/>
    </xf>
    <xf numFmtId="43" fontId="18" fillId="81" borderId="56" xfId="7" applyFont="1" applyFill="1" applyBorder="1" applyAlignment="1">
      <alignment horizontal="center"/>
    </xf>
    <xf numFmtId="43" fontId="22" fillId="0" borderId="142" xfId="7" applyFont="1" applyBorder="1" applyAlignment="1"/>
    <xf numFmtId="193" fontId="18" fillId="0" borderId="13" xfId="0" applyNumberFormat="1" applyFont="1" applyBorder="1" applyAlignment="1">
      <alignment horizontal="center" vertical="center"/>
    </xf>
    <xf numFmtId="164" fontId="4" fillId="0" borderId="3" xfId="7" applyNumberFormat="1" applyFont="1" applyBorder="1" applyAlignment="1"/>
    <xf numFmtId="164" fontId="4" fillId="0" borderId="20" xfId="7" applyNumberFormat="1" applyFont="1" applyBorder="1" applyAlignment="1"/>
    <xf numFmtId="164" fontId="4" fillId="35" borderId="23" xfId="7" applyNumberFormat="1" applyFont="1" applyFill="1" applyBorder="1"/>
    <xf numFmtId="164" fontId="4" fillId="35" borderId="24" xfId="7" applyNumberFormat="1" applyFont="1" applyFill="1" applyBorder="1"/>
    <xf numFmtId="164" fontId="4" fillId="0" borderId="19" xfId="7" applyNumberFormat="1" applyFont="1" applyBorder="1" applyAlignment="1"/>
    <xf numFmtId="164" fontId="116" fillId="0" borderId="0" xfId="7" applyNumberFormat="1" applyFont="1"/>
    <xf numFmtId="164" fontId="119" fillId="0" borderId="134" xfId="7" applyNumberFormat="1" applyFont="1" applyBorder="1" applyAlignment="1">
      <alignment horizontal="center" vertical="center" wrapText="1"/>
    </xf>
    <xf numFmtId="164" fontId="119" fillId="0" borderId="134" xfId="7" applyNumberFormat="1" applyFont="1" applyFill="1" applyBorder="1" applyAlignment="1">
      <alignment horizontal="center" vertical="center" wrapText="1"/>
    </xf>
    <xf numFmtId="164" fontId="119" fillId="0" borderId="134" xfId="7" applyNumberFormat="1" applyFont="1" applyBorder="1"/>
    <xf numFmtId="164" fontId="115" fillId="0" borderId="142" xfId="7" applyNumberFormat="1" applyFont="1" applyBorder="1"/>
    <xf numFmtId="164" fontId="118" fillId="0" borderId="142" xfId="7" applyNumberFormat="1" applyFont="1" applyBorder="1"/>
    <xf numFmtId="43" fontId="116" fillId="0" borderId="0" xfId="0" applyNumberFormat="1" applyFont="1"/>
    <xf numFmtId="164" fontId="115" fillId="35" borderId="142" xfId="7" applyNumberFormat="1" applyFont="1" applyFill="1" applyBorder="1"/>
    <xf numFmtId="164" fontId="116" fillId="0" borderId="0" xfId="0" applyNumberFormat="1" applyFont="1"/>
    <xf numFmtId="164" fontId="116" fillId="0" borderId="142" xfId="7" applyNumberFormat="1" applyFont="1" applyBorder="1"/>
    <xf numFmtId="164" fontId="119" fillId="0" borderId="142" xfId="7" applyNumberFormat="1" applyFont="1" applyBorder="1"/>
    <xf numFmtId="164" fontId="115" fillId="78" borderId="142" xfId="7" applyNumberFormat="1" applyFont="1" applyFill="1" applyBorder="1"/>
    <xf numFmtId="164" fontId="118" fillId="80" borderId="142" xfId="7" applyNumberFormat="1" applyFont="1" applyFill="1" applyBorder="1"/>
    <xf numFmtId="164" fontId="115" fillId="0" borderId="0" xfId="0" applyNumberFormat="1" applyFont="1"/>
    <xf numFmtId="164" fontId="115" fillId="0" borderId="142" xfId="7" applyNumberFormat="1" applyFont="1" applyBorder="1" applyAlignment="1">
      <alignment horizontal="left" indent="1"/>
    </xf>
    <xf numFmtId="164" fontId="118" fillId="0" borderId="67" xfId="7" applyNumberFormat="1" applyFont="1" applyBorder="1"/>
    <xf numFmtId="164" fontId="115" fillId="79" borderId="142" xfId="7" applyNumberFormat="1" applyFont="1" applyFill="1" applyBorder="1"/>
    <xf numFmtId="164" fontId="115" fillId="79" borderId="150" xfId="7" applyNumberFormat="1" applyFont="1" applyFill="1" applyBorder="1"/>
    <xf numFmtId="164" fontId="115" fillId="0" borderId="0" xfId="7" applyNumberFormat="1" applyFont="1"/>
    <xf numFmtId="164" fontId="115" fillId="0" borderId="142" xfId="7" applyNumberFormat="1" applyFont="1" applyFill="1" applyBorder="1" applyAlignment="1">
      <alignment horizontal="left" vertical="center" wrapText="1"/>
    </xf>
    <xf numFmtId="164" fontId="120" fillId="0" borderId="142" xfId="7" applyNumberFormat="1" applyFont="1" applyBorder="1"/>
    <xf numFmtId="9" fontId="120" fillId="0" borderId="142" xfId="20961" applyFont="1" applyBorder="1"/>
    <xf numFmtId="164" fontId="4" fillId="0" borderId="3" xfId="7" applyNumberFormat="1" applyFont="1" applyBorder="1"/>
    <xf numFmtId="0" fontId="7" fillId="0" borderId="142" xfId="13" applyFont="1" applyBorder="1" applyAlignment="1" applyProtection="1">
      <alignment wrapText="1"/>
      <protection locked="0"/>
    </xf>
    <xf numFmtId="0" fontId="7" fillId="0" borderId="3" xfId="13" applyFont="1" applyBorder="1" applyAlignment="1" applyProtection="1">
      <alignment vertical="center" wrapText="1"/>
      <protection locked="0"/>
    </xf>
    <xf numFmtId="164" fontId="116" fillId="0" borderId="134" xfId="7" applyNumberFormat="1" applyFont="1" applyBorder="1"/>
    <xf numFmtId="164" fontId="25" fillId="36" borderId="0" xfId="7" applyNumberFormat="1" applyFont="1" applyFill="1" applyBorder="1"/>
    <xf numFmtId="164" fontId="4" fillId="3" borderId="93" xfId="7" applyNumberFormat="1" applyFont="1" applyFill="1" applyBorder="1" applyAlignment="1">
      <alignment vertical="center"/>
    </xf>
    <xf numFmtId="164" fontId="4" fillId="3" borderId="21" xfId="7" applyNumberFormat="1" applyFont="1" applyFill="1" applyBorder="1" applyAlignment="1">
      <alignment vertical="center"/>
    </xf>
    <xf numFmtId="164" fontId="25" fillId="36" borderId="54" xfId="7" applyNumberFormat="1" applyFont="1" applyFill="1" applyBorder="1"/>
    <xf numFmtId="164" fontId="25" fillId="36" borderId="25" xfId="7" applyNumberFormat="1" applyFont="1" applyFill="1" applyBorder="1"/>
    <xf numFmtId="164" fontId="25" fillId="36" borderId="105" xfId="7" applyNumberFormat="1" applyFont="1" applyFill="1" applyBorder="1"/>
    <xf numFmtId="164" fontId="25" fillId="36" borderId="97" xfId="7" applyNumberFormat="1" applyFont="1" applyFill="1" applyBorder="1"/>
    <xf numFmtId="164" fontId="25" fillId="36" borderId="29" xfId="7" applyNumberFormat="1" applyFont="1" applyFill="1" applyBorder="1"/>
    <xf numFmtId="10" fontId="4" fillId="0" borderId="95" xfId="20961" applyNumberFormat="1" applyFont="1" applyFill="1" applyBorder="1" applyAlignment="1">
      <alignment vertical="center"/>
    </xf>
    <xf numFmtId="164" fontId="6" fillId="0" borderId="150" xfId="7" applyNumberFormat="1" applyFont="1" applyBorder="1"/>
    <xf numFmtId="164" fontId="6" fillId="77" borderId="150" xfId="7" applyNumberFormat="1" applyFont="1" applyFill="1" applyBorder="1"/>
    <xf numFmtId="164" fontId="6" fillId="0" borderId="150" xfId="7" applyNumberFormat="1" applyFont="1" applyFill="1" applyBorder="1"/>
    <xf numFmtId="10" fontId="9" fillId="0" borderId="108" xfId="20961" applyNumberFormat="1" applyFont="1" applyBorder="1" applyAlignment="1">
      <alignment wrapText="1"/>
    </xf>
    <xf numFmtId="164" fontId="20" fillId="35" borderId="95" xfId="7" applyNumberFormat="1" applyFont="1" applyFill="1" applyBorder="1" applyAlignment="1">
      <alignment vertical="center" wrapText="1"/>
    </xf>
    <xf numFmtId="164" fontId="20" fillId="35" borderId="96" xfId="7" applyNumberFormat="1" applyFont="1" applyFill="1" applyBorder="1" applyAlignment="1">
      <alignment vertical="center" wrapText="1"/>
    </xf>
    <xf numFmtId="164" fontId="20" fillId="35" borderId="108" xfId="7" applyNumberFormat="1" applyFont="1" applyFill="1" applyBorder="1" applyAlignment="1">
      <alignment vertical="center" wrapText="1"/>
    </xf>
    <xf numFmtId="164" fontId="20" fillId="35" borderId="21" xfId="7" applyNumberFormat="1" applyFont="1" applyFill="1" applyBorder="1" applyAlignment="1">
      <alignment vertical="center" wrapText="1"/>
    </xf>
    <xf numFmtId="164" fontId="20" fillId="0" borderId="95" xfId="7" applyNumberFormat="1" applyFont="1" applyBorder="1" applyAlignment="1">
      <alignment vertical="center" wrapText="1"/>
    </xf>
    <xf numFmtId="164" fontId="20" fillId="35" borderId="23" xfId="7" applyNumberFormat="1" applyFont="1" applyFill="1" applyBorder="1" applyAlignment="1">
      <alignment vertical="center" wrapText="1"/>
    </xf>
    <xf numFmtId="164" fontId="20" fillId="35" borderId="25" xfId="7" applyNumberFormat="1" applyFont="1" applyFill="1" applyBorder="1" applyAlignment="1">
      <alignment vertical="center" wrapText="1"/>
    </xf>
    <xf numFmtId="164" fontId="20" fillId="35" borderId="24" xfId="7" applyNumberFormat="1" applyFont="1" applyFill="1" applyBorder="1" applyAlignment="1">
      <alignment vertical="center" wrapText="1"/>
    </xf>
    <xf numFmtId="164" fontId="20" fillId="35" borderId="36" xfId="7" applyNumberFormat="1" applyFont="1" applyFill="1" applyBorder="1" applyAlignment="1">
      <alignment vertical="center" wrapText="1"/>
    </xf>
    <xf numFmtId="0" fontId="9" fillId="0" borderId="151" xfId="0" applyFont="1" applyBorder="1" applyAlignment="1">
      <alignment horizontal="center" vertical="center" wrapText="1"/>
    </xf>
    <xf numFmtId="0" fontId="15" fillId="0" borderId="142" xfId="0" applyFont="1" applyBorder="1" applyAlignment="1">
      <alignment horizontal="center" vertical="center" wrapText="1"/>
    </xf>
    <xf numFmtId="0" fontId="16" fillId="0" borderId="142" xfId="0" applyFont="1" applyBorder="1" applyAlignment="1">
      <alignment horizontal="left" vertical="center" wrapText="1"/>
    </xf>
    <xf numFmtId="0" fontId="9" fillId="0" borderId="151" xfId="0" applyFont="1" applyBorder="1" applyAlignment="1">
      <alignment horizontal="right" vertical="center" wrapText="1"/>
    </xf>
    <xf numFmtId="0" fontId="7" fillId="0" borderId="142" xfId="0" applyFont="1" applyBorder="1" applyAlignment="1">
      <alignment vertical="center" wrapText="1"/>
    </xf>
    <xf numFmtId="193" fontId="7" fillId="0" borderId="142" xfId="0" applyNumberFormat="1" applyFont="1" applyBorder="1" applyAlignment="1" applyProtection="1">
      <alignment vertical="center" wrapText="1"/>
      <protection locked="0"/>
    </xf>
    <xf numFmtId="193" fontId="7" fillId="0" borderId="150" xfId="0" applyNumberFormat="1" applyFont="1" applyBorder="1" applyAlignment="1" applyProtection="1">
      <alignment vertical="center" wrapText="1"/>
      <protection locked="0"/>
    </xf>
    <xf numFmtId="10" fontId="7" fillId="0" borderId="142" xfId="20961" applyNumberFormat="1" applyFont="1" applyFill="1" applyBorder="1" applyAlignment="1" applyProtection="1">
      <alignment vertical="center" wrapText="1"/>
      <protection locked="0"/>
    </xf>
    <xf numFmtId="10" fontId="7" fillId="0" borderId="150" xfId="20961" applyNumberFormat="1" applyFont="1" applyFill="1" applyBorder="1" applyAlignment="1" applyProtection="1">
      <alignment vertical="center" wrapText="1"/>
      <protection locked="0"/>
    </xf>
    <xf numFmtId="0" fontId="9" fillId="2" borderId="151" xfId="0" applyFont="1" applyFill="1" applyBorder="1" applyAlignment="1">
      <alignment horizontal="right" vertical="center"/>
    </xf>
    <xf numFmtId="0" fontId="9" fillId="2" borderId="142" xfId="0" applyFont="1" applyFill="1" applyBorder="1" applyAlignment="1">
      <alignment vertical="center"/>
    </xf>
    <xf numFmtId="193" fontId="9" fillId="2" borderId="142" xfId="0" applyNumberFormat="1" applyFont="1" applyFill="1" applyBorder="1" applyAlignment="1" applyProtection="1">
      <alignment vertical="center"/>
      <protection locked="0"/>
    </xf>
    <xf numFmtId="0" fontId="15" fillId="0" borderId="151" xfId="0" applyFont="1" applyBorder="1" applyAlignment="1">
      <alignment horizontal="center" vertical="center" wrapText="1"/>
    </xf>
    <xf numFmtId="0" fontId="9" fillId="0" borderId="142" xfId="0" applyFont="1" applyBorder="1" applyAlignment="1">
      <alignment horizontal="left" vertical="center" wrapText="1"/>
    </xf>
    <xf numFmtId="164" fontId="7" fillId="0" borderId="142" xfId="7" applyNumberFormat="1" applyFont="1" applyFill="1" applyBorder="1" applyAlignment="1" applyProtection="1">
      <alignment vertical="center" wrapText="1"/>
      <protection locked="0"/>
    </xf>
    <xf numFmtId="164" fontId="7" fillId="0" borderId="150" xfId="7" applyNumberFormat="1" applyFont="1" applyFill="1" applyBorder="1" applyAlignment="1" applyProtection="1">
      <alignment vertical="center" wrapText="1"/>
      <protection locked="0"/>
    </xf>
    <xf numFmtId="0" fontId="9" fillId="2" borderId="143" xfId="0" applyFont="1" applyFill="1" applyBorder="1" applyAlignment="1">
      <alignment vertical="center"/>
    </xf>
    <xf numFmtId="0" fontId="9" fillId="2" borderId="149" xfId="0" applyFont="1" applyFill="1" applyBorder="1" applyAlignment="1">
      <alignment horizontal="right" vertical="center"/>
    </xf>
    <xf numFmtId="0" fontId="105" fillId="0" borderId="145" xfId="13" applyFont="1" applyBorder="1" applyAlignment="1" applyProtection="1">
      <alignment horizontal="left" vertical="top" wrapText="1"/>
      <protection locked="0"/>
    </xf>
    <xf numFmtId="0" fontId="105" fillId="0" borderId="144" xfId="13" applyFont="1" applyBorder="1" applyAlignment="1" applyProtection="1">
      <alignment horizontal="left" vertical="top" wrapText="1"/>
      <protection locked="0"/>
    </xf>
    <xf numFmtId="0" fontId="105" fillId="0" borderId="144" xfId="0" applyFont="1" applyBorder="1" applyAlignment="1">
      <alignment horizontal="left" vertical="center" wrapText="1"/>
    </xf>
    <xf numFmtId="0" fontId="4" fillId="0" borderId="142" xfId="0" applyFont="1" applyBorder="1"/>
    <xf numFmtId="0" fontId="7" fillId="0" borderId="0" xfId="11" applyFont="1"/>
    <xf numFmtId="0" fontId="143" fillId="0" borderId="0" xfId="11" applyFont="1"/>
    <xf numFmtId="0" fontId="144" fillId="0" borderId="0" xfId="0" applyFont="1"/>
    <xf numFmtId="0" fontId="145" fillId="83" borderId="17" xfId="0" applyFont="1" applyFill="1" applyBorder="1" applyAlignment="1">
      <alignment horizontal="center" vertical="center"/>
    </xf>
    <xf numFmtId="0" fontId="145" fillId="83" borderId="18" xfId="0" applyFont="1" applyFill="1" applyBorder="1" applyAlignment="1">
      <alignment horizontal="center" vertical="center"/>
    </xf>
    <xf numFmtId="0" fontId="145" fillId="84" borderId="142" xfId="0" applyFont="1" applyFill="1" applyBorder="1" applyAlignment="1">
      <alignment horizontal="left" vertical="center"/>
    </xf>
    <xf numFmtId="194" fontId="145" fillId="84" borderId="150" xfId="7" applyNumberFormat="1" applyFont="1" applyFill="1" applyBorder="1" applyAlignment="1">
      <alignment horizontal="left" vertical="center"/>
    </xf>
    <xf numFmtId="49" fontId="147" fillId="0" borderId="142" xfId="0" applyNumberFormat="1" applyFont="1" applyBorder="1" applyAlignment="1">
      <alignment horizontal="left" vertical="center"/>
    </xf>
    <xf numFmtId="194" fontId="147" fillId="0" borderId="150" xfId="7" applyNumberFormat="1" applyFont="1" applyFill="1" applyBorder="1" applyAlignment="1">
      <alignment horizontal="left" vertical="center"/>
    </xf>
    <xf numFmtId="0" fontId="147" fillId="0" borderId="142" xfId="0" applyFont="1" applyBorder="1" applyAlignment="1">
      <alignment horizontal="left" vertical="center"/>
    </xf>
    <xf numFmtId="0" fontId="145" fillId="0" borderId="142" xfId="0" applyFont="1" applyBorder="1" applyAlignment="1">
      <alignment horizontal="left" vertical="center"/>
    </xf>
    <xf numFmtId="10" fontId="7" fillId="0" borderId="150" xfId="0" applyNumberFormat="1" applyFont="1" applyBorder="1" applyAlignment="1">
      <alignment horizontal="right" vertical="center" wrapText="1"/>
    </xf>
    <xf numFmtId="0" fontId="149" fillId="85" borderId="23" xfId="0" applyFont="1" applyFill="1" applyBorder="1" applyAlignment="1">
      <alignment horizontal="left" vertical="center"/>
    </xf>
    <xf numFmtId="10" fontId="143" fillId="86" borderId="148" xfId="0" applyNumberFormat="1" applyFont="1" applyFill="1" applyBorder="1" applyAlignment="1">
      <alignment horizontal="right" vertical="center" wrapText="1"/>
    </xf>
    <xf numFmtId="0" fontId="150" fillId="0" borderId="0" xfId="0" applyFont="1" applyAlignment="1">
      <alignment vertical="top" wrapText="1"/>
    </xf>
    <xf numFmtId="0" fontId="152" fillId="0" borderId="0" xfId="0" applyFont="1" applyAlignment="1">
      <alignment vertical="top"/>
    </xf>
    <xf numFmtId="0" fontId="152" fillId="0" borderId="0" xfId="0" applyFont="1" applyAlignment="1">
      <alignment vertical="top" wrapText="1"/>
    </xf>
    <xf numFmtId="0" fontId="0" fillId="0" borderId="1" xfId="0" applyBorder="1"/>
    <xf numFmtId="0" fontId="4" fillId="87" borderId="142" xfId="0" applyFont="1" applyFill="1" applyBorder="1" applyAlignment="1">
      <alignment horizontal="center" vertical="center" wrapText="1"/>
    </xf>
    <xf numFmtId="0" fontId="6" fillId="86" borderId="142" xfId="0" applyFont="1" applyFill="1" applyBorder="1" applyAlignment="1">
      <alignment vertical="center" wrapText="1"/>
    </xf>
    <xf numFmtId="194" fontId="6" fillId="86" borderId="142" xfId="7" applyNumberFormat="1" applyFont="1" applyFill="1" applyBorder="1" applyAlignment="1">
      <alignment vertical="center"/>
    </xf>
    <xf numFmtId="194" fontId="6" fillId="86" borderId="150" xfId="7" applyNumberFormat="1" applyFont="1" applyFill="1" applyBorder="1" applyAlignment="1">
      <alignment vertical="center"/>
    </xf>
    <xf numFmtId="0" fontId="147" fillId="84" borderId="142" xfId="0" applyFont="1" applyFill="1" applyBorder="1" applyAlignment="1">
      <alignment horizontal="left" vertical="center" wrapText="1" indent="3"/>
    </xf>
    <xf numFmtId="194" fontId="6" fillId="35" borderId="142" xfId="7" applyNumberFormat="1" applyFont="1" applyFill="1" applyBorder="1" applyAlignment="1">
      <alignment vertical="center"/>
    </xf>
    <xf numFmtId="0" fontId="153" fillId="84" borderId="142" xfId="0" applyFont="1" applyFill="1" applyBorder="1" applyAlignment="1">
      <alignment horizontal="left" vertical="center" wrapText="1" indent="5"/>
    </xf>
    <xf numFmtId="0" fontId="154" fillId="83" borderId="142" xfId="0" applyFont="1" applyFill="1" applyBorder="1" applyAlignment="1">
      <alignment horizontal="left" vertical="center" wrapText="1" indent="1"/>
    </xf>
    <xf numFmtId="194" fontId="154" fillId="83" borderId="142" xfId="7" applyNumberFormat="1" applyFont="1" applyFill="1" applyBorder="1" applyAlignment="1">
      <alignment vertical="center"/>
    </xf>
    <xf numFmtId="194" fontId="155" fillId="84" borderId="142" xfId="7" applyNumberFormat="1" applyFont="1" applyFill="1" applyBorder="1" applyAlignment="1">
      <alignment vertical="center"/>
    </xf>
    <xf numFmtId="0" fontId="153" fillId="84" borderId="23" xfId="0" applyFont="1" applyFill="1" applyBorder="1" applyAlignment="1">
      <alignment horizontal="left" vertical="center" wrapText="1" indent="5"/>
    </xf>
    <xf numFmtId="49" fontId="156" fillId="0" borderId="142" xfId="0" applyNumberFormat="1" applyFont="1" applyBorder="1" applyAlignment="1">
      <alignment horizontal="right" vertical="center"/>
    </xf>
    <xf numFmtId="49" fontId="105" fillId="82" borderId="74" xfId="0" applyNumberFormat="1" applyFont="1" applyFill="1" applyBorder="1" applyAlignment="1">
      <alignment horizontal="right" vertical="center"/>
    </xf>
    <xf numFmtId="0" fontId="156" fillId="0" borderId="142" xfId="12672" applyFont="1" applyBorder="1" applyAlignment="1">
      <alignment horizontal="left" vertical="center" wrapText="1"/>
    </xf>
    <xf numFmtId="0" fontId="156" fillId="0" borderId="143" xfId="0" applyFont="1" applyBorder="1" applyAlignment="1">
      <alignment horizontal="left" vertical="top" wrapText="1"/>
    </xf>
    <xf numFmtId="0" fontId="156" fillId="0" borderId="142" xfId="0" applyFont="1" applyBorder="1" applyAlignment="1">
      <alignment vertical="center" wrapText="1"/>
    </xf>
    <xf numFmtId="0" fontId="11" fillId="0" borderId="0" xfId="17" applyFill="1" applyBorder="1" applyAlignment="1" applyProtection="1"/>
    <xf numFmtId="10" fontId="112" fillId="77" borderId="164" xfId="20961" applyNumberFormat="1" applyFont="1" applyFill="1" applyBorder="1" applyAlignment="1" applyProtection="1">
      <alignment horizontal="right" vertical="center"/>
    </xf>
    <xf numFmtId="43" fontId="22" fillId="0" borderId="0" xfId="0" applyNumberFormat="1" applyFont="1"/>
    <xf numFmtId="164" fontId="138" fillId="3" borderId="164" xfId="7" applyNumberFormat="1" applyFont="1" applyFill="1" applyBorder="1" applyAlignment="1" applyProtection="1">
      <protection locked="0"/>
    </xf>
    <xf numFmtId="0" fontId="11" fillId="0" borderId="164" xfId="17" applyFill="1" applyBorder="1" applyAlignment="1" applyProtection="1"/>
    <xf numFmtId="0" fontId="106" fillId="0" borderId="0" xfId="0" applyFont="1" applyAlignment="1">
      <alignment wrapText="1"/>
    </xf>
    <xf numFmtId="0" fontId="138" fillId="3" borderId="164" xfId="5" applyFont="1" applyFill="1" applyBorder="1" applyProtection="1">
      <protection locked="0"/>
    </xf>
    <xf numFmtId="0" fontId="138" fillId="0" borderId="164" xfId="22313" applyFont="1" applyBorder="1" applyAlignment="1" applyProtection="1">
      <alignment horizontal="center" vertical="top" wrapText="1"/>
      <protection locked="0"/>
    </xf>
    <xf numFmtId="0" fontId="157" fillId="3" borderId="164" xfId="22313" applyFont="1" applyFill="1" applyBorder="1" applyAlignment="1" applyProtection="1">
      <alignment wrapText="1"/>
      <protection locked="0"/>
    </xf>
    <xf numFmtId="3" fontId="138" fillId="80" borderId="164" xfId="5" applyNumberFormat="1" applyFont="1" applyFill="1" applyBorder="1"/>
    <xf numFmtId="0" fontId="136" fillId="3" borderId="164" xfId="22313" applyFont="1" applyFill="1" applyBorder="1" applyAlignment="1" applyProtection="1">
      <alignment horizontal="right" wrapText="1"/>
      <protection locked="0"/>
    </xf>
    <xf numFmtId="3" fontId="138" fillId="0" borderId="164" xfId="5" applyNumberFormat="1" applyFont="1" applyBorder="1"/>
    <xf numFmtId="0" fontId="158" fillId="0" borderId="0" xfId="22312" applyFont="1" applyAlignment="1" applyProtection="1">
      <alignment vertical="center"/>
      <protection locked="0"/>
    </xf>
    <xf numFmtId="0" fontId="111" fillId="76" borderId="165" xfId="21412" applyFont="1" applyFill="1" applyBorder="1" applyAlignment="1" applyProtection="1">
      <alignment vertical="center" wrapText="1"/>
      <protection locked="0"/>
    </xf>
    <xf numFmtId="0" fontId="61" fillId="76" borderId="163" xfId="21412" applyFont="1" applyFill="1" applyBorder="1" applyProtection="1">
      <alignment vertical="center"/>
      <protection locked="0"/>
    </xf>
    <xf numFmtId="0" fontId="112" fillId="69" borderId="143" xfId="21412" applyFont="1" applyFill="1" applyBorder="1" applyAlignment="1" applyProtection="1">
      <alignment horizontal="center" vertical="center"/>
      <protection locked="0"/>
    </xf>
    <xf numFmtId="0" fontId="112" fillId="0" borderId="163" xfId="21412" applyFont="1" applyBorder="1" applyAlignment="1" applyProtection="1">
      <alignment horizontal="left" vertical="center" wrapText="1"/>
      <protection locked="0"/>
    </xf>
    <xf numFmtId="164" fontId="112" fillId="0" borderId="164" xfId="948" applyNumberFormat="1" applyFont="1" applyFill="1" applyBorder="1" applyAlignment="1" applyProtection="1">
      <alignment horizontal="right" vertical="center"/>
      <protection locked="0"/>
    </xf>
    <xf numFmtId="0" fontId="111" fillId="77" borderId="164" xfId="21412" applyFont="1" applyFill="1" applyBorder="1" applyAlignment="1" applyProtection="1">
      <alignment horizontal="center" vertical="center"/>
      <protection locked="0"/>
    </xf>
    <xf numFmtId="0" fontId="111" fillId="77" borderId="163" xfId="21412" applyFont="1" applyFill="1" applyBorder="1" applyAlignment="1" applyProtection="1">
      <alignment vertical="top" wrapText="1"/>
      <protection locked="0"/>
    </xf>
    <xf numFmtId="164" fontId="112" fillId="77" borderId="164" xfId="948" applyNumberFormat="1" applyFont="1" applyFill="1" applyBorder="1" applyAlignment="1" applyProtection="1">
      <alignment horizontal="right" vertical="center"/>
    </xf>
    <xf numFmtId="0" fontId="111" fillId="76" borderId="165" xfId="21412" applyFont="1" applyFill="1" applyBorder="1" applyProtection="1">
      <alignment vertical="center"/>
      <protection locked="0"/>
    </xf>
    <xf numFmtId="164" fontId="61" fillId="76" borderId="163" xfId="948" applyNumberFormat="1" applyFont="1" applyFill="1" applyBorder="1" applyAlignment="1" applyProtection="1">
      <alignment horizontal="right" vertical="center"/>
      <protection locked="0"/>
    </xf>
    <xf numFmtId="0" fontId="113" fillId="69" borderId="143" xfId="21412" applyFont="1" applyFill="1" applyBorder="1" applyAlignment="1" applyProtection="1">
      <alignment horizontal="center" vertical="center"/>
      <protection locked="0"/>
    </xf>
    <xf numFmtId="0" fontId="112" fillId="69" borderId="164" xfId="21412" applyFont="1" applyFill="1" applyBorder="1" applyAlignment="1" applyProtection="1">
      <alignment vertical="center" wrapText="1"/>
      <protection locked="0"/>
    </xf>
    <xf numFmtId="0" fontId="112" fillId="69" borderId="164" xfId="21412" applyFont="1" applyFill="1" applyBorder="1" applyAlignment="1" applyProtection="1">
      <alignment horizontal="left" vertical="center" wrapText="1"/>
      <protection locked="0"/>
    </xf>
    <xf numFmtId="0" fontId="112" fillId="0" borderId="164" xfId="21412" applyFont="1" applyBorder="1" applyAlignment="1" applyProtection="1">
      <alignment horizontal="left" vertical="center" wrapText="1"/>
      <protection locked="0"/>
    </xf>
    <xf numFmtId="0" fontId="113" fillId="3" borderId="143" xfId="21412" applyFont="1" applyFill="1" applyBorder="1" applyAlignment="1" applyProtection="1">
      <alignment horizontal="center" vertical="center"/>
      <protection locked="0"/>
    </xf>
    <xf numFmtId="0" fontId="112" fillId="0" borderId="164" xfId="21412" applyFont="1" applyBorder="1" applyAlignment="1" applyProtection="1">
      <alignment vertical="center" wrapText="1"/>
      <protection locked="0"/>
    </xf>
    <xf numFmtId="0" fontId="114" fillId="77" borderId="164" xfId="21412" applyFont="1" applyFill="1" applyBorder="1" applyAlignment="1" applyProtection="1">
      <alignment horizontal="center" vertical="center"/>
      <protection locked="0"/>
    </xf>
    <xf numFmtId="0" fontId="111" fillId="77" borderId="163" xfId="21412" applyFont="1" applyFill="1" applyBorder="1" applyAlignment="1" applyProtection="1">
      <alignment vertical="center" wrapText="1"/>
      <protection locked="0"/>
    </xf>
    <xf numFmtId="164" fontId="111" fillId="76" borderId="163" xfId="948" applyNumberFormat="1" applyFont="1" applyFill="1" applyBorder="1" applyAlignment="1" applyProtection="1">
      <alignment horizontal="right" vertical="center"/>
      <protection locked="0"/>
    </xf>
    <xf numFmtId="0" fontId="112" fillId="69" borderId="163" xfId="21412" applyFont="1" applyFill="1" applyBorder="1" applyAlignment="1" applyProtection="1">
      <alignment vertical="center" wrapText="1"/>
      <protection locked="0"/>
    </xf>
    <xf numFmtId="0" fontId="61" fillId="76" borderId="165" xfId="21412" applyFont="1" applyFill="1" applyBorder="1" applyProtection="1">
      <alignment vertical="center"/>
      <protection locked="0"/>
    </xf>
    <xf numFmtId="0" fontId="113" fillId="3" borderId="164" xfId="21412" applyFont="1" applyFill="1" applyBorder="1" applyAlignment="1" applyProtection="1">
      <alignment horizontal="center" vertical="center"/>
      <protection locked="0"/>
    </xf>
    <xf numFmtId="0" fontId="112" fillId="69" borderId="163" xfId="21412" applyFont="1" applyFill="1" applyBorder="1" applyAlignment="1" applyProtection="1">
      <alignment horizontal="left" vertical="center" wrapText="1"/>
      <protection locked="0"/>
    </xf>
    <xf numFmtId="0" fontId="157" fillId="3" borderId="0" xfId="22312" applyFont="1" applyFill="1" applyAlignment="1" applyProtection="1">
      <alignment vertical="center"/>
      <protection locked="0"/>
    </xf>
    <xf numFmtId="0" fontId="138" fillId="3" borderId="164" xfId="5" applyFont="1" applyFill="1" applyBorder="1" applyAlignment="1" applyProtection="1">
      <alignment vertical="center" wrapText="1"/>
      <protection locked="0"/>
    </xf>
    <xf numFmtId="0" fontId="138" fillId="0" borderId="164" xfId="22313" applyFont="1" applyBorder="1" applyAlignment="1" applyProtection="1">
      <alignment horizontal="center" vertical="center" wrapText="1"/>
      <protection locked="0"/>
    </xf>
    <xf numFmtId="3" fontId="138" fillId="3" borderId="164" xfId="1" applyNumberFormat="1" applyFont="1" applyFill="1" applyBorder="1" applyAlignment="1" applyProtection="1">
      <alignment horizontal="center" vertical="center" wrapText="1"/>
      <protection locked="0"/>
    </xf>
    <xf numFmtId="9" fontId="138" fillId="3" borderId="164" xfId="15" applyNumberFormat="1" applyFont="1" applyFill="1" applyBorder="1" applyAlignment="1" applyProtection="1">
      <alignment horizontal="center" vertical="center" wrapText="1"/>
      <protection locked="0"/>
    </xf>
    <xf numFmtId="0" fontId="138" fillId="3" borderId="164" xfId="22313" applyFont="1" applyFill="1" applyBorder="1" applyAlignment="1" applyProtection="1">
      <alignment horizontal="center" vertical="center" wrapText="1"/>
      <protection locked="0"/>
    </xf>
    <xf numFmtId="0" fontId="157" fillId="3" borderId="164" xfId="22313" applyFont="1" applyFill="1" applyBorder="1" applyProtection="1">
      <protection locked="0"/>
    </xf>
    <xf numFmtId="0" fontId="160" fillId="3" borderId="164" xfId="22313" applyFont="1" applyFill="1" applyBorder="1" applyAlignment="1" applyProtection="1">
      <alignment horizontal="right"/>
      <protection locked="0"/>
    </xf>
    <xf numFmtId="195" fontId="138" fillId="80" borderId="164" xfId="5" applyNumberFormat="1" applyFont="1" applyFill="1" applyBorder="1" applyProtection="1">
      <protection locked="0"/>
    </xf>
    <xf numFmtId="164" fontId="138" fillId="80" borderId="164" xfId="1" applyNumberFormat="1" applyFont="1" applyFill="1" applyBorder="1" applyAlignment="1" applyProtection="1"/>
    <xf numFmtId="0" fontId="138" fillId="3" borderId="164" xfId="22313" applyFont="1" applyFill="1" applyBorder="1" applyAlignment="1" applyProtection="1">
      <alignment horizontal="left" vertical="center"/>
      <protection locked="0"/>
    </xf>
    <xf numFmtId="3" fontId="138" fillId="3" borderId="164" xfId="5" applyNumberFormat="1" applyFont="1" applyFill="1" applyBorder="1" applyProtection="1">
      <protection locked="0"/>
    </xf>
    <xf numFmtId="0" fontId="136" fillId="3" borderId="164" xfId="22313" applyFont="1" applyFill="1" applyBorder="1" applyAlignment="1" applyProtection="1">
      <alignment horizontal="right"/>
      <protection locked="0"/>
    </xf>
    <xf numFmtId="0" fontId="138" fillId="0" borderId="164" xfId="22313" applyFont="1" applyBorder="1" applyAlignment="1" applyProtection="1">
      <alignment horizontal="left" vertical="center"/>
      <protection locked="0"/>
    </xf>
    <xf numFmtId="0" fontId="157" fillId="3" borderId="164" xfId="16" applyFont="1" applyFill="1" applyBorder="1" applyProtection="1">
      <protection locked="0"/>
    </xf>
    <xf numFmtId="3" fontId="157" fillId="76" borderId="164" xfId="16" applyNumberFormat="1" applyFont="1" applyFill="1" applyBorder="1"/>
    <xf numFmtId="0" fontId="134" fillId="0" borderId="164" xfId="0" applyFont="1" applyBorder="1" applyAlignment="1">
      <alignment horizontal="left"/>
    </xf>
    <xf numFmtId="0" fontId="164" fillId="0" borderId="0" xfId="0" applyFont="1" applyAlignment="1">
      <alignment horizontal="left" vertical="center" wrapText="1"/>
    </xf>
    <xf numFmtId="164" fontId="4" fillId="0" borderId="134" xfId="7" applyNumberFormat="1" applyFont="1" applyFill="1" applyBorder="1" applyAlignment="1">
      <alignment vertical="center" wrapText="1"/>
    </xf>
    <xf numFmtId="164" fontId="4" fillId="0" borderId="0" xfId="0" applyNumberFormat="1" applyFont="1"/>
    <xf numFmtId="0" fontId="140" fillId="0" borderId="154" xfId="0" applyFont="1" applyBorder="1" applyAlignment="1">
      <alignment horizontal="center" vertical="center"/>
    </xf>
    <xf numFmtId="0" fontId="140" fillId="0" borderId="29" xfId="0" applyFont="1" applyBorder="1" applyAlignment="1">
      <alignment horizontal="center" vertical="center"/>
    </xf>
    <xf numFmtId="0" fontId="140" fillId="0" borderId="155" xfId="0" applyFont="1" applyBorder="1" applyAlignment="1">
      <alignment horizontal="center" vertical="center"/>
    </xf>
    <xf numFmtId="0" fontId="103" fillId="0" borderId="64" xfId="0" applyFont="1" applyBorder="1" applyAlignment="1">
      <alignment horizontal="left" vertical="center" wrapText="1"/>
    </xf>
    <xf numFmtId="0" fontId="103" fillId="0" borderId="63" xfId="0" applyFont="1" applyBorder="1" applyAlignment="1">
      <alignment horizontal="left" vertical="center" wrapText="1"/>
    </xf>
    <xf numFmtId="164" fontId="0" fillId="0" borderId="96" xfId="7" applyNumberFormat="1" applyFont="1" applyBorder="1" applyAlignment="1">
      <alignment horizontal="center"/>
    </xf>
    <xf numFmtId="164" fontId="0" fillId="0" borderId="93" xfId="7" applyNumberFormat="1" applyFont="1" applyBorder="1" applyAlignment="1">
      <alignment horizontal="center"/>
    </xf>
    <xf numFmtId="164" fontId="0" fillId="0" borderId="94" xfId="7" applyNumberFormat="1" applyFont="1" applyBorder="1" applyAlignment="1">
      <alignment horizontal="center"/>
    </xf>
    <xf numFmtId="164" fontId="0" fillId="0" borderId="135" xfId="7" applyNumberFormat="1" applyFont="1" applyBorder="1" applyAlignment="1">
      <alignment horizontal="center"/>
    </xf>
    <xf numFmtId="164" fontId="0" fillId="0" borderId="136" xfId="7" applyNumberFormat="1" applyFont="1" applyBorder="1" applyAlignment="1">
      <alignment horizontal="center"/>
    </xf>
    <xf numFmtId="164" fontId="0" fillId="0" borderId="137" xfId="7" applyNumberFormat="1" applyFont="1" applyBorder="1" applyAlignment="1">
      <alignment horizontal="center"/>
    </xf>
    <xf numFmtId="0" fontId="0" fillId="0" borderId="134" xfId="0" applyBorder="1" applyAlignment="1">
      <alignment horizontal="center" vertical="center"/>
    </xf>
    <xf numFmtId="0" fontId="127" fillId="0" borderId="91" xfId="0" applyFont="1" applyBorder="1" applyAlignment="1">
      <alignment horizontal="center" vertical="center"/>
    </xf>
    <xf numFmtId="0" fontId="127" fillId="0" borderId="7" xfId="0" applyFont="1" applyBorder="1" applyAlignment="1">
      <alignment horizontal="center" vertical="center"/>
    </xf>
    <xf numFmtId="164" fontId="10" fillId="0" borderId="17" xfId="7" applyNumberFormat="1" applyFont="1" applyFill="1" applyBorder="1" applyAlignment="1" applyProtection="1">
      <alignment horizontal="center" vertical="center"/>
    </xf>
    <xf numFmtId="164" fontId="10" fillId="0" borderId="18" xfId="7" applyNumberFormat="1" applyFont="1" applyFill="1" applyBorder="1" applyAlignment="1" applyProtection="1">
      <alignment horizontal="center" vertical="center"/>
    </xf>
    <xf numFmtId="0" fontId="127" fillId="0" borderId="138" xfId="0" applyFont="1" applyBorder="1" applyAlignment="1">
      <alignment horizontal="center" vertical="center" wrapText="1"/>
    </xf>
    <xf numFmtId="0" fontId="127" fillId="0" borderId="7" xfId="0" applyFont="1" applyBorder="1" applyAlignment="1">
      <alignment horizontal="center" vertical="center" wrapText="1"/>
    </xf>
    <xf numFmtId="0" fontId="0" fillId="0" borderId="124" xfId="0" applyBorder="1" applyAlignment="1">
      <alignment horizontal="center" vertical="center"/>
    </xf>
    <xf numFmtId="0" fontId="0" fillId="0" borderId="11" xfId="0" applyBorder="1" applyAlignment="1">
      <alignment horizontal="center" vertical="center"/>
    </xf>
    <xf numFmtId="0" fontId="0" fillId="0" borderId="134" xfId="0" applyBorder="1" applyAlignment="1">
      <alignment horizontal="center" vertical="center" wrapText="1"/>
    </xf>
    <xf numFmtId="164" fontId="10" fillId="0" borderId="17" xfId="7" applyNumberFormat="1" applyFont="1" applyFill="1" applyBorder="1" applyAlignment="1" applyProtection="1">
      <alignment horizontal="center"/>
    </xf>
    <xf numFmtId="164" fontId="10" fillId="0" borderId="18" xfId="7" applyNumberFormat="1" applyFont="1" applyFill="1" applyBorder="1" applyAlignment="1" applyProtection="1">
      <alignment horizontal="center"/>
    </xf>
    <xf numFmtId="0" fontId="13" fillId="0" borderId="3" xfId="0" applyFont="1" applyBorder="1" applyAlignment="1">
      <alignment wrapText="1"/>
    </xf>
    <xf numFmtId="0" fontId="4" fillId="0" borderId="20" xfId="0" applyFont="1" applyBorder="1"/>
    <xf numFmtId="0" fontId="10" fillId="0" borderId="8" xfId="0" applyFont="1" applyBorder="1" applyAlignment="1">
      <alignment horizontal="center" vertical="center" wrapText="1"/>
    </xf>
    <xf numFmtId="0" fontId="10" fillId="0" borderId="21" xfId="0" applyFont="1" applyBorder="1" applyAlignment="1">
      <alignment horizontal="center" vertical="center" wrapText="1"/>
    </xf>
    <xf numFmtId="0" fontId="4" fillId="0" borderId="95" xfId="0" applyFont="1" applyBorder="1" applyAlignment="1">
      <alignment horizontal="center" vertical="center" wrapText="1"/>
    </xf>
    <xf numFmtId="0" fontId="4" fillId="0" borderId="96" xfId="0" applyFont="1" applyBorder="1" applyAlignment="1">
      <alignment horizontal="center"/>
    </xf>
    <xf numFmtId="0" fontId="4" fillId="0" borderId="21" xfId="0" applyFont="1" applyBorder="1" applyAlignment="1">
      <alignment horizontal="center"/>
    </xf>
    <xf numFmtId="0" fontId="6" fillId="35" borderId="112" xfId="0" applyFont="1" applyFill="1" applyBorder="1" applyAlignment="1">
      <alignment horizontal="center" vertical="center" wrapText="1"/>
    </xf>
    <xf numFmtId="0" fontId="6" fillId="35" borderId="28" xfId="0" applyFont="1" applyFill="1" applyBorder="1" applyAlignment="1">
      <alignment horizontal="center" vertical="center" wrapText="1"/>
    </xf>
    <xf numFmtId="0" fontId="6" fillId="35" borderId="109" xfId="0" applyFont="1" applyFill="1" applyBorder="1" applyAlignment="1">
      <alignment horizontal="center" vertical="center" wrapText="1"/>
    </xf>
    <xf numFmtId="0" fontId="6" fillId="35" borderId="94" xfId="0" applyFont="1" applyFill="1" applyBorder="1" applyAlignment="1">
      <alignment horizontal="center" vertical="center" wrapText="1"/>
    </xf>
    <xf numFmtId="0" fontId="4" fillId="87" borderId="7" xfId="0" applyFont="1" applyFill="1" applyBorder="1" applyAlignment="1">
      <alignment horizontal="center" vertical="center" wrapText="1"/>
    </xf>
    <xf numFmtId="0" fontId="4" fillId="87" borderId="142" xfId="0" applyFont="1" applyFill="1" applyBorder="1" applyAlignment="1">
      <alignment horizontal="center" vertical="center" wrapText="1"/>
    </xf>
    <xf numFmtId="0" fontId="4" fillId="87" borderId="7" xfId="11" applyFont="1" applyFill="1" applyBorder="1" applyAlignment="1">
      <alignment horizontal="center" vertical="top"/>
    </xf>
    <xf numFmtId="0" fontId="6" fillId="86" borderId="62" xfId="0" applyFont="1" applyFill="1" applyBorder="1" applyAlignment="1">
      <alignment horizontal="center" vertical="center" wrapText="1"/>
    </xf>
    <xf numFmtId="0" fontId="6" fillId="86" borderId="150" xfId="0" applyFont="1" applyFill="1" applyBorder="1" applyAlignment="1">
      <alignment horizontal="center" vertical="center" wrapText="1"/>
    </xf>
    <xf numFmtId="0" fontId="100" fillId="3" borderId="65" xfId="13" applyFont="1" applyFill="1" applyBorder="1" applyAlignment="1" applyProtection="1">
      <alignment horizontal="center" vertical="center" wrapText="1"/>
      <protection locked="0"/>
    </xf>
    <xf numFmtId="0" fontId="100" fillId="3" borderId="62"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164" fontId="15" fillId="3" borderId="18" xfId="1" applyNumberFormat="1" applyFont="1" applyFill="1" applyBorder="1" applyAlignment="1" applyProtection="1">
      <alignment horizontal="center"/>
      <protection locked="0"/>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164" fontId="15" fillId="0" borderId="88" xfId="1" applyNumberFormat="1" applyFont="1" applyFill="1" applyBorder="1" applyAlignment="1" applyProtection="1">
      <alignment horizontal="center" vertical="center" wrapText="1"/>
      <protection locked="0"/>
    </xf>
    <xf numFmtId="164" fontId="15" fillId="0" borderId="89" xfId="1" applyNumberFormat="1" applyFont="1" applyFill="1" applyBorder="1" applyAlignment="1" applyProtection="1">
      <alignment horizontal="center" vertical="center" wrapText="1"/>
      <protection locked="0"/>
    </xf>
    <xf numFmtId="0" fontId="4" fillId="0" borderId="65"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164" fontId="4" fillId="0" borderId="58" xfId="7" applyNumberFormat="1" applyFont="1" applyFill="1" applyBorder="1" applyAlignment="1">
      <alignment horizontal="center" vertical="center" wrapText="1"/>
    </xf>
    <xf numFmtId="164" fontId="4" fillId="0" borderId="54" xfId="7" applyNumberFormat="1" applyFont="1" applyFill="1" applyBorder="1" applyAlignment="1">
      <alignment horizontal="center" vertical="center" wrapText="1"/>
    </xf>
    <xf numFmtId="164" fontId="4" fillId="0" borderId="102" xfId="7" applyNumberFormat="1" applyFont="1" applyFill="1" applyBorder="1" applyAlignment="1">
      <alignment horizontal="center" vertical="center" wrapText="1"/>
    </xf>
    <xf numFmtId="0" fontId="14" fillId="0" borderId="53" xfId="0" applyFont="1" applyBorder="1" applyAlignment="1">
      <alignment horizontal="left" vertical="center"/>
    </xf>
    <xf numFmtId="0" fontId="14" fillId="0" borderId="54" xfId="0" applyFont="1" applyBorder="1" applyAlignment="1">
      <alignment horizontal="left" vertical="center"/>
    </xf>
    <xf numFmtId="0" fontId="4" fillId="0" borderId="54" xfId="0" applyFont="1" applyBorder="1" applyAlignment="1">
      <alignment horizontal="center" vertical="center" wrapText="1"/>
    </xf>
    <xf numFmtId="0" fontId="4" fillId="0" borderId="102" xfId="0" applyFont="1" applyBorder="1" applyAlignment="1">
      <alignment horizontal="center" vertical="center" wrapText="1"/>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08" xfId="0" applyFont="1" applyBorder="1" applyAlignment="1">
      <alignment horizontal="center" vertical="center" wrapText="1"/>
    </xf>
    <xf numFmtId="0" fontId="118" fillId="0" borderId="115" xfId="0" applyFont="1" applyBorder="1" applyAlignment="1">
      <alignment horizontal="left" vertical="center" wrapText="1"/>
    </xf>
    <xf numFmtId="0" fontId="118" fillId="0" borderId="116" xfId="0" applyFont="1" applyBorder="1" applyAlignment="1">
      <alignment horizontal="left" vertical="center" wrapText="1"/>
    </xf>
    <xf numFmtId="0" fontId="118" fillId="0" borderId="118" xfId="0" applyFont="1" applyBorder="1" applyAlignment="1">
      <alignment horizontal="left" vertical="center" wrapText="1"/>
    </xf>
    <xf numFmtId="0" fontId="118" fillId="0" borderId="119" xfId="0" applyFont="1" applyBorder="1" applyAlignment="1">
      <alignment horizontal="left" vertical="center" wrapText="1"/>
    </xf>
    <xf numFmtId="0" fontId="118" fillId="0" borderId="121" xfId="0" applyFont="1" applyBorder="1" applyAlignment="1">
      <alignment horizontal="left" vertical="center" wrapText="1"/>
    </xf>
    <xf numFmtId="0" fontId="118" fillId="0" borderId="122" xfId="0" applyFont="1" applyBorder="1" applyAlignment="1">
      <alignment horizontal="left" vertical="center" wrapText="1"/>
    </xf>
    <xf numFmtId="164" fontId="119" fillId="0" borderId="141" xfId="7" applyNumberFormat="1" applyFont="1" applyFill="1" applyBorder="1" applyAlignment="1">
      <alignment horizontal="center" vertical="center" wrapText="1"/>
    </xf>
    <xf numFmtId="164" fontId="119" fillId="0" borderId="140" xfId="7" applyNumberFormat="1" applyFont="1" applyFill="1" applyBorder="1" applyAlignment="1">
      <alignment horizontal="center" vertical="center" wrapText="1"/>
    </xf>
    <xf numFmtId="164" fontId="119" fillId="0" borderId="117" xfId="7" applyNumberFormat="1" applyFont="1" applyFill="1" applyBorder="1" applyAlignment="1">
      <alignment horizontal="center" vertical="center" wrapText="1"/>
    </xf>
    <xf numFmtId="164" fontId="119" fillId="0" borderId="52" xfId="7" applyNumberFormat="1" applyFont="1" applyFill="1" applyBorder="1" applyAlignment="1">
      <alignment horizontal="center" vertical="center" wrapText="1"/>
    </xf>
    <xf numFmtId="164" fontId="119" fillId="0" borderId="120" xfId="7" applyNumberFormat="1" applyFont="1" applyFill="1" applyBorder="1" applyAlignment="1">
      <alignment horizontal="center" vertical="center" wrapText="1"/>
    </xf>
    <xf numFmtId="164" fontId="119" fillId="0" borderId="11" xfId="7" applyNumberFormat="1" applyFont="1" applyFill="1" applyBorder="1" applyAlignment="1">
      <alignment horizontal="center" vertical="center" wrapText="1"/>
    </xf>
    <xf numFmtId="0" fontId="115" fillId="0" borderId="143"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2" xfId="0" applyFont="1" applyBorder="1" applyAlignment="1">
      <alignment horizontal="center" vertical="center" wrapText="1"/>
    </xf>
    <xf numFmtId="0" fontId="115" fillId="0" borderId="145" xfId="0" applyFont="1" applyBorder="1" applyAlignment="1">
      <alignment horizontal="center" vertical="center" wrapText="1"/>
    </xf>
    <xf numFmtId="0" fontId="115" fillId="0" borderId="144" xfId="0" applyFont="1" applyBorder="1" applyAlignment="1">
      <alignment horizontal="center" vertical="center" wrapText="1"/>
    </xf>
    <xf numFmtId="0" fontId="123" fillId="0" borderId="142" xfId="0" applyFont="1" applyBorder="1" applyAlignment="1">
      <alignment horizontal="center" vertical="center"/>
    </xf>
    <xf numFmtId="0" fontId="117" fillId="0" borderId="141" xfId="0" applyFont="1" applyBorder="1" applyAlignment="1">
      <alignment horizontal="center" vertical="center"/>
    </xf>
    <xf numFmtId="0" fontId="117" fillId="0" borderId="146" xfId="0" applyFont="1" applyBorder="1" applyAlignment="1">
      <alignment horizontal="center" vertical="center"/>
    </xf>
    <xf numFmtId="0" fontId="117" fillId="0" borderId="52" xfId="0" applyFont="1" applyBorder="1" applyAlignment="1">
      <alignment horizontal="center" vertical="center"/>
    </xf>
    <xf numFmtId="0" fontId="117" fillId="0" borderId="11" xfId="0" applyFont="1" applyBorder="1" applyAlignment="1">
      <alignment horizontal="center" vertical="center"/>
    </xf>
    <xf numFmtId="0" fontId="118" fillId="0" borderId="142" xfId="0" applyFont="1" applyBorder="1" applyAlignment="1">
      <alignment horizontal="center" vertical="center" wrapText="1"/>
    </xf>
    <xf numFmtId="0" fontId="118" fillId="0" borderId="141" xfId="0" applyFont="1" applyBorder="1" applyAlignment="1">
      <alignment horizontal="center" vertical="center" wrapText="1"/>
    </xf>
    <xf numFmtId="0" fontId="118" fillId="0" borderId="146" xfId="0" applyFont="1" applyBorder="1" applyAlignment="1">
      <alignment horizontal="center" vertical="center" wrapText="1"/>
    </xf>
    <xf numFmtId="0" fontId="118" fillId="0" borderId="123" xfId="0" applyFont="1" applyBorder="1" applyAlignment="1">
      <alignment horizontal="center" vertical="center" wrapText="1"/>
    </xf>
    <xf numFmtId="0" fontId="118" fillId="0" borderId="124" xfId="0" applyFont="1" applyBorder="1" applyAlignment="1">
      <alignment horizontal="center" vertical="center" wrapText="1"/>
    </xf>
    <xf numFmtId="0" fontId="118" fillId="0" borderId="52" xfId="0" applyFont="1" applyBorder="1" applyAlignment="1">
      <alignment horizontal="center" vertical="center" wrapText="1"/>
    </xf>
    <xf numFmtId="0" fontId="118" fillId="0" borderId="11" xfId="0" applyFont="1" applyBorder="1" applyAlignment="1">
      <alignment horizontal="center" vertical="center" wrapText="1"/>
    </xf>
    <xf numFmtId="0" fontId="115" fillId="0" borderId="147" xfId="0" applyFont="1" applyBorder="1" applyAlignment="1">
      <alignment horizontal="center" vertical="center" wrapText="1"/>
    </xf>
    <xf numFmtId="0" fontId="118" fillId="0" borderId="125" xfId="0" applyFont="1" applyBorder="1" applyAlignment="1">
      <alignment horizontal="center" vertical="center" wrapText="1"/>
    </xf>
    <xf numFmtId="0" fontId="118" fillId="0" borderId="7" xfId="0" applyFont="1" applyBorder="1" applyAlignment="1">
      <alignment horizontal="center" vertical="center" wrapText="1"/>
    </xf>
    <xf numFmtId="0" fontId="115" fillId="0" borderId="125" xfId="0" applyFont="1" applyBorder="1" applyAlignment="1">
      <alignment horizontal="center" vertical="center" wrapText="1"/>
    </xf>
    <xf numFmtId="0" fontId="115" fillId="0" borderId="141" xfId="0" applyFont="1" applyBorder="1" applyAlignment="1">
      <alignment horizontal="center" vertical="center" wrapText="1"/>
    </xf>
    <xf numFmtId="0" fontId="115" fillId="0" borderId="140" xfId="0" applyFont="1" applyBorder="1" applyAlignment="1">
      <alignment horizontal="center" vertical="center" wrapText="1"/>
    </xf>
    <xf numFmtId="0" fontId="115" fillId="0" borderId="146"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150" xfId="0" applyFont="1" applyBorder="1" applyAlignment="1">
      <alignment horizontal="center" vertical="center" wrapText="1"/>
    </xf>
    <xf numFmtId="0" fontId="115" fillId="0" borderId="53" xfId="0" applyFont="1" applyBorder="1" applyAlignment="1">
      <alignment horizontal="center" vertical="center" wrapText="1"/>
    </xf>
    <xf numFmtId="0" fontId="115" fillId="0" borderId="54" xfId="0" applyFont="1" applyBorder="1" applyAlignment="1">
      <alignment horizontal="center" vertical="center" wrapText="1"/>
    </xf>
    <xf numFmtId="0" fontId="115" fillId="0" borderId="102" xfId="0" applyFont="1" applyBorder="1" applyAlignment="1">
      <alignment horizontal="center" vertical="center" wrapText="1"/>
    </xf>
    <xf numFmtId="0" fontId="118" fillId="0" borderId="53" xfId="0" applyFont="1" applyBorder="1" applyAlignment="1">
      <alignment horizontal="left" vertical="top" wrapText="1"/>
    </xf>
    <xf numFmtId="0" fontId="118" fillId="0" borderId="102" xfId="0" applyFont="1" applyBorder="1" applyAlignment="1">
      <alignment horizontal="left" vertical="top" wrapText="1"/>
    </xf>
    <xf numFmtId="0" fontId="118" fillId="0" borderId="61" xfId="0" applyFont="1" applyBorder="1" applyAlignment="1">
      <alignment horizontal="left" vertical="top" wrapText="1"/>
    </xf>
    <xf numFmtId="0" fontId="118" fillId="0" borderId="90" xfId="0" applyFont="1" applyBorder="1" applyAlignment="1">
      <alignment horizontal="left" vertical="top" wrapText="1"/>
    </xf>
    <xf numFmtId="0" fontId="118" fillId="0" borderId="114" xfId="0" applyFont="1" applyBorder="1" applyAlignment="1">
      <alignment horizontal="left" vertical="top" wrapText="1"/>
    </xf>
    <xf numFmtId="0" fontId="118" fillId="0" borderId="152" xfId="0" applyFont="1" applyBorder="1" applyAlignment="1">
      <alignment horizontal="left" vertical="top" wrapText="1"/>
    </xf>
    <xf numFmtId="0" fontId="118" fillId="0" borderId="153" xfId="0" applyFont="1" applyBorder="1" applyAlignment="1">
      <alignment horizontal="center" vertical="center" wrapText="1"/>
    </xf>
    <xf numFmtId="0" fontId="118" fillId="0" borderId="67" xfId="0" applyFont="1" applyBorder="1" applyAlignment="1">
      <alignment horizontal="center" vertical="center" wrapText="1"/>
    </xf>
    <xf numFmtId="0" fontId="115" fillId="0" borderId="141" xfId="0" applyFont="1" applyBorder="1" applyAlignment="1">
      <alignment horizontal="center" vertical="top" wrapText="1"/>
    </xf>
    <xf numFmtId="0" fontId="115" fillId="0" borderId="140" xfId="0" applyFont="1" applyBorder="1" applyAlignment="1">
      <alignment horizontal="center" vertical="top" wrapText="1"/>
    </xf>
    <xf numFmtId="0" fontId="115" fillId="0" borderId="147" xfId="0" applyFont="1" applyBorder="1" applyAlignment="1">
      <alignment horizontal="center" vertical="top" wrapText="1"/>
    </xf>
    <xf numFmtId="0" fontId="115" fillId="0" borderId="144" xfId="0" applyFont="1" applyBorder="1" applyAlignment="1">
      <alignment horizontal="center" vertical="top" wrapText="1"/>
    </xf>
    <xf numFmtId="0" fontId="104" fillId="0" borderId="126" xfId="0" applyFont="1" applyBorder="1" applyAlignment="1">
      <alignment horizontal="left" vertical="top" wrapText="1"/>
    </xf>
    <xf numFmtId="0" fontId="104" fillId="0" borderId="127" xfId="0" applyFont="1" applyBorder="1" applyAlignment="1">
      <alignment horizontal="left" vertical="top" wrapText="1"/>
    </xf>
    <xf numFmtId="0" fontId="121" fillId="0" borderId="142" xfId="0" applyFont="1" applyBorder="1" applyAlignment="1">
      <alignment horizontal="center" vertical="center"/>
    </xf>
    <xf numFmtId="0" fontId="120" fillId="0" borderId="142" xfId="0" applyFont="1" applyBorder="1" applyAlignment="1">
      <alignment horizontal="center" vertical="center" wrapText="1"/>
    </xf>
    <xf numFmtId="0" fontId="120" fillId="0" borderId="143" xfId="0" applyFont="1" applyBorder="1" applyAlignment="1">
      <alignment horizontal="center" vertical="center" wrapText="1"/>
    </xf>
    <xf numFmtId="49" fontId="105" fillId="0" borderId="0" xfId="0" applyNumberFormat="1" applyFont="1" applyAlignment="1">
      <alignment horizontal="center" vertical="center"/>
    </xf>
    <xf numFmtId="0" fontId="104" fillId="75" borderId="142" xfId="0" applyFont="1" applyFill="1" applyBorder="1" applyAlignment="1">
      <alignment horizontal="center" vertical="center" wrapText="1"/>
    </xf>
    <xf numFmtId="0" fontId="105" fillId="0" borderId="142" xfId="0" applyFont="1" applyBorder="1" applyAlignment="1">
      <alignment horizontal="left" vertical="top" wrapText="1"/>
    </xf>
    <xf numFmtId="0" fontId="105" fillId="0" borderId="142" xfId="0" applyFont="1" applyBorder="1" applyAlignment="1">
      <alignment horizontal="center"/>
    </xf>
    <xf numFmtId="0" fontId="105" fillId="0" borderId="145" xfId="0" applyFont="1" applyBorder="1" applyAlignment="1">
      <alignment horizontal="left" vertical="center" wrapText="1"/>
    </xf>
    <xf numFmtId="0" fontId="105" fillId="0" borderId="144" xfId="0" applyFont="1" applyBorder="1" applyAlignment="1">
      <alignment horizontal="left" vertical="center" wrapText="1"/>
    </xf>
    <xf numFmtId="0" fontId="104" fillId="75" borderId="145" xfId="0" applyFont="1" applyFill="1" applyBorder="1" applyAlignment="1">
      <alignment horizontal="center" vertical="center" wrapText="1"/>
    </xf>
    <xf numFmtId="0" fontId="104" fillId="75" borderId="144" xfId="0" applyFont="1" applyFill="1" applyBorder="1" applyAlignment="1">
      <alignment horizontal="center" vertical="center" wrapText="1"/>
    </xf>
    <xf numFmtId="0" fontId="105" fillId="0" borderId="145" xfId="0" applyFont="1" applyBorder="1" applyAlignment="1">
      <alignment horizontal="left" vertical="top" wrapText="1"/>
    </xf>
    <xf numFmtId="0" fontId="105" fillId="0" borderId="142" xfId="0" applyFont="1" applyBorder="1" applyAlignment="1">
      <alignment horizontal="left" vertical="center" wrapText="1"/>
    </xf>
    <xf numFmtId="0" fontId="105" fillId="0" borderId="144" xfId="0" applyFont="1" applyBorder="1" applyAlignment="1">
      <alignment horizontal="left" vertical="top" wrapText="1"/>
    </xf>
    <xf numFmtId="0" fontId="105" fillId="0" borderId="145" xfId="13" applyFont="1" applyBorder="1" applyAlignment="1" applyProtection="1">
      <alignment horizontal="left" vertical="top" wrapText="1"/>
      <protection locked="0"/>
    </xf>
    <xf numFmtId="0" fontId="105" fillId="0" borderId="144" xfId="13" applyFont="1" applyBorder="1" applyAlignment="1" applyProtection="1">
      <alignment horizontal="left" vertical="top" wrapText="1"/>
      <protection locked="0"/>
    </xf>
    <xf numFmtId="0" fontId="104" fillId="0" borderId="142" xfId="0" applyFont="1" applyBorder="1" applyAlignment="1">
      <alignment horizontal="center" vertical="center"/>
    </xf>
    <xf numFmtId="0" fontId="105" fillId="3" borderId="145" xfId="13" applyFont="1" applyFill="1" applyBorder="1" applyAlignment="1" applyProtection="1">
      <alignment horizontal="left" vertical="top" wrapText="1"/>
      <protection locked="0"/>
    </xf>
    <xf numFmtId="0" fontId="105" fillId="3" borderId="144" xfId="13" applyFont="1" applyFill="1" applyBorder="1" applyAlignment="1" applyProtection="1">
      <alignment horizontal="left" vertical="top" wrapText="1"/>
      <protection locked="0"/>
    </xf>
    <xf numFmtId="0" fontId="104" fillId="75" borderId="85" xfId="0" applyFont="1" applyFill="1" applyBorder="1" applyAlignment="1">
      <alignment horizontal="center" vertical="center"/>
    </xf>
    <xf numFmtId="0" fontId="104" fillId="75" borderId="86" xfId="0" applyFont="1" applyFill="1" applyBorder="1" applyAlignment="1">
      <alignment horizontal="center" vertical="center"/>
    </xf>
    <xf numFmtId="0" fontId="104" fillId="75" borderId="87" xfId="0" applyFont="1" applyFill="1" applyBorder="1" applyAlignment="1">
      <alignment horizontal="center" vertical="center"/>
    </xf>
    <xf numFmtId="0" fontId="104" fillId="0" borderId="83" xfId="0" applyFont="1" applyBorder="1" applyAlignment="1">
      <alignment horizontal="center" vertical="center"/>
    </xf>
    <xf numFmtId="0" fontId="104" fillId="75" borderId="80" xfId="0" applyFont="1" applyFill="1" applyBorder="1" applyAlignment="1">
      <alignment horizontal="center" vertical="center" wrapText="1"/>
    </xf>
    <xf numFmtId="0" fontId="104" fillId="75" borderId="0" xfId="0" applyFont="1" applyFill="1" applyAlignment="1">
      <alignment horizontal="center" vertical="center" wrapText="1"/>
    </xf>
    <xf numFmtId="0" fontId="104" fillId="75" borderId="81" xfId="0" applyFont="1" applyFill="1" applyBorder="1" applyAlignment="1">
      <alignment horizontal="center" vertical="center" wrapText="1"/>
    </xf>
    <xf numFmtId="0" fontId="105" fillId="0" borderId="145" xfId="0" applyFont="1" applyBorder="1" applyAlignment="1">
      <alignment vertical="center" wrapText="1"/>
    </xf>
    <xf numFmtId="0" fontId="105" fillId="0" borderId="144" xfId="0" applyFont="1" applyBorder="1" applyAlignment="1">
      <alignment vertical="center" wrapText="1"/>
    </xf>
    <xf numFmtId="0" fontId="105" fillId="3" borderId="145" xfId="0" applyFont="1" applyFill="1" applyBorder="1" applyAlignment="1">
      <alignment horizontal="left" vertical="center" wrapText="1"/>
    </xf>
    <xf numFmtId="0" fontId="105" fillId="3" borderId="144" xfId="0" applyFont="1" applyFill="1" applyBorder="1" applyAlignment="1">
      <alignment horizontal="left" vertical="center" wrapText="1"/>
    </xf>
    <xf numFmtId="0" fontId="105" fillId="0" borderId="75" xfId="0" applyFont="1" applyBorder="1" applyAlignment="1">
      <alignment horizontal="left" vertical="center" wrapText="1"/>
    </xf>
    <xf numFmtId="0" fontId="105" fillId="0" borderId="76" xfId="0" applyFont="1" applyBorder="1" applyAlignment="1">
      <alignment horizontal="left" vertical="center" wrapText="1"/>
    </xf>
    <xf numFmtId="0" fontId="105" fillId="82" borderId="75" xfId="0" applyFont="1" applyFill="1" applyBorder="1" applyAlignment="1">
      <alignment horizontal="left" vertical="center" wrapText="1"/>
    </xf>
    <xf numFmtId="0" fontId="105" fillId="82" borderId="76" xfId="0" applyFont="1" applyFill="1" applyBorder="1" applyAlignment="1">
      <alignment horizontal="left" vertical="center" wrapText="1"/>
    </xf>
    <xf numFmtId="0" fontId="104" fillId="75" borderId="71" xfId="0" applyFont="1" applyFill="1" applyBorder="1" applyAlignment="1">
      <alignment horizontal="center" vertical="center" wrapText="1"/>
    </xf>
    <xf numFmtId="0" fontId="104" fillId="75" borderId="72" xfId="0" applyFont="1" applyFill="1" applyBorder="1" applyAlignment="1">
      <alignment horizontal="center" vertical="center" wrapText="1"/>
    </xf>
    <xf numFmtId="0" fontId="104" fillId="75" borderId="73" xfId="0" applyFont="1" applyFill="1" applyBorder="1" applyAlignment="1">
      <alignment horizontal="center" vertical="center" wrapText="1"/>
    </xf>
    <xf numFmtId="0" fontId="105" fillId="0" borderId="52" xfId="0" applyFont="1" applyBorder="1" applyAlignment="1">
      <alignment horizontal="left" vertical="center" wrapText="1"/>
    </xf>
    <xf numFmtId="0" fontId="105" fillId="0" borderId="11" xfId="0" applyFont="1" applyBorder="1" applyAlignment="1">
      <alignment horizontal="left" vertical="center" wrapText="1"/>
    </xf>
    <xf numFmtId="0" fontId="156" fillId="3" borderId="145" xfId="0" applyFont="1" applyFill="1" applyBorder="1" applyAlignment="1">
      <alignment horizontal="left" vertical="center" wrapText="1"/>
    </xf>
    <xf numFmtId="0" fontId="156" fillId="3" borderId="144" xfId="0" applyFont="1" applyFill="1" applyBorder="1" applyAlignment="1">
      <alignment horizontal="left" vertical="center" wrapText="1"/>
    </xf>
    <xf numFmtId="0" fontId="104" fillId="82" borderId="80" xfId="0" applyFont="1" applyFill="1" applyBorder="1" applyAlignment="1">
      <alignment horizontal="center" vertical="center" wrapText="1"/>
    </xf>
    <xf numFmtId="0" fontId="104" fillId="82" borderId="0" xfId="0" applyFont="1" applyFill="1" applyAlignment="1">
      <alignment horizontal="center" vertical="center" wrapText="1"/>
    </xf>
    <xf numFmtId="0" fontId="104" fillId="82" borderId="81" xfId="0" applyFont="1" applyFill="1" applyBorder="1" applyAlignment="1">
      <alignment horizontal="center" vertical="center" wrapText="1"/>
    </xf>
    <xf numFmtId="0" fontId="105" fillId="0" borderId="165" xfId="0" applyFont="1" applyBorder="1" applyAlignment="1">
      <alignment horizontal="left" vertical="center" wrapText="1"/>
    </xf>
    <xf numFmtId="0" fontId="105" fillId="0" borderId="163" xfId="0" applyFont="1" applyBorder="1" applyAlignment="1">
      <alignment horizontal="left" vertical="center" wrapText="1"/>
    </xf>
    <xf numFmtId="0" fontId="105" fillId="0" borderId="147" xfId="0" applyFont="1" applyBorder="1" applyAlignment="1">
      <alignment horizontal="left" vertical="center" wrapText="1"/>
    </xf>
    <xf numFmtId="0" fontId="105" fillId="3" borderId="75" xfId="0" applyFont="1" applyFill="1" applyBorder="1" applyAlignment="1">
      <alignment horizontal="left" vertical="center" wrapText="1"/>
    </xf>
    <xf numFmtId="0" fontId="105" fillId="3" borderId="76" xfId="0" applyFont="1" applyFill="1" applyBorder="1" applyAlignment="1">
      <alignment horizontal="left" vertical="center" wrapText="1"/>
    </xf>
    <xf numFmtId="0" fontId="105" fillId="0" borderId="78" xfId="0" applyFont="1" applyBorder="1" applyAlignment="1">
      <alignment horizontal="left" vertical="center" wrapText="1"/>
    </xf>
    <xf numFmtId="0" fontId="105" fillId="0" borderId="79" xfId="0" applyFont="1" applyBorder="1" applyAlignment="1">
      <alignment horizontal="left" vertical="center" wrapText="1"/>
    </xf>
    <xf numFmtId="0" fontId="105" fillId="0" borderId="52" xfId="0" applyFont="1" applyBorder="1" applyAlignment="1">
      <alignment vertical="center" wrapText="1"/>
    </xf>
    <xf numFmtId="0" fontId="105" fillId="0" borderId="11" xfId="0" applyFont="1" applyBorder="1" applyAlignment="1">
      <alignment vertical="center" wrapText="1"/>
    </xf>
    <xf numFmtId="0" fontId="156" fillId="3" borderId="145" xfId="0" applyFont="1" applyFill="1" applyBorder="1" applyAlignment="1">
      <alignment vertical="center" wrapText="1"/>
    </xf>
    <xf numFmtId="0" fontId="156" fillId="3" borderId="144" xfId="0" applyFont="1" applyFill="1" applyBorder="1" applyAlignment="1">
      <alignment vertical="center" wrapText="1"/>
    </xf>
    <xf numFmtId="0" fontId="105" fillId="3" borderId="145" xfId="0" applyFont="1" applyFill="1" applyBorder="1" applyAlignment="1">
      <alignment vertical="center" wrapText="1"/>
    </xf>
    <xf numFmtId="0" fontId="105" fillId="3" borderId="144" xfId="0" applyFont="1" applyFill="1" applyBorder="1" applyAlignment="1">
      <alignment vertical="center" wrapText="1"/>
    </xf>
    <xf numFmtId="0" fontId="105" fillId="0" borderId="145" xfId="0" applyFont="1" applyBorder="1" applyAlignment="1">
      <alignment horizontal="left"/>
    </xf>
    <xf numFmtId="0" fontId="105" fillId="0" borderId="144" xfId="0" applyFont="1" applyBorder="1" applyAlignment="1">
      <alignment horizontal="left"/>
    </xf>
    <xf numFmtId="0" fontId="104" fillId="0" borderId="68" xfId="0" applyFont="1" applyBorder="1" applyAlignment="1">
      <alignment horizontal="center" vertical="center"/>
    </xf>
    <xf numFmtId="0" fontId="104" fillId="0" borderId="69" xfId="0" applyFont="1" applyBorder="1" applyAlignment="1">
      <alignment horizontal="center" vertical="center"/>
    </xf>
    <xf numFmtId="0" fontId="104" fillId="0" borderId="70" xfId="0" applyFont="1" applyBorder="1" applyAlignment="1">
      <alignment horizontal="center" vertical="center"/>
    </xf>
  </cellXfs>
  <cellStyles count="22314">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2 2 2" xfId="22309" xr:uid="{00000000-0005-0000-0000-0000C4020000}"/>
    <cellStyle name="Calculation 2 10 2 3" xfId="21416" xr:uid="{00000000-0005-0000-0000-0000C5020000}"/>
    <cellStyle name="Calculation 2 10 3" xfId="724" xr:uid="{00000000-0005-0000-0000-0000C6020000}"/>
    <cellStyle name="Calculation 2 10 3 2" xfId="21407" xr:uid="{00000000-0005-0000-0000-0000C7020000}"/>
    <cellStyle name="Calculation 2 10 3 2 2" xfId="22308" xr:uid="{00000000-0005-0000-0000-0000C8020000}"/>
    <cellStyle name="Calculation 2 10 3 3" xfId="21417" xr:uid="{00000000-0005-0000-0000-0000C9020000}"/>
    <cellStyle name="Calculation 2 10 4" xfId="725" xr:uid="{00000000-0005-0000-0000-0000CA020000}"/>
    <cellStyle name="Calculation 2 10 4 2" xfId="21406" xr:uid="{00000000-0005-0000-0000-0000CB020000}"/>
    <cellStyle name="Calculation 2 10 4 2 2" xfId="22307" xr:uid="{00000000-0005-0000-0000-0000CC020000}"/>
    <cellStyle name="Calculation 2 10 4 3" xfId="21418" xr:uid="{00000000-0005-0000-0000-0000CD020000}"/>
    <cellStyle name="Calculation 2 10 5" xfId="726" xr:uid="{00000000-0005-0000-0000-0000CE020000}"/>
    <cellStyle name="Calculation 2 10 5 2" xfId="21405" xr:uid="{00000000-0005-0000-0000-0000CF020000}"/>
    <cellStyle name="Calculation 2 10 5 2 2" xfId="22306" xr:uid="{00000000-0005-0000-0000-0000D0020000}"/>
    <cellStyle name="Calculation 2 10 5 3" xfId="21419" xr:uid="{00000000-0005-0000-0000-0000D1020000}"/>
    <cellStyle name="Calculation 2 11" xfId="727" xr:uid="{00000000-0005-0000-0000-0000D2020000}"/>
    <cellStyle name="Calculation 2 11 2" xfId="728" xr:uid="{00000000-0005-0000-0000-0000D3020000}"/>
    <cellStyle name="Calculation 2 11 2 2" xfId="21403" xr:uid="{00000000-0005-0000-0000-0000D4020000}"/>
    <cellStyle name="Calculation 2 11 2 2 2" xfId="22304" xr:uid="{00000000-0005-0000-0000-0000D5020000}"/>
    <cellStyle name="Calculation 2 11 2 3" xfId="21421" xr:uid="{00000000-0005-0000-0000-0000D6020000}"/>
    <cellStyle name="Calculation 2 11 3" xfId="729" xr:uid="{00000000-0005-0000-0000-0000D7020000}"/>
    <cellStyle name="Calculation 2 11 3 2" xfId="21402" xr:uid="{00000000-0005-0000-0000-0000D8020000}"/>
    <cellStyle name="Calculation 2 11 3 2 2" xfId="22303" xr:uid="{00000000-0005-0000-0000-0000D9020000}"/>
    <cellStyle name="Calculation 2 11 3 3" xfId="21422" xr:uid="{00000000-0005-0000-0000-0000DA020000}"/>
    <cellStyle name="Calculation 2 11 4" xfId="730" xr:uid="{00000000-0005-0000-0000-0000DB020000}"/>
    <cellStyle name="Calculation 2 11 4 2" xfId="21401" xr:uid="{00000000-0005-0000-0000-0000DC020000}"/>
    <cellStyle name="Calculation 2 11 4 2 2" xfId="22302" xr:uid="{00000000-0005-0000-0000-0000DD020000}"/>
    <cellStyle name="Calculation 2 11 4 3" xfId="21423" xr:uid="{00000000-0005-0000-0000-0000DE020000}"/>
    <cellStyle name="Calculation 2 11 5" xfId="731" xr:uid="{00000000-0005-0000-0000-0000DF020000}"/>
    <cellStyle name="Calculation 2 11 5 2" xfId="21400" xr:uid="{00000000-0005-0000-0000-0000E0020000}"/>
    <cellStyle name="Calculation 2 11 5 2 2" xfId="22301" xr:uid="{00000000-0005-0000-0000-0000E1020000}"/>
    <cellStyle name="Calculation 2 11 5 3" xfId="21424" xr:uid="{00000000-0005-0000-0000-0000E2020000}"/>
    <cellStyle name="Calculation 2 11 6" xfId="21404" xr:uid="{00000000-0005-0000-0000-0000E3020000}"/>
    <cellStyle name="Calculation 2 11 6 2" xfId="22305" xr:uid="{00000000-0005-0000-0000-0000E4020000}"/>
    <cellStyle name="Calculation 2 11 7" xfId="21420" xr:uid="{00000000-0005-0000-0000-0000E5020000}"/>
    <cellStyle name="Calculation 2 12" xfId="732" xr:uid="{00000000-0005-0000-0000-0000E6020000}"/>
    <cellStyle name="Calculation 2 12 2" xfId="733" xr:uid="{00000000-0005-0000-0000-0000E7020000}"/>
    <cellStyle name="Calculation 2 12 2 2" xfId="21398" xr:uid="{00000000-0005-0000-0000-0000E8020000}"/>
    <cellStyle name="Calculation 2 12 2 2 2" xfId="22299" xr:uid="{00000000-0005-0000-0000-0000E9020000}"/>
    <cellStyle name="Calculation 2 12 2 3" xfId="21426" xr:uid="{00000000-0005-0000-0000-0000EA020000}"/>
    <cellStyle name="Calculation 2 12 3" xfId="734" xr:uid="{00000000-0005-0000-0000-0000EB020000}"/>
    <cellStyle name="Calculation 2 12 3 2" xfId="21397" xr:uid="{00000000-0005-0000-0000-0000EC020000}"/>
    <cellStyle name="Calculation 2 12 3 2 2" xfId="22298" xr:uid="{00000000-0005-0000-0000-0000ED020000}"/>
    <cellStyle name="Calculation 2 12 3 3" xfId="21427" xr:uid="{00000000-0005-0000-0000-0000EE020000}"/>
    <cellStyle name="Calculation 2 12 4" xfId="735" xr:uid="{00000000-0005-0000-0000-0000EF020000}"/>
    <cellStyle name="Calculation 2 12 4 2" xfId="21396" xr:uid="{00000000-0005-0000-0000-0000F0020000}"/>
    <cellStyle name="Calculation 2 12 4 2 2" xfId="22297" xr:uid="{00000000-0005-0000-0000-0000F1020000}"/>
    <cellStyle name="Calculation 2 12 4 3" xfId="21428" xr:uid="{00000000-0005-0000-0000-0000F2020000}"/>
    <cellStyle name="Calculation 2 12 5" xfId="736" xr:uid="{00000000-0005-0000-0000-0000F3020000}"/>
    <cellStyle name="Calculation 2 12 5 2" xfId="21395" xr:uid="{00000000-0005-0000-0000-0000F4020000}"/>
    <cellStyle name="Calculation 2 12 5 2 2" xfId="22296" xr:uid="{00000000-0005-0000-0000-0000F5020000}"/>
    <cellStyle name="Calculation 2 12 5 3" xfId="21429" xr:uid="{00000000-0005-0000-0000-0000F6020000}"/>
    <cellStyle name="Calculation 2 12 6" xfId="21399" xr:uid="{00000000-0005-0000-0000-0000F7020000}"/>
    <cellStyle name="Calculation 2 12 6 2" xfId="22300" xr:uid="{00000000-0005-0000-0000-0000F8020000}"/>
    <cellStyle name="Calculation 2 12 7" xfId="21425" xr:uid="{00000000-0005-0000-0000-0000F9020000}"/>
    <cellStyle name="Calculation 2 13" xfId="737" xr:uid="{00000000-0005-0000-0000-0000FA020000}"/>
    <cellStyle name="Calculation 2 13 2" xfId="738" xr:uid="{00000000-0005-0000-0000-0000FB020000}"/>
    <cellStyle name="Calculation 2 13 2 2" xfId="21393" xr:uid="{00000000-0005-0000-0000-0000FC020000}"/>
    <cellStyle name="Calculation 2 13 2 2 2" xfId="22294" xr:uid="{00000000-0005-0000-0000-0000FD020000}"/>
    <cellStyle name="Calculation 2 13 2 3" xfId="21431" xr:uid="{00000000-0005-0000-0000-0000FE020000}"/>
    <cellStyle name="Calculation 2 13 3" xfId="739" xr:uid="{00000000-0005-0000-0000-0000FF020000}"/>
    <cellStyle name="Calculation 2 13 3 2" xfId="21392" xr:uid="{00000000-0005-0000-0000-000000030000}"/>
    <cellStyle name="Calculation 2 13 3 2 2" xfId="22293" xr:uid="{00000000-0005-0000-0000-000001030000}"/>
    <cellStyle name="Calculation 2 13 3 3" xfId="21432" xr:uid="{00000000-0005-0000-0000-000002030000}"/>
    <cellStyle name="Calculation 2 13 4" xfId="740" xr:uid="{00000000-0005-0000-0000-000003030000}"/>
    <cellStyle name="Calculation 2 13 4 2" xfId="21391" xr:uid="{00000000-0005-0000-0000-000004030000}"/>
    <cellStyle name="Calculation 2 13 4 2 2" xfId="22292" xr:uid="{00000000-0005-0000-0000-000005030000}"/>
    <cellStyle name="Calculation 2 13 4 3" xfId="21433" xr:uid="{00000000-0005-0000-0000-000006030000}"/>
    <cellStyle name="Calculation 2 13 5" xfId="21394" xr:uid="{00000000-0005-0000-0000-000007030000}"/>
    <cellStyle name="Calculation 2 13 5 2" xfId="22295" xr:uid="{00000000-0005-0000-0000-000008030000}"/>
    <cellStyle name="Calculation 2 13 6" xfId="21430" xr:uid="{00000000-0005-0000-0000-000009030000}"/>
    <cellStyle name="Calculation 2 14" xfId="741" xr:uid="{00000000-0005-0000-0000-00000A030000}"/>
    <cellStyle name="Calculation 2 14 2" xfId="21390" xr:uid="{00000000-0005-0000-0000-00000B030000}"/>
    <cellStyle name="Calculation 2 14 2 2" xfId="22291" xr:uid="{00000000-0005-0000-0000-00000C030000}"/>
    <cellStyle name="Calculation 2 14 3" xfId="21434" xr:uid="{00000000-0005-0000-0000-00000D030000}"/>
    <cellStyle name="Calculation 2 15" xfId="742" xr:uid="{00000000-0005-0000-0000-00000E030000}"/>
    <cellStyle name="Calculation 2 15 2" xfId="21389" xr:uid="{00000000-0005-0000-0000-00000F030000}"/>
    <cellStyle name="Calculation 2 15 2 2" xfId="22290" xr:uid="{00000000-0005-0000-0000-000010030000}"/>
    <cellStyle name="Calculation 2 15 3" xfId="21435" xr:uid="{00000000-0005-0000-0000-000011030000}"/>
    <cellStyle name="Calculation 2 16" xfId="743" xr:uid="{00000000-0005-0000-0000-000012030000}"/>
    <cellStyle name="Calculation 2 16 2" xfId="21388" xr:uid="{00000000-0005-0000-0000-000013030000}"/>
    <cellStyle name="Calculation 2 16 2 2" xfId="22289" xr:uid="{00000000-0005-0000-0000-000014030000}"/>
    <cellStyle name="Calculation 2 16 3" xfId="21436" xr:uid="{00000000-0005-0000-0000-000015030000}"/>
    <cellStyle name="Calculation 2 17" xfId="21409" xr:uid="{00000000-0005-0000-0000-000016030000}"/>
    <cellStyle name="Calculation 2 17 2" xfId="22310" xr:uid="{00000000-0005-0000-0000-000017030000}"/>
    <cellStyle name="Calculation 2 18" xfId="21415" xr:uid="{00000000-0005-0000-0000-000018030000}"/>
    <cellStyle name="Calculation 2 2" xfId="744" xr:uid="{00000000-0005-0000-0000-000019030000}"/>
    <cellStyle name="Calculation 2 2 10" xfId="21387" xr:uid="{00000000-0005-0000-0000-00001A030000}"/>
    <cellStyle name="Calculation 2 2 10 2" xfId="22288" xr:uid="{00000000-0005-0000-0000-00001B030000}"/>
    <cellStyle name="Calculation 2 2 11" xfId="21437" xr:uid="{00000000-0005-0000-0000-00001C030000}"/>
    <cellStyle name="Calculation 2 2 2" xfId="745" xr:uid="{00000000-0005-0000-0000-00001D030000}"/>
    <cellStyle name="Calculation 2 2 2 2" xfId="746" xr:uid="{00000000-0005-0000-0000-00001E030000}"/>
    <cellStyle name="Calculation 2 2 2 2 2" xfId="21385" xr:uid="{00000000-0005-0000-0000-00001F030000}"/>
    <cellStyle name="Calculation 2 2 2 2 2 2" xfId="22286" xr:uid="{00000000-0005-0000-0000-000020030000}"/>
    <cellStyle name="Calculation 2 2 2 2 3" xfId="21439" xr:uid="{00000000-0005-0000-0000-000021030000}"/>
    <cellStyle name="Calculation 2 2 2 3" xfId="747" xr:uid="{00000000-0005-0000-0000-000022030000}"/>
    <cellStyle name="Calculation 2 2 2 3 2" xfId="21384" xr:uid="{00000000-0005-0000-0000-000023030000}"/>
    <cellStyle name="Calculation 2 2 2 3 2 2" xfId="22285" xr:uid="{00000000-0005-0000-0000-000024030000}"/>
    <cellStyle name="Calculation 2 2 2 3 3" xfId="21440" xr:uid="{00000000-0005-0000-0000-000025030000}"/>
    <cellStyle name="Calculation 2 2 2 4" xfId="748" xr:uid="{00000000-0005-0000-0000-000026030000}"/>
    <cellStyle name="Calculation 2 2 2 4 2" xfId="21383" xr:uid="{00000000-0005-0000-0000-000027030000}"/>
    <cellStyle name="Calculation 2 2 2 4 2 2" xfId="22284" xr:uid="{00000000-0005-0000-0000-000028030000}"/>
    <cellStyle name="Calculation 2 2 2 4 3" xfId="21441" xr:uid="{00000000-0005-0000-0000-000029030000}"/>
    <cellStyle name="Calculation 2 2 2 5" xfId="21386" xr:uid="{00000000-0005-0000-0000-00002A030000}"/>
    <cellStyle name="Calculation 2 2 2 5 2" xfId="22287" xr:uid="{00000000-0005-0000-0000-00002B030000}"/>
    <cellStyle name="Calculation 2 2 2 6" xfId="21438" xr:uid="{00000000-0005-0000-0000-00002C030000}"/>
    <cellStyle name="Calculation 2 2 3" xfId="749" xr:uid="{00000000-0005-0000-0000-00002D030000}"/>
    <cellStyle name="Calculation 2 2 3 2" xfId="750" xr:uid="{00000000-0005-0000-0000-00002E030000}"/>
    <cellStyle name="Calculation 2 2 3 2 2" xfId="21381" xr:uid="{00000000-0005-0000-0000-00002F030000}"/>
    <cellStyle name="Calculation 2 2 3 2 2 2" xfId="22282" xr:uid="{00000000-0005-0000-0000-000030030000}"/>
    <cellStyle name="Calculation 2 2 3 2 3" xfId="21443" xr:uid="{00000000-0005-0000-0000-000031030000}"/>
    <cellStyle name="Calculation 2 2 3 3" xfId="751" xr:uid="{00000000-0005-0000-0000-000032030000}"/>
    <cellStyle name="Calculation 2 2 3 3 2" xfId="21380" xr:uid="{00000000-0005-0000-0000-000033030000}"/>
    <cellStyle name="Calculation 2 2 3 3 2 2" xfId="22281" xr:uid="{00000000-0005-0000-0000-000034030000}"/>
    <cellStyle name="Calculation 2 2 3 3 3" xfId="21444" xr:uid="{00000000-0005-0000-0000-000035030000}"/>
    <cellStyle name="Calculation 2 2 3 4" xfId="752" xr:uid="{00000000-0005-0000-0000-000036030000}"/>
    <cellStyle name="Calculation 2 2 3 4 2" xfId="21379" xr:uid="{00000000-0005-0000-0000-000037030000}"/>
    <cellStyle name="Calculation 2 2 3 4 2 2" xfId="22280" xr:uid="{00000000-0005-0000-0000-000038030000}"/>
    <cellStyle name="Calculation 2 2 3 4 3" xfId="21445" xr:uid="{00000000-0005-0000-0000-000039030000}"/>
    <cellStyle name="Calculation 2 2 3 5" xfId="21382" xr:uid="{00000000-0005-0000-0000-00003A030000}"/>
    <cellStyle name="Calculation 2 2 3 5 2" xfId="22283" xr:uid="{00000000-0005-0000-0000-00003B030000}"/>
    <cellStyle name="Calculation 2 2 3 6" xfId="21442" xr:uid="{00000000-0005-0000-0000-00003C030000}"/>
    <cellStyle name="Calculation 2 2 4" xfId="753" xr:uid="{00000000-0005-0000-0000-00003D030000}"/>
    <cellStyle name="Calculation 2 2 4 2" xfId="754" xr:uid="{00000000-0005-0000-0000-00003E030000}"/>
    <cellStyle name="Calculation 2 2 4 2 2" xfId="21377" xr:uid="{00000000-0005-0000-0000-00003F030000}"/>
    <cellStyle name="Calculation 2 2 4 2 2 2" xfId="22278" xr:uid="{00000000-0005-0000-0000-000040030000}"/>
    <cellStyle name="Calculation 2 2 4 2 3" xfId="21447" xr:uid="{00000000-0005-0000-0000-000041030000}"/>
    <cellStyle name="Calculation 2 2 4 3" xfId="755" xr:uid="{00000000-0005-0000-0000-000042030000}"/>
    <cellStyle name="Calculation 2 2 4 3 2" xfId="21376" xr:uid="{00000000-0005-0000-0000-000043030000}"/>
    <cellStyle name="Calculation 2 2 4 3 2 2" xfId="22277" xr:uid="{00000000-0005-0000-0000-000044030000}"/>
    <cellStyle name="Calculation 2 2 4 3 3" xfId="21448" xr:uid="{00000000-0005-0000-0000-000045030000}"/>
    <cellStyle name="Calculation 2 2 4 4" xfId="756" xr:uid="{00000000-0005-0000-0000-000046030000}"/>
    <cellStyle name="Calculation 2 2 4 4 2" xfId="21375" xr:uid="{00000000-0005-0000-0000-000047030000}"/>
    <cellStyle name="Calculation 2 2 4 4 2 2" xfId="22276" xr:uid="{00000000-0005-0000-0000-000048030000}"/>
    <cellStyle name="Calculation 2 2 4 4 3" xfId="21449" xr:uid="{00000000-0005-0000-0000-000049030000}"/>
    <cellStyle name="Calculation 2 2 4 5" xfId="21378" xr:uid="{00000000-0005-0000-0000-00004A030000}"/>
    <cellStyle name="Calculation 2 2 4 5 2" xfId="22279" xr:uid="{00000000-0005-0000-0000-00004B030000}"/>
    <cellStyle name="Calculation 2 2 4 6" xfId="21446" xr:uid="{00000000-0005-0000-0000-00004C030000}"/>
    <cellStyle name="Calculation 2 2 5" xfId="757" xr:uid="{00000000-0005-0000-0000-00004D030000}"/>
    <cellStyle name="Calculation 2 2 5 2" xfId="758" xr:uid="{00000000-0005-0000-0000-00004E030000}"/>
    <cellStyle name="Calculation 2 2 5 2 2" xfId="21373" xr:uid="{00000000-0005-0000-0000-00004F030000}"/>
    <cellStyle name="Calculation 2 2 5 2 2 2" xfId="22274" xr:uid="{00000000-0005-0000-0000-000050030000}"/>
    <cellStyle name="Calculation 2 2 5 2 3" xfId="21451" xr:uid="{00000000-0005-0000-0000-000051030000}"/>
    <cellStyle name="Calculation 2 2 5 3" xfId="759" xr:uid="{00000000-0005-0000-0000-000052030000}"/>
    <cellStyle name="Calculation 2 2 5 3 2" xfId="21372" xr:uid="{00000000-0005-0000-0000-000053030000}"/>
    <cellStyle name="Calculation 2 2 5 3 2 2" xfId="22273" xr:uid="{00000000-0005-0000-0000-000054030000}"/>
    <cellStyle name="Calculation 2 2 5 3 3" xfId="21452" xr:uid="{00000000-0005-0000-0000-000055030000}"/>
    <cellStyle name="Calculation 2 2 5 4" xfId="760" xr:uid="{00000000-0005-0000-0000-000056030000}"/>
    <cellStyle name="Calculation 2 2 5 4 2" xfId="21371" xr:uid="{00000000-0005-0000-0000-000057030000}"/>
    <cellStyle name="Calculation 2 2 5 4 2 2" xfId="22272" xr:uid="{00000000-0005-0000-0000-000058030000}"/>
    <cellStyle name="Calculation 2 2 5 4 3" xfId="21453" xr:uid="{00000000-0005-0000-0000-000059030000}"/>
    <cellStyle name="Calculation 2 2 5 5" xfId="21374" xr:uid="{00000000-0005-0000-0000-00005A030000}"/>
    <cellStyle name="Calculation 2 2 5 5 2" xfId="22275" xr:uid="{00000000-0005-0000-0000-00005B030000}"/>
    <cellStyle name="Calculation 2 2 5 6" xfId="21450" xr:uid="{00000000-0005-0000-0000-00005C030000}"/>
    <cellStyle name="Calculation 2 2 6" xfId="761" xr:uid="{00000000-0005-0000-0000-00005D030000}"/>
    <cellStyle name="Calculation 2 2 6 2" xfId="21370" xr:uid="{00000000-0005-0000-0000-00005E030000}"/>
    <cellStyle name="Calculation 2 2 6 2 2" xfId="22271" xr:uid="{00000000-0005-0000-0000-00005F030000}"/>
    <cellStyle name="Calculation 2 2 6 3" xfId="21454" xr:uid="{00000000-0005-0000-0000-000060030000}"/>
    <cellStyle name="Calculation 2 2 7" xfId="762" xr:uid="{00000000-0005-0000-0000-000061030000}"/>
    <cellStyle name="Calculation 2 2 7 2" xfId="21369" xr:uid="{00000000-0005-0000-0000-000062030000}"/>
    <cellStyle name="Calculation 2 2 7 2 2" xfId="22270" xr:uid="{00000000-0005-0000-0000-000063030000}"/>
    <cellStyle name="Calculation 2 2 7 3" xfId="21455" xr:uid="{00000000-0005-0000-0000-000064030000}"/>
    <cellStyle name="Calculation 2 2 8" xfId="763" xr:uid="{00000000-0005-0000-0000-000065030000}"/>
    <cellStyle name="Calculation 2 2 8 2" xfId="21368" xr:uid="{00000000-0005-0000-0000-000066030000}"/>
    <cellStyle name="Calculation 2 2 8 2 2" xfId="22269" xr:uid="{00000000-0005-0000-0000-000067030000}"/>
    <cellStyle name="Calculation 2 2 8 3" xfId="21456" xr:uid="{00000000-0005-0000-0000-000068030000}"/>
    <cellStyle name="Calculation 2 2 9" xfId="764" xr:uid="{00000000-0005-0000-0000-000069030000}"/>
    <cellStyle name="Calculation 2 2 9 2" xfId="21367" xr:uid="{00000000-0005-0000-0000-00006A030000}"/>
    <cellStyle name="Calculation 2 2 9 2 2" xfId="22268" xr:uid="{00000000-0005-0000-0000-00006B030000}"/>
    <cellStyle name="Calculation 2 2 9 3" xfId="21457" xr:uid="{00000000-0005-0000-0000-00006C030000}"/>
    <cellStyle name="Calculation 2 3" xfId="765" xr:uid="{00000000-0005-0000-0000-00006D030000}"/>
    <cellStyle name="Calculation 2 3 2" xfId="766" xr:uid="{00000000-0005-0000-0000-00006E030000}"/>
    <cellStyle name="Calculation 2 3 2 2" xfId="21366" xr:uid="{00000000-0005-0000-0000-00006F030000}"/>
    <cellStyle name="Calculation 2 3 2 2 2" xfId="22267" xr:uid="{00000000-0005-0000-0000-000070030000}"/>
    <cellStyle name="Calculation 2 3 2 3" xfId="21458" xr:uid="{00000000-0005-0000-0000-000071030000}"/>
    <cellStyle name="Calculation 2 3 3" xfId="767" xr:uid="{00000000-0005-0000-0000-000072030000}"/>
    <cellStyle name="Calculation 2 3 3 2" xfId="21365" xr:uid="{00000000-0005-0000-0000-000073030000}"/>
    <cellStyle name="Calculation 2 3 3 2 2" xfId="22266" xr:uid="{00000000-0005-0000-0000-000074030000}"/>
    <cellStyle name="Calculation 2 3 3 3" xfId="21459" xr:uid="{00000000-0005-0000-0000-000075030000}"/>
    <cellStyle name="Calculation 2 3 4" xfId="768" xr:uid="{00000000-0005-0000-0000-000076030000}"/>
    <cellStyle name="Calculation 2 3 4 2" xfId="21364" xr:uid="{00000000-0005-0000-0000-000077030000}"/>
    <cellStyle name="Calculation 2 3 4 2 2" xfId="22265" xr:uid="{00000000-0005-0000-0000-000078030000}"/>
    <cellStyle name="Calculation 2 3 4 3" xfId="21460" xr:uid="{00000000-0005-0000-0000-000079030000}"/>
    <cellStyle name="Calculation 2 3 5" xfId="769" xr:uid="{00000000-0005-0000-0000-00007A030000}"/>
    <cellStyle name="Calculation 2 3 5 2" xfId="21363" xr:uid="{00000000-0005-0000-0000-00007B030000}"/>
    <cellStyle name="Calculation 2 3 5 2 2" xfId="22264" xr:uid="{00000000-0005-0000-0000-00007C030000}"/>
    <cellStyle name="Calculation 2 3 5 3" xfId="21461" xr:uid="{00000000-0005-0000-0000-00007D030000}"/>
    <cellStyle name="Calculation 2 4" xfId="770" xr:uid="{00000000-0005-0000-0000-00007E030000}"/>
    <cellStyle name="Calculation 2 4 2" xfId="771" xr:uid="{00000000-0005-0000-0000-00007F030000}"/>
    <cellStyle name="Calculation 2 4 2 2" xfId="21362" xr:uid="{00000000-0005-0000-0000-000080030000}"/>
    <cellStyle name="Calculation 2 4 2 2 2" xfId="22263" xr:uid="{00000000-0005-0000-0000-000081030000}"/>
    <cellStyle name="Calculation 2 4 2 3" xfId="21462" xr:uid="{00000000-0005-0000-0000-000082030000}"/>
    <cellStyle name="Calculation 2 4 3" xfId="772" xr:uid="{00000000-0005-0000-0000-000083030000}"/>
    <cellStyle name="Calculation 2 4 3 2" xfId="21361" xr:uid="{00000000-0005-0000-0000-000084030000}"/>
    <cellStyle name="Calculation 2 4 3 2 2" xfId="22262" xr:uid="{00000000-0005-0000-0000-000085030000}"/>
    <cellStyle name="Calculation 2 4 3 3" xfId="21463" xr:uid="{00000000-0005-0000-0000-000086030000}"/>
    <cellStyle name="Calculation 2 4 4" xfId="773" xr:uid="{00000000-0005-0000-0000-000087030000}"/>
    <cellStyle name="Calculation 2 4 4 2" xfId="21360" xr:uid="{00000000-0005-0000-0000-000088030000}"/>
    <cellStyle name="Calculation 2 4 4 2 2" xfId="22261" xr:uid="{00000000-0005-0000-0000-000089030000}"/>
    <cellStyle name="Calculation 2 4 4 3" xfId="21464" xr:uid="{00000000-0005-0000-0000-00008A030000}"/>
    <cellStyle name="Calculation 2 4 5" xfId="774" xr:uid="{00000000-0005-0000-0000-00008B030000}"/>
    <cellStyle name="Calculation 2 4 5 2" xfId="21359" xr:uid="{00000000-0005-0000-0000-00008C030000}"/>
    <cellStyle name="Calculation 2 4 5 2 2" xfId="22260" xr:uid="{00000000-0005-0000-0000-00008D030000}"/>
    <cellStyle name="Calculation 2 4 5 3" xfId="21465" xr:uid="{00000000-0005-0000-0000-00008E030000}"/>
    <cellStyle name="Calculation 2 5" xfId="775" xr:uid="{00000000-0005-0000-0000-00008F030000}"/>
    <cellStyle name="Calculation 2 5 2" xfId="776" xr:uid="{00000000-0005-0000-0000-000090030000}"/>
    <cellStyle name="Calculation 2 5 2 2" xfId="21358" xr:uid="{00000000-0005-0000-0000-000091030000}"/>
    <cellStyle name="Calculation 2 5 2 2 2" xfId="22259" xr:uid="{00000000-0005-0000-0000-000092030000}"/>
    <cellStyle name="Calculation 2 5 2 3" xfId="21466" xr:uid="{00000000-0005-0000-0000-000093030000}"/>
    <cellStyle name="Calculation 2 5 3" xfId="777" xr:uid="{00000000-0005-0000-0000-000094030000}"/>
    <cellStyle name="Calculation 2 5 3 2" xfId="21357" xr:uid="{00000000-0005-0000-0000-000095030000}"/>
    <cellStyle name="Calculation 2 5 3 2 2" xfId="22258" xr:uid="{00000000-0005-0000-0000-000096030000}"/>
    <cellStyle name="Calculation 2 5 3 3" xfId="21467" xr:uid="{00000000-0005-0000-0000-000097030000}"/>
    <cellStyle name="Calculation 2 5 4" xfId="778" xr:uid="{00000000-0005-0000-0000-000098030000}"/>
    <cellStyle name="Calculation 2 5 4 2" xfId="21356" xr:uid="{00000000-0005-0000-0000-000099030000}"/>
    <cellStyle name="Calculation 2 5 4 2 2" xfId="22257" xr:uid="{00000000-0005-0000-0000-00009A030000}"/>
    <cellStyle name="Calculation 2 5 4 3" xfId="21468" xr:uid="{00000000-0005-0000-0000-00009B030000}"/>
    <cellStyle name="Calculation 2 5 5" xfId="779" xr:uid="{00000000-0005-0000-0000-00009C030000}"/>
    <cellStyle name="Calculation 2 5 5 2" xfId="21355" xr:uid="{00000000-0005-0000-0000-00009D030000}"/>
    <cellStyle name="Calculation 2 5 5 2 2" xfId="22256" xr:uid="{00000000-0005-0000-0000-00009E030000}"/>
    <cellStyle name="Calculation 2 5 5 3" xfId="21469" xr:uid="{00000000-0005-0000-0000-00009F030000}"/>
    <cellStyle name="Calculation 2 6" xfId="780" xr:uid="{00000000-0005-0000-0000-0000A0030000}"/>
    <cellStyle name="Calculation 2 6 2" xfId="781" xr:uid="{00000000-0005-0000-0000-0000A1030000}"/>
    <cellStyle name="Calculation 2 6 2 2" xfId="21354" xr:uid="{00000000-0005-0000-0000-0000A2030000}"/>
    <cellStyle name="Calculation 2 6 2 2 2" xfId="22255" xr:uid="{00000000-0005-0000-0000-0000A3030000}"/>
    <cellStyle name="Calculation 2 6 2 3" xfId="21470" xr:uid="{00000000-0005-0000-0000-0000A4030000}"/>
    <cellStyle name="Calculation 2 6 3" xfId="782" xr:uid="{00000000-0005-0000-0000-0000A5030000}"/>
    <cellStyle name="Calculation 2 6 3 2" xfId="21353" xr:uid="{00000000-0005-0000-0000-0000A6030000}"/>
    <cellStyle name="Calculation 2 6 3 2 2" xfId="22254" xr:uid="{00000000-0005-0000-0000-0000A7030000}"/>
    <cellStyle name="Calculation 2 6 3 3" xfId="21471" xr:uid="{00000000-0005-0000-0000-0000A8030000}"/>
    <cellStyle name="Calculation 2 6 4" xfId="783" xr:uid="{00000000-0005-0000-0000-0000A9030000}"/>
    <cellStyle name="Calculation 2 6 4 2" xfId="21352" xr:uid="{00000000-0005-0000-0000-0000AA030000}"/>
    <cellStyle name="Calculation 2 6 4 2 2" xfId="22253" xr:uid="{00000000-0005-0000-0000-0000AB030000}"/>
    <cellStyle name="Calculation 2 6 4 3" xfId="21472" xr:uid="{00000000-0005-0000-0000-0000AC030000}"/>
    <cellStyle name="Calculation 2 6 5" xfId="784" xr:uid="{00000000-0005-0000-0000-0000AD030000}"/>
    <cellStyle name="Calculation 2 6 5 2" xfId="21351" xr:uid="{00000000-0005-0000-0000-0000AE030000}"/>
    <cellStyle name="Calculation 2 6 5 2 2" xfId="22252" xr:uid="{00000000-0005-0000-0000-0000AF030000}"/>
    <cellStyle name="Calculation 2 6 5 3" xfId="21473" xr:uid="{00000000-0005-0000-0000-0000B0030000}"/>
    <cellStyle name="Calculation 2 7" xfId="785" xr:uid="{00000000-0005-0000-0000-0000B1030000}"/>
    <cellStyle name="Calculation 2 7 2" xfId="786" xr:uid="{00000000-0005-0000-0000-0000B2030000}"/>
    <cellStyle name="Calculation 2 7 2 2" xfId="21350" xr:uid="{00000000-0005-0000-0000-0000B3030000}"/>
    <cellStyle name="Calculation 2 7 2 2 2" xfId="22251" xr:uid="{00000000-0005-0000-0000-0000B4030000}"/>
    <cellStyle name="Calculation 2 7 2 3" xfId="21474" xr:uid="{00000000-0005-0000-0000-0000B5030000}"/>
    <cellStyle name="Calculation 2 7 3" xfId="787" xr:uid="{00000000-0005-0000-0000-0000B6030000}"/>
    <cellStyle name="Calculation 2 7 3 2" xfId="21349" xr:uid="{00000000-0005-0000-0000-0000B7030000}"/>
    <cellStyle name="Calculation 2 7 3 2 2" xfId="22250" xr:uid="{00000000-0005-0000-0000-0000B8030000}"/>
    <cellStyle name="Calculation 2 7 3 3" xfId="21475" xr:uid="{00000000-0005-0000-0000-0000B9030000}"/>
    <cellStyle name="Calculation 2 7 4" xfId="788" xr:uid="{00000000-0005-0000-0000-0000BA030000}"/>
    <cellStyle name="Calculation 2 7 4 2" xfId="21348" xr:uid="{00000000-0005-0000-0000-0000BB030000}"/>
    <cellStyle name="Calculation 2 7 4 2 2" xfId="22249" xr:uid="{00000000-0005-0000-0000-0000BC030000}"/>
    <cellStyle name="Calculation 2 7 4 3" xfId="21476" xr:uid="{00000000-0005-0000-0000-0000BD030000}"/>
    <cellStyle name="Calculation 2 7 5" xfId="789" xr:uid="{00000000-0005-0000-0000-0000BE030000}"/>
    <cellStyle name="Calculation 2 7 5 2" xfId="21347" xr:uid="{00000000-0005-0000-0000-0000BF030000}"/>
    <cellStyle name="Calculation 2 7 5 2 2" xfId="22248" xr:uid="{00000000-0005-0000-0000-0000C0030000}"/>
    <cellStyle name="Calculation 2 7 5 3" xfId="21477" xr:uid="{00000000-0005-0000-0000-0000C1030000}"/>
    <cellStyle name="Calculation 2 8" xfId="790" xr:uid="{00000000-0005-0000-0000-0000C2030000}"/>
    <cellStyle name="Calculation 2 8 2" xfId="791" xr:uid="{00000000-0005-0000-0000-0000C3030000}"/>
    <cellStyle name="Calculation 2 8 2 2" xfId="21346" xr:uid="{00000000-0005-0000-0000-0000C4030000}"/>
    <cellStyle name="Calculation 2 8 2 2 2" xfId="22247" xr:uid="{00000000-0005-0000-0000-0000C5030000}"/>
    <cellStyle name="Calculation 2 8 2 3" xfId="21478" xr:uid="{00000000-0005-0000-0000-0000C6030000}"/>
    <cellStyle name="Calculation 2 8 3" xfId="792" xr:uid="{00000000-0005-0000-0000-0000C7030000}"/>
    <cellStyle name="Calculation 2 8 3 2" xfId="21345" xr:uid="{00000000-0005-0000-0000-0000C8030000}"/>
    <cellStyle name="Calculation 2 8 3 2 2" xfId="22246" xr:uid="{00000000-0005-0000-0000-0000C9030000}"/>
    <cellStyle name="Calculation 2 8 3 3" xfId="21479" xr:uid="{00000000-0005-0000-0000-0000CA030000}"/>
    <cellStyle name="Calculation 2 8 4" xfId="793" xr:uid="{00000000-0005-0000-0000-0000CB030000}"/>
    <cellStyle name="Calculation 2 8 4 2" xfId="21344" xr:uid="{00000000-0005-0000-0000-0000CC030000}"/>
    <cellStyle name="Calculation 2 8 4 2 2" xfId="22245" xr:uid="{00000000-0005-0000-0000-0000CD030000}"/>
    <cellStyle name="Calculation 2 8 4 3" xfId="21480" xr:uid="{00000000-0005-0000-0000-0000CE030000}"/>
    <cellStyle name="Calculation 2 8 5" xfId="794" xr:uid="{00000000-0005-0000-0000-0000CF030000}"/>
    <cellStyle name="Calculation 2 8 5 2" xfId="21343" xr:uid="{00000000-0005-0000-0000-0000D0030000}"/>
    <cellStyle name="Calculation 2 8 5 2 2" xfId="22244" xr:uid="{00000000-0005-0000-0000-0000D1030000}"/>
    <cellStyle name="Calculation 2 8 5 3" xfId="21481" xr:uid="{00000000-0005-0000-0000-0000D2030000}"/>
    <cellStyle name="Calculation 2 9" xfId="795" xr:uid="{00000000-0005-0000-0000-0000D3030000}"/>
    <cellStyle name="Calculation 2 9 2" xfId="796" xr:uid="{00000000-0005-0000-0000-0000D4030000}"/>
    <cellStyle name="Calculation 2 9 2 2" xfId="21342" xr:uid="{00000000-0005-0000-0000-0000D5030000}"/>
    <cellStyle name="Calculation 2 9 2 2 2" xfId="22243" xr:uid="{00000000-0005-0000-0000-0000D6030000}"/>
    <cellStyle name="Calculation 2 9 2 3" xfId="21482" xr:uid="{00000000-0005-0000-0000-0000D7030000}"/>
    <cellStyle name="Calculation 2 9 3" xfId="797" xr:uid="{00000000-0005-0000-0000-0000D8030000}"/>
    <cellStyle name="Calculation 2 9 3 2" xfId="21341" xr:uid="{00000000-0005-0000-0000-0000D9030000}"/>
    <cellStyle name="Calculation 2 9 3 2 2" xfId="22242" xr:uid="{00000000-0005-0000-0000-0000DA030000}"/>
    <cellStyle name="Calculation 2 9 3 3" xfId="21483" xr:uid="{00000000-0005-0000-0000-0000DB030000}"/>
    <cellStyle name="Calculation 2 9 4" xfId="798" xr:uid="{00000000-0005-0000-0000-0000DC030000}"/>
    <cellStyle name="Calculation 2 9 4 2" xfId="21340" xr:uid="{00000000-0005-0000-0000-0000DD030000}"/>
    <cellStyle name="Calculation 2 9 4 2 2" xfId="22241" xr:uid="{00000000-0005-0000-0000-0000DE030000}"/>
    <cellStyle name="Calculation 2 9 4 3" xfId="21484" xr:uid="{00000000-0005-0000-0000-0000DF030000}"/>
    <cellStyle name="Calculation 2 9 5" xfId="799" xr:uid="{00000000-0005-0000-0000-0000E0030000}"/>
    <cellStyle name="Calculation 2 9 5 2" xfId="21339" xr:uid="{00000000-0005-0000-0000-0000E1030000}"/>
    <cellStyle name="Calculation 2 9 5 2 2" xfId="22240" xr:uid="{00000000-0005-0000-0000-0000E2030000}"/>
    <cellStyle name="Calculation 2 9 5 3" xfId="21485" xr:uid="{00000000-0005-0000-0000-0000E3030000}"/>
    <cellStyle name="Calculation 3" xfId="800" xr:uid="{00000000-0005-0000-0000-0000E4030000}"/>
    <cellStyle name="Calculation 3 2" xfId="801" xr:uid="{00000000-0005-0000-0000-0000E5030000}"/>
    <cellStyle name="Calculation 3 2 2" xfId="21337" xr:uid="{00000000-0005-0000-0000-0000E6030000}"/>
    <cellStyle name="Calculation 3 2 2 2" xfId="22238" xr:uid="{00000000-0005-0000-0000-0000E7030000}"/>
    <cellStyle name="Calculation 3 2 3" xfId="21487" xr:uid="{00000000-0005-0000-0000-0000E8030000}"/>
    <cellStyle name="Calculation 3 3" xfId="802" xr:uid="{00000000-0005-0000-0000-0000E9030000}"/>
    <cellStyle name="Calculation 3 3 2" xfId="21336" xr:uid="{00000000-0005-0000-0000-0000EA030000}"/>
    <cellStyle name="Calculation 3 3 2 2" xfId="22237" xr:uid="{00000000-0005-0000-0000-0000EB030000}"/>
    <cellStyle name="Calculation 3 3 3" xfId="21488" xr:uid="{00000000-0005-0000-0000-0000EC030000}"/>
    <cellStyle name="Calculation 3 4" xfId="21338" xr:uid="{00000000-0005-0000-0000-0000ED030000}"/>
    <cellStyle name="Calculation 3 4 2" xfId="22239" xr:uid="{00000000-0005-0000-0000-0000EE030000}"/>
    <cellStyle name="Calculation 3 5" xfId="21486" xr:uid="{00000000-0005-0000-0000-0000EF030000}"/>
    <cellStyle name="Calculation 4" xfId="803" xr:uid="{00000000-0005-0000-0000-0000F0030000}"/>
    <cellStyle name="Calculation 4 2" xfId="804" xr:uid="{00000000-0005-0000-0000-0000F1030000}"/>
    <cellStyle name="Calculation 4 2 2" xfId="21334" xr:uid="{00000000-0005-0000-0000-0000F2030000}"/>
    <cellStyle name="Calculation 4 2 2 2" xfId="22235" xr:uid="{00000000-0005-0000-0000-0000F3030000}"/>
    <cellStyle name="Calculation 4 2 3" xfId="21490" xr:uid="{00000000-0005-0000-0000-0000F4030000}"/>
    <cellStyle name="Calculation 4 3" xfId="805" xr:uid="{00000000-0005-0000-0000-0000F5030000}"/>
    <cellStyle name="Calculation 4 3 2" xfId="21333" xr:uid="{00000000-0005-0000-0000-0000F6030000}"/>
    <cellStyle name="Calculation 4 3 2 2" xfId="22234" xr:uid="{00000000-0005-0000-0000-0000F7030000}"/>
    <cellStyle name="Calculation 4 3 3" xfId="21491" xr:uid="{00000000-0005-0000-0000-0000F8030000}"/>
    <cellStyle name="Calculation 4 4" xfId="21335" xr:uid="{00000000-0005-0000-0000-0000F9030000}"/>
    <cellStyle name="Calculation 4 4 2" xfId="22236" xr:uid="{00000000-0005-0000-0000-0000FA030000}"/>
    <cellStyle name="Calculation 4 5" xfId="21489" xr:uid="{00000000-0005-0000-0000-0000FB030000}"/>
    <cellStyle name="Calculation 5" xfId="806" xr:uid="{00000000-0005-0000-0000-0000FC030000}"/>
    <cellStyle name="Calculation 5 2" xfId="807" xr:uid="{00000000-0005-0000-0000-0000FD030000}"/>
    <cellStyle name="Calculation 5 2 2" xfId="21331" xr:uid="{00000000-0005-0000-0000-0000FE030000}"/>
    <cellStyle name="Calculation 5 2 2 2" xfId="22232" xr:uid="{00000000-0005-0000-0000-0000FF030000}"/>
    <cellStyle name="Calculation 5 2 3" xfId="21493" xr:uid="{00000000-0005-0000-0000-000000040000}"/>
    <cellStyle name="Calculation 5 3" xfId="808" xr:uid="{00000000-0005-0000-0000-000001040000}"/>
    <cellStyle name="Calculation 5 3 2" xfId="21330" xr:uid="{00000000-0005-0000-0000-000002040000}"/>
    <cellStyle name="Calculation 5 3 2 2" xfId="22231" xr:uid="{00000000-0005-0000-0000-000003040000}"/>
    <cellStyle name="Calculation 5 3 3" xfId="21494" xr:uid="{00000000-0005-0000-0000-000004040000}"/>
    <cellStyle name="Calculation 5 4" xfId="21332" xr:uid="{00000000-0005-0000-0000-000005040000}"/>
    <cellStyle name="Calculation 5 4 2" xfId="22233" xr:uid="{00000000-0005-0000-0000-000006040000}"/>
    <cellStyle name="Calculation 5 5" xfId="21492" xr:uid="{00000000-0005-0000-0000-000007040000}"/>
    <cellStyle name="Calculation 6" xfId="809" xr:uid="{00000000-0005-0000-0000-000008040000}"/>
    <cellStyle name="Calculation 6 2" xfId="810" xr:uid="{00000000-0005-0000-0000-000009040000}"/>
    <cellStyle name="Calculation 6 2 2" xfId="21328" xr:uid="{00000000-0005-0000-0000-00000A040000}"/>
    <cellStyle name="Calculation 6 2 2 2" xfId="22229" xr:uid="{00000000-0005-0000-0000-00000B040000}"/>
    <cellStyle name="Calculation 6 2 3" xfId="21496" xr:uid="{00000000-0005-0000-0000-00000C040000}"/>
    <cellStyle name="Calculation 6 3" xfId="811" xr:uid="{00000000-0005-0000-0000-00000D040000}"/>
    <cellStyle name="Calculation 6 3 2" xfId="21327" xr:uid="{00000000-0005-0000-0000-00000E040000}"/>
    <cellStyle name="Calculation 6 3 2 2" xfId="22228" xr:uid="{00000000-0005-0000-0000-00000F040000}"/>
    <cellStyle name="Calculation 6 3 3" xfId="21497" xr:uid="{00000000-0005-0000-0000-000010040000}"/>
    <cellStyle name="Calculation 6 4" xfId="21329" xr:uid="{00000000-0005-0000-0000-000011040000}"/>
    <cellStyle name="Calculation 6 4 2" xfId="22230" xr:uid="{00000000-0005-0000-0000-000012040000}"/>
    <cellStyle name="Calculation 6 5" xfId="21495" xr:uid="{00000000-0005-0000-0000-000013040000}"/>
    <cellStyle name="Calculation 7" xfId="812" xr:uid="{00000000-0005-0000-0000-000014040000}"/>
    <cellStyle name="Calculation 7 2" xfId="21326" xr:uid="{00000000-0005-0000-0000-000015040000}"/>
    <cellStyle name="Calculation 7 2 2" xfId="22227" xr:uid="{00000000-0005-0000-0000-000016040000}"/>
    <cellStyle name="Calculation 7 3" xfId="21498" xr:uid="{00000000-0005-0000-0000-000017040000}"/>
    <cellStyle name="Check Cell 2" xfId="813" xr:uid="{00000000-0005-0000-0000-000018040000}"/>
    <cellStyle name="Check Cell 2 10" xfId="814" xr:uid="{00000000-0005-0000-0000-000019040000}"/>
    <cellStyle name="Check Cell 2 11" xfId="815" xr:uid="{00000000-0005-0000-0000-00001A040000}"/>
    <cellStyle name="Check Cell 2 12" xfId="816" xr:uid="{00000000-0005-0000-0000-00001B040000}"/>
    <cellStyle name="Check Cell 2 2" xfId="817" xr:uid="{00000000-0005-0000-0000-00001C040000}"/>
    <cellStyle name="Check Cell 2 2 2" xfId="818" xr:uid="{00000000-0005-0000-0000-00001D040000}"/>
    <cellStyle name="Check Cell 2 2 3" xfId="819" xr:uid="{00000000-0005-0000-0000-00001E040000}"/>
    <cellStyle name="Check Cell 2 2 4" xfId="820" xr:uid="{00000000-0005-0000-0000-00001F040000}"/>
    <cellStyle name="Check Cell 2 3" xfId="821" xr:uid="{00000000-0005-0000-0000-000020040000}"/>
    <cellStyle name="Check Cell 2 3 2" xfId="822" xr:uid="{00000000-0005-0000-0000-000021040000}"/>
    <cellStyle name="Check Cell 2 3 3" xfId="823" xr:uid="{00000000-0005-0000-0000-000022040000}"/>
    <cellStyle name="Check Cell 2 4" xfId="824" xr:uid="{00000000-0005-0000-0000-000023040000}"/>
    <cellStyle name="Check Cell 2 4 2" xfId="825" xr:uid="{00000000-0005-0000-0000-000024040000}"/>
    <cellStyle name="Check Cell 2 4 3" xfId="826" xr:uid="{00000000-0005-0000-0000-000025040000}"/>
    <cellStyle name="Check Cell 2 5" xfId="827" xr:uid="{00000000-0005-0000-0000-000026040000}"/>
    <cellStyle name="Check Cell 2 5 2" xfId="828" xr:uid="{00000000-0005-0000-0000-000027040000}"/>
    <cellStyle name="Check Cell 2 5 3" xfId="829" xr:uid="{00000000-0005-0000-0000-000028040000}"/>
    <cellStyle name="Check Cell 2 6" xfId="830" xr:uid="{00000000-0005-0000-0000-000029040000}"/>
    <cellStyle name="Check Cell 2 6 2" xfId="831" xr:uid="{00000000-0005-0000-0000-00002A040000}"/>
    <cellStyle name="Check Cell 2 6 3" xfId="832" xr:uid="{00000000-0005-0000-0000-00002B040000}"/>
    <cellStyle name="Check Cell 2 7" xfId="833" xr:uid="{00000000-0005-0000-0000-00002C040000}"/>
    <cellStyle name="Check Cell 2 7 2" xfId="834" xr:uid="{00000000-0005-0000-0000-00002D040000}"/>
    <cellStyle name="Check Cell 2 7 3" xfId="835" xr:uid="{00000000-0005-0000-0000-00002E040000}"/>
    <cellStyle name="Check Cell 2 8" xfId="836" xr:uid="{00000000-0005-0000-0000-00002F040000}"/>
    <cellStyle name="Check Cell 2 9" xfId="837" xr:uid="{00000000-0005-0000-0000-000030040000}"/>
    <cellStyle name="Check Cell 3" xfId="838" xr:uid="{00000000-0005-0000-0000-000031040000}"/>
    <cellStyle name="Check Cell 3 2" xfId="839" xr:uid="{00000000-0005-0000-0000-000032040000}"/>
    <cellStyle name="Check Cell 3 2 2" xfId="840" xr:uid="{00000000-0005-0000-0000-000033040000}"/>
    <cellStyle name="Check Cell 3 2 3" xfId="841" xr:uid="{00000000-0005-0000-0000-000034040000}"/>
    <cellStyle name="Check Cell 3 3" xfId="842" xr:uid="{00000000-0005-0000-0000-000035040000}"/>
    <cellStyle name="Check Cell 3 3 2" xfId="843" xr:uid="{00000000-0005-0000-0000-000036040000}"/>
    <cellStyle name="Check Cell 3 3 3" xfId="844" xr:uid="{00000000-0005-0000-0000-000037040000}"/>
    <cellStyle name="Check Cell 3 4" xfId="845" xr:uid="{00000000-0005-0000-0000-000038040000}"/>
    <cellStyle name="Check Cell 3 4 2" xfId="846" xr:uid="{00000000-0005-0000-0000-000039040000}"/>
    <cellStyle name="Check Cell 3 4 3" xfId="847" xr:uid="{00000000-0005-0000-0000-00003A040000}"/>
    <cellStyle name="Check Cell 3 5" xfId="848" xr:uid="{00000000-0005-0000-0000-00003B040000}"/>
    <cellStyle name="Check Cell 3 5 2" xfId="849" xr:uid="{00000000-0005-0000-0000-00003C040000}"/>
    <cellStyle name="Check Cell 3 5 3" xfId="850" xr:uid="{00000000-0005-0000-0000-00003D040000}"/>
    <cellStyle name="Check Cell 3 6" xfId="851" xr:uid="{00000000-0005-0000-0000-00003E040000}"/>
    <cellStyle name="Check Cell 3 6 2" xfId="852" xr:uid="{00000000-0005-0000-0000-00003F040000}"/>
    <cellStyle name="Check Cell 3 6 3" xfId="853" xr:uid="{00000000-0005-0000-0000-000040040000}"/>
    <cellStyle name="Check Cell 3 7" xfId="854" xr:uid="{00000000-0005-0000-0000-000041040000}"/>
    <cellStyle name="Check Cell 3 7 2" xfId="855" xr:uid="{00000000-0005-0000-0000-000042040000}"/>
    <cellStyle name="Check Cell 3 7 3" xfId="856" xr:uid="{00000000-0005-0000-0000-000043040000}"/>
    <cellStyle name="Check Cell 3 8" xfId="857" xr:uid="{00000000-0005-0000-0000-000044040000}"/>
    <cellStyle name="Check Cell 3 9" xfId="858" xr:uid="{00000000-0005-0000-0000-000045040000}"/>
    <cellStyle name="Check Cell 4" xfId="859" xr:uid="{00000000-0005-0000-0000-000046040000}"/>
    <cellStyle name="Check Cell 4 2" xfId="860" xr:uid="{00000000-0005-0000-0000-000047040000}"/>
    <cellStyle name="Check Cell 4 2 2" xfId="861" xr:uid="{00000000-0005-0000-0000-000048040000}"/>
    <cellStyle name="Check Cell 4 2 3" xfId="862" xr:uid="{00000000-0005-0000-0000-000049040000}"/>
    <cellStyle name="Check Cell 4 3" xfId="863" xr:uid="{00000000-0005-0000-0000-00004A040000}"/>
    <cellStyle name="Check Cell 4 3 2" xfId="864" xr:uid="{00000000-0005-0000-0000-00004B040000}"/>
    <cellStyle name="Check Cell 4 3 3" xfId="865" xr:uid="{00000000-0005-0000-0000-00004C040000}"/>
    <cellStyle name="Check Cell 4 4" xfId="866" xr:uid="{00000000-0005-0000-0000-00004D040000}"/>
    <cellStyle name="Check Cell 4 4 2" xfId="867" xr:uid="{00000000-0005-0000-0000-00004E040000}"/>
    <cellStyle name="Check Cell 4 4 3" xfId="868" xr:uid="{00000000-0005-0000-0000-00004F040000}"/>
    <cellStyle name="Check Cell 4 5" xfId="869" xr:uid="{00000000-0005-0000-0000-000050040000}"/>
    <cellStyle name="Check Cell 4 5 2" xfId="870" xr:uid="{00000000-0005-0000-0000-000051040000}"/>
    <cellStyle name="Check Cell 4 5 3" xfId="871" xr:uid="{00000000-0005-0000-0000-000052040000}"/>
    <cellStyle name="Check Cell 4 6" xfId="872" xr:uid="{00000000-0005-0000-0000-000053040000}"/>
    <cellStyle name="Check Cell 4 6 2" xfId="873" xr:uid="{00000000-0005-0000-0000-000054040000}"/>
    <cellStyle name="Check Cell 4 6 3" xfId="874" xr:uid="{00000000-0005-0000-0000-000055040000}"/>
    <cellStyle name="Check Cell 4 7" xfId="875" xr:uid="{00000000-0005-0000-0000-000056040000}"/>
    <cellStyle name="Check Cell 4 7 2" xfId="876" xr:uid="{00000000-0005-0000-0000-000057040000}"/>
    <cellStyle name="Check Cell 4 7 3" xfId="877" xr:uid="{00000000-0005-0000-0000-000058040000}"/>
    <cellStyle name="Check Cell 4 8" xfId="878" xr:uid="{00000000-0005-0000-0000-000059040000}"/>
    <cellStyle name="Check Cell 4 9" xfId="879" xr:uid="{00000000-0005-0000-0000-00005A040000}"/>
    <cellStyle name="Check Cell 5" xfId="880" xr:uid="{00000000-0005-0000-0000-00005B040000}"/>
    <cellStyle name="Check Cell 5 2" xfId="881" xr:uid="{00000000-0005-0000-0000-00005C040000}"/>
    <cellStyle name="Check Cell 5 2 2" xfId="882" xr:uid="{00000000-0005-0000-0000-00005D040000}"/>
    <cellStyle name="Check Cell 5 2 3" xfId="883" xr:uid="{00000000-0005-0000-0000-00005E040000}"/>
    <cellStyle name="Check Cell 5 3" xfId="884" xr:uid="{00000000-0005-0000-0000-00005F040000}"/>
    <cellStyle name="Check Cell 5 3 2" xfId="885" xr:uid="{00000000-0005-0000-0000-000060040000}"/>
    <cellStyle name="Check Cell 5 3 3" xfId="886" xr:uid="{00000000-0005-0000-0000-000061040000}"/>
    <cellStyle name="Check Cell 5 4" xfId="887" xr:uid="{00000000-0005-0000-0000-000062040000}"/>
    <cellStyle name="Check Cell 5 4 2" xfId="888" xr:uid="{00000000-0005-0000-0000-000063040000}"/>
    <cellStyle name="Check Cell 5 4 3" xfId="889" xr:uid="{00000000-0005-0000-0000-000064040000}"/>
    <cellStyle name="Check Cell 5 5" xfId="890" xr:uid="{00000000-0005-0000-0000-000065040000}"/>
    <cellStyle name="Check Cell 5 5 2" xfId="891" xr:uid="{00000000-0005-0000-0000-000066040000}"/>
    <cellStyle name="Check Cell 5 5 3" xfId="892" xr:uid="{00000000-0005-0000-0000-000067040000}"/>
    <cellStyle name="Check Cell 5 6" xfId="893" xr:uid="{00000000-0005-0000-0000-000068040000}"/>
    <cellStyle name="Check Cell 5 6 2" xfId="894" xr:uid="{00000000-0005-0000-0000-000069040000}"/>
    <cellStyle name="Check Cell 5 6 3" xfId="895" xr:uid="{00000000-0005-0000-0000-00006A040000}"/>
    <cellStyle name="Check Cell 5 7" xfId="896" xr:uid="{00000000-0005-0000-0000-00006B040000}"/>
    <cellStyle name="Check Cell 5 7 2" xfId="897" xr:uid="{00000000-0005-0000-0000-00006C040000}"/>
    <cellStyle name="Check Cell 5 7 3" xfId="898" xr:uid="{00000000-0005-0000-0000-00006D040000}"/>
    <cellStyle name="Check Cell 5 8" xfId="899" xr:uid="{00000000-0005-0000-0000-00006E040000}"/>
    <cellStyle name="Check Cell 5 9" xfId="900" xr:uid="{00000000-0005-0000-0000-00006F040000}"/>
    <cellStyle name="Check Cell 6" xfId="901" xr:uid="{00000000-0005-0000-0000-000070040000}"/>
    <cellStyle name="Check Cell 6 2" xfId="902" xr:uid="{00000000-0005-0000-0000-000071040000}"/>
    <cellStyle name="Check Cell 6 2 2" xfId="903" xr:uid="{00000000-0005-0000-0000-000072040000}"/>
    <cellStyle name="Check Cell 6 2 3" xfId="904" xr:uid="{00000000-0005-0000-0000-000073040000}"/>
    <cellStyle name="Check Cell 6 3" xfId="905" xr:uid="{00000000-0005-0000-0000-000074040000}"/>
    <cellStyle name="Check Cell 6 3 2" xfId="906" xr:uid="{00000000-0005-0000-0000-000075040000}"/>
    <cellStyle name="Check Cell 6 3 3" xfId="907" xr:uid="{00000000-0005-0000-0000-000076040000}"/>
    <cellStyle name="Check Cell 6 4" xfId="908" xr:uid="{00000000-0005-0000-0000-000077040000}"/>
    <cellStyle name="Check Cell 6 4 2" xfId="909" xr:uid="{00000000-0005-0000-0000-000078040000}"/>
    <cellStyle name="Check Cell 6 4 3" xfId="910" xr:uid="{00000000-0005-0000-0000-000079040000}"/>
    <cellStyle name="Check Cell 6 5" xfId="911" xr:uid="{00000000-0005-0000-0000-00007A040000}"/>
    <cellStyle name="Check Cell 6 5 2" xfId="912" xr:uid="{00000000-0005-0000-0000-00007B040000}"/>
    <cellStyle name="Check Cell 6 5 3" xfId="913" xr:uid="{00000000-0005-0000-0000-00007C040000}"/>
    <cellStyle name="Check Cell 6 6" xfId="914" xr:uid="{00000000-0005-0000-0000-00007D040000}"/>
    <cellStyle name="Check Cell 6 6 2" xfId="915" xr:uid="{00000000-0005-0000-0000-00007E040000}"/>
    <cellStyle name="Check Cell 6 6 3" xfId="916" xr:uid="{00000000-0005-0000-0000-00007F040000}"/>
    <cellStyle name="Check Cell 6 7" xfId="917" xr:uid="{00000000-0005-0000-0000-000080040000}"/>
    <cellStyle name="Check Cell 6 7 2" xfId="918" xr:uid="{00000000-0005-0000-0000-000081040000}"/>
    <cellStyle name="Check Cell 6 7 3" xfId="919" xr:uid="{00000000-0005-0000-0000-000082040000}"/>
    <cellStyle name="Check Cell 6 8" xfId="920" xr:uid="{00000000-0005-0000-0000-000083040000}"/>
    <cellStyle name="Check Cell 6 9" xfId="921" xr:uid="{00000000-0005-0000-0000-000084040000}"/>
    <cellStyle name="Check Cell 7" xfId="922" xr:uid="{00000000-0005-0000-0000-000085040000}"/>
    <cellStyle name="Comma" xfId="7" builtinId="3"/>
    <cellStyle name="Comma [0] 10" xfId="923" xr:uid="{00000000-0005-0000-0000-000087040000}"/>
    <cellStyle name="Comma [0] 11" xfId="924" xr:uid="{00000000-0005-0000-0000-000088040000}"/>
    <cellStyle name="Comma [0] 2" xfId="925" xr:uid="{00000000-0005-0000-0000-000089040000}"/>
    <cellStyle name="Comma [0] 2 2" xfId="926" xr:uid="{00000000-0005-0000-0000-00008A040000}"/>
    <cellStyle name="Comma [0] 2 2 2" xfId="927" xr:uid="{00000000-0005-0000-0000-00008B040000}"/>
    <cellStyle name="Comma [0] 2 3" xfId="928" xr:uid="{00000000-0005-0000-0000-00008C040000}"/>
    <cellStyle name="Comma [0] 3" xfId="929" xr:uid="{00000000-0005-0000-0000-00008D040000}"/>
    <cellStyle name="Comma [0] 3 2" xfId="930" xr:uid="{00000000-0005-0000-0000-00008E040000}"/>
    <cellStyle name="Comma [0] 3 2 2" xfId="931" xr:uid="{00000000-0005-0000-0000-00008F040000}"/>
    <cellStyle name="Comma [0] 3 3" xfId="932" xr:uid="{00000000-0005-0000-0000-000090040000}"/>
    <cellStyle name="Comma [0] 3 4" xfId="933" xr:uid="{00000000-0005-0000-0000-000091040000}"/>
    <cellStyle name="Comma [0] 4" xfId="934" xr:uid="{00000000-0005-0000-0000-000092040000}"/>
    <cellStyle name="Comma [0] 4 2" xfId="935" xr:uid="{00000000-0005-0000-0000-000093040000}"/>
    <cellStyle name="Comma [0] 4 2 2" xfId="936" xr:uid="{00000000-0005-0000-0000-000094040000}"/>
    <cellStyle name="Comma [0] 4 3" xfId="937" xr:uid="{00000000-0005-0000-0000-000095040000}"/>
    <cellStyle name="Comma [0] 5" xfId="938" xr:uid="{00000000-0005-0000-0000-000096040000}"/>
    <cellStyle name="Comma [0] 5 2" xfId="939" xr:uid="{00000000-0005-0000-0000-000097040000}"/>
    <cellStyle name="Comma [0] 5 2 2" xfId="940" xr:uid="{00000000-0005-0000-0000-000098040000}"/>
    <cellStyle name="Comma [0] 6" xfId="941" xr:uid="{00000000-0005-0000-0000-000099040000}"/>
    <cellStyle name="Comma [0] 6 2" xfId="942" xr:uid="{00000000-0005-0000-0000-00009A040000}"/>
    <cellStyle name="Comma [0] 7" xfId="943" xr:uid="{00000000-0005-0000-0000-00009B040000}"/>
    <cellStyle name="Comma [0] 7 2" xfId="944" xr:uid="{00000000-0005-0000-0000-00009C040000}"/>
    <cellStyle name="Comma [0] 8" xfId="945" xr:uid="{00000000-0005-0000-0000-00009D040000}"/>
    <cellStyle name="Comma [0] 9" xfId="946" xr:uid="{00000000-0005-0000-0000-00009E040000}"/>
    <cellStyle name="Comma [00]" xfId="947" xr:uid="{00000000-0005-0000-0000-00009F040000}"/>
    <cellStyle name="Comma 10" xfId="948" xr:uid="{00000000-0005-0000-0000-0000A0040000}"/>
    <cellStyle name="Comma 10 10" xfId="949" xr:uid="{00000000-0005-0000-0000-0000A1040000}"/>
    <cellStyle name="Comma 10 11" xfId="950" xr:uid="{00000000-0005-0000-0000-0000A2040000}"/>
    <cellStyle name="Comma 10 12" xfId="951" xr:uid="{00000000-0005-0000-0000-0000A3040000}"/>
    <cellStyle name="Comma 10 12 2" xfId="952" xr:uid="{00000000-0005-0000-0000-0000A4040000}"/>
    <cellStyle name="Comma 10 13" xfId="953" xr:uid="{00000000-0005-0000-0000-0000A5040000}"/>
    <cellStyle name="Comma 10 14" xfId="954" xr:uid="{00000000-0005-0000-0000-0000A6040000}"/>
    <cellStyle name="Comma 10 2" xfId="955" xr:uid="{00000000-0005-0000-0000-0000A7040000}"/>
    <cellStyle name="Comma 10 2 2" xfId="956" xr:uid="{00000000-0005-0000-0000-0000A8040000}"/>
    <cellStyle name="Comma 10 2 2 2" xfId="957" xr:uid="{00000000-0005-0000-0000-0000A9040000}"/>
    <cellStyle name="Comma 10 2 3" xfId="958" xr:uid="{00000000-0005-0000-0000-0000AA040000}"/>
    <cellStyle name="Comma 10 2 4" xfId="959" xr:uid="{00000000-0005-0000-0000-0000AB040000}"/>
    <cellStyle name="Comma 10 2 5" xfId="960" xr:uid="{00000000-0005-0000-0000-0000AC040000}"/>
    <cellStyle name="Comma 10 2 6" xfId="961" xr:uid="{00000000-0005-0000-0000-0000AD040000}"/>
    <cellStyle name="Comma 10 2 7" xfId="962" xr:uid="{00000000-0005-0000-0000-0000AE040000}"/>
    <cellStyle name="Comma 10 3" xfId="963" xr:uid="{00000000-0005-0000-0000-0000AF040000}"/>
    <cellStyle name="Comma 10 4" xfId="964" xr:uid="{00000000-0005-0000-0000-0000B0040000}"/>
    <cellStyle name="Comma 10 5" xfId="965" xr:uid="{00000000-0005-0000-0000-0000B1040000}"/>
    <cellStyle name="Comma 10 6" xfId="966" xr:uid="{00000000-0005-0000-0000-0000B2040000}"/>
    <cellStyle name="Comma 10 7" xfId="967" xr:uid="{00000000-0005-0000-0000-0000B3040000}"/>
    <cellStyle name="Comma 10 8" xfId="968" xr:uid="{00000000-0005-0000-0000-0000B4040000}"/>
    <cellStyle name="Comma 10 9" xfId="969" xr:uid="{00000000-0005-0000-0000-0000B5040000}"/>
    <cellStyle name="Comma 100" xfId="970" xr:uid="{00000000-0005-0000-0000-0000B6040000}"/>
    <cellStyle name="Comma 101" xfId="971" xr:uid="{00000000-0005-0000-0000-0000B7040000}"/>
    <cellStyle name="Comma 102" xfId="972" xr:uid="{00000000-0005-0000-0000-0000B8040000}"/>
    <cellStyle name="Comma 103" xfId="973" xr:uid="{00000000-0005-0000-0000-0000B9040000}"/>
    <cellStyle name="Comma 104" xfId="974" xr:uid="{00000000-0005-0000-0000-0000BA040000}"/>
    <cellStyle name="Comma 105" xfId="975" xr:uid="{00000000-0005-0000-0000-0000BB040000}"/>
    <cellStyle name="Comma 106" xfId="976" xr:uid="{00000000-0005-0000-0000-0000BC040000}"/>
    <cellStyle name="Comma 107" xfId="977" xr:uid="{00000000-0005-0000-0000-0000BD040000}"/>
    <cellStyle name="Comma 107 2" xfId="978" xr:uid="{00000000-0005-0000-0000-0000BE040000}"/>
    <cellStyle name="Comma 107 2 2" xfId="979" xr:uid="{00000000-0005-0000-0000-0000BF040000}"/>
    <cellStyle name="Comma 107 2 3" xfId="980" xr:uid="{00000000-0005-0000-0000-0000C0040000}"/>
    <cellStyle name="Comma 107 2 4" xfId="981" xr:uid="{00000000-0005-0000-0000-0000C1040000}"/>
    <cellStyle name="Comma 107 3" xfId="982" xr:uid="{00000000-0005-0000-0000-0000C2040000}"/>
    <cellStyle name="Comma 107 4" xfId="983" xr:uid="{00000000-0005-0000-0000-0000C3040000}"/>
    <cellStyle name="Comma 107 5" xfId="984" xr:uid="{00000000-0005-0000-0000-0000C4040000}"/>
    <cellStyle name="Comma 108" xfId="985" xr:uid="{00000000-0005-0000-0000-0000C5040000}"/>
    <cellStyle name="Comma 109" xfId="986" xr:uid="{00000000-0005-0000-0000-0000C6040000}"/>
    <cellStyle name="Comma 109 2" xfId="987" xr:uid="{00000000-0005-0000-0000-0000C7040000}"/>
    <cellStyle name="Comma 109 3" xfId="988" xr:uid="{00000000-0005-0000-0000-0000C8040000}"/>
    <cellStyle name="Comma 109 4" xfId="989" xr:uid="{00000000-0005-0000-0000-0000C9040000}"/>
    <cellStyle name="Comma 11" xfId="990" xr:uid="{00000000-0005-0000-0000-0000CA040000}"/>
    <cellStyle name="Comma 11 2" xfId="991" xr:uid="{00000000-0005-0000-0000-0000CB040000}"/>
    <cellStyle name="Comma 11 2 2" xfId="992" xr:uid="{00000000-0005-0000-0000-0000CC040000}"/>
    <cellStyle name="Comma 11 2 3" xfId="993" xr:uid="{00000000-0005-0000-0000-0000CD040000}"/>
    <cellStyle name="Comma 11 2 4" xfId="994" xr:uid="{00000000-0005-0000-0000-0000CE040000}"/>
    <cellStyle name="Comma 11 2 5" xfId="995" xr:uid="{00000000-0005-0000-0000-0000CF040000}"/>
    <cellStyle name="Comma 11 2 6" xfId="996" xr:uid="{00000000-0005-0000-0000-0000D0040000}"/>
    <cellStyle name="Comma 11 2 7" xfId="997" xr:uid="{00000000-0005-0000-0000-0000D1040000}"/>
    <cellStyle name="Comma 11 2 8" xfId="998" xr:uid="{00000000-0005-0000-0000-0000D2040000}"/>
    <cellStyle name="Comma 11 2 9" xfId="999" xr:uid="{00000000-0005-0000-0000-0000D3040000}"/>
    <cellStyle name="Comma 11 3" xfId="1000" xr:uid="{00000000-0005-0000-0000-0000D4040000}"/>
    <cellStyle name="Comma 11 3 2" xfId="1001" xr:uid="{00000000-0005-0000-0000-0000D5040000}"/>
    <cellStyle name="Comma 11 3 3" xfId="1002" xr:uid="{00000000-0005-0000-0000-0000D6040000}"/>
    <cellStyle name="Comma 11 4" xfId="1003" xr:uid="{00000000-0005-0000-0000-0000D7040000}"/>
    <cellStyle name="Comma 11 4 2" xfId="1004" xr:uid="{00000000-0005-0000-0000-0000D8040000}"/>
    <cellStyle name="Comma 11 5" xfId="1005" xr:uid="{00000000-0005-0000-0000-0000D9040000}"/>
    <cellStyle name="Comma 110" xfId="1006" xr:uid="{00000000-0005-0000-0000-0000DA040000}"/>
    <cellStyle name="Comma 110 2" xfId="1007" xr:uid="{00000000-0005-0000-0000-0000DB040000}"/>
    <cellStyle name="Comma 111" xfId="21413" xr:uid="{00000000-0005-0000-0000-0000DC040000}"/>
    <cellStyle name="Comma 12" xfId="1008" xr:uid="{00000000-0005-0000-0000-0000DD040000}"/>
    <cellStyle name="Comma 12 2" xfId="1009" xr:uid="{00000000-0005-0000-0000-0000DE040000}"/>
    <cellStyle name="Comma 12 2 2" xfId="1010" xr:uid="{00000000-0005-0000-0000-0000DF040000}"/>
    <cellStyle name="Comma 12 2 2 2" xfId="1011" xr:uid="{00000000-0005-0000-0000-0000E0040000}"/>
    <cellStyle name="Comma 12 2 3" xfId="1012" xr:uid="{00000000-0005-0000-0000-0000E1040000}"/>
    <cellStyle name="Comma 12 2 4" xfId="1013" xr:uid="{00000000-0005-0000-0000-0000E2040000}"/>
    <cellStyle name="Comma 12 2 5" xfId="1014" xr:uid="{00000000-0005-0000-0000-0000E3040000}"/>
    <cellStyle name="Comma 12 2 6" xfId="1015" xr:uid="{00000000-0005-0000-0000-0000E4040000}"/>
    <cellStyle name="Comma 12 2 7" xfId="1016" xr:uid="{00000000-0005-0000-0000-0000E5040000}"/>
    <cellStyle name="Comma 12 3" xfId="1017" xr:uid="{00000000-0005-0000-0000-0000E6040000}"/>
    <cellStyle name="Comma 12 3 2" xfId="1018" xr:uid="{00000000-0005-0000-0000-0000E7040000}"/>
    <cellStyle name="Comma 12 4" xfId="1019" xr:uid="{00000000-0005-0000-0000-0000E8040000}"/>
    <cellStyle name="Comma 12 4 2" xfId="1020" xr:uid="{00000000-0005-0000-0000-0000E9040000}"/>
    <cellStyle name="Comma 13" xfId="1021" xr:uid="{00000000-0005-0000-0000-0000EA040000}"/>
    <cellStyle name="Comma 13 2" xfId="1022" xr:uid="{00000000-0005-0000-0000-0000EB040000}"/>
    <cellStyle name="Comma 13 2 2" xfId="1023" xr:uid="{00000000-0005-0000-0000-0000EC040000}"/>
    <cellStyle name="Comma 13 2 3" xfId="1024" xr:uid="{00000000-0005-0000-0000-0000ED040000}"/>
    <cellStyle name="Comma 13 2 4" xfId="1025" xr:uid="{00000000-0005-0000-0000-0000EE040000}"/>
    <cellStyle name="Comma 13 2 5" xfId="1026" xr:uid="{00000000-0005-0000-0000-0000EF040000}"/>
    <cellStyle name="Comma 13 2 6" xfId="1027" xr:uid="{00000000-0005-0000-0000-0000F0040000}"/>
    <cellStyle name="Comma 13 2 7" xfId="1028" xr:uid="{00000000-0005-0000-0000-0000F1040000}"/>
    <cellStyle name="Comma 13 3" xfId="1029" xr:uid="{00000000-0005-0000-0000-0000F2040000}"/>
    <cellStyle name="Comma 13 3 2" xfId="1030" xr:uid="{00000000-0005-0000-0000-0000F3040000}"/>
    <cellStyle name="Comma 14" xfId="1031" xr:uid="{00000000-0005-0000-0000-0000F4040000}"/>
    <cellStyle name="Comma 14 2" xfId="1032" xr:uid="{00000000-0005-0000-0000-0000F5040000}"/>
    <cellStyle name="Comma 14 2 2" xfId="1033" xr:uid="{00000000-0005-0000-0000-0000F6040000}"/>
    <cellStyle name="Comma 14 3" xfId="1034" xr:uid="{00000000-0005-0000-0000-0000F7040000}"/>
    <cellStyle name="Comma 15" xfId="1035" xr:uid="{00000000-0005-0000-0000-0000F8040000}"/>
    <cellStyle name="Comma 15 2" xfId="1036" xr:uid="{00000000-0005-0000-0000-0000F9040000}"/>
    <cellStyle name="Comma 15 2 2" xfId="1037" xr:uid="{00000000-0005-0000-0000-0000FA040000}"/>
    <cellStyle name="Comma 15 2 3" xfId="1038" xr:uid="{00000000-0005-0000-0000-0000FB040000}"/>
    <cellStyle name="Comma 15 2 4" xfId="1039" xr:uid="{00000000-0005-0000-0000-0000FC040000}"/>
    <cellStyle name="Comma 15 2 5" xfId="1040" xr:uid="{00000000-0005-0000-0000-0000FD040000}"/>
    <cellStyle name="Comma 15 2 6" xfId="1041" xr:uid="{00000000-0005-0000-0000-0000FE040000}"/>
    <cellStyle name="Comma 15 2 7" xfId="1042" xr:uid="{00000000-0005-0000-0000-0000FF040000}"/>
    <cellStyle name="Comma 15 3" xfId="1043" xr:uid="{00000000-0005-0000-0000-000000050000}"/>
    <cellStyle name="Comma 16" xfId="1044" xr:uid="{00000000-0005-0000-0000-000001050000}"/>
    <cellStyle name="Comma 16 10" xfId="1045" xr:uid="{00000000-0005-0000-0000-000002050000}"/>
    <cellStyle name="Comma 16 11" xfId="1046" xr:uid="{00000000-0005-0000-0000-000003050000}"/>
    <cellStyle name="Comma 16 2" xfId="1047" xr:uid="{00000000-0005-0000-0000-000004050000}"/>
    <cellStyle name="Comma 16 3" xfId="1048" xr:uid="{00000000-0005-0000-0000-000005050000}"/>
    <cellStyle name="Comma 16 4" xfId="1049" xr:uid="{00000000-0005-0000-0000-000006050000}"/>
    <cellStyle name="Comma 16 5" xfId="1050" xr:uid="{00000000-0005-0000-0000-000007050000}"/>
    <cellStyle name="Comma 16 6" xfId="1051" xr:uid="{00000000-0005-0000-0000-000008050000}"/>
    <cellStyle name="Comma 16 7" xfId="1052" xr:uid="{00000000-0005-0000-0000-000009050000}"/>
    <cellStyle name="Comma 16 8" xfId="1053" xr:uid="{00000000-0005-0000-0000-00000A050000}"/>
    <cellStyle name="Comma 16 9" xfId="1054" xr:uid="{00000000-0005-0000-0000-00000B050000}"/>
    <cellStyle name="Comma 17" xfId="1055" xr:uid="{00000000-0005-0000-0000-00000C050000}"/>
    <cellStyle name="Comma 17 2" xfId="1056" xr:uid="{00000000-0005-0000-0000-00000D050000}"/>
    <cellStyle name="Comma 17 2 2" xfId="1057" xr:uid="{00000000-0005-0000-0000-00000E050000}"/>
    <cellStyle name="Comma 18" xfId="1058" xr:uid="{00000000-0005-0000-0000-00000F050000}"/>
    <cellStyle name="Comma 18 2" xfId="1059" xr:uid="{00000000-0005-0000-0000-000010050000}"/>
    <cellStyle name="Comma 18 2 2" xfId="1060" xr:uid="{00000000-0005-0000-0000-000011050000}"/>
    <cellStyle name="Comma 19" xfId="1061" xr:uid="{00000000-0005-0000-0000-000012050000}"/>
    <cellStyle name="Comma 19 10" xfId="1062" xr:uid="{00000000-0005-0000-0000-000013050000}"/>
    <cellStyle name="Comma 19 11" xfId="1063" xr:uid="{00000000-0005-0000-0000-000014050000}"/>
    <cellStyle name="Comma 19 2" xfId="1064" xr:uid="{00000000-0005-0000-0000-000015050000}"/>
    <cellStyle name="Comma 19 3" xfId="1065" xr:uid="{00000000-0005-0000-0000-000016050000}"/>
    <cellStyle name="Comma 19 4" xfId="1066" xr:uid="{00000000-0005-0000-0000-000017050000}"/>
    <cellStyle name="Comma 19 5" xfId="1067" xr:uid="{00000000-0005-0000-0000-000018050000}"/>
    <cellStyle name="Comma 19 6" xfId="1068" xr:uid="{00000000-0005-0000-0000-000019050000}"/>
    <cellStyle name="Comma 19 7" xfId="1069" xr:uid="{00000000-0005-0000-0000-00001A050000}"/>
    <cellStyle name="Comma 19 8" xfId="1070" xr:uid="{00000000-0005-0000-0000-00001B050000}"/>
    <cellStyle name="Comma 19 9" xfId="1071" xr:uid="{00000000-0005-0000-0000-00001C050000}"/>
    <cellStyle name="Comma 2" xfId="1" xr:uid="{00000000-0005-0000-0000-00001D050000}"/>
    <cellStyle name="Comma 2 10" xfId="1072" xr:uid="{00000000-0005-0000-0000-00001E050000}"/>
    <cellStyle name="Comma 2 10 10" xfId="1073" xr:uid="{00000000-0005-0000-0000-00001F050000}"/>
    <cellStyle name="Comma 2 10 2" xfId="1074" xr:uid="{00000000-0005-0000-0000-000020050000}"/>
    <cellStyle name="Comma 2 10 2 10" xfId="1075" xr:uid="{00000000-0005-0000-0000-000021050000}"/>
    <cellStyle name="Comma 2 10 2 2" xfId="1076" xr:uid="{00000000-0005-0000-0000-000022050000}"/>
    <cellStyle name="Comma 2 10 2 2 2" xfId="1077" xr:uid="{00000000-0005-0000-0000-000023050000}"/>
    <cellStyle name="Comma 2 10 2 2 2 2" xfId="1078" xr:uid="{00000000-0005-0000-0000-000024050000}"/>
    <cellStyle name="Comma 2 10 2 2 2 2 2" xfId="1079" xr:uid="{00000000-0005-0000-0000-000025050000}"/>
    <cellStyle name="Comma 2 10 2 2 2 2 3" xfId="1080" xr:uid="{00000000-0005-0000-0000-000026050000}"/>
    <cellStyle name="Comma 2 10 2 2 2 2 4" xfId="1081" xr:uid="{00000000-0005-0000-0000-000027050000}"/>
    <cellStyle name="Comma 2 10 2 2 2 3" xfId="1082" xr:uid="{00000000-0005-0000-0000-000028050000}"/>
    <cellStyle name="Comma 2 10 2 2 2 4" xfId="1083" xr:uid="{00000000-0005-0000-0000-000029050000}"/>
    <cellStyle name="Comma 2 10 2 2 2 5" xfId="1084" xr:uid="{00000000-0005-0000-0000-00002A050000}"/>
    <cellStyle name="Comma 2 10 2 2 3" xfId="1085" xr:uid="{00000000-0005-0000-0000-00002B050000}"/>
    <cellStyle name="Comma 2 10 2 2 3 2" xfId="1086" xr:uid="{00000000-0005-0000-0000-00002C050000}"/>
    <cellStyle name="Comma 2 10 2 2 3 3" xfId="1087" xr:uid="{00000000-0005-0000-0000-00002D050000}"/>
    <cellStyle name="Comma 2 10 2 2 3 4" xfId="1088" xr:uid="{00000000-0005-0000-0000-00002E050000}"/>
    <cellStyle name="Comma 2 10 2 2 4" xfId="1089" xr:uid="{00000000-0005-0000-0000-00002F050000}"/>
    <cellStyle name="Comma 2 10 2 2 5" xfId="1090" xr:uid="{00000000-0005-0000-0000-000030050000}"/>
    <cellStyle name="Comma 2 10 2 2 6" xfId="1091" xr:uid="{00000000-0005-0000-0000-000031050000}"/>
    <cellStyle name="Comma 2 10 2 3" xfId="1092" xr:uid="{00000000-0005-0000-0000-000032050000}"/>
    <cellStyle name="Comma 2 10 2 3 2" xfId="1093" xr:uid="{00000000-0005-0000-0000-000033050000}"/>
    <cellStyle name="Comma 2 10 2 3 2 2" xfId="1094" xr:uid="{00000000-0005-0000-0000-000034050000}"/>
    <cellStyle name="Comma 2 10 2 3 2 2 2" xfId="1095" xr:uid="{00000000-0005-0000-0000-000035050000}"/>
    <cellStyle name="Comma 2 10 2 3 2 2 3" xfId="1096" xr:uid="{00000000-0005-0000-0000-000036050000}"/>
    <cellStyle name="Comma 2 10 2 3 2 2 4" xfId="1097" xr:uid="{00000000-0005-0000-0000-000037050000}"/>
    <cellStyle name="Comma 2 10 2 3 2 3" xfId="1098" xr:uid="{00000000-0005-0000-0000-000038050000}"/>
    <cellStyle name="Comma 2 10 2 3 2 4" xfId="1099" xr:uid="{00000000-0005-0000-0000-000039050000}"/>
    <cellStyle name="Comma 2 10 2 3 2 5" xfId="1100" xr:uid="{00000000-0005-0000-0000-00003A050000}"/>
    <cellStyle name="Comma 2 10 2 3 3" xfId="1101" xr:uid="{00000000-0005-0000-0000-00003B050000}"/>
    <cellStyle name="Comma 2 10 2 3 3 2" xfId="1102" xr:uid="{00000000-0005-0000-0000-00003C050000}"/>
    <cellStyle name="Comma 2 10 2 3 3 3" xfId="1103" xr:uid="{00000000-0005-0000-0000-00003D050000}"/>
    <cellStyle name="Comma 2 10 2 3 3 4" xfId="1104" xr:uid="{00000000-0005-0000-0000-00003E050000}"/>
    <cellStyle name="Comma 2 10 2 3 4" xfId="1105" xr:uid="{00000000-0005-0000-0000-00003F050000}"/>
    <cellStyle name="Comma 2 10 2 3 5" xfId="1106" xr:uid="{00000000-0005-0000-0000-000040050000}"/>
    <cellStyle name="Comma 2 10 2 3 6" xfId="1107" xr:uid="{00000000-0005-0000-0000-000041050000}"/>
    <cellStyle name="Comma 2 10 2 4" xfId="1108" xr:uid="{00000000-0005-0000-0000-000042050000}"/>
    <cellStyle name="Comma 2 10 2 5" xfId="1109" xr:uid="{00000000-0005-0000-0000-000043050000}"/>
    <cellStyle name="Comma 2 10 2 5 2" xfId="1110" xr:uid="{00000000-0005-0000-0000-000044050000}"/>
    <cellStyle name="Comma 2 10 2 5 2 2" xfId="1111" xr:uid="{00000000-0005-0000-0000-000045050000}"/>
    <cellStyle name="Comma 2 10 2 5 2 3" xfId="1112" xr:uid="{00000000-0005-0000-0000-000046050000}"/>
    <cellStyle name="Comma 2 10 2 5 2 4" xfId="1113" xr:uid="{00000000-0005-0000-0000-000047050000}"/>
    <cellStyle name="Comma 2 10 2 5 3" xfId="1114" xr:uid="{00000000-0005-0000-0000-000048050000}"/>
    <cellStyle name="Comma 2 10 2 5 4" xfId="1115" xr:uid="{00000000-0005-0000-0000-000049050000}"/>
    <cellStyle name="Comma 2 10 2 5 5" xfId="1116" xr:uid="{00000000-0005-0000-0000-00004A050000}"/>
    <cellStyle name="Comma 2 10 2 6" xfId="1117" xr:uid="{00000000-0005-0000-0000-00004B050000}"/>
    <cellStyle name="Comma 2 10 2 7" xfId="1118" xr:uid="{00000000-0005-0000-0000-00004C050000}"/>
    <cellStyle name="Comma 2 10 2 7 2" xfId="1119" xr:uid="{00000000-0005-0000-0000-00004D050000}"/>
    <cellStyle name="Comma 2 10 2 7 3" xfId="1120" xr:uid="{00000000-0005-0000-0000-00004E050000}"/>
    <cellStyle name="Comma 2 10 2 7 4" xfId="1121" xr:uid="{00000000-0005-0000-0000-00004F050000}"/>
    <cellStyle name="Comma 2 10 2 8" xfId="1122" xr:uid="{00000000-0005-0000-0000-000050050000}"/>
    <cellStyle name="Comma 2 10 2 9" xfId="1123" xr:uid="{00000000-0005-0000-0000-000051050000}"/>
    <cellStyle name="Comma 2 10 3" xfId="1124" xr:uid="{00000000-0005-0000-0000-000052050000}"/>
    <cellStyle name="Comma 2 10 3 2" xfId="1125" xr:uid="{00000000-0005-0000-0000-000053050000}"/>
    <cellStyle name="Comma 2 10 3 2 2" xfId="1126" xr:uid="{00000000-0005-0000-0000-000054050000}"/>
    <cellStyle name="Comma 2 10 3 2 2 2" xfId="1127" xr:uid="{00000000-0005-0000-0000-000055050000}"/>
    <cellStyle name="Comma 2 10 3 2 2 3" xfId="1128" xr:uid="{00000000-0005-0000-0000-000056050000}"/>
    <cellStyle name="Comma 2 10 3 2 2 4" xfId="1129" xr:uid="{00000000-0005-0000-0000-000057050000}"/>
    <cellStyle name="Comma 2 10 3 2 3" xfId="1130" xr:uid="{00000000-0005-0000-0000-000058050000}"/>
    <cellStyle name="Comma 2 10 3 2 4" xfId="1131" xr:uid="{00000000-0005-0000-0000-000059050000}"/>
    <cellStyle name="Comma 2 10 3 2 5" xfId="1132" xr:uid="{00000000-0005-0000-0000-00005A050000}"/>
    <cellStyle name="Comma 2 10 3 3" xfId="1133" xr:uid="{00000000-0005-0000-0000-00005B050000}"/>
    <cellStyle name="Comma 2 10 3 3 2" xfId="1134" xr:uid="{00000000-0005-0000-0000-00005C050000}"/>
    <cellStyle name="Comma 2 10 3 3 3" xfId="1135" xr:uid="{00000000-0005-0000-0000-00005D050000}"/>
    <cellStyle name="Comma 2 10 3 3 4" xfId="1136" xr:uid="{00000000-0005-0000-0000-00005E050000}"/>
    <cellStyle name="Comma 2 10 3 4" xfId="1137" xr:uid="{00000000-0005-0000-0000-00005F050000}"/>
    <cellStyle name="Comma 2 10 3 5" xfId="1138" xr:uid="{00000000-0005-0000-0000-000060050000}"/>
    <cellStyle name="Comma 2 10 3 6" xfId="1139" xr:uid="{00000000-0005-0000-0000-000061050000}"/>
    <cellStyle name="Comma 2 10 4" xfId="1140" xr:uid="{00000000-0005-0000-0000-000062050000}"/>
    <cellStyle name="Comma 2 10 4 2" xfId="1141" xr:uid="{00000000-0005-0000-0000-000063050000}"/>
    <cellStyle name="Comma 2 10 4 2 2" xfId="1142" xr:uid="{00000000-0005-0000-0000-000064050000}"/>
    <cellStyle name="Comma 2 10 4 2 2 2" xfId="1143" xr:uid="{00000000-0005-0000-0000-000065050000}"/>
    <cellStyle name="Comma 2 10 4 2 2 3" xfId="1144" xr:uid="{00000000-0005-0000-0000-000066050000}"/>
    <cellStyle name="Comma 2 10 4 2 2 4" xfId="1145" xr:uid="{00000000-0005-0000-0000-000067050000}"/>
    <cellStyle name="Comma 2 10 4 2 3" xfId="1146" xr:uid="{00000000-0005-0000-0000-000068050000}"/>
    <cellStyle name="Comma 2 10 4 2 4" xfId="1147" xr:uid="{00000000-0005-0000-0000-000069050000}"/>
    <cellStyle name="Comma 2 10 4 2 5" xfId="1148" xr:uid="{00000000-0005-0000-0000-00006A050000}"/>
    <cellStyle name="Comma 2 10 4 3" xfId="1149" xr:uid="{00000000-0005-0000-0000-00006B050000}"/>
    <cellStyle name="Comma 2 10 4 3 2" xfId="1150" xr:uid="{00000000-0005-0000-0000-00006C050000}"/>
    <cellStyle name="Comma 2 10 4 3 3" xfId="1151" xr:uid="{00000000-0005-0000-0000-00006D050000}"/>
    <cellStyle name="Comma 2 10 4 3 4" xfId="1152" xr:uid="{00000000-0005-0000-0000-00006E050000}"/>
    <cellStyle name="Comma 2 10 4 4" xfId="1153" xr:uid="{00000000-0005-0000-0000-00006F050000}"/>
    <cellStyle name="Comma 2 10 4 5" xfId="1154" xr:uid="{00000000-0005-0000-0000-000070050000}"/>
    <cellStyle name="Comma 2 10 4 6" xfId="1155" xr:uid="{00000000-0005-0000-0000-000071050000}"/>
    <cellStyle name="Comma 2 10 5" xfId="1156" xr:uid="{00000000-0005-0000-0000-000072050000}"/>
    <cellStyle name="Comma 2 10 6" xfId="1157" xr:uid="{00000000-0005-0000-0000-000073050000}"/>
    <cellStyle name="Comma 2 10 6 2" xfId="1158" xr:uid="{00000000-0005-0000-0000-000074050000}"/>
    <cellStyle name="Comma 2 10 6 2 2" xfId="1159" xr:uid="{00000000-0005-0000-0000-000075050000}"/>
    <cellStyle name="Comma 2 10 6 2 3" xfId="1160" xr:uid="{00000000-0005-0000-0000-000076050000}"/>
    <cellStyle name="Comma 2 10 6 2 4" xfId="1161" xr:uid="{00000000-0005-0000-0000-000077050000}"/>
    <cellStyle name="Comma 2 10 6 3" xfId="1162" xr:uid="{00000000-0005-0000-0000-000078050000}"/>
    <cellStyle name="Comma 2 10 6 4" xfId="1163" xr:uid="{00000000-0005-0000-0000-000079050000}"/>
    <cellStyle name="Comma 2 10 6 5" xfId="1164" xr:uid="{00000000-0005-0000-0000-00007A050000}"/>
    <cellStyle name="Comma 2 10 7" xfId="1165" xr:uid="{00000000-0005-0000-0000-00007B050000}"/>
    <cellStyle name="Comma 2 10 7 2" xfId="1166" xr:uid="{00000000-0005-0000-0000-00007C050000}"/>
    <cellStyle name="Comma 2 10 7 3" xfId="1167" xr:uid="{00000000-0005-0000-0000-00007D050000}"/>
    <cellStyle name="Comma 2 10 7 4" xfId="1168" xr:uid="{00000000-0005-0000-0000-00007E050000}"/>
    <cellStyle name="Comma 2 10 8" xfId="1169" xr:uid="{00000000-0005-0000-0000-00007F050000}"/>
    <cellStyle name="Comma 2 10 9" xfId="1170" xr:uid="{00000000-0005-0000-0000-000080050000}"/>
    <cellStyle name="Comma 2 100" xfId="1171" xr:uid="{00000000-0005-0000-0000-000081050000}"/>
    <cellStyle name="Comma 2 101" xfId="1172" xr:uid="{00000000-0005-0000-0000-000082050000}"/>
    <cellStyle name="Comma 2 102" xfId="1173" xr:uid="{00000000-0005-0000-0000-000083050000}"/>
    <cellStyle name="Comma 2 103" xfId="1174" xr:uid="{00000000-0005-0000-0000-000084050000}"/>
    <cellStyle name="Comma 2 104" xfId="1175" xr:uid="{00000000-0005-0000-0000-000085050000}"/>
    <cellStyle name="Comma 2 105" xfId="1176" xr:uid="{00000000-0005-0000-0000-000086050000}"/>
    <cellStyle name="Comma 2 106" xfId="1177" xr:uid="{00000000-0005-0000-0000-000087050000}"/>
    <cellStyle name="Comma 2 107" xfId="1178" xr:uid="{00000000-0005-0000-0000-000088050000}"/>
    <cellStyle name="Comma 2 107 2" xfId="1179" xr:uid="{00000000-0005-0000-0000-000089050000}"/>
    <cellStyle name="Comma 2 107 3" xfId="1180" xr:uid="{00000000-0005-0000-0000-00008A050000}"/>
    <cellStyle name="Comma 2 108" xfId="1181" xr:uid="{00000000-0005-0000-0000-00008B050000}"/>
    <cellStyle name="Comma 2 109" xfId="1182" xr:uid="{00000000-0005-0000-0000-00008C050000}"/>
    <cellStyle name="Comma 2 11" xfId="1183" xr:uid="{00000000-0005-0000-0000-00008D050000}"/>
    <cellStyle name="Comma 2 11 2" xfId="1184" xr:uid="{00000000-0005-0000-0000-00008E050000}"/>
    <cellStyle name="Comma 2 11 2 2" xfId="1185" xr:uid="{00000000-0005-0000-0000-00008F050000}"/>
    <cellStyle name="Comma 2 11 2 3" xfId="1186" xr:uid="{00000000-0005-0000-0000-000090050000}"/>
    <cellStyle name="Comma 2 11 2 3 2" xfId="1187" xr:uid="{00000000-0005-0000-0000-000091050000}"/>
    <cellStyle name="Comma 2 11 2 3 2 2" xfId="1188" xr:uid="{00000000-0005-0000-0000-000092050000}"/>
    <cellStyle name="Comma 2 11 2 3 2 3" xfId="1189" xr:uid="{00000000-0005-0000-0000-000093050000}"/>
    <cellStyle name="Comma 2 11 2 3 2 4" xfId="1190" xr:uid="{00000000-0005-0000-0000-000094050000}"/>
    <cellStyle name="Comma 2 11 2 3 3" xfId="1191" xr:uid="{00000000-0005-0000-0000-000095050000}"/>
    <cellStyle name="Comma 2 11 2 3 4" xfId="1192" xr:uid="{00000000-0005-0000-0000-000096050000}"/>
    <cellStyle name="Comma 2 11 2 3 5" xfId="1193" xr:uid="{00000000-0005-0000-0000-000097050000}"/>
    <cellStyle name="Comma 2 11 2 4" xfId="1194" xr:uid="{00000000-0005-0000-0000-000098050000}"/>
    <cellStyle name="Comma 2 11 2 5" xfId="1195" xr:uid="{00000000-0005-0000-0000-000099050000}"/>
    <cellStyle name="Comma 2 11 2 5 2" xfId="1196" xr:uid="{00000000-0005-0000-0000-00009A050000}"/>
    <cellStyle name="Comma 2 11 2 5 3" xfId="1197" xr:uid="{00000000-0005-0000-0000-00009B050000}"/>
    <cellStyle name="Comma 2 11 2 5 4" xfId="1198" xr:uid="{00000000-0005-0000-0000-00009C050000}"/>
    <cellStyle name="Comma 2 11 2 6" xfId="1199" xr:uid="{00000000-0005-0000-0000-00009D050000}"/>
    <cellStyle name="Comma 2 11 2 7" xfId="1200" xr:uid="{00000000-0005-0000-0000-00009E050000}"/>
    <cellStyle name="Comma 2 11 2 8" xfId="1201" xr:uid="{00000000-0005-0000-0000-00009F050000}"/>
    <cellStyle name="Comma 2 11 3" xfId="1202" xr:uid="{00000000-0005-0000-0000-0000A0050000}"/>
    <cellStyle name="Comma 2 11 3 2" xfId="1203" xr:uid="{00000000-0005-0000-0000-0000A1050000}"/>
    <cellStyle name="Comma 2 11 3 2 2" xfId="1204" xr:uid="{00000000-0005-0000-0000-0000A2050000}"/>
    <cellStyle name="Comma 2 11 3 2 2 2" xfId="1205" xr:uid="{00000000-0005-0000-0000-0000A3050000}"/>
    <cellStyle name="Comma 2 11 3 2 2 3" xfId="1206" xr:uid="{00000000-0005-0000-0000-0000A4050000}"/>
    <cellStyle name="Comma 2 11 3 2 2 4" xfId="1207" xr:uid="{00000000-0005-0000-0000-0000A5050000}"/>
    <cellStyle name="Comma 2 11 3 2 3" xfId="1208" xr:uid="{00000000-0005-0000-0000-0000A6050000}"/>
    <cellStyle name="Comma 2 11 3 2 4" xfId="1209" xr:uid="{00000000-0005-0000-0000-0000A7050000}"/>
    <cellStyle name="Comma 2 11 3 2 5" xfId="1210" xr:uid="{00000000-0005-0000-0000-0000A8050000}"/>
    <cellStyle name="Comma 2 11 3 3" xfId="1211" xr:uid="{00000000-0005-0000-0000-0000A9050000}"/>
    <cellStyle name="Comma 2 11 3 3 2" xfId="1212" xr:uid="{00000000-0005-0000-0000-0000AA050000}"/>
    <cellStyle name="Comma 2 11 3 3 3" xfId="1213" xr:uid="{00000000-0005-0000-0000-0000AB050000}"/>
    <cellStyle name="Comma 2 11 3 3 4" xfId="1214" xr:uid="{00000000-0005-0000-0000-0000AC050000}"/>
    <cellStyle name="Comma 2 11 3 4" xfId="1215" xr:uid="{00000000-0005-0000-0000-0000AD050000}"/>
    <cellStyle name="Comma 2 11 3 5" xfId="1216" xr:uid="{00000000-0005-0000-0000-0000AE050000}"/>
    <cellStyle name="Comma 2 11 3 6" xfId="1217" xr:uid="{00000000-0005-0000-0000-0000AF050000}"/>
    <cellStyle name="Comma 2 11 4" xfId="1218" xr:uid="{00000000-0005-0000-0000-0000B0050000}"/>
    <cellStyle name="Comma 2 11 5" xfId="1219" xr:uid="{00000000-0005-0000-0000-0000B1050000}"/>
    <cellStyle name="Comma 2 11 5 2" xfId="1220" xr:uid="{00000000-0005-0000-0000-0000B2050000}"/>
    <cellStyle name="Comma 2 11 5 2 2" xfId="1221" xr:uid="{00000000-0005-0000-0000-0000B3050000}"/>
    <cellStyle name="Comma 2 11 5 2 3" xfId="1222" xr:uid="{00000000-0005-0000-0000-0000B4050000}"/>
    <cellStyle name="Comma 2 11 5 2 4" xfId="1223" xr:uid="{00000000-0005-0000-0000-0000B5050000}"/>
    <cellStyle name="Comma 2 11 5 3" xfId="1224" xr:uid="{00000000-0005-0000-0000-0000B6050000}"/>
    <cellStyle name="Comma 2 11 5 4" xfId="1225" xr:uid="{00000000-0005-0000-0000-0000B7050000}"/>
    <cellStyle name="Comma 2 11 5 5" xfId="1226" xr:uid="{00000000-0005-0000-0000-0000B8050000}"/>
    <cellStyle name="Comma 2 11 6" xfId="1227" xr:uid="{00000000-0005-0000-0000-0000B9050000}"/>
    <cellStyle name="Comma 2 11 6 2" xfId="1228" xr:uid="{00000000-0005-0000-0000-0000BA050000}"/>
    <cellStyle name="Comma 2 11 6 3" xfId="1229" xr:uid="{00000000-0005-0000-0000-0000BB050000}"/>
    <cellStyle name="Comma 2 11 6 4" xfId="1230" xr:uid="{00000000-0005-0000-0000-0000BC050000}"/>
    <cellStyle name="Comma 2 11 7" xfId="1231" xr:uid="{00000000-0005-0000-0000-0000BD050000}"/>
    <cellStyle name="Comma 2 11 8" xfId="1232" xr:uid="{00000000-0005-0000-0000-0000BE050000}"/>
    <cellStyle name="Comma 2 11 9" xfId="1233" xr:uid="{00000000-0005-0000-0000-0000BF050000}"/>
    <cellStyle name="Comma 2 110" xfId="1234" xr:uid="{00000000-0005-0000-0000-0000C0050000}"/>
    <cellStyle name="Comma 2 12" xfId="1235" xr:uid="{00000000-0005-0000-0000-0000C1050000}"/>
    <cellStyle name="Comma 2 12 2" xfId="1236" xr:uid="{00000000-0005-0000-0000-0000C2050000}"/>
    <cellStyle name="Comma 2 12 2 2" xfId="1237" xr:uid="{00000000-0005-0000-0000-0000C3050000}"/>
    <cellStyle name="Comma 2 12 2 3" xfId="1238" xr:uid="{00000000-0005-0000-0000-0000C4050000}"/>
    <cellStyle name="Comma 2 12 2 3 2" xfId="1239" xr:uid="{00000000-0005-0000-0000-0000C5050000}"/>
    <cellStyle name="Comma 2 12 2 3 2 2" xfId="1240" xr:uid="{00000000-0005-0000-0000-0000C6050000}"/>
    <cellStyle name="Comma 2 12 2 3 2 3" xfId="1241" xr:uid="{00000000-0005-0000-0000-0000C7050000}"/>
    <cellStyle name="Comma 2 12 2 3 2 4" xfId="1242" xr:uid="{00000000-0005-0000-0000-0000C8050000}"/>
    <cellStyle name="Comma 2 12 2 3 3" xfId="1243" xr:uid="{00000000-0005-0000-0000-0000C9050000}"/>
    <cellStyle name="Comma 2 12 2 3 4" xfId="1244" xr:uid="{00000000-0005-0000-0000-0000CA050000}"/>
    <cellStyle name="Comma 2 12 2 3 5" xfId="1245" xr:uid="{00000000-0005-0000-0000-0000CB050000}"/>
    <cellStyle name="Comma 2 12 2 4" xfId="1246" xr:uid="{00000000-0005-0000-0000-0000CC050000}"/>
    <cellStyle name="Comma 2 12 2 5" xfId="1247" xr:uid="{00000000-0005-0000-0000-0000CD050000}"/>
    <cellStyle name="Comma 2 12 2 5 2" xfId="1248" xr:uid="{00000000-0005-0000-0000-0000CE050000}"/>
    <cellStyle name="Comma 2 12 2 5 3" xfId="1249" xr:uid="{00000000-0005-0000-0000-0000CF050000}"/>
    <cellStyle name="Comma 2 12 2 5 4" xfId="1250" xr:uid="{00000000-0005-0000-0000-0000D0050000}"/>
    <cellStyle name="Comma 2 12 2 6" xfId="1251" xr:uid="{00000000-0005-0000-0000-0000D1050000}"/>
    <cellStyle name="Comma 2 12 2 7" xfId="1252" xr:uid="{00000000-0005-0000-0000-0000D2050000}"/>
    <cellStyle name="Comma 2 12 2 8" xfId="1253" xr:uid="{00000000-0005-0000-0000-0000D3050000}"/>
    <cellStyle name="Comma 2 12 3" xfId="1254" xr:uid="{00000000-0005-0000-0000-0000D4050000}"/>
    <cellStyle name="Comma 2 12 3 2" xfId="1255" xr:uid="{00000000-0005-0000-0000-0000D5050000}"/>
    <cellStyle name="Comma 2 12 3 3" xfId="1256" xr:uid="{00000000-0005-0000-0000-0000D6050000}"/>
    <cellStyle name="Comma 2 12 3 3 2" xfId="1257" xr:uid="{00000000-0005-0000-0000-0000D7050000}"/>
    <cellStyle name="Comma 2 12 3 3 2 2" xfId="1258" xr:uid="{00000000-0005-0000-0000-0000D8050000}"/>
    <cellStyle name="Comma 2 12 3 3 2 3" xfId="1259" xr:uid="{00000000-0005-0000-0000-0000D9050000}"/>
    <cellStyle name="Comma 2 12 3 3 2 4" xfId="1260" xr:uid="{00000000-0005-0000-0000-0000DA050000}"/>
    <cellStyle name="Comma 2 12 3 3 3" xfId="1261" xr:uid="{00000000-0005-0000-0000-0000DB050000}"/>
    <cellStyle name="Comma 2 12 3 3 4" xfId="1262" xr:uid="{00000000-0005-0000-0000-0000DC050000}"/>
    <cellStyle name="Comma 2 12 3 3 5" xfId="1263" xr:uid="{00000000-0005-0000-0000-0000DD050000}"/>
    <cellStyle name="Comma 2 12 3 4" xfId="1264" xr:uid="{00000000-0005-0000-0000-0000DE050000}"/>
    <cellStyle name="Comma 2 12 3 4 2" xfId="1265" xr:uid="{00000000-0005-0000-0000-0000DF050000}"/>
    <cellStyle name="Comma 2 12 3 4 3" xfId="1266" xr:uid="{00000000-0005-0000-0000-0000E0050000}"/>
    <cellStyle name="Comma 2 12 3 4 4" xfId="1267" xr:uid="{00000000-0005-0000-0000-0000E1050000}"/>
    <cellStyle name="Comma 2 12 3 5" xfId="1268" xr:uid="{00000000-0005-0000-0000-0000E2050000}"/>
    <cellStyle name="Comma 2 12 3 6" xfId="1269" xr:uid="{00000000-0005-0000-0000-0000E3050000}"/>
    <cellStyle name="Comma 2 12 3 7" xfId="1270" xr:uid="{00000000-0005-0000-0000-0000E4050000}"/>
    <cellStyle name="Comma 2 12 4" xfId="1271" xr:uid="{00000000-0005-0000-0000-0000E5050000}"/>
    <cellStyle name="Comma 2 12 5" xfId="1272" xr:uid="{00000000-0005-0000-0000-0000E6050000}"/>
    <cellStyle name="Comma 2 12 5 2" xfId="1273" xr:uid="{00000000-0005-0000-0000-0000E7050000}"/>
    <cellStyle name="Comma 2 12 5 2 2" xfId="1274" xr:uid="{00000000-0005-0000-0000-0000E8050000}"/>
    <cellStyle name="Comma 2 12 5 2 3" xfId="1275" xr:uid="{00000000-0005-0000-0000-0000E9050000}"/>
    <cellStyle name="Comma 2 12 5 2 4" xfId="1276" xr:uid="{00000000-0005-0000-0000-0000EA050000}"/>
    <cellStyle name="Comma 2 12 5 3" xfId="1277" xr:uid="{00000000-0005-0000-0000-0000EB050000}"/>
    <cellStyle name="Comma 2 12 5 4" xfId="1278" xr:uid="{00000000-0005-0000-0000-0000EC050000}"/>
    <cellStyle name="Comma 2 12 5 5" xfId="1279" xr:uid="{00000000-0005-0000-0000-0000ED050000}"/>
    <cellStyle name="Comma 2 12 6" xfId="1280" xr:uid="{00000000-0005-0000-0000-0000EE050000}"/>
    <cellStyle name="Comma 2 12 6 2" xfId="1281" xr:uid="{00000000-0005-0000-0000-0000EF050000}"/>
    <cellStyle name="Comma 2 12 6 3" xfId="1282" xr:uid="{00000000-0005-0000-0000-0000F0050000}"/>
    <cellStyle name="Comma 2 12 6 4" xfId="1283" xr:uid="{00000000-0005-0000-0000-0000F1050000}"/>
    <cellStyle name="Comma 2 12 7" xfId="1284" xr:uid="{00000000-0005-0000-0000-0000F2050000}"/>
    <cellStyle name="Comma 2 12 8" xfId="1285" xr:uid="{00000000-0005-0000-0000-0000F3050000}"/>
    <cellStyle name="Comma 2 12 9" xfId="1286" xr:uid="{00000000-0005-0000-0000-0000F4050000}"/>
    <cellStyle name="Comma 2 13" xfId="1287" xr:uid="{00000000-0005-0000-0000-0000F5050000}"/>
    <cellStyle name="Comma 2 13 10" xfId="1288" xr:uid="{00000000-0005-0000-0000-0000F6050000}"/>
    <cellStyle name="Comma 2 13 2" xfId="1289" xr:uid="{00000000-0005-0000-0000-0000F7050000}"/>
    <cellStyle name="Comma 2 13 2 2" xfId="1290" xr:uid="{00000000-0005-0000-0000-0000F8050000}"/>
    <cellStyle name="Comma 2 13 3" xfId="1291" xr:uid="{00000000-0005-0000-0000-0000F9050000}"/>
    <cellStyle name="Comma 2 13 4" xfId="1292" xr:uid="{00000000-0005-0000-0000-0000FA050000}"/>
    <cellStyle name="Comma 2 13 5" xfId="1293" xr:uid="{00000000-0005-0000-0000-0000FB050000}"/>
    <cellStyle name="Comma 2 13 6" xfId="1294" xr:uid="{00000000-0005-0000-0000-0000FC050000}"/>
    <cellStyle name="Comma 2 13 6 2" xfId="1295" xr:uid="{00000000-0005-0000-0000-0000FD050000}"/>
    <cellStyle name="Comma 2 13 6 2 2" xfId="1296" xr:uid="{00000000-0005-0000-0000-0000FE050000}"/>
    <cellStyle name="Comma 2 13 6 2 3" xfId="1297" xr:uid="{00000000-0005-0000-0000-0000FF050000}"/>
    <cellStyle name="Comma 2 13 6 2 4" xfId="1298" xr:uid="{00000000-0005-0000-0000-000000060000}"/>
    <cellStyle name="Comma 2 13 6 3" xfId="1299" xr:uid="{00000000-0005-0000-0000-000001060000}"/>
    <cellStyle name="Comma 2 13 6 4" xfId="1300" xr:uid="{00000000-0005-0000-0000-000002060000}"/>
    <cellStyle name="Comma 2 13 6 5" xfId="1301" xr:uid="{00000000-0005-0000-0000-000003060000}"/>
    <cellStyle name="Comma 2 13 7" xfId="1302" xr:uid="{00000000-0005-0000-0000-000004060000}"/>
    <cellStyle name="Comma 2 13 7 2" xfId="1303" xr:uid="{00000000-0005-0000-0000-000005060000}"/>
    <cellStyle name="Comma 2 13 7 3" xfId="1304" xr:uid="{00000000-0005-0000-0000-000006060000}"/>
    <cellStyle name="Comma 2 13 7 4" xfId="1305" xr:uid="{00000000-0005-0000-0000-000007060000}"/>
    <cellStyle name="Comma 2 13 8" xfId="1306" xr:uid="{00000000-0005-0000-0000-000008060000}"/>
    <cellStyle name="Comma 2 13 9" xfId="1307" xr:uid="{00000000-0005-0000-0000-000009060000}"/>
    <cellStyle name="Comma 2 14" xfId="1308" xr:uid="{00000000-0005-0000-0000-00000A060000}"/>
    <cellStyle name="Comma 2 14 2" xfId="1309" xr:uid="{00000000-0005-0000-0000-00000B060000}"/>
    <cellStyle name="Comma 2 14 2 2" xfId="1310" xr:uid="{00000000-0005-0000-0000-00000C060000}"/>
    <cellStyle name="Comma 2 14 3" xfId="1311" xr:uid="{00000000-0005-0000-0000-00000D060000}"/>
    <cellStyle name="Comma 2 14 3 2" xfId="1312" xr:uid="{00000000-0005-0000-0000-00000E060000}"/>
    <cellStyle name="Comma 2 14 4" xfId="1313" xr:uid="{00000000-0005-0000-0000-00000F060000}"/>
    <cellStyle name="Comma 2 14 5" xfId="1314" xr:uid="{00000000-0005-0000-0000-000010060000}"/>
    <cellStyle name="Comma 2 14 5 2" xfId="1315" xr:uid="{00000000-0005-0000-0000-000011060000}"/>
    <cellStyle name="Comma 2 14 5 2 2" xfId="1316" xr:uid="{00000000-0005-0000-0000-000012060000}"/>
    <cellStyle name="Comma 2 14 5 2 3" xfId="1317" xr:uid="{00000000-0005-0000-0000-000013060000}"/>
    <cellStyle name="Comma 2 14 5 2 4" xfId="1318" xr:uid="{00000000-0005-0000-0000-000014060000}"/>
    <cellStyle name="Comma 2 14 5 3" xfId="1319" xr:uid="{00000000-0005-0000-0000-000015060000}"/>
    <cellStyle name="Comma 2 14 5 4" xfId="1320" xr:uid="{00000000-0005-0000-0000-000016060000}"/>
    <cellStyle name="Comma 2 14 5 5" xfId="1321" xr:uid="{00000000-0005-0000-0000-000017060000}"/>
    <cellStyle name="Comma 2 14 6" xfId="1322" xr:uid="{00000000-0005-0000-0000-000018060000}"/>
    <cellStyle name="Comma 2 14 6 2" xfId="1323" xr:uid="{00000000-0005-0000-0000-000019060000}"/>
    <cellStyle name="Comma 2 14 6 3" xfId="1324" xr:uid="{00000000-0005-0000-0000-00001A060000}"/>
    <cellStyle name="Comma 2 14 6 4" xfId="1325" xr:uid="{00000000-0005-0000-0000-00001B060000}"/>
    <cellStyle name="Comma 2 14 7" xfId="1326" xr:uid="{00000000-0005-0000-0000-00001C060000}"/>
    <cellStyle name="Comma 2 14 8" xfId="1327" xr:uid="{00000000-0005-0000-0000-00001D060000}"/>
    <cellStyle name="Comma 2 14 9" xfId="1328" xr:uid="{00000000-0005-0000-0000-00001E060000}"/>
    <cellStyle name="Comma 2 15" xfId="1329" xr:uid="{00000000-0005-0000-0000-00001F060000}"/>
    <cellStyle name="Comma 2 15 2" xfId="1330" xr:uid="{00000000-0005-0000-0000-000020060000}"/>
    <cellStyle name="Comma 2 15 3" xfId="1331" xr:uid="{00000000-0005-0000-0000-000021060000}"/>
    <cellStyle name="Comma 2 15 3 2" xfId="1332" xr:uid="{00000000-0005-0000-0000-000022060000}"/>
    <cellStyle name="Comma 2 15 3 3" xfId="1333" xr:uid="{00000000-0005-0000-0000-000023060000}"/>
    <cellStyle name="Comma 2 15 3 4" xfId="1334" xr:uid="{00000000-0005-0000-0000-000024060000}"/>
    <cellStyle name="Comma 2 16" xfId="1335" xr:uid="{00000000-0005-0000-0000-000025060000}"/>
    <cellStyle name="Comma 2 16 2" xfId="1336" xr:uid="{00000000-0005-0000-0000-000026060000}"/>
    <cellStyle name="Comma 2 16 2 2" xfId="1337" xr:uid="{00000000-0005-0000-0000-000027060000}"/>
    <cellStyle name="Comma 2 17" xfId="1338" xr:uid="{00000000-0005-0000-0000-000028060000}"/>
    <cellStyle name="Comma 2 17 2" xfId="1339" xr:uid="{00000000-0005-0000-0000-000029060000}"/>
    <cellStyle name="Comma 2 17 3" xfId="1340" xr:uid="{00000000-0005-0000-0000-00002A060000}"/>
    <cellStyle name="Comma 2 17 3 2" xfId="1341" xr:uid="{00000000-0005-0000-0000-00002B060000}"/>
    <cellStyle name="Comma 2 17 3 3" xfId="1342" xr:uid="{00000000-0005-0000-0000-00002C060000}"/>
    <cellStyle name="Comma 2 17 3 4" xfId="1343" xr:uid="{00000000-0005-0000-0000-00002D060000}"/>
    <cellStyle name="Comma 2 18" xfId="1344" xr:uid="{00000000-0005-0000-0000-00002E060000}"/>
    <cellStyle name="Comma 2 18 2" xfId="1345" xr:uid="{00000000-0005-0000-0000-00002F060000}"/>
    <cellStyle name="Comma 2 18 3" xfId="1346" xr:uid="{00000000-0005-0000-0000-000030060000}"/>
    <cellStyle name="Comma 2 18 3 2" xfId="1347" xr:uid="{00000000-0005-0000-0000-000031060000}"/>
    <cellStyle name="Comma 2 18 3 3" xfId="1348" xr:uid="{00000000-0005-0000-0000-000032060000}"/>
    <cellStyle name="Comma 2 18 3 4" xfId="1349" xr:uid="{00000000-0005-0000-0000-000033060000}"/>
    <cellStyle name="Comma 2 19" xfId="1350" xr:uid="{00000000-0005-0000-0000-000034060000}"/>
    <cellStyle name="Comma 2 19 2" xfId="1351" xr:uid="{00000000-0005-0000-0000-000035060000}"/>
    <cellStyle name="Comma 2 19 3" xfId="1352" xr:uid="{00000000-0005-0000-0000-000036060000}"/>
    <cellStyle name="Comma 2 19 3 2" xfId="1353" xr:uid="{00000000-0005-0000-0000-000037060000}"/>
    <cellStyle name="Comma 2 19 3 3" xfId="1354" xr:uid="{00000000-0005-0000-0000-000038060000}"/>
    <cellStyle name="Comma 2 19 3 4" xfId="1355" xr:uid="{00000000-0005-0000-0000-000039060000}"/>
    <cellStyle name="Comma 2 2" xfId="1356" xr:uid="{00000000-0005-0000-0000-00003A060000}"/>
    <cellStyle name="Comma 2 2 10" xfId="1357" xr:uid="{00000000-0005-0000-0000-00003B060000}"/>
    <cellStyle name="Comma 2 2 10 2" xfId="1358" xr:uid="{00000000-0005-0000-0000-00003C060000}"/>
    <cellStyle name="Comma 2 2 10 3" xfId="1359" xr:uid="{00000000-0005-0000-0000-00003D060000}"/>
    <cellStyle name="Comma 2 2 10 3 2" xfId="1360" xr:uid="{00000000-0005-0000-0000-00003E060000}"/>
    <cellStyle name="Comma 2 2 10 3 2 2" xfId="1361" xr:uid="{00000000-0005-0000-0000-00003F060000}"/>
    <cellStyle name="Comma 2 2 10 3 2 3" xfId="1362" xr:uid="{00000000-0005-0000-0000-000040060000}"/>
    <cellStyle name="Comma 2 2 10 3 2 4" xfId="1363" xr:uid="{00000000-0005-0000-0000-000041060000}"/>
    <cellStyle name="Comma 2 2 10 3 3" xfId="1364" xr:uid="{00000000-0005-0000-0000-000042060000}"/>
    <cellStyle name="Comma 2 2 10 3 4" xfId="1365" xr:uid="{00000000-0005-0000-0000-000043060000}"/>
    <cellStyle name="Comma 2 2 10 3 5" xfId="1366" xr:uid="{00000000-0005-0000-0000-000044060000}"/>
    <cellStyle name="Comma 2 2 10 4" xfId="1367" xr:uid="{00000000-0005-0000-0000-000045060000}"/>
    <cellStyle name="Comma 2 2 10 4 2" xfId="1368" xr:uid="{00000000-0005-0000-0000-000046060000}"/>
    <cellStyle name="Comma 2 2 10 4 3" xfId="1369" xr:uid="{00000000-0005-0000-0000-000047060000}"/>
    <cellStyle name="Comma 2 2 10 4 4" xfId="1370" xr:uid="{00000000-0005-0000-0000-000048060000}"/>
    <cellStyle name="Comma 2 2 10 5" xfId="1371" xr:uid="{00000000-0005-0000-0000-000049060000}"/>
    <cellStyle name="Comma 2 2 10 5 2" xfId="1372" xr:uid="{00000000-0005-0000-0000-00004A060000}"/>
    <cellStyle name="Comma 2 2 10 5 3" xfId="1373" xr:uid="{00000000-0005-0000-0000-00004B060000}"/>
    <cellStyle name="Comma 2 2 10 5 4" xfId="1374" xr:uid="{00000000-0005-0000-0000-00004C060000}"/>
    <cellStyle name="Comma 2 2 10 6" xfId="1375" xr:uid="{00000000-0005-0000-0000-00004D060000}"/>
    <cellStyle name="Comma 2 2 10 7" xfId="1376" xr:uid="{00000000-0005-0000-0000-00004E060000}"/>
    <cellStyle name="Comma 2 2 10 8" xfId="1377" xr:uid="{00000000-0005-0000-0000-00004F060000}"/>
    <cellStyle name="Comma 2 2 11" xfId="1378" xr:uid="{00000000-0005-0000-0000-000050060000}"/>
    <cellStyle name="Comma 2 2 11 2" xfId="1379" xr:uid="{00000000-0005-0000-0000-000051060000}"/>
    <cellStyle name="Comma 2 2 11 3" xfId="1380" xr:uid="{00000000-0005-0000-0000-000052060000}"/>
    <cellStyle name="Comma 2 2 11 3 2" xfId="1381" xr:uid="{00000000-0005-0000-0000-000053060000}"/>
    <cellStyle name="Comma 2 2 11 3 2 2" xfId="1382" xr:uid="{00000000-0005-0000-0000-000054060000}"/>
    <cellStyle name="Comma 2 2 11 3 2 3" xfId="1383" xr:uid="{00000000-0005-0000-0000-000055060000}"/>
    <cellStyle name="Comma 2 2 11 3 2 4" xfId="1384" xr:uid="{00000000-0005-0000-0000-000056060000}"/>
    <cellStyle name="Comma 2 2 11 3 3" xfId="1385" xr:uid="{00000000-0005-0000-0000-000057060000}"/>
    <cellStyle name="Comma 2 2 11 3 4" xfId="1386" xr:uid="{00000000-0005-0000-0000-000058060000}"/>
    <cellStyle name="Comma 2 2 11 3 5" xfId="1387" xr:uid="{00000000-0005-0000-0000-000059060000}"/>
    <cellStyle name="Comma 2 2 11 4" xfId="1388" xr:uid="{00000000-0005-0000-0000-00005A060000}"/>
    <cellStyle name="Comma 2 2 11 4 2" xfId="1389" xr:uid="{00000000-0005-0000-0000-00005B060000}"/>
    <cellStyle name="Comma 2 2 11 4 3" xfId="1390" xr:uid="{00000000-0005-0000-0000-00005C060000}"/>
    <cellStyle name="Comma 2 2 11 4 4" xfId="1391" xr:uid="{00000000-0005-0000-0000-00005D060000}"/>
    <cellStyle name="Comma 2 2 11 5" xfId="1392" xr:uid="{00000000-0005-0000-0000-00005E060000}"/>
    <cellStyle name="Comma 2 2 11 5 2" xfId="1393" xr:uid="{00000000-0005-0000-0000-00005F060000}"/>
    <cellStyle name="Comma 2 2 11 5 3" xfId="1394" xr:uid="{00000000-0005-0000-0000-000060060000}"/>
    <cellStyle name="Comma 2 2 11 5 4" xfId="1395" xr:uid="{00000000-0005-0000-0000-000061060000}"/>
    <cellStyle name="Comma 2 2 11 6" xfId="1396" xr:uid="{00000000-0005-0000-0000-000062060000}"/>
    <cellStyle name="Comma 2 2 11 7" xfId="1397" xr:uid="{00000000-0005-0000-0000-000063060000}"/>
    <cellStyle name="Comma 2 2 11 8" xfId="1398" xr:uid="{00000000-0005-0000-0000-000064060000}"/>
    <cellStyle name="Comma 2 2 12" xfId="1399" xr:uid="{00000000-0005-0000-0000-000065060000}"/>
    <cellStyle name="Comma 2 2 12 2" xfId="1400" xr:uid="{00000000-0005-0000-0000-000066060000}"/>
    <cellStyle name="Comma 2 2 12 2 2" xfId="1401" xr:uid="{00000000-0005-0000-0000-000067060000}"/>
    <cellStyle name="Comma 2 2 12 2 3" xfId="1402" xr:uid="{00000000-0005-0000-0000-000068060000}"/>
    <cellStyle name="Comma 2 2 12 2 4" xfId="1403" xr:uid="{00000000-0005-0000-0000-000069060000}"/>
    <cellStyle name="Comma 2 2 13" xfId="1404" xr:uid="{00000000-0005-0000-0000-00006A060000}"/>
    <cellStyle name="Comma 2 2 13 2" xfId="1405" xr:uid="{00000000-0005-0000-0000-00006B060000}"/>
    <cellStyle name="Comma 2 2 13 2 2" xfId="1406" xr:uid="{00000000-0005-0000-0000-00006C060000}"/>
    <cellStyle name="Comma 2 2 13 2 3" xfId="1407" xr:uid="{00000000-0005-0000-0000-00006D060000}"/>
    <cellStyle name="Comma 2 2 13 2 4" xfId="1408" xr:uid="{00000000-0005-0000-0000-00006E060000}"/>
    <cellStyle name="Comma 2 2 14" xfId="1409" xr:uid="{00000000-0005-0000-0000-00006F060000}"/>
    <cellStyle name="Comma 2 2 14 2" xfId="1410" xr:uid="{00000000-0005-0000-0000-000070060000}"/>
    <cellStyle name="Comma 2 2 14 2 2" xfId="1411" xr:uid="{00000000-0005-0000-0000-000071060000}"/>
    <cellStyle name="Comma 2 2 14 2 3" xfId="1412" xr:uid="{00000000-0005-0000-0000-000072060000}"/>
    <cellStyle name="Comma 2 2 14 2 4" xfId="1413" xr:uid="{00000000-0005-0000-0000-000073060000}"/>
    <cellStyle name="Comma 2 2 15" xfId="1414" xr:uid="{00000000-0005-0000-0000-000074060000}"/>
    <cellStyle name="Comma 2 2 15 2" xfId="1415" xr:uid="{00000000-0005-0000-0000-000075060000}"/>
    <cellStyle name="Comma 2 2 15 2 2" xfId="1416" xr:uid="{00000000-0005-0000-0000-000076060000}"/>
    <cellStyle name="Comma 2 2 15 2 3" xfId="1417" xr:uid="{00000000-0005-0000-0000-000077060000}"/>
    <cellStyle name="Comma 2 2 15 2 4" xfId="1418" xr:uid="{00000000-0005-0000-0000-000078060000}"/>
    <cellStyle name="Comma 2 2 16" xfId="1419" xr:uid="{00000000-0005-0000-0000-000079060000}"/>
    <cellStyle name="Comma 2 2 16 2" xfId="1420" xr:uid="{00000000-0005-0000-0000-00007A060000}"/>
    <cellStyle name="Comma 2 2 16 2 2" xfId="1421" xr:uid="{00000000-0005-0000-0000-00007B060000}"/>
    <cellStyle name="Comma 2 2 16 2 3" xfId="1422" xr:uid="{00000000-0005-0000-0000-00007C060000}"/>
    <cellStyle name="Comma 2 2 16 2 4" xfId="1423" xr:uid="{00000000-0005-0000-0000-00007D060000}"/>
    <cellStyle name="Comma 2 2 17" xfId="1424" xr:uid="{00000000-0005-0000-0000-00007E060000}"/>
    <cellStyle name="Comma 2 2 17 2" xfId="1425" xr:uid="{00000000-0005-0000-0000-00007F060000}"/>
    <cellStyle name="Comma 2 2 17 2 2" xfId="1426" xr:uid="{00000000-0005-0000-0000-000080060000}"/>
    <cellStyle name="Comma 2 2 17 2 3" xfId="1427" xr:uid="{00000000-0005-0000-0000-000081060000}"/>
    <cellStyle name="Comma 2 2 17 2 4" xfId="1428" xr:uid="{00000000-0005-0000-0000-000082060000}"/>
    <cellStyle name="Comma 2 2 18" xfId="1429" xr:uid="{00000000-0005-0000-0000-000083060000}"/>
    <cellStyle name="Comma 2 2 18 2" xfId="1430" xr:uid="{00000000-0005-0000-0000-000084060000}"/>
    <cellStyle name="Comma 2 2 18 3" xfId="1431" xr:uid="{00000000-0005-0000-0000-000085060000}"/>
    <cellStyle name="Comma 2 2 18 3 2" xfId="1432" xr:uid="{00000000-0005-0000-0000-000086060000}"/>
    <cellStyle name="Comma 2 2 18 3 3" xfId="1433" xr:uid="{00000000-0005-0000-0000-000087060000}"/>
    <cellStyle name="Comma 2 2 18 3 4" xfId="1434" xr:uid="{00000000-0005-0000-0000-000088060000}"/>
    <cellStyle name="Comma 2 2 18 4" xfId="1435" xr:uid="{00000000-0005-0000-0000-000089060000}"/>
    <cellStyle name="Comma 2 2 18 5" xfId="1436" xr:uid="{00000000-0005-0000-0000-00008A060000}"/>
    <cellStyle name="Comma 2 2 18 6" xfId="1437" xr:uid="{00000000-0005-0000-0000-00008B060000}"/>
    <cellStyle name="Comma 2 2 19" xfId="1438" xr:uid="{00000000-0005-0000-0000-00008C060000}"/>
    <cellStyle name="Comma 2 2 2" xfId="1439" xr:uid="{00000000-0005-0000-0000-00008D060000}"/>
    <cellStyle name="Comma 2 2 2 10" xfId="1440" xr:uid="{00000000-0005-0000-0000-00008E060000}"/>
    <cellStyle name="Comma 2 2 2 10 2" xfId="1441" xr:uid="{00000000-0005-0000-0000-00008F060000}"/>
    <cellStyle name="Comma 2 2 2 10 3" xfId="1442" xr:uid="{00000000-0005-0000-0000-000090060000}"/>
    <cellStyle name="Comma 2 2 2 10 3 2" xfId="1443" xr:uid="{00000000-0005-0000-0000-000091060000}"/>
    <cellStyle name="Comma 2 2 2 10 3 2 2" xfId="1444" xr:uid="{00000000-0005-0000-0000-000092060000}"/>
    <cellStyle name="Comma 2 2 2 10 3 2 3" xfId="1445" xr:uid="{00000000-0005-0000-0000-000093060000}"/>
    <cellStyle name="Comma 2 2 2 10 3 2 4" xfId="1446" xr:uid="{00000000-0005-0000-0000-000094060000}"/>
    <cellStyle name="Comma 2 2 2 10 3 3" xfId="1447" xr:uid="{00000000-0005-0000-0000-000095060000}"/>
    <cellStyle name="Comma 2 2 2 10 3 4" xfId="1448" xr:uid="{00000000-0005-0000-0000-000096060000}"/>
    <cellStyle name="Comma 2 2 2 10 3 5" xfId="1449" xr:uid="{00000000-0005-0000-0000-000097060000}"/>
    <cellStyle name="Comma 2 2 2 10 4" xfId="1450" xr:uid="{00000000-0005-0000-0000-000098060000}"/>
    <cellStyle name="Comma 2 2 2 10 4 2" xfId="1451" xr:uid="{00000000-0005-0000-0000-000099060000}"/>
    <cellStyle name="Comma 2 2 2 10 4 3" xfId="1452" xr:uid="{00000000-0005-0000-0000-00009A060000}"/>
    <cellStyle name="Comma 2 2 2 10 4 4" xfId="1453" xr:uid="{00000000-0005-0000-0000-00009B060000}"/>
    <cellStyle name="Comma 2 2 2 10 5" xfId="1454" xr:uid="{00000000-0005-0000-0000-00009C060000}"/>
    <cellStyle name="Comma 2 2 2 10 6" xfId="1455" xr:uid="{00000000-0005-0000-0000-00009D060000}"/>
    <cellStyle name="Comma 2 2 2 10 7" xfId="1456" xr:uid="{00000000-0005-0000-0000-00009E060000}"/>
    <cellStyle name="Comma 2 2 2 11" xfId="1457" xr:uid="{00000000-0005-0000-0000-00009F060000}"/>
    <cellStyle name="Comma 2 2 2 12" xfId="1458" xr:uid="{00000000-0005-0000-0000-0000A0060000}"/>
    <cellStyle name="Comma 2 2 2 13" xfId="1459" xr:uid="{00000000-0005-0000-0000-0000A1060000}"/>
    <cellStyle name="Comma 2 2 2 14" xfId="1460" xr:uid="{00000000-0005-0000-0000-0000A2060000}"/>
    <cellStyle name="Comma 2 2 2 15" xfId="1461" xr:uid="{00000000-0005-0000-0000-0000A3060000}"/>
    <cellStyle name="Comma 2 2 2 15 2" xfId="1462" xr:uid="{00000000-0005-0000-0000-0000A4060000}"/>
    <cellStyle name="Comma 2 2 2 16" xfId="1463" xr:uid="{00000000-0005-0000-0000-0000A5060000}"/>
    <cellStyle name="Comma 2 2 2 16 2" xfId="1464" xr:uid="{00000000-0005-0000-0000-0000A6060000}"/>
    <cellStyle name="Comma 2 2 2 17" xfId="1465" xr:uid="{00000000-0005-0000-0000-0000A7060000}"/>
    <cellStyle name="Comma 2 2 2 17 2" xfId="1466" xr:uid="{00000000-0005-0000-0000-0000A8060000}"/>
    <cellStyle name="Comma 2 2 2 18" xfId="1467" xr:uid="{00000000-0005-0000-0000-0000A9060000}"/>
    <cellStyle name="Comma 2 2 2 18 2" xfId="1468" xr:uid="{00000000-0005-0000-0000-0000AA060000}"/>
    <cellStyle name="Comma 2 2 2 18 3" xfId="1469" xr:uid="{00000000-0005-0000-0000-0000AB060000}"/>
    <cellStyle name="Comma 2 2 2 18 3 2" xfId="1470" xr:uid="{00000000-0005-0000-0000-0000AC060000}"/>
    <cellStyle name="Comma 2 2 2 18 3 3" xfId="1471" xr:uid="{00000000-0005-0000-0000-0000AD060000}"/>
    <cellStyle name="Comma 2 2 2 18 3 4" xfId="1472" xr:uid="{00000000-0005-0000-0000-0000AE060000}"/>
    <cellStyle name="Comma 2 2 2 18 4" xfId="1473" xr:uid="{00000000-0005-0000-0000-0000AF060000}"/>
    <cellStyle name="Comma 2 2 2 18 5" xfId="1474" xr:uid="{00000000-0005-0000-0000-0000B0060000}"/>
    <cellStyle name="Comma 2 2 2 18 6" xfId="1475" xr:uid="{00000000-0005-0000-0000-0000B1060000}"/>
    <cellStyle name="Comma 2 2 2 19" xfId="1476" xr:uid="{00000000-0005-0000-0000-0000B2060000}"/>
    <cellStyle name="Comma 2 2 2 19 2" xfId="1477" xr:uid="{00000000-0005-0000-0000-0000B3060000}"/>
    <cellStyle name="Comma 2 2 2 19 3" xfId="1478" xr:uid="{00000000-0005-0000-0000-0000B4060000}"/>
    <cellStyle name="Comma 2 2 2 19 4" xfId="1479" xr:uid="{00000000-0005-0000-0000-0000B5060000}"/>
    <cellStyle name="Comma 2 2 2 2" xfId="1480" xr:uid="{00000000-0005-0000-0000-0000B6060000}"/>
    <cellStyle name="Comma 2 2 2 2 10" xfId="1481" xr:uid="{00000000-0005-0000-0000-0000B7060000}"/>
    <cellStyle name="Comma 2 2 2 2 10 2" xfId="1482" xr:uid="{00000000-0005-0000-0000-0000B8060000}"/>
    <cellStyle name="Comma 2 2 2 2 10 2 2" xfId="1483" xr:uid="{00000000-0005-0000-0000-0000B9060000}"/>
    <cellStyle name="Comma 2 2 2 2 10 2 3" xfId="1484" xr:uid="{00000000-0005-0000-0000-0000BA060000}"/>
    <cellStyle name="Comma 2 2 2 2 10 2 4" xfId="1485" xr:uid="{00000000-0005-0000-0000-0000BB060000}"/>
    <cellStyle name="Comma 2 2 2 2 11" xfId="1486" xr:uid="{00000000-0005-0000-0000-0000BC060000}"/>
    <cellStyle name="Comma 2 2 2 2 11 2" xfId="1487" xr:uid="{00000000-0005-0000-0000-0000BD060000}"/>
    <cellStyle name="Comma 2 2 2 2 11 2 2" xfId="1488" xr:uid="{00000000-0005-0000-0000-0000BE060000}"/>
    <cellStyle name="Comma 2 2 2 2 11 2 3" xfId="1489" xr:uid="{00000000-0005-0000-0000-0000BF060000}"/>
    <cellStyle name="Comma 2 2 2 2 11 2 4" xfId="1490" xr:uid="{00000000-0005-0000-0000-0000C0060000}"/>
    <cellStyle name="Comma 2 2 2 2 12" xfId="1491" xr:uid="{00000000-0005-0000-0000-0000C1060000}"/>
    <cellStyle name="Comma 2 2 2 2 12 2" xfId="1492" xr:uid="{00000000-0005-0000-0000-0000C2060000}"/>
    <cellStyle name="Comma 2 2 2 2 12 2 2" xfId="1493" xr:uid="{00000000-0005-0000-0000-0000C3060000}"/>
    <cellStyle name="Comma 2 2 2 2 12 2 3" xfId="1494" xr:uid="{00000000-0005-0000-0000-0000C4060000}"/>
    <cellStyle name="Comma 2 2 2 2 12 2 4" xfId="1495" xr:uid="{00000000-0005-0000-0000-0000C5060000}"/>
    <cellStyle name="Comma 2 2 2 2 13" xfId="1496" xr:uid="{00000000-0005-0000-0000-0000C6060000}"/>
    <cellStyle name="Comma 2 2 2 2 13 2" xfId="1497" xr:uid="{00000000-0005-0000-0000-0000C7060000}"/>
    <cellStyle name="Comma 2 2 2 2 13 2 2" xfId="1498" xr:uid="{00000000-0005-0000-0000-0000C8060000}"/>
    <cellStyle name="Comma 2 2 2 2 13 2 3" xfId="1499" xr:uid="{00000000-0005-0000-0000-0000C9060000}"/>
    <cellStyle name="Comma 2 2 2 2 13 2 4" xfId="1500" xr:uid="{00000000-0005-0000-0000-0000CA060000}"/>
    <cellStyle name="Comma 2 2 2 2 14" xfId="1501" xr:uid="{00000000-0005-0000-0000-0000CB060000}"/>
    <cellStyle name="Comma 2 2 2 2 14 2" xfId="1502" xr:uid="{00000000-0005-0000-0000-0000CC060000}"/>
    <cellStyle name="Comma 2 2 2 2 14 2 2" xfId="1503" xr:uid="{00000000-0005-0000-0000-0000CD060000}"/>
    <cellStyle name="Comma 2 2 2 2 14 2 3" xfId="1504" xr:uid="{00000000-0005-0000-0000-0000CE060000}"/>
    <cellStyle name="Comma 2 2 2 2 14 2 4" xfId="1505" xr:uid="{00000000-0005-0000-0000-0000CF060000}"/>
    <cellStyle name="Comma 2 2 2 2 15" xfId="1506" xr:uid="{00000000-0005-0000-0000-0000D0060000}"/>
    <cellStyle name="Comma 2 2 2 2 15 2" xfId="1507" xr:uid="{00000000-0005-0000-0000-0000D1060000}"/>
    <cellStyle name="Comma 2 2 2 2 15 2 2" xfId="1508" xr:uid="{00000000-0005-0000-0000-0000D2060000}"/>
    <cellStyle name="Comma 2 2 2 2 15 2 3" xfId="1509" xr:uid="{00000000-0005-0000-0000-0000D3060000}"/>
    <cellStyle name="Comma 2 2 2 2 15 2 4" xfId="1510" xr:uid="{00000000-0005-0000-0000-0000D4060000}"/>
    <cellStyle name="Comma 2 2 2 2 15 3" xfId="1511" xr:uid="{00000000-0005-0000-0000-0000D5060000}"/>
    <cellStyle name="Comma 2 2 2 2 15 3 2" xfId="1512" xr:uid="{00000000-0005-0000-0000-0000D6060000}"/>
    <cellStyle name="Comma 2 2 2 2 15 3 3" xfId="1513" xr:uid="{00000000-0005-0000-0000-0000D7060000}"/>
    <cellStyle name="Comma 2 2 2 2 15 3 4" xfId="1514" xr:uid="{00000000-0005-0000-0000-0000D8060000}"/>
    <cellStyle name="Comma 2 2 2 2 15 4" xfId="1515" xr:uid="{00000000-0005-0000-0000-0000D9060000}"/>
    <cellStyle name="Comma 2 2 2 2 15 5" xfId="1516" xr:uid="{00000000-0005-0000-0000-0000DA060000}"/>
    <cellStyle name="Comma 2 2 2 2 15 6" xfId="1517" xr:uid="{00000000-0005-0000-0000-0000DB060000}"/>
    <cellStyle name="Comma 2 2 2 2 16" xfId="1518" xr:uid="{00000000-0005-0000-0000-0000DC060000}"/>
    <cellStyle name="Comma 2 2 2 2 17" xfId="1519" xr:uid="{00000000-0005-0000-0000-0000DD060000}"/>
    <cellStyle name="Comma 2 2 2 2 17 2" xfId="1520" xr:uid="{00000000-0005-0000-0000-0000DE060000}"/>
    <cellStyle name="Comma 2 2 2 2 17 3" xfId="1521" xr:uid="{00000000-0005-0000-0000-0000DF060000}"/>
    <cellStyle name="Comma 2 2 2 2 17 4" xfId="1522" xr:uid="{00000000-0005-0000-0000-0000E0060000}"/>
    <cellStyle name="Comma 2 2 2 2 18" xfId="1523" xr:uid="{00000000-0005-0000-0000-0000E1060000}"/>
    <cellStyle name="Comma 2 2 2 2 19" xfId="1524" xr:uid="{00000000-0005-0000-0000-0000E2060000}"/>
    <cellStyle name="Comma 2 2 2 2 2" xfId="1525" xr:uid="{00000000-0005-0000-0000-0000E3060000}"/>
    <cellStyle name="Comma 2 2 2 2 2 10" xfId="1526" xr:uid="{00000000-0005-0000-0000-0000E4060000}"/>
    <cellStyle name="Comma 2 2 2 2 2 11" xfId="1527" xr:uid="{00000000-0005-0000-0000-0000E5060000}"/>
    <cellStyle name="Comma 2 2 2 2 2 12" xfId="1528" xr:uid="{00000000-0005-0000-0000-0000E6060000}"/>
    <cellStyle name="Comma 2 2 2 2 2 13" xfId="1529" xr:uid="{00000000-0005-0000-0000-0000E7060000}"/>
    <cellStyle name="Comma 2 2 2 2 2 13 2" xfId="1530" xr:uid="{00000000-0005-0000-0000-0000E8060000}"/>
    <cellStyle name="Comma 2 2 2 2 2 14" xfId="1531" xr:uid="{00000000-0005-0000-0000-0000E9060000}"/>
    <cellStyle name="Comma 2 2 2 2 2 14 2" xfId="1532" xr:uid="{00000000-0005-0000-0000-0000EA060000}"/>
    <cellStyle name="Comma 2 2 2 2 2 15" xfId="1533" xr:uid="{00000000-0005-0000-0000-0000EB060000}"/>
    <cellStyle name="Comma 2 2 2 2 2 15 2" xfId="1534" xr:uid="{00000000-0005-0000-0000-0000EC060000}"/>
    <cellStyle name="Comma 2 2 2 2 2 15 3" xfId="1535" xr:uid="{00000000-0005-0000-0000-0000ED060000}"/>
    <cellStyle name="Comma 2 2 2 2 2 15 3 2" xfId="1536" xr:uid="{00000000-0005-0000-0000-0000EE060000}"/>
    <cellStyle name="Comma 2 2 2 2 2 15 3 3" xfId="1537" xr:uid="{00000000-0005-0000-0000-0000EF060000}"/>
    <cellStyle name="Comma 2 2 2 2 2 15 3 4" xfId="1538" xr:uid="{00000000-0005-0000-0000-0000F0060000}"/>
    <cellStyle name="Comma 2 2 2 2 2 15 4" xfId="1539" xr:uid="{00000000-0005-0000-0000-0000F1060000}"/>
    <cellStyle name="Comma 2 2 2 2 2 15 5" xfId="1540" xr:uid="{00000000-0005-0000-0000-0000F2060000}"/>
    <cellStyle name="Comma 2 2 2 2 2 15 6" xfId="1541" xr:uid="{00000000-0005-0000-0000-0000F3060000}"/>
    <cellStyle name="Comma 2 2 2 2 2 16" xfId="1542" xr:uid="{00000000-0005-0000-0000-0000F4060000}"/>
    <cellStyle name="Comma 2 2 2 2 2 16 2" xfId="1543" xr:uid="{00000000-0005-0000-0000-0000F5060000}"/>
    <cellStyle name="Comma 2 2 2 2 2 16 3" xfId="1544" xr:uid="{00000000-0005-0000-0000-0000F6060000}"/>
    <cellStyle name="Comma 2 2 2 2 2 16 4" xfId="1545" xr:uid="{00000000-0005-0000-0000-0000F7060000}"/>
    <cellStyle name="Comma 2 2 2 2 2 17" xfId="1546" xr:uid="{00000000-0005-0000-0000-0000F8060000}"/>
    <cellStyle name="Comma 2 2 2 2 2 17 2" xfId="1547" xr:uid="{00000000-0005-0000-0000-0000F9060000}"/>
    <cellStyle name="Comma 2 2 2 2 2 17 3" xfId="1548" xr:uid="{00000000-0005-0000-0000-0000FA060000}"/>
    <cellStyle name="Comma 2 2 2 2 2 17 4" xfId="1549" xr:uid="{00000000-0005-0000-0000-0000FB060000}"/>
    <cellStyle name="Comma 2 2 2 2 2 18" xfId="1550" xr:uid="{00000000-0005-0000-0000-0000FC060000}"/>
    <cellStyle name="Comma 2 2 2 2 2 19" xfId="1551" xr:uid="{00000000-0005-0000-0000-0000FD060000}"/>
    <cellStyle name="Comma 2 2 2 2 2 2" xfId="1552" xr:uid="{00000000-0005-0000-0000-0000FE060000}"/>
    <cellStyle name="Comma 2 2 2 2 2 2 2" xfId="1553" xr:uid="{00000000-0005-0000-0000-0000FF060000}"/>
    <cellStyle name="Comma 2 2 2 2 2 2 2 2" xfId="1554" xr:uid="{00000000-0005-0000-0000-000000070000}"/>
    <cellStyle name="Comma 2 2 2 2 2 2 2 3" xfId="1555" xr:uid="{00000000-0005-0000-0000-000001070000}"/>
    <cellStyle name="Comma 2 2 2 2 2 2 2 4" xfId="1556" xr:uid="{00000000-0005-0000-0000-000002070000}"/>
    <cellStyle name="Comma 2 2 2 2 2 2 2 5" xfId="1557" xr:uid="{00000000-0005-0000-0000-000003070000}"/>
    <cellStyle name="Comma 2 2 2 2 2 2 2 5 2" xfId="1558" xr:uid="{00000000-0005-0000-0000-000004070000}"/>
    <cellStyle name="Comma 2 2 2 2 2 2 2 5 3" xfId="1559" xr:uid="{00000000-0005-0000-0000-000005070000}"/>
    <cellStyle name="Comma 2 2 2 2 2 2 2 5 4" xfId="1560" xr:uid="{00000000-0005-0000-0000-000006070000}"/>
    <cellStyle name="Comma 2 2 2 2 2 2 3" xfId="1561" xr:uid="{00000000-0005-0000-0000-000007070000}"/>
    <cellStyle name="Comma 2 2 2 2 2 2 3 2" xfId="1562" xr:uid="{00000000-0005-0000-0000-000008070000}"/>
    <cellStyle name="Comma 2 2 2 2 2 2 3 2 2" xfId="1563" xr:uid="{00000000-0005-0000-0000-000009070000}"/>
    <cellStyle name="Comma 2 2 2 2 2 2 3 2 3" xfId="1564" xr:uid="{00000000-0005-0000-0000-00000A070000}"/>
    <cellStyle name="Comma 2 2 2 2 2 2 3 2 4" xfId="1565" xr:uid="{00000000-0005-0000-0000-00000B070000}"/>
    <cellStyle name="Comma 2 2 2 2 2 2 4" xfId="1566" xr:uid="{00000000-0005-0000-0000-00000C070000}"/>
    <cellStyle name="Comma 2 2 2 2 2 2 4 2" xfId="1567" xr:uid="{00000000-0005-0000-0000-00000D070000}"/>
    <cellStyle name="Comma 2 2 2 2 2 2 4 2 2" xfId="1568" xr:uid="{00000000-0005-0000-0000-00000E070000}"/>
    <cellStyle name="Comma 2 2 2 2 2 2 4 2 3" xfId="1569" xr:uid="{00000000-0005-0000-0000-00000F070000}"/>
    <cellStyle name="Comma 2 2 2 2 2 2 4 2 4" xfId="1570" xr:uid="{00000000-0005-0000-0000-000010070000}"/>
    <cellStyle name="Comma 2 2 2 2 2 2 5" xfId="1571" xr:uid="{00000000-0005-0000-0000-000011070000}"/>
    <cellStyle name="Comma 2 2 2 2 2 20" xfId="1572" xr:uid="{00000000-0005-0000-0000-000012070000}"/>
    <cellStyle name="Comma 2 2 2 2 2 3" xfId="1573" xr:uid="{00000000-0005-0000-0000-000013070000}"/>
    <cellStyle name="Comma 2 2 2 2 2 3 2" xfId="1574" xr:uid="{00000000-0005-0000-0000-000014070000}"/>
    <cellStyle name="Comma 2 2 2 2 2 3 2 2" xfId="1575" xr:uid="{00000000-0005-0000-0000-000015070000}"/>
    <cellStyle name="Comma 2 2 2 2 2 3 2 2 2" xfId="1576" xr:uid="{00000000-0005-0000-0000-000016070000}"/>
    <cellStyle name="Comma 2 2 2 2 2 3 2 2 2 2" xfId="1577" xr:uid="{00000000-0005-0000-0000-000017070000}"/>
    <cellStyle name="Comma 2 2 2 2 2 3 2 2 2 3" xfId="1578" xr:uid="{00000000-0005-0000-0000-000018070000}"/>
    <cellStyle name="Comma 2 2 2 2 2 3 2 2 2 4" xfId="1579" xr:uid="{00000000-0005-0000-0000-000019070000}"/>
    <cellStyle name="Comma 2 2 2 2 2 3 2 2 3" xfId="1580" xr:uid="{00000000-0005-0000-0000-00001A070000}"/>
    <cellStyle name="Comma 2 2 2 2 2 3 2 2 4" xfId="1581" xr:uid="{00000000-0005-0000-0000-00001B070000}"/>
    <cellStyle name="Comma 2 2 2 2 2 3 2 2 5" xfId="1582" xr:uid="{00000000-0005-0000-0000-00001C070000}"/>
    <cellStyle name="Comma 2 2 2 2 2 3 2 3" xfId="1583" xr:uid="{00000000-0005-0000-0000-00001D070000}"/>
    <cellStyle name="Comma 2 2 2 2 2 3 2 3 2" xfId="1584" xr:uid="{00000000-0005-0000-0000-00001E070000}"/>
    <cellStyle name="Comma 2 2 2 2 2 3 2 3 3" xfId="1585" xr:uid="{00000000-0005-0000-0000-00001F070000}"/>
    <cellStyle name="Comma 2 2 2 2 2 3 2 3 4" xfId="1586" xr:uid="{00000000-0005-0000-0000-000020070000}"/>
    <cellStyle name="Comma 2 2 2 2 2 3 2 4" xfId="1587" xr:uid="{00000000-0005-0000-0000-000021070000}"/>
    <cellStyle name="Comma 2 2 2 2 2 3 2 5" xfId="1588" xr:uid="{00000000-0005-0000-0000-000022070000}"/>
    <cellStyle name="Comma 2 2 2 2 2 3 2 6" xfId="1589" xr:uid="{00000000-0005-0000-0000-000023070000}"/>
    <cellStyle name="Comma 2 2 2 2 2 3 3" xfId="1590" xr:uid="{00000000-0005-0000-0000-000024070000}"/>
    <cellStyle name="Comma 2 2 2 2 2 3 3 2" xfId="1591" xr:uid="{00000000-0005-0000-0000-000025070000}"/>
    <cellStyle name="Comma 2 2 2 2 2 3 3 2 2" xfId="1592" xr:uid="{00000000-0005-0000-0000-000026070000}"/>
    <cellStyle name="Comma 2 2 2 2 2 3 3 2 2 2" xfId="1593" xr:uid="{00000000-0005-0000-0000-000027070000}"/>
    <cellStyle name="Comma 2 2 2 2 2 3 3 2 2 3" xfId="1594" xr:uid="{00000000-0005-0000-0000-000028070000}"/>
    <cellStyle name="Comma 2 2 2 2 2 3 3 2 2 4" xfId="1595" xr:uid="{00000000-0005-0000-0000-000029070000}"/>
    <cellStyle name="Comma 2 2 2 2 2 3 3 2 3" xfId="1596" xr:uid="{00000000-0005-0000-0000-00002A070000}"/>
    <cellStyle name="Comma 2 2 2 2 2 3 3 2 4" xfId="1597" xr:uid="{00000000-0005-0000-0000-00002B070000}"/>
    <cellStyle name="Comma 2 2 2 2 2 3 3 2 5" xfId="1598" xr:uid="{00000000-0005-0000-0000-00002C070000}"/>
    <cellStyle name="Comma 2 2 2 2 2 3 3 3" xfId="1599" xr:uid="{00000000-0005-0000-0000-00002D070000}"/>
    <cellStyle name="Comma 2 2 2 2 2 3 3 3 2" xfId="1600" xr:uid="{00000000-0005-0000-0000-00002E070000}"/>
    <cellStyle name="Comma 2 2 2 2 2 3 3 3 3" xfId="1601" xr:uid="{00000000-0005-0000-0000-00002F070000}"/>
    <cellStyle name="Comma 2 2 2 2 2 3 3 3 4" xfId="1602" xr:uid="{00000000-0005-0000-0000-000030070000}"/>
    <cellStyle name="Comma 2 2 2 2 2 3 3 4" xfId="1603" xr:uid="{00000000-0005-0000-0000-000031070000}"/>
    <cellStyle name="Comma 2 2 2 2 2 3 3 5" xfId="1604" xr:uid="{00000000-0005-0000-0000-000032070000}"/>
    <cellStyle name="Comma 2 2 2 2 2 3 3 6" xfId="1605" xr:uid="{00000000-0005-0000-0000-000033070000}"/>
    <cellStyle name="Comma 2 2 2 2 2 3 4" xfId="1606" xr:uid="{00000000-0005-0000-0000-000034070000}"/>
    <cellStyle name="Comma 2 2 2 2 2 3 5" xfId="1607" xr:uid="{00000000-0005-0000-0000-000035070000}"/>
    <cellStyle name="Comma 2 2 2 2 2 3 5 2" xfId="1608" xr:uid="{00000000-0005-0000-0000-000036070000}"/>
    <cellStyle name="Comma 2 2 2 2 2 3 5 2 2" xfId="1609" xr:uid="{00000000-0005-0000-0000-000037070000}"/>
    <cellStyle name="Comma 2 2 2 2 2 3 5 2 3" xfId="1610" xr:uid="{00000000-0005-0000-0000-000038070000}"/>
    <cellStyle name="Comma 2 2 2 2 2 3 5 2 4" xfId="1611" xr:uid="{00000000-0005-0000-0000-000039070000}"/>
    <cellStyle name="Comma 2 2 2 2 2 3 5 3" xfId="1612" xr:uid="{00000000-0005-0000-0000-00003A070000}"/>
    <cellStyle name="Comma 2 2 2 2 2 3 5 4" xfId="1613" xr:uid="{00000000-0005-0000-0000-00003B070000}"/>
    <cellStyle name="Comma 2 2 2 2 2 3 5 5" xfId="1614" xr:uid="{00000000-0005-0000-0000-00003C070000}"/>
    <cellStyle name="Comma 2 2 2 2 2 3 6" xfId="1615" xr:uid="{00000000-0005-0000-0000-00003D070000}"/>
    <cellStyle name="Comma 2 2 2 2 2 3 6 2" xfId="1616" xr:uid="{00000000-0005-0000-0000-00003E070000}"/>
    <cellStyle name="Comma 2 2 2 2 2 3 6 3" xfId="1617" xr:uid="{00000000-0005-0000-0000-00003F070000}"/>
    <cellStyle name="Comma 2 2 2 2 2 3 6 4" xfId="1618" xr:uid="{00000000-0005-0000-0000-000040070000}"/>
    <cellStyle name="Comma 2 2 2 2 2 3 7" xfId="1619" xr:uid="{00000000-0005-0000-0000-000041070000}"/>
    <cellStyle name="Comma 2 2 2 2 2 3 8" xfId="1620" xr:uid="{00000000-0005-0000-0000-000042070000}"/>
    <cellStyle name="Comma 2 2 2 2 2 3 9" xfId="1621" xr:uid="{00000000-0005-0000-0000-000043070000}"/>
    <cellStyle name="Comma 2 2 2 2 2 4" xfId="1622" xr:uid="{00000000-0005-0000-0000-000044070000}"/>
    <cellStyle name="Comma 2 2 2 2 2 4 2" xfId="1623" xr:uid="{00000000-0005-0000-0000-000045070000}"/>
    <cellStyle name="Comma 2 2 2 2 2 4 3" xfId="1624" xr:uid="{00000000-0005-0000-0000-000046070000}"/>
    <cellStyle name="Comma 2 2 2 2 2 4 3 2" xfId="1625" xr:uid="{00000000-0005-0000-0000-000047070000}"/>
    <cellStyle name="Comma 2 2 2 2 2 4 3 2 2" xfId="1626" xr:uid="{00000000-0005-0000-0000-000048070000}"/>
    <cellStyle name="Comma 2 2 2 2 2 4 3 2 3" xfId="1627" xr:uid="{00000000-0005-0000-0000-000049070000}"/>
    <cellStyle name="Comma 2 2 2 2 2 4 3 2 4" xfId="1628" xr:uid="{00000000-0005-0000-0000-00004A070000}"/>
    <cellStyle name="Comma 2 2 2 2 2 4 3 3" xfId="1629" xr:uid="{00000000-0005-0000-0000-00004B070000}"/>
    <cellStyle name="Comma 2 2 2 2 2 4 3 4" xfId="1630" xr:uid="{00000000-0005-0000-0000-00004C070000}"/>
    <cellStyle name="Comma 2 2 2 2 2 4 3 5" xfId="1631" xr:uid="{00000000-0005-0000-0000-00004D070000}"/>
    <cellStyle name="Comma 2 2 2 2 2 4 4" xfId="1632" xr:uid="{00000000-0005-0000-0000-00004E070000}"/>
    <cellStyle name="Comma 2 2 2 2 2 4 4 2" xfId="1633" xr:uid="{00000000-0005-0000-0000-00004F070000}"/>
    <cellStyle name="Comma 2 2 2 2 2 4 4 3" xfId="1634" xr:uid="{00000000-0005-0000-0000-000050070000}"/>
    <cellStyle name="Comma 2 2 2 2 2 4 4 4" xfId="1635" xr:uid="{00000000-0005-0000-0000-000051070000}"/>
    <cellStyle name="Comma 2 2 2 2 2 4 5" xfId="1636" xr:uid="{00000000-0005-0000-0000-000052070000}"/>
    <cellStyle name="Comma 2 2 2 2 2 4 6" xfId="1637" xr:uid="{00000000-0005-0000-0000-000053070000}"/>
    <cellStyle name="Comma 2 2 2 2 2 4 7" xfId="1638" xr:uid="{00000000-0005-0000-0000-000054070000}"/>
    <cellStyle name="Comma 2 2 2 2 2 5" xfId="1639" xr:uid="{00000000-0005-0000-0000-000055070000}"/>
    <cellStyle name="Comma 2 2 2 2 2 5 2" xfId="1640" xr:uid="{00000000-0005-0000-0000-000056070000}"/>
    <cellStyle name="Comma 2 2 2 2 2 5 3" xfId="1641" xr:uid="{00000000-0005-0000-0000-000057070000}"/>
    <cellStyle name="Comma 2 2 2 2 2 5 3 2" xfId="1642" xr:uid="{00000000-0005-0000-0000-000058070000}"/>
    <cellStyle name="Comma 2 2 2 2 2 5 3 2 2" xfId="1643" xr:uid="{00000000-0005-0000-0000-000059070000}"/>
    <cellStyle name="Comma 2 2 2 2 2 5 3 2 3" xfId="1644" xr:uid="{00000000-0005-0000-0000-00005A070000}"/>
    <cellStyle name="Comma 2 2 2 2 2 5 3 2 4" xfId="1645" xr:uid="{00000000-0005-0000-0000-00005B070000}"/>
    <cellStyle name="Comma 2 2 2 2 2 5 3 3" xfId="1646" xr:uid="{00000000-0005-0000-0000-00005C070000}"/>
    <cellStyle name="Comma 2 2 2 2 2 5 3 4" xfId="1647" xr:uid="{00000000-0005-0000-0000-00005D070000}"/>
    <cellStyle name="Comma 2 2 2 2 2 5 3 5" xfId="1648" xr:uid="{00000000-0005-0000-0000-00005E070000}"/>
    <cellStyle name="Comma 2 2 2 2 2 5 4" xfId="1649" xr:uid="{00000000-0005-0000-0000-00005F070000}"/>
    <cellStyle name="Comma 2 2 2 2 2 5 4 2" xfId="1650" xr:uid="{00000000-0005-0000-0000-000060070000}"/>
    <cellStyle name="Comma 2 2 2 2 2 5 4 3" xfId="1651" xr:uid="{00000000-0005-0000-0000-000061070000}"/>
    <cellStyle name="Comma 2 2 2 2 2 5 4 4" xfId="1652" xr:uid="{00000000-0005-0000-0000-000062070000}"/>
    <cellStyle name="Comma 2 2 2 2 2 5 5" xfId="1653" xr:uid="{00000000-0005-0000-0000-000063070000}"/>
    <cellStyle name="Comma 2 2 2 2 2 5 6" xfId="1654" xr:uid="{00000000-0005-0000-0000-000064070000}"/>
    <cellStyle name="Comma 2 2 2 2 2 5 7" xfId="1655" xr:uid="{00000000-0005-0000-0000-000065070000}"/>
    <cellStyle name="Comma 2 2 2 2 2 6" xfId="1656" xr:uid="{00000000-0005-0000-0000-000066070000}"/>
    <cellStyle name="Comma 2 2 2 2 2 7" xfId="1657" xr:uid="{00000000-0005-0000-0000-000067070000}"/>
    <cellStyle name="Comma 2 2 2 2 2 8" xfId="1658" xr:uid="{00000000-0005-0000-0000-000068070000}"/>
    <cellStyle name="Comma 2 2 2 2 2 9" xfId="1659" xr:uid="{00000000-0005-0000-0000-000069070000}"/>
    <cellStyle name="Comma 2 2 2 2 20" xfId="1660" xr:uid="{00000000-0005-0000-0000-00006A070000}"/>
    <cellStyle name="Comma 2 2 2 2 3" xfId="1661" xr:uid="{00000000-0005-0000-0000-00006B070000}"/>
    <cellStyle name="Comma 2 2 2 2 3 10" xfId="1662" xr:uid="{00000000-0005-0000-0000-00006C070000}"/>
    <cellStyle name="Comma 2 2 2 2 3 11" xfId="1663" xr:uid="{00000000-0005-0000-0000-00006D070000}"/>
    <cellStyle name="Comma 2 2 2 2 3 2" xfId="1664" xr:uid="{00000000-0005-0000-0000-00006E070000}"/>
    <cellStyle name="Comma 2 2 2 2 3 2 2" xfId="1665" xr:uid="{00000000-0005-0000-0000-00006F070000}"/>
    <cellStyle name="Comma 2 2 2 2 3 2 2 2" xfId="1666" xr:uid="{00000000-0005-0000-0000-000070070000}"/>
    <cellStyle name="Comma 2 2 2 2 3 2 2 2 2" xfId="1667" xr:uid="{00000000-0005-0000-0000-000071070000}"/>
    <cellStyle name="Comma 2 2 2 2 3 2 2 2 2 2" xfId="1668" xr:uid="{00000000-0005-0000-0000-000072070000}"/>
    <cellStyle name="Comma 2 2 2 2 3 2 2 2 2 3" xfId="1669" xr:uid="{00000000-0005-0000-0000-000073070000}"/>
    <cellStyle name="Comma 2 2 2 2 3 2 2 2 2 4" xfId="1670" xr:uid="{00000000-0005-0000-0000-000074070000}"/>
    <cellStyle name="Comma 2 2 2 2 3 2 2 2 3" xfId="1671" xr:uid="{00000000-0005-0000-0000-000075070000}"/>
    <cellStyle name="Comma 2 2 2 2 3 2 2 2 4" xfId="1672" xr:uid="{00000000-0005-0000-0000-000076070000}"/>
    <cellStyle name="Comma 2 2 2 2 3 2 2 2 5" xfId="1673" xr:uid="{00000000-0005-0000-0000-000077070000}"/>
    <cellStyle name="Comma 2 2 2 2 3 2 2 3" xfId="1674" xr:uid="{00000000-0005-0000-0000-000078070000}"/>
    <cellStyle name="Comma 2 2 2 2 3 2 2 3 2" xfId="1675" xr:uid="{00000000-0005-0000-0000-000079070000}"/>
    <cellStyle name="Comma 2 2 2 2 3 2 2 3 3" xfId="1676" xr:uid="{00000000-0005-0000-0000-00007A070000}"/>
    <cellStyle name="Comma 2 2 2 2 3 2 2 3 4" xfId="1677" xr:uid="{00000000-0005-0000-0000-00007B070000}"/>
    <cellStyle name="Comma 2 2 2 2 3 2 2 4" xfId="1678" xr:uid="{00000000-0005-0000-0000-00007C070000}"/>
    <cellStyle name="Comma 2 2 2 2 3 2 2 4 2" xfId="1679" xr:uid="{00000000-0005-0000-0000-00007D070000}"/>
    <cellStyle name="Comma 2 2 2 2 3 2 2 4 3" xfId="1680" xr:uid="{00000000-0005-0000-0000-00007E070000}"/>
    <cellStyle name="Comma 2 2 2 2 3 2 2 4 4" xfId="1681" xr:uid="{00000000-0005-0000-0000-00007F070000}"/>
    <cellStyle name="Comma 2 2 2 2 3 2 2 5" xfId="1682" xr:uid="{00000000-0005-0000-0000-000080070000}"/>
    <cellStyle name="Comma 2 2 2 2 3 2 2 6" xfId="1683" xr:uid="{00000000-0005-0000-0000-000081070000}"/>
    <cellStyle name="Comma 2 2 2 2 3 2 2 7" xfId="1684" xr:uid="{00000000-0005-0000-0000-000082070000}"/>
    <cellStyle name="Comma 2 2 2 2 3 2 3" xfId="1685" xr:uid="{00000000-0005-0000-0000-000083070000}"/>
    <cellStyle name="Comma 2 2 2 2 3 2 3 2" xfId="1686" xr:uid="{00000000-0005-0000-0000-000084070000}"/>
    <cellStyle name="Comma 2 2 2 2 3 2 3 2 2" xfId="1687" xr:uid="{00000000-0005-0000-0000-000085070000}"/>
    <cellStyle name="Comma 2 2 2 2 3 2 3 2 2 2" xfId="1688" xr:uid="{00000000-0005-0000-0000-000086070000}"/>
    <cellStyle name="Comma 2 2 2 2 3 2 3 2 2 3" xfId="1689" xr:uid="{00000000-0005-0000-0000-000087070000}"/>
    <cellStyle name="Comma 2 2 2 2 3 2 3 2 2 4" xfId="1690" xr:uid="{00000000-0005-0000-0000-000088070000}"/>
    <cellStyle name="Comma 2 2 2 2 3 2 3 2 3" xfId="1691" xr:uid="{00000000-0005-0000-0000-000089070000}"/>
    <cellStyle name="Comma 2 2 2 2 3 2 3 2 4" xfId="1692" xr:uid="{00000000-0005-0000-0000-00008A070000}"/>
    <cellStyle name="Comma 2 2 2 2 3 2 3 2 5" xfId="1693" xr:uid="{00000000-0005-0000-0000-00008B070000}"/>
    <cellStyle name="Comma 2 2 2 2 3 2 3 3" xfId="1694" xr:uid="{00000000-0005-0000-0000-00008C070000}"/>
    <cellStyle name="Comma 2 2 2 2 3 2 3 3 2" xfId="1695" xr:uid="{00000000-0005-0000-0000-00008D070000}"/>
    <cellStyle name="Comma 2 2 2 2 3 2 3 3 3" xfId="1696" xr:uid="{00000000-0005-0000-0000-00008E070000}"/>
    <cellStyle name="Comma 2 2 2 2 3 2 3 3 4" xfId="1697" xr:uid="{00000000-0005-0000-0000-00008F070000}"/>
    <cellStyle name="Comma 2 2 2 2 3 2 3 4" xfId="1698" xr:uid="{00000000-0005-0000-0000-000090070000}"/>
    <cellStyle name="Comma 2 2 2 2 3 2 3 4 2" xfId="1699" xr:uid="{00000000-0005-0000-0000-000091070000}"/>
    <cellStyle name="Comma 2 2 2 2 3 2 3 4 3" xfId="1700" xr:uid="{00000000-0005-0000-0000-000092070000}"/>
    <cellStyle name="Comma 2 2 2 2 3 2 3 4 4" xfId="1701" xr:uid="{00000000-0005-0000-0000-000093070000}"/>
    <cellStyle name="Comma 2 2 2 2 3 2 3 5" xfId="1702" xr:uid="{00000000-0005-0000-0000-000094070000}"/>
    <cellStyle name="Comma 2 2 2 2 3 2 3 6" xfId="1703" xr:uid="{00000000-0005-0000-0000-000095070000}"/>
    <cellStyle name="Comma 2 2 2 2 3 2 3 7" xfId="1704" xr:uid="{00000000-0005-0000-0000-000096070000}"/>
    <cellStyle name="Comma 2 2 2 2 3 2 4" xfId="1705" xr:uid="{00000000-0005-0000-0000-000097070000}"/>
    <cellStyle name="Comma 2 2 2 2 3 2 4 2" xfId="1706" xr:uid="{00000000-0005-0000-0000-000098070000}"/>
    <cellStyle name="Comma 2 2 2 2 3 2 4 2 2" xfId="1707" xr:uid="{00000000-0005-0000-0000-000099070000}"/>
    <cellStyle name="Comma 2 2 2 2 3 2 4 2 3" xfId="1708" xr:uid="{00000000-0005-0000-0000-00009A070000}"/>
    <cellStyle name="Comma 2 2 2 2 3 2 4 2 4" xfId="1709" xr:uid="{00000000-0005-0000-0000-00009B070000}"/>
    <cellStyle name="Comma 2 2 2 2 3 2 4 3" xfId="1710" xr:uid="{00000000-0005-0000-0000-00009C070000}"/>
    <cellStyle name="Comma 2 2 2 2 3 2 4 3 2" xfId="1711" xr:uid="{00000000-0005-0000-0000-00009D070000}"/>
    <cellStyle name="Comma 2 2 2 2 3 2 4 3 3" xfId="1712" xr:uid="{00000000-0005-0000-0000-00009E070000}"/>
    <cellStyle name="Comma 2 2 2 2 3 2 4 3 4" xfId="1713" xr:uid="{00000000-0005-0000-0000-00009F070000}"/>
    <cellStyle name="Comma 2 2 2 2 3 2 4 4" xfId="1714" xr:uid="{00000000-0005-0000-0000-0000A0070000}"/>
    <cellStyle name="Comma 2 2 2 2 3 2 4 5" xfId="1715" xr:uid="{00000000-0005-0000-0000-0000A1070000}"/>
    <cellStyle name="Comma 2 2 2 2 3 2 4 6" xfId="1716" xr:uid="{00000000-0005-0000-0000-0000A2070000}"/>
    <cellStyle name="Comma 2 2 2 2 3 2 5" xfId="1717" xr:uid="{00000000-0005-0000-0000-0000A3070000}"/>
    <cellStyle name="Comma 2 2 2 2 3 2 6" xfId="1718" xr:uid="{00000000-0005-0000-0000-0000A4070000}"/>
    <cellStyle name="Comma 2 2 2 2 3 2 6 2" xfId="1719" xr:uid="{00000000-0005-0000-0000-0000A5070000}"/>
    <cellStyle name="Comma 2 2 2 2 3 2 6 3" xfId="1720" xr:uid="{00000000-0005-0000-0000-0000A6070000}"/>
    <cellStyle name="Comma 2 2 2 2 3 2 6 4" xfId="1721" xr:uid="{00000000-0005-0000-0000-0000A7070000}"/>
    <cellStyle name="Comma 2 2 2 2 3 2 7" xfId="1722" xr:uid="{00000000-0005-0000-0000-0000A8070000}"/>
    <cellStyle name="Comma 2 2 2 2 3 2 8" xfId="1723" xr:uid="{00000000-0005-0000-0000-0000A9070000}"/>
    <cellStyle name="Comma 2 2 2 2 3 2 9" xfId="1724" xr:uid="{00000000-0005-0000-0000-0000AA070000}"/>
    <cellStyle name="Comma 2 2 2 2 3 3" xfId="1725" xr:uid="{00000000-0005-0000-0000-0000AB070000}"/>
    <cellStyle name="Comma 2 2 2 2 3 3 2" xfId="1726" xr:uid="{00000000-0005-0000-0000-0000AC070000}"/>
    <cellStyle name="Comma 2 2 2 2 3 3 2 2" xfId="1727" xr:uid="{00000000-0005-0000-0000-0000AD070000}"/>
    <cellStyle name="Comma 2 2 2 2 3 3 2 2 2" xfId="1728" xr:uid="{00000000-0005-0000-0000-0000AE070000}"/>
    <cellStyle name="Comma 2 2 2 2 3 3 2 2 3" xfId="1729" xr:uid="{00000000-0005-0000-0000-0000AF070000}"/>
    <cellStyle name="Comma 2 2 2 2 3 3 2 2 4" xfId="1730" xr:uid="{00000000-0005-0000-0000-0000B0070000}"/>
    <cellStyle name="Comma 2 2 2 2 3 3 2 3" xfId="1731" xr:uid="{00000000-0005-0000-0000-0000B1070000}"/>
    <cellStyle name="Comma 2 2 2 2 3 3 2 4" xfId="1732" xr:uid="{00000000-0005-0000-0000-0000B2070000}"/>
    <cellStyle name="Comma 2 2 2 2 3 3 2 5" xfId="1733" xr:uid="{00000000-0005-0000-0000-0000B3070000}"/>
    <cellStyle name="Comma 2 2 2 2 3 3 3" xfId="1734" xr:uid="{00000000-0005-0000-0000-0000B4070000}"/>
    <cellStyle name="Comma 2 2 2 2 3 3 4" xfId="1735" xr:uid="{00000000-0005-0000-0000-0000B5070000}"/>
    <cellStyle name="Comma 2 2 2 2 3 3 4 2" xfId="1736" xr:uid="{00000000-0005-0000-0000-0000B6070000}"/>
    <cellStyle name="Comma 2 2 2 2 3 3 4 3" xfId="1737" xr:uid="{00000000-0005-0000-0000-0000B7070000}"/>
    <cellStyle name="Comma 2 2 2 2 3 3 4 4" xfId="1738" xr:uid="{00000000-0005-0000-0000-0000B8070000}"/>
    <cellStyle name="Comma 2 2 2 2 3 3 5" xfId="1739" xr:uid="{00000000-0005-0000-0000-0000B9070000}"/>
    <cellStyle name="Comma 2 2 2 2 3 3 6" xfId="1740" xr:uid="{00000000-0005-0000-0000-0000BA070000}"/>
    <cellStyle name="Comma 2 2 2 2 3 3 7" xfId="1741" xr:uid="{00000000-0005-0000-0000-0000BB070000}"/>
    <cellStyle name="Comma 2 2 2 2 3 4" xfId="1742" xr:uid="{00000000-0005-0000-0000-0000BC070000}"/>
    <cellStyle name="Comma 2 2 2 2 3 4 2" xfId="1743" xr:uid="{00000000-0005-0000-0000-0000BD070000}"/>
    <cellStyle name="Comma 2 2 2 2 3 4 2 2" xfId="1744" xr:uid="{00000000-0005-0000-0000-0000BE070000}"/>
    <cellStyle name="Comma 2 2 2 2 3 4 2 2 2" xfId="1745" xr:uid="{00000000-0005-0000-0000-0000BF070000}"/>
    <cellStyle name="Comma 2 2 2 2 3 4 2 2 3" xfId="1746" xr:uid="{00000000-0005-0000-0000-0000C0070000}"/>
    <cellStyle name="Comma 2 2 2 2 3 4 2 2 4" xfId="1747" xr:uid="{00000000-0005-0000-0000-0000C1070000}"/>
    <cellStyle name="Comma 2 2 2 2 3 4 2 3" xfId="1748" xr:uid="{00000000-0005-0000-0000-0000C2070000}"/>
    <cellStyle name="Comma 2 2 2 2 3 4 2 4" xfId="1749" xr:uid="{00000000-0005-0000-0000-0000C3070000}"/>
    <cellStyle name="Comma 2 2 2 2 3 4 2 5" xfId="1750" xr:uid="{00000000-0005-0000-0000-0000C4070000}"/>
    <cellStyle name="Comma 2 2 2 2 3 4 3" xfId="1751" xr:uid="{00000000-0005-0000-0000-0000C5070000}"/>
    <cellStyle name="Comma 2 2 2 2 3 4 4" xfId="1752" xr:uid="{00000000-0005-0000-0000-0000C6070000}"/>
    <cellStyle name="Comma 2 2 2 2 3 4 4 2" xfId="1753" xr:uid="{00000000-0005-0000-0000-0000C7070000}"/>
    <cellStyle name="Comma 2 2 2 2 3 4 4 3" xfId="1754" xr:uid="{00000000-0005-0000-0000-0000C8070000}"/>
    <cellStyle name="Comma 2 2 2 2 3 4 4 4" xfId="1755" xr:uid="{00000000-0005-0000-0000-0000C9070000}"/>
    <cellStyle name="Comma 2 2 2 2 3 4 5" xfId="1756" xr:uid="{00000000-0005-0000-0000-0000CA070000}"/>
    <cellStyle name="Comma 2 2 2 2 3 4 6" xfId="1757" xr:uid="{00000000-0005-0000-0000-0000CB070000}"/>
    <cellStyle name="Comma 2 2 2 2 3 4 7" xfId="1758" xr:uid="{00000000-0005-0000-0000-0000CC070000}"/>
    <cellStyle name="Comma 2 2 2 2 3 5" xfId="1759" xr:uid="{00000000-0005-0000-0000-0000CD070000}"/>
    <cellStyle name="Comma 2 2 2 2 3 6" xfId="1760" xr:uid="{00000000-0005-0000-0000-0000CE070000}"/>
    <cellStyle name="Comma 2 2 2 2 3 6 2" xfId="1761" xr:uid="{00000000-0005-0000-0000-0000CF070000}"/>
    <cellStyle name="Comma 2 2 2 2 3 6 2 2" xfId="1762" xr:uid="{00000000-0005-0000-0000-0000D0070000}"/>
    <cellStyle name="Comma 2 2 2 2 3 6 2 3" xfId="1763" xr:uid="{00000000-0005-0000-0000-0000D1070000}"/>
    <cellStyle name="Comma 2 2 2 2 3 6 2 4" xfId="1764" xr:uid="{00000000-0005-0000-0000-0000D2070000}"/>
    <cellStyle name="Comma 2 2 2 2 3 6 3" xfId="1765" xr:uid="{00000000-0005-0000-0000-0000D3070000}"/>
    <cellStyle name="Comma 2 2 2 2 3 6 4" xfId="1766" xr:uid="{00000000-0005-0000-0000-0000D4070000}"/>
    <cellStyle name="Comma 2 2 2 2 3 6 5" xfId="1767" xr:uid="{00000000-0005-0000-0000-0000D5070000}"/>
    <cellStyle name="Comma 2 2 2 2 3 7" xfId="1768" xr:uid="{00000000-0005-0000-0000-0000D6070000}"/>
    <cellStyle name="Comma 2 2 2 2 3 7 2" xfId="1769" xr:uid="{00000000-0005-0000-0000-0000D7070000}"/>
    <cellStyle name="Comma 2 2 2 2 3 7 3" xfId="1770" xr:uid="{00000000-0005-0000-0000-0000D8070000}"/>
    <cellStyle name="Comma 2 2 2 2 3 7 4" xfId="1771" xr:uid="{00000000-0005-0000-0000-0000D9070000}"/>
    <cellStyle name="Comma 2 2 2 2 3 8" xfId="1772" xr:uid="{00000000-0005-0000-0000-0000DA070000}"/>
    <cellStyle name="Comma 2 2 2 2 3 8 2" xfId="1773" xr:uid="{00000000-0005-0000-0000-0000DB070000}"/>
    <cellStyle name="Comma 2 2 2 2 3 8 3" xfId="1774" xr:uid="{00000000-0005-0000-0000-0000DC070000}"/>
    <cellStyle name="Comma 2 2 2 2 3 8 4" xfId="1775" xr:uid="{00000000-0005-0000-0000-0000DD070000}"/>
    <cellStyle name="Comma 2 2 2 2 3 9" xfId="1776" xr:uid="{00000000-0005-0000-0000-0000DE070000}"/>
    <cellStyle name="Comma 2 2 2 2 4" xfId="1777" xr:uid="{00000000-0005-0000-0000-0000DF070000}"/>
    <cellStyle name="Comma 2 2 2 2 4 2" xfId="1778" xr:uid="{00000000-0005-0000-0000-0000E0070000}"/>
    <cellStyle name="Comma 2 2 2 2 4 3" xfId="1779" xr:uid="{00000000-0005-0000-0000-0000E1070000}"/>
    <cellStyle name="Comma 2 2 2 2 4 3 2" xfId="1780" xr:uid="{00000000-0005-0000-0000-0000E2070000}"/>
    <cellStyle name="Comma 2 2 2 2 4 3 3" xfId="1781" xr:uid="{00000000-0005-0000-0000-0000E3070000}"/>
    <cellStyle name="Comma 2 2 2 2 4 3 4" xfId="1782" xr:uid="{00000000-0005-0000-0000-0000E4070000}"/>
    <cellStyle name="Comma 2 2 2 2 5" xfId="1783" xr:uid="{00000000-0005-0000-0000-0000E5070000}"/>
    <cellStyle name="Comma 2 2 2 2 5 10" xfId="1784" xr:uid="{00000000-0005-0000-0000-0000E6070000}"/>
    <cellStyle name="Comma 2 2 2 2 5 11" xfId="1785" xr:uid="{00000000-0005-0000-0000-0000E7070000}"/>
    <cellStyle name="Comma 2 2 2 2 5 2" xfId="1786" xr:uid="{00000000-0005-0000-0000-0000E8070000}"/>
    <cellStyle name="Comma 2 2 2 2 5 2 2" xfId="1787" xr:uid="{00000000-0005-0000-0000-0000E9070000}"/>
    <cellStyle name="Comma 2 2 2 2 5 2 2 2" xfId="1788" xr:uid="{00000000-0005-0000-0000-0000EA070000}"/>
    <cellStyle name="Comma 2 2 2 2 5 2 2 2 2" xfId="1789" xr:uid="{00000000-0005-0000-0000-0000EB070000}"/>
    <cellStyle name="Comma 2 2 2 2 5 2 2 2 2 2" xfId="1790" xr:uid="{00000000-0005-0000-0000-0000EC070000}"/>
    <cellStyle name="Comma 2 2 2 2 5 2 2 2 2 3" xfId="1791" xr:uid="{00000000-0005-0000-0000-0000ED070000}"/>
    <cellStyle name="Comma 2 2 2 2 5 2 2 2 2 4" xfId="1792" xr:uid="{00000000-0005-0000-0000-0000EE070000}"/>
    <cellStyle name="Comma 2 2 2 2 5 2 2 2 3" xfId="1793" xr:uid="{00000000-0005-0000-0000-0000EF070000}"/>
    <cellStyle name="Comma 2 2 2 2 5 2 2 2 4" xfId="1794" xr:uid="{00000000-0005-0000-0000-0000F0070000}"/>
    <cellStyle name="Comma 2 2 2 2 5 2 2 2 5" xfId="1795" xr:uid="{00000000-0005-0000-0000-0000F1070000}"/>
    <cellStyle name="Comma 2 2 2 2 5 2 2 3" xfId="1796" xr:uid="{00000000-0005-0000-0000-0000F2070000}"/>
    <cellStyle name="Comma 2 2 2 2 5 2 2 3 2" xfId="1797" xr:uid="{00000000-0005-0000-0000-0000F3070000}"/>
    <cellStyle name="Comma 2 2 2 2 5 2 2 3 3" xfId="1798" xr:uid="{00000000-0005-0000-0000-0000F4070000}"/>
    <cellStyle name="Comma 2 2 2 2 5 2 2 3 4" xfId="1799" xr:uid="{00000000-0005-0000-0000-0000F5070000}"/>
    <cellStyle name="Comma 2 2 2 2 5 2 2 4" xfId="1800" xr:uid="{00000000-0005-0000-0000-0000F6070000}"/>
    <cellStyle name="Comma 2 2 2 2 5 2 2 5" xfId="1801" xr:uid="{00000000-0005-0000-0000-0000F7070000}"/>
    <cellStyle name="Comma 2 2 2 2 5 2 2 6" xfId="1802" xr:uid="{00000000-0005-0000-0000-0000F8070000}"/>
    <cellStyle name="Comma 2 2 2 2 5 2 3" xfId="1803" xr:uid="{00000000-0005-0000-0000-0000F9070000}"/>
    <cellStyle name="Comma 2 2 2 2 5 2 3 2" xfId="1804" xr:uid="{00000000-0005-0000-0000-0000FA070000}"/>
    <cellStyle name="Comma 2 2 2 2 5 2 3 2 2" xfId="1805" xr:uid="{00000000-0005-0000-0000-0000FB070000}"/>
    <cellStyle name="Comma 2 2 2 2 5 2 3 2 2 2" xfId="1806" xr:uid="{00000000-0005-0000-0000-0000FC070000}"/>
    <cellStyle name="Comma 2 2 2 2 5 2 3 2 2 3" xfId="1807" xr:uid="{00000000-0005-0000-0000-0000FD070000}"/>
    <cellStyle name="Comma 2 2 2 2 5 2 3 2 2 4" xfId="1808" xr:uid="{00000000-0005-0000-0000-0000FE070000}"/>
    <cellStyle name="Comma 2 2 2 2 5 2 3 2 3" xfId="1809" xr:uid="{00000000-0005-0000-0000-0000FF070000}"/>
    <cellStyle name="Comma 2 2 2 2 5 2 3 2 4" xfId="1810" xr:uid="{00000000-0005-0000-0000-000000080000}"/>
    <cellStyle name="Comma 2 2 2 2 5 2 3 2 5" xfId="1811" xr:uid="{00000000-0005-0000-0000-000001080000}"/>
    <cellStyle name="Comma 2 2 2 2 5 2 3 3" xfId="1812" xr:uid="{00000000-0005-0000-0000-000002080000}"/>
    <cellStyle name="Comma 2 2 2 2 5 2 3 3 2" xfId="1813" xr:uid="{00000000-0005-0000-0000-000003080000}"/>
    <cellStyle name="Comma 2 2 2 2 5 2 3 3 3" xfId="1814" xr:uid="{00000000-0005-0000-0000-000004080000}"/>
    <cellStyle name="Comma 2 2 2 2 5 2 3 3 4" xfId="1815" xr:uid="{00000000-0005-0000-0000-000005080000}"/>
    <cellStyle name="Comma 2 2 2 2 5 2 3 4" xfId="1816" xr:uid="{00000000-0005-0000-0000-000006080000}"/>
    <cellStyle name="Comma 2 2 2 2 5 2 3 5" xfId="1817" xr:uid="{00000000-0005-0000-0000-000007080000}"/>
    <cellStyle name="Comma 2 2 2 2 5 2 3 6" xfId="1818" xr:uid="{00000000-0005-0000-0000-000008080000}"/>
    <cellStyle name="Comma 2 2 2 2 5 2 4" xfId="1819" xr:uid="{00000000-0005-0000-0000-000009080000}"/>
    <cellStyle name="Comma 2 2 2 2 5 2 4 2" xfId="1820" xr:uid="{00000000-0005-0000-0000-00000A080000}"/>
    <cellStyle name="Comma 2 2 2 2 5 2 4 2 2" xfId="1821" xr:uid="{00000000-0005-0000-0000-00000B080000}"/>
    <cellStyle name="Comma 2 2 2 2 5 2 4 2 3" xfId="1822" xr:uid="{00000000-0005-0000-0000-00000C080000}"/>
    <cellStyle name="Comma 2 2 2 2 5 2 4 2 4" xfId="1823" xr:uid="{00000000-0005-0000-0000-00000D080000}"/>
    <cellStyle name="Comma 2 2 2 2 5 2 4 3" xfId="1824" xr:uid="{00000000-0005-0000-0000-00000E080000}"/>
    <cellStyle name="Comma 2 2 2 2 5 2 4 4" xfId="1825" xr:uid="{00000000-0005-0000-0000-00000F080000}"/>
    <cellStyle name="Comma 2 2 2 2 5 2 4 5" xfId="1826" xr:uid="{00000000-0005-0000-0000-000010080000}"/>
    <cellStyle name="Comma 2 2 2 2 5 2 5" xfId="1827" xr:uid="{00000000-0005-0000-0000-000011080000}"/>
    <cellStyle name="Comma 2 2 2 2 5 2 5 2" xfId="1828" xr:uid="{00000000-0005-0000-0000-000012080000}"/>
    <cellStyle name="Comma 2 2 2 2 5 2 5 3" xfId="1829" xr:uid="{00000000-0005-0000-0000-000013080000}"/>
    <cellStyle name="Comma 2 2 2 2 5 2 5 4" xfId="1830" xr:uid="{00000000-0005-0000-0000-000014080000}"/>
    <cellStyle name="Comma 2 2 2 2 5 2 6" xfId="1831" xr:uid="{00000000-0005-0000-0000-000015080000}"/>
    <cellStyle name="Comma 2 2 2 2 5 2 7" xfId="1832" xr:uid="{00000000-0005-0000-0000-000016080000}"/>
    <cellStyle name="Comma 2 2 2 2 5 2 8" xfId="1833" xr:uid="{00000000-0005-0000-0000-000017080000}"/>
    <cellStyle name="Comma 2 2 2 2 5 3" xfId="1834" xr:uid="{00000000-0005-0000-0000-000018080000}"/>
    <cellStyle name="Comma 2 2 2 2 5 3 2" xfId="1835" xr:uid="{00000000-0005-0000-0000-000019080000}"/>
    <cellStyle name="Comma 2 2 2 2 5 3 2 2" xfId="1836" xr:uid="{00000000-0005-0000-0000-00001A080000}"/>
    <cellStyle name="Comma 2 2 2 2 5 3 2 2 2" xfId="1837" xr:uid="{00000000-0005-0000-0000-00001B080000}"/>
    <cellStyle name="Comma 2 2 2 2 5 3 2 2 3" xfId="1838" xr:uid="{00000000-0005-0000-0000-00001C080000}"/>
    <cellStyle name="Comma 2 2 2 2 5 3 2 2 4" xfId="1839" xr:uid="{00000000-0005-0000-0000-00001D080000}"/>
    <cellStyle name="Comma 2 2 2 2 5 3 2 3" xfId="1840" xr:uid="{00000000-0005-0000-0000-00001E080000}"/>
    <cellStyle name="Comma 2 2 2 2 5 3 2 4" xfId="1841" xr:uid="{00000000-0005-0000-0000-00001F080000}"/>
    <cellStyle name="Comma 2 2 2 2 5 3 2 5" xfId="1842" xr:uid="{00000000-0005-0000-0000-000020080000}"/>
    <cellStyle name="Comma 2 2 2 2 5 3 3" xfId="1843" xr:uid="{00000000-0005-0000-0000-000021080000}"/>
    <cellStyle name="Comma 2 2 2 2 5 3 3 2" xfId="1844" xr:uid="{00000000-0005-0000-0000-000022080000}"/>
    <cellStyle name="Comma 2 2 2 2 5 3 3 3" xfId="1845" xr:uid="{00000000-0005-0000-0000-000023080000}"/>
    <cellStyle name="Comma 2 2 2 2 5 3 3 4" xfId="1846" xr:uid="{00000000-0005-0000-0000-000024080000}"/>
    <cellStyle name="Comma 2 2 2 2 5 3 4" xfId="1847" xr:uid="{00000000-0005-0000-0000-000025080000}"/>
    <cellStyle name="Comma 2 2 2 2 5 3 5" xfId="1848" xr:uid="{00000000-0005-0000-0000-000026080000}"/>
    <cellStyle name="Comma 2 2 2 2 5 3 6" xfId="1849" xr:uid="{00000000-0005-0000-0000-000027080000}"/>
    <cellStyle name="Comma 2 2 2 2 5 4" xfId="1850" xr:uid="{00000000-0005-0000-0000-000028080000}"/>
    <cellStyle name="Comma 2 2 2 2 5 4 2" xfId="1851" xr:uid="{00000000-0005-0000-0000-000029080000}"/>
    <cellStyle name="Comma 2 2 2 2 5 4 2 2" xfId="1852" xr:uid="{00000000-0005-0000-0000-00002A080000}"/>
    <cellStyle name="Comma 2 2 2 2 5 4 2 2 2" xfId="1853" xr:uid="{00000000-0005-0000-0000-00002B080000}"/>
    <cellStyle name="Comma 2 2 2 2 5 4 2 2 3" xfId="1854" xr:uid="{00000000-0005-0000-0000-00002C080000}"/>
    <cellStyle name="Comma 2 2 2 2 5 4 2 2 4" xfId="1855" xr:uid="{00000000-0005-0000-0000-00002D080000}"/>
    <cellStyle name="Comma 2 2 2 2 5 4 2 3" xfId="1856" xr:uid="{00000000-0005-0000-0000-00002E080000}"/>
    <cellStyle name="Comma 2 2 2 2 5 4 2 4" xfId="1857" xr:uid="{00000000-0005-0000-0000-00002F080000}"/>
    <cellStyle name="Comma 2 2 2 2 5 4 2 5" xfId="1858" xr:uid="{00000000-0005-0000-0000-000030080000}"/>
    <cellStyle name="Comma 2 2 2 2 5 4 3" xfId="1859" xr:uid="{00000000-0005-0000-0000-000031080000}"/>
    <cellStyle name="Comma 2 2 2 2 5 4 3 2" xfId="1860" xr:uid="{00000000-0005-0000-0000-000032080000}"/>
    <cellStyle name="Comma 2 2 2 2 5 4 3 3" xfId="1861" xr:uid="{00000000-0005-0000-0000-000033080000}"/>
    <cellStyle name="Comma 2 2 2 2 5 4 3 4" xfId="1862" xr:uid="{00000000-0005-0000-0000-000034080000}"/>
    <cellStyle name="Comma 2 2 2 2 5 4 4" xfId="1863" xr:uid="{00000000-0005-0000-0000-000035080000}"/>
    <cellStyle name="Comma 2 2 2 2 5 4 5" xfId="1864" xr:uid="{00000000-0005-0000-0000-000036080000}"/>
    <cellStyle name="Comma 2 2 2 2 5 4 6" xfId="1865" xr:uid="{00000000-0005-0000-0000-000037080000}"/>
    <cellStyle name="Comma 2 2 2 2 5 5" xfId="1866" xr:uid="{00000000-0005-0000-0000-000038080000}"/>
    <cellStyle name="Comma 2 2 2 2 5 6" xfId="1867" xr:uid="{00000000-0005-0000-0000-000039080000}"/>
    <cellStyle name="Comma 2 2 2 2 5 6 2" xfId="1868" xr:uid="{00000000-0005-0000-0000-00003A080000}"/>
    <cellStyle name="Comma 2 2 2 2 5 6 2 2" xfId="1869" xr:uid="{00000000-0005-0000-0000-00003B080000}"/>
    <cellStyle name="Comma 2 2 2 2 5 6 2 3" xfId="1870" xr:uid="{00000000-0005-0000-0000-00003C080000}"/>
    <cellStyle name="Comma 2 2 2 2 5 6 2 4" xfId="1871" xr:uid="{00000000-0005-0000-0000-00003D080000}"/>
    <cellStyle name="Comma 2 2 2 2 5 6 3" xfId="1872" xr:uid="{00000000-0005-0000-0000-00003E080000}"/>
    <cellStyle name="Comma 2 2 2 2 5 6 4" xfId="1873" xr:uid="{00000000-0005-0000-0000-00003F080000}"/>
    <cellStyle name="Comma 2 2 2 2 5 6 5" xfId="1874" xr:uid="{00000000-0005-0000-0000-000040080000}"/>
    <cellStyle name="Comma 2 2 2 2 5 7" xfId="1875" xr:uid="{00000000-0005-0000-0000-000041080000}"/>
    <cellStyle name="Comma 2 2 2 2 5 7 2" xfId="1876" xr:uid="{00000000-0005-0000-0000-000042080000}"/>
    <cellStyle name="Comma 2 2 2 2 5 7 3" xfId="1877" xr:uid="{00000000-0005-0000-0000-000043080000}"/>
    <cellStyle name="Comma 2 2 2 2 5 7 4" xfId="1878" xr:uid="{00000000-0005-0000-0000-000044080000}"/>
    <cellStyle name="Comma 2 2 2 2 5 8" xfId="1879" xr:uid="{00000000-0005-0000-0000-000045080000}"/>
    <cellStyle name="Comma 2 2 2 2 5 8 2" xfId="1880" xr:uid="{00000000-0005-0000-0000-000046080000}"/>
    <cellStyle name="Comma 2 2 2 2 5 8 3" xfId="1881" xr:uid="{00000000-0005-0000-0000-000047080000}"/>
    <cellStyle name="Comma 2 2 2 2 5 8 4" xfId="1882" xr:uid="{00000000-0005-0000-0000-000048080000}"/>
    <cellStyle name="Comma 2 2 2 2 5 9" xfId="1883" xr:uid="{00000000-0005-0000-0000-000049080000}"/>
    <cellStyle name="Comma 2 2 2 2 6" xfId="1884" xr:uid="{00000000-0005-0000-0000-00004A080000}"/>
    <cellStyle name="Comma 2 2 2 2 6 10" xfId="1885" xr:uid="{00000000-0005-0000-0000-00004B080000}"/>
    <cellStyle name="Comma 2 2 2 2 6 2" xfId="1886" xr:uid="{00000000-0005-0000-0000-00004C080000}"/>
    <cellStyle name="Comma 2 2 2 2 6 2 2" xfId="1887" xr:uid="{00000000-0005-0000-0000-00004D080000}"/>
    <cellStyle name="Comma 2 2 2 2 6 2 2 2" xfId="1888" xr:uid="{00000000-0005-0000-0000-00004E080000}"/>
    <cellStyle name="Comma 2 2 2 2 6 2 2 2 2" xfId="1889" xr:uid="{00000000-0005-0000-0000-00004F080000}"/>
    <cellStyle name="Comma 2 2 2 2 6 2 2 2 3" xfId="1890" xr:uid="{00000000-0005-0000-0000-000050080000}"/>
    <cellStyle name="Comma 2 2 2 2 6 2 2 2 4" xfId="1891" xr:uid="{00000000-0005-0000-0000-000051080000}"/>
    <cellStyle name="Comma 2 2 2 2 6 2 2 3" xfId="1892" xr:uid="{00000000-0005-0000-0000-000052080000}"/>
    <cellStyle name="Comma 2 2 2 2 6 2 2 4" xfId="1893" xr:uid="{00000000-0005-0000-0000-000053080000}"/>
    <cellStyle name="Comma 2 2 2 2 6 2 2 5" xfId="1894" xr:uid="{00000000-0005-0000-0000-000054080000}"/>
    <cellStyle name="Comma 2 2 2 2 6 2 3" xfId="1895" xr:uid="{00000000-0005-0000-0000-000055080000}"/>
    <cellStyle name="Comma 2 2 2 2 6 2 3 2" xfId="1896" xr:uid="{00000000-0005-0000-0000-000056080000}"/>
    <cellStyle name="Comma 2 2 2 2 6 2 3 3" xfId="1897" xr:uid="{00000000-0005-0000-0000-000057080000}"/>
    <cellStyle name="Comma 2 2 2 2 6 2 3 4" xfId="1898" xr:uid="{00000000-0005-0000-0000-000058080000}"/>
    <cellStyle name="Comma 2 2 2 2 6 2 4" xfId="1899" xr:uid="{00000000-0005-0000-0000-000059080000}"/>
    <cellStyle name="Comma 2 2 2 2 6 2 5" xfId="1900" xr:uid="{00000000-0005-0000-0000-00005A080000}"/>
    <cellStyle name="Comma 2 2 2 2 6 2 6" xfId="1901" xr:uid="{00000000-0005-0000-0000-00005B080000}"/>
    <cellStyle name="Comma 2 2 2 2 6 3" xfId="1902" xr:uid="{00000000-0005-0000-0000-00005C080000}"/>
    <cellStyle name="Comma 2 2 2 2 6 3 2" xfId="1903" xr:uid="{00000000-0005-0000-0000-00005D080000}"/>
    <cellStyle name="Comma 2 2 2 2 6 3 2 2" xfId="1904" xr:uid="{00000000-0005-0000-0000-00005E080000}"/>
    <cellStyle name="Comma 2 2 2 2 6 3 2 2 2" xfId="1905" xr:uid="{00000000-0005-0000-0000-00005F080000}"/>
    <cellStyle name="Comma 2 2 2 2 6 3 2 2 3" xfId="1906" xr:uid="{00000000-0005-0000-0000-000060080000}"/>
    <cellStyle name="Comma 2 2 2 2 6 3 2 2 4" xfId="1907" xr:uid="{00000000-0005-0000-0000-000061080000}"/>
    <cellStyle name="Comma 2 2 2 2 6 3 2 3" xfId="1908" xr:uid="{00000000-0005-0000-0000-000062080000}"/>
    <cellStyle name="Comma 2 2 2 2 6 3 2 4" xfId="1909" xr:uid="{00000000-0005-0000-0000-000063080000}"/>
    <cellStyle name="Comma 2 2 2 2 6 3 2 5" xfId="1910" xr:uid="{00000000-0005-0000-0000-000064080000}"/>
    <cellStyle name="Comma 2 2 2 2 6 3 3" xfId="1911" xr:uid="{00000000-0005-0000-0000-000065080000}"/>
    <cellStyle name="Comma 2 2 2 2 6 3 3 2" xfId="1912" xr:uid="{00000000-0005-0000-0000-000066080000}"/>
    <cellStyle name="Comma 2 2 2 2 6 3 3 3" xfId="1913" xr:uid="{00000000-0005-0000-0000-000067080000}"/>
    <cellStyle name="Comma 2 2 2 2 6 3 3 4" xfId="1914" xr:uid="{00000000-0005-0000-0000-000068080000}"/>
    <cellStyle name="Comma 2 2 2 2 6 3 4" xfId="1915" xr:uid="{00000000-0005-0000-0000-000069080000}"/>
    <cellStyle name="Comma 2 2 2 2 6 3 5" xfId="1916" xr:uid="{00000000-0005-0000-0000-00006A080000}"/>
    <cellStyle name="Comma 2 2 2 2 6 3 6" xfId="1917" xr:uid="{00000000-0005-0000-0000-00006B080000}"/>
    <cellStyle name="Comma 2 2 2 2 6 4" xfId="1918" xr:uid="{00000000-0005-0000-0000-00006C080000}"/>
    <cellStyle name="Comma 2 2 2 2 6 5" xfId="1919" xr:uid="{00000000-0005-0000-0000-00006D080000}"/>
    <cellStyle name="Comma 2 2 2 2 6 5 2" xfId="1920" xr:uid="{00000000-0005-0000-0000-00006E080000}"/>
    <cellStyle name="Comma 2 2 2 2 6 5 2 2" xfId="1921" xr:uid="{00000000-0005-0000-0000-00006F080000}"/>
    <cellStyle name="Comma 2 2 2 2 6 5 2 3" xfId="1922" xr:uid="{00000000-0005-0000-0000-000070080000}"/>
    <cellStyle name="Comma 2 2 2 2 6 5 2 4" xfId="1923" xr:uid="{00000000-0005-0000-0000-000071080000}"/>
    <cellStyle name="Comma 2 2 2 2 6 5 3" xfId="1924" xr:uid="{00000000-0005-0000-0000-000072080000}"/>
    <cellStyle name="Comma 2 2 2 2 6 5 4" xfId="1925" xr:uid="{00000000-0005-0000-0000-000073080000}"/>
    <cellStyle name="Comma 2 2 2 2 6 5 5" xfId="1926" xr:uid="{00000000-0005-0000-0000-000074080000}"/>
    <cellStyle name="Comma 2 2 2 2 6 6" xfId="1927" xr:uid="{00000000-0005-0000-0000-000075080000}"/>
    <cellStyle name="Comma 2 2 2 2 6 6 2" xfId="1928" xr:uid="{00000000-0005-0000-0000-000076080000}"/>
    <cellStyle name="Comma 2 2 2 2 6 6 3" xfId="1929" xr:uid="{00000000-0005-0000-0000-000077080000}"/>
    <cellStyle name="Comma 2 2 2 2 6 6 4" xfId="1930" xr:uid="{00000000-0005-0000-0000-000078080000}"/>
    <cellStyle name="Comma 2 2 2 2 6 7" xfId="1931" xr:uid="{00000000-0005-0000-0000-000079080000}"/>
    <cellStyle name="Comma 2 2 2 2 6 7 2" xfId="1932" xr:uid="{00000000-0005-0000-0000-00007A080000}"/>
    <cellStyle name="Comma 2 2 2 2 6 7 3" xfId="1933" xr:uid="{00000000-0005-0000-0000-00007B080000}"/>
    <cellStyle name="Comma 2 2 2 2 6 7 4" xfId="1934" xr:uid="{00000000-0005-0000-0000-00007C080000}"/>
    <cellStyle name="Comma 2 2 2 2 6 8" xfId="1935" xr:uid="{00000000-0005-0000-0000-00007D080000}"/>
    <cellStyle name="Comma 2 2 2 2 6 9" xfId="1936" xr:uid="{00000000-0005-0000-0000-00007E080000}"/>
    <cellStyle name="Comma 2 2 2 2 7" xfId="1937" xr:uid="{00000000-0005-0000-0000-00007F080000}"/>
    <cellStyle name="Comma 2 2 2 2 7 10" xfId="1938" xr:uid="{00000000-0005-0000-0000-000080080000}"/>
    <cellStyle name="Comma 2 2 2 2 7 2" xfId="1939" xr:uid="{00000000-0005-0000-0000-000081080000}"/>
    <cellStyle name="Comma 2 2 2 2 7 2 2" xfId="1940" xr:uid="{00000000-0005-0000-0000-000082080000}"/>
    <cellStyle name="Comma 2 2 2 2 7 2 2 2" xfId="1941" xr:uid="{00000000-0005-0000-0000-000083080000}"/>
    <cellStyle name="Comma 2 2 2 2 7 2 2 2 2" xfId="1942" xr:uid="{00000000-0005-0000-0000-000084080000}"/>
    <cellStyle name="Comma 2 2 2 2 7 2 2 2 3" xfId="1943" xr:uid="{00000000-0005-0000-0000-000085080000}"/>
    <cellStyle name="Comma 2 2 2 2 7 2 2 2 4" xfId="1944" xr:uid="{00000000-0005-0000-0000-000086080000}"/>
    <cellStyle name="Comma 2 2 2 2 7 2 2 3" xfId="1945" xr:uid="{00000000-0005-0000-0000-000087080000}"/>
    <cellStyle name="Comma 2 2 2 2 7 2 2 4" xfId="1946" xr:uid="{00000000-0005-0000-0000-000088080000}"/>
    <cellStyle name="Comma 2 2 2 2 7 2 2 5" xfId="1947" xr:uid="{00000000-0005-0000-0000-000089080000}"/>
    <cellStyle name="Comma 2 2 2 2 7 2 3" xfId="1948" xr:uid="{00000000-0005-0000-0000-00008A080000}"/>
    <cellStyle name="Comma 2 2 2 2 7 2 3 2" xfId="1949" xr:uid="{00000000-0005-0000-0000-00008B080000}"/>
    <cellStyle name="Comma 2 2 2 2 7 2 3 3" xfId="1950" xr:uid="{00000000-0005-0000-0000-00008C080000}"/>
    <cellStyle name="Comma 2 2 2 2 7 2 3 4" xfId="1951" xr:uid="{00000000-0005-0000-0000-00008D080000}"/>
    <cellStyle name="Comma 2 2 2 2 7 2 4" xfId="1952" xr:uid="{00000000-0005-0000-0000-00008E080000}"/>
    <cellStyle name="Comma 2 2 2 2 7 2 5" xfId="1953" xr:uid="{00000000-0005-0000-0000-00008F080000}"/>
    <cellStyle name="Comma 2 2 2 2 7 2 6" xfId="1954" xr:uid="{00000000-0005-0000-0000-000090080000}"/>
    <cellStyle name="Comma 2 2 2 2 7 3" xfId="1955" xr:uid="{00000000-0005-0000-0000-000091080000}"/>
    <cellStyle name="Comma 2 2 2 2 7 3 2" xfId="1956" xr:uid="{00000000-0005-0000-0000-000092080000}"/>
    <cellStyle name="Comma 2 2 2 2 7 3 2 2" xfId="1957" xr:uid="{00000000-0005-0000-0000-000093080000}"/>
    <cellStyle name="Comma 2 2 2 2 7 3 2 2 2" xfId="1958" xr:uid="{00000000-0005-0000-0000-000094080000}"/>
    <cellStyle name="Comma 2 2 2 2 7 3 2 2 3" xfId="1959" xr:uid="{00000000-0005-0000-0000-000095080000}"/>
    <cellStyle name="Comma 2 2 2 2 7 3 2 2 4" xfId="1960" xr:uid="{00000000-0005-0000-0000-000096080000}"/>
    <cellStyle name="Comma 2 2 2 2 7 3 2 3" xfId="1961" xr:uid="{00000000-0005-0000-0000-000097080000}"/>
    <cellStyle name="Comma 2 2 2 2 7 3 2 4" xfId="1962" xr:uid="{00000000-0005-0000-0000-000098080000}"/>
    <cellStyle name="Comma 2 2 2 2 7 3 2 5" xfId="1963" xr:uid="{00000000-0005-0000-0000-000099080000}"/>
    <cellStyle name="Comma 2 2 2 2 7 3 3" xfId="1964" xr:uid="{00000000-0005-0000-0000-00009A080000}"/>
    <cellStyle name="Comma 2 2 2 2 7 3 3 2" xfId="1965" xr:uid="{00000000-0005-0000-0000-00009B080000}"/>
    <cellStyle name="Comma 2 2 2 2 7 3 3 3" xfId="1966" xr:uid="{00000000-0005-0000-0000-00009C080000}"/>
    <cellStyle name="Comma 2 2 2 2 7 3 3 4" xfId="1967" xr:uid="{00000000-0005-0000-0000-00009D080000}"/>
    <cellStyle name="Comma 2 2 2 2 7 3 4" xfId="1968" xr:uid="{00000000-0005-0000-0000-00009E080000}"/>
    <cellStyle name="Comma 2 2 2 2 7 3 5" xfId="1969" xr:uid="{00000000-0005-0000-0000-00009F080000}"/>
    <cellStyle name="Comma 2 2 2 2 7 3 6" xfId="1970" xr:uid="{00000000-0005-0000-0000-0000A0080000}"/>
    <cellStyle name="Comma 2 2 2 2 7 4" xfId="1971" xr:uid="{00000000-0005-0000-0000-0000A1080000}"/>
    <cellStyle name="Comma 2 2 2 2 7 5" xfId="1972" xr:uid="{00000000-0005-0000-0000-0000A2080000}"/>
    <cellStyle name="Comma 2 2 2 2 7 5 2" xfId="1973" xr:uid="{00000000-0005-0000-0000-0000A3080000}"/>
    <cellStyle name="Comma 2 2 2 2 7 5 2 2" xfId="1974" xr:uid="{00000000-0005-0000-0000-0000A4080000}"/>
    <cellStyle name="Comma 2 2 2 2 7 5 2 3" xfId="1975" xr:uid="{00000000-0005-0000-0000-0000A5080000}"/>
    <cellStyle name="Comma 2 2 2 2 7 5 2 4" xfId="1976" xr:uid="{00000000-0005-0000-0000-0000A6080000}"/>
    <cellStyle name="Comma 2 2 2 2 7 5 3" xfId="1977" xr:uid="{00000000-0005-0000-0000-0000A7080000}"/>
    <cellStyle name="Comma 2 2 2 2 7 5 4" xfId="1978" xr:uid="{00000000-0005-0000-0000-0000A8080000}"/>
    <cellStyle name="Comma 2 2 2 2 7 5 5" xfId="1979" xr:uid="{00000000-0005-0000-0000-0000A9080000}"/>
    <cellStyle name="Comma 2 2 2 2 7 6" xfId="1980" xr:uid="{00000000-0005-0000-0000-0000AA080000}"/>
    <cellStyle name="Comma 2 2 2 2 7 6 2" xfId="1981" xr:uid="{00000000-0005-0000-0000-0000AB080000}"/>
    <cellStyle name="Comma 2 2 2 2 7 6 3" xfId="1982" xr:uid="{00000000-0005-0000-0000-0000AC080000}"/>
    <cellStyle name="Comma 2 2 2 2 7 6 4" xfId="1983" xr:uid="{00000000-0005-0000-0000-0000AD080000}"/>
    <cellStyle name="Comma 2 2 2 2 7 7" xfId="1984" xr:uid="{00000000-0005-0000-0000-0000AE080000}"/>
    <cellStyle name="Comma 2 2 2 2 7 7 2" xfId="1985" xr:uid="{00000000-0005-0000-0000-0000AF080000}"/>
    <cellStyle name="Comma 2 2 2 2 7 7 3" xfId="1986" xr:uid="{00000000-0005-0000-0000-0000B0080000}"/>
    <cellStyle name="Comma 2 2 2 2 7 7 4" xfId="1987" xr:uid="{00000000-0005-0000-0000-0000B1080000}"/>
    <cellStyle name="Comma 2 2 2 2 7 8" xfId="1988" xr:uid="{00000000-0005-0000-0000-0000B2080000}"/>
    <cellStyle name="Comma 2 2 2 2 7 9" xfId="1989" xr:uid="{00000000-0005-0000-0000-0000B3080000}"/>
    <cellStyle name="Comma 2 2 2 2 8" xfId="1990" xr:uid="{00000000-0005-0000-0000-0000B4080000}"/>
    <cellStyle name="Comma 2 2 2 2 8 2" xfId="1991" xr:uid="{00000000-0005-0000-0000-0000B5080000}"/>
    <cellStyle name="Comma 2 2 2 2 8 3" xfId="1992" xr:uid="{00000000-0005-0000-0000-0000B6080000}"/>
    <cellStyle name="Comma 2 2 2 2 8 3 2" xfId="1993" xr:uid="{00000000-0005-0000-0000-0000B7080000}"/>
    <cellStyle name="Comma 2 2 2 2 8 3 2 2" xfId="1994" xr:uid="{00000000-0005-0000-0000-0000B8080000}"/>
    <cellStyle name="Comma 2 2 2 2 8 3 2 3" xfId="1995" xr:uid="{00000000-0005-0000-0000-0000B9080000}"/>
    <cellStyle name="Comma 2 2 2 2 8 3 2 4" xfId="1996" xr:uid="{00000000-0005-0000-0000-0000BA080000}"/>
    <cellStyle name="Comma 2 2 2 2 8 3 3" xfId="1997" xr:uid="{00000000-0005-0000-0000-0000BB080000}"/>
    <cellStyle name="Comma 2 2 2 2 8 3 4" xfId="1998" xr:uid="{00000000-0005-0000-0000-0000BC080000}"/>
    <cellStyle name="Comma 2 2 2 2 8 3 5" xfId="1999" xr:uid="{00000000-0005-0000-0000-0000BD080000}"/>
    <cellStyle name="Comma 2 2 2 2 8 4" xfId="2000" xr:uid="{00000000-0005-0000-0000-0000BE080000}"/>
    <cellStyle name="Comma 2 2 2 2 8 4 2" xfId="2001" xr:uid="{00000000-0005-0000-0000-0000BF080000}"/>
    <cellStyle name="Comma 2 2 2 2 8 4 3" xfId="2002" xr:uid="{00000000-0005-0000-0000-0000C0080000}"/>
    <cellStyle name="Comma 2 2 2 2 8 4 4" xfId="2003" xr:uid="{00000000-0005-0000-0000-0000C1080000}"/>
    <cellStyle name="Comma 2 2 2 2 8 5" xfId="2004" xr:uid="{00000000-0005-0000-0000-0000C2080000}"/>
    <cellStyle name="Comma 2 2 2 2 8 5 2" xfId="2005" xr:uid="{00000000-0005-0000-0000-0000C3080000}"/>
    <cellStyle name="Comma 2 2 2 2 8 5 3" xfId="2006" xr:uid="{00000000-0005-0000-0000-0000C4080000}"/>
    <cellStyle name="Comma 2 2 2 2 8 5 4" xfId="2007" xr:uid="{00000000-0005-0000-0000-0000C5080000}"/>
    <cellStyle name="Comma 2 2 2 2 8 6" xfId="2008" xr:uid="{00000000-0005-0000-0000-0000C6080000}"/>
    <cellStyle name="Comma 2 2 2 2 8 7" xfId="2009" xr:uid="{00000000-0005-0000-0000-0000C7080000}"/>
    <cellStyle name="Comma 2 2 2 2 8 8" xfId="2010" xr:uid="{00000000-0005-0000-0000-0000C8080000}"/>
    <cellStyle name="Comma 2 2 2 2 9" xfId="2011" xr:uid="{00000000-0005-0000-0000-0000C9080000}"/>
    <cellStyle name="Comma 2 2 2 2 9 2" xfId="2012" xr:uid="{00000000-0005-0000-0000-0000CA080000}"/>
    <cellStyle name="Comma 2 2 2 2 9 3" xfId="2013" xr:uid="{00000000-0005-0000-0000-0000CB080000}"/>
    <cellStyle name="Comma 2 2 2 2 9 3 2" xfId="2014" xr:uid="{00000000-0005-0000-0000-0000CC080000}"/>
    <cellStyle name="Comma 2 2 2 2 9 3 2 2" xfId="2015" xr:uid="{00000000-0005-0000-0000-0000CD080000}"/>
    <cellStyle name="Comma 2 2 2 2 9 3 2 3" xfId="2016" xr:uid="{00000000-0005-0000-0000-0000CE080000}"/>
    <cellStyle name="Comma 2 2 2 2 9 3 2 4" xfId="2017" xr:uid="{00000000-0005-0000-0000-0000CF080000}"/>
    <cellStyle name="Comma 2 2 2 2 9 3 3" xfId="2018" xr:uid="{00000000-0005-0000-0000-0000D0080000}"/>
    <cellStyle name="Comma 2 2 2 2 9 3 4" xfId="2019" xr:uid="{00000000-0005-0000-0000-0000D1080000}"/>
    <cellStyle name="Comma 2 2 2 2 9 3 5" xfId="2020" xr:uid="{00000000-0005-0000-0000-0000D2080000}"/>
    <cellStyle name="Comma 2 2 2 2 9 4" xfId="2021" xr:uid="{00000000-0005-0000-0000-0000D3080000}"/>
    <cellStyle name="Comma 2 2 2 2 9 4 2" xfId="2022" xr:uid="{00000000-0005-0000-0000-0000D4080000}"/>
    <cellStyle name="Comma 2 2 2 2 9 4 3" xfId="2023" xr:uid="{00000000-0005-0000-0000-0000D5080000}"/>
    <cellStyle name="Comma 2 2 2 2 9 4 4" xfId="2024" xr:uid="{00000000-0005-0000-0000-0000D6080000}"/>
    <cellStyle name="Comma 2 2 2 2 9 5" xfId="2025" xr:uid="{00000000-0005-0000-0000-0000D7080000}"/>
    <cellStyle name="Comma 2 2 2 2 9 5 2" xfId="2026" xr:uid="{00000000-0005-0000-0000-0000D8080000}"/>
    <cellStyle name="Comma 2 2 2 2 9 5 3" xfId="2027" xr:uid="{00000000-0005-0000-0000-0000D9080000}"/>
    <cellStyle name="Comma 2 2 2 2 9 5 4" xfId="2028" xr:uid="{00000000-0005-0000-0000-0000DA080000}"/>
    <cellStyle name="Comma 2 2 2 2 9 6" xfId="2029" xr:uid="{00000000-0005-0000-0000-0000DB080000}"/>
    <cellStyle name="Comma 2 2 2 2 9 7" xfId="2030" xr:uid="{00000000-0005-0000-0000-0000DC080000}"/>
    <cellStyle name="Comma 2 2 2 2 9 8" xfId="2031" xr:uid="{00000000-0005-0000-0000-0000DD080000}"/>
    <cellStyle name="Comma 2 2 2 20" xfId="2032" xr:uid="{00000000-0005-0000-0000-0000DE080000}"/>
    <cellStyle name="Comma 2 2 2 20 2" xfId="2033" xr:uid="{00000000-0005-0000-0000-0000DF080000}"/>
    <cellStyle name="Comma 2 2 2 20 3" xfId="2034" xr:uid="{00000000-0005-0000-0000-0000E0080000}"/>
    <cellStyle name="Comma 2 2 2 20 4" xfId="2035" xr:uid="{00000000-0005-0000-0000-0000E1080000}"/>
    <cellStyle name="Comma 2 2 2 21" xfId="2036" xr:uid="{00000000-0005-0000-0000-0000E2080000}"/>
    <cellStyle name="Comma 2 2 2 22" xfId="2037" xr:uid="{00000000-0005-0000-0000-0000E3080000}"/>
    <cellStyle name="Comma 2 2 2 23" xfId="2038" xr:uid="{00000000-0005-0000-0000-0000E4080000}"/>
    <cellStyle name="Comma 2 2 2 3" xfId="2039" xr:uid="{00000000-0005-0000-0000-0000E5080000}"/>
    <cellStyle name="Comma 2 2 2 3 10" xfId="2040" xr:uid="{00000000-0005-0000-0000-0000E6080000}"/>
    <cellStyle name="Comma 2 2 2 3 2" xfId="2041" xr:uid="{00000000-0005-0000-0000-0000E7080000}"/>
    <cellStyle name="Comma 2 2 2 3 2 2" xfId="2042" xr:uid="{00000000-0005-0000-0000-0000E8080000}"/>
    <cellStyle name="Comma 2 2 2 3 2 2 2" xfId="2043" xr:uid="{00000000-0005-0000-0000-0000E9080000}"/>
    <cellStyle name="Comma 2 2 2 3 2 2 2 2" xfId="2044" xr:uid="{00000000-0005-0000-0000-0000EA080000}"/>
    <cellStyle name="Comma 2 2 2 3 2 2 2 2 2" xfId="2045" xr:uid="{00000000-0005-0000-0000-0000EB080000}"/>
    <cellStyle name="Comma 2 2 2 3 2 2 2 2 3" xfId="2046" xr:uid="{00000000-0005-0000-0000-0000EC080000}"/>
    <cellStyle name="Comma 2 2 2 3 2 2 2 2 4" xfId="2047" xr:uid="{00000000-0005-0000-0000-0000ED080000}"/>
    <cellStyle name="Comma 2 2 2 3 2 2 2 3" xfId="2048" xr:uid="{00000000-0005-0000-0000-0000EE080000}"/>
    <cellStyle name="Comma 2 2 2 3 2 2 2 4" xfId="2049" xr:uid="{00000000-0005-0000-0000-0000EF080000}"/>
    <cellStyle name="Comma 2 2 2 3 2 2 2 5" xfId="2050" xr:uid="{00000000-0005-0000-0000-0000F0080000}"/>
    <cellStyle name="Comma 2 2 2 3 2 2 3" xfId="2051" xr:uid="{00000000-0005-0000-0000-0000F1080000}"/>
    <cellStyle name="Comma 2 2 2 3 2 2 4" xfId="2052" xr:uid="{00000000-0005-0000-0000-0000F2080000}"/>
    <cellStyle name="Comma 2 2 2 3 2 2 4 2" xfId="2053" xr:uid="{00000000-0005-0000-0000-0000F3080000}"/>
    <cellStyle name="Comma 2 2 2 3 2 2 4 3" xfId="2054" xr:uid="{00000000-0005-0000-0000-0000F4080000}"/>
    <cellStyle name="Comma 2 2 2 3 2 2 4 4" xfId="2055" xr:uid="{00000000-0005-0000-0000-0000F5080000}"/>
    <cellStyle name="Comma 2 2 2 3 2 2 5" xfId="2056" xr:uid="{00000000-0005-0000-0000-0000F6080000}"/>
    <cellStyle name="Comma 2 2 2 3 2 2 6" xfId="2057" xr:uid="{00000000-0005-0000-0000-0000F7080000}"/>
    <cellStyle name="Comma 2 2 2 3 2 2 7" xfId="2058" xr:uid="{00000000-0005-0000-0000-0000F8080000}"/>
    <cellStyle name="Comma 2 2 2 3 2 3" xfId="2059" xr:uid="{00000000-0005-0000-0000-0000F9080000}"/>
    <cellStyle name="Comma 2 2 2 3 2 3 2" xfId="2060" xr:uid="{00000000-0005-0000-0000-0000FA080000}"/>
    <cellStyle name="Comma 2 2 2 3 2 3 2 2" xfId="2061" xr:uid="{00000000-0005-0000-0000-0000FB080000}"/>
    <cellStyle name="Comma 2 2 2 3 2 3 2 2 2" xfId="2062" xr:uid="{00000000-0005-0000-0000-0000FC080000}"/>
    <cellStyle name="Comma 2 2 2 3 2 3 2 2 3" xfId="2063" xr:uid="{00000000-0005-0000-0000-0000FD080000}"/>
    <cellStyle name="Comma 2 2 2 3 2 3 2 2 4" xfId="2064" xr:uid="{00000000-0005-0000-0000-0000FE080000}"/>
    <cellStyle name="Comma 2 2 2 3 2 3 2 3" xfId="2065" xr:uid="{00000000-0005-0000-0000-0000FF080000}"/>
    <cellStyle name="Comma 2 2 2 3 2 3 2 4" xfId="2066" xr:uid="{00000000-0005-0000-0000-000000090000}"/>
    <cellStyle name="Comma 2 2 2 3 2 3 2 5" xfId="2067" xr:uid="{00000000-0005-0000-0000-000001090000}"/>
    <cellStyle name="Comma 2 2 2 3 2 3 3" xfId="2068" xr:uid="{00000000-0005-0000-0000-000002090000}"/>
    <cellStyle name="Comma 2 2 2 3 2 3 4" xfId="2069" xr:uid="{00000000-0005-0000-0000-000003090000}"/>
    <cellStyle name="Comma 2 2 2 3 2 3 4 2" xfId="2070" xr:uid="{00000000-0005-0000-0000-000004090000}"/>
    <cellStyle name="Comma 2 2 2 3 2 3 4 3" xfId="2071" xr:uid="{00000000-0005-0000-0000-000005090000}"/>
    <cellStyle name="Comma 2 2 2 3 2 3 4 4" xfId="2072" xr:uid="{00000000-0005-0000-0000-000006090000}"/>
    <cellStyle name="Comma 2 2 2 3 2 3 5" xfId="2073" xr:uid="{00000000-0005-0000-0000-000007090000}"/>
    <cellStyle name="Comma 2 2 2 3 2 3 6" xfId="2074" xr:uid="{00000000-0005-0000-0000-000008090000}"/>
    <cellStyle name="Comma 2 2 2 3 2 3 7" xfId="2075" xr:uid="{00000000-0005-0000-0000-000009090000}"/>
    <cellStyle name="Comma 2 2 2 3 2 4" xfId="2076" xr:uid="{00000000-0005-0000-0000-00000A090000}"/>
    <cellStyle name="Comma 2 2 2 3 2 4 2" xfId="2077" xr:uid="{00000000-0005-0000-0000-00000B090000}"/>
    <cellStyle name="Comma 2 2 2 3 2 4 3" xfId="2078" xr:uid="{00000000-0005-0000-0000-00000C090000}"/>
    <cellStyle name="Comma 2 2 2 3 2 4 3 2" xfId="2079" xr:uid="{00000000-0005-0000-0000-00000D090000}"/>
    <cellStyle name="Comma 2 2 2 3 2 4 3 3" xfId="2080" xr:uid="{00000000-0005-0000-0000-00000E090000}"/>
    <cellStyle name="Comma 2 2 2 3 2 4 3 4" xfId="2081" xr:uid="{00000000-0005-0000-0000-00000F090000}"/>
    <cellStyle name="Comma 2 2 2 3 2 4 4" xfId="2082" xr:uid="{00000000-0005-0000-0000-000010090000}"/>
    <cellStyle name="Comma 2 2 2 3 2 4 5" xfId="2083" xr:uid="{00000000-0005-0000-0000-000011090000}"/>
    <cellStyle name="Comma 2 2 2 3 2 4 6" xfId="2084" xr:uid="{00000000-0005-0000-0000-000012090000}"/>
    <cellStyle name="Comma 2 2 2 3 2 5" xfId="2085" xr:uid="{00000000-0005-0000-0000-000013090000}"/>
    <cellStyle name="Comma 2 2 2 3 2 5 2" xfId="2086" xr:uid="{00000000-0005-0000-0000-000014090000}"/>
    <cellStyle name="Comma 2 2 2 3 2 5 3" xfId="2087" xr:uid="{00000000-0005-0000-0000-000015090000}"/>
    <cellStyle name="Comma 2 2 2 3 2 5 4" xfId="2088" xr:uid="{00000000-0005-0000-0000-000016090000}"/>
    <cellStyle name="Comma 2 2 2 3 2 6" xfId="2089" xr:uid="{00000000-0005-0000-0000-000017090000}"/>
    <cellStyle name="Comma 2 2 2 3 2 6 2" xfId="2090" xr:uid="{00000000-0005-0000-0000-000018090000}"/>
    <cellStyle name="Comma 2 2 2 3 2 6 3" xfId="2091" xr:uid="{00000000-0005-0000-0000-000019090000}"/>
    <cellStyle name="Comma 2 2 2 3 2 6 4" xfId="2092" xr:uid="{00000000-0005-0000-0000-00001A090000}"/>
    <cellStyle name="Comma 2 2 2 3 2 7" xfId="2093" xr:uid="{00000000-0005-0000-0000-00001B090000}"/>
    <cellStyle name="Comma 2 2 2 3 2 8" xfId="2094" xr:uid="{00000000-0005-0000-0000-00001C090000}"/>
    <cellStyle name="Comma 2 2 2 3 2 9" xfId="2095" xr:uid="{00000000-0005-0000-0000-00001D090000}"/>
    <cellStyle name="Comma 2 2 2 3 3" xfId="2096" xr:uid="{00000000-0005-0000-0000-00001E090000}"/>
    <cellStyle name="Comma 2 2 2 3 3 2" xfId="2097" xr:uid="{00000000-0005-0000-0000-00001F090000}"/>
    <cellStyle name="Comma 2 2 2 3 3 2 2" xfId="2098" xr:uid="{00000000-0005-0000-0000-000020090000}"/>
    <cellStyle name="Comma 2 2 2 3 3 2 2 2" xfId="2099" xr:uid="{00000000-0005-0000-0000-000021090000}"/>
    <cellStyle name="Comma 2 2 2 3 3 2 2 3" xfId="2100" xr:uid="{00000000-0005-0000-0000-000022090000}"/>
    <cellStyle name="Comma 2 2 2 3 3 2 2 4" xfId="2101" xr:uid="{00000000-0005-0000-0000-000023090000}"/>
    <cellStyle name="Comma 2 2 2 3 3 2 3" xfId="2102" xr:uid="{00000000-0005-0000-0000-000024090000}"/>
    <cellStyle name="Comma 2 2 2 3 3 2 4" xfId="2103" xr:uid="{00000000-0005-0000-0000-000025090000}"/>
    <cellStyle name="Comma 2 2 2 3 3 2 5" xfId="2104" xr:uid="{00000000-0005-0000-0000-000026090000}"/>
    <cellStyle name="Comma 2 2 2 3 3 3" xfId="2105" xr:uid="{00000000-0005-0000-0000-000027090000}"/>
    <cellStyle name="Comma 2 2 2 3 3 3 2" xfId="2106" xr:uid="{00000000-0005-0000-0000-000028090000}"/>
    <cellStyle name="Comma 2 2 2 3 3 3 3" xfId="2107" xr:uid="{00000000-0005-0000-0000-000029090000}"/>
    <cellStyle name="Comma 2 2 2 3 3 3 4" xfId="2108" xr:uid="{00000000-0005-0000-0000-00002A090000}"/>
    <cellStyle name="Comma 2 2 2 3 3 4" xfId="2109" xr:uid="{00000000-0005-0000-0000-00002B090000}"/>
    <cellStyle name="Comma 2 2 2 3 3 4 2" xfId="2110" xr:uid="{00000000-0005-0000-0000-00002C090000}"/>
    <cellStyle name="Comma 2 2 2 3 3 4 3" xfId="2111" xr:uid="{00000000-0005-0000-0000-00002D090000}"/>
    <cellStyle name="Comma 2 2 2 3 3 4 4" xfId="2112" xr:uid="{00000000-0005-0000-0000-00002E090000}"/>
    <cellStyle name="Comma 2 2 2 3 3 5" xfId="2113" xr:uid="{00000000-0005-0000-0000-00002F090000}"/>
    <cellStyle name="Comma 2 2 2 3 3 6" xfId="2114" xr:uid="{00000000-0005-0000-0000-000030090000}"/>
    <cellStyle name="Comma 2 2 2 3 3 7" xfId="2115" xr:uid="{00000000-0005-0000-0000-000031090000}"/>
    <cellStyle name="Comma 2 2 2 3 4" xfId="2116" xr:uid="{00000000-0005-0000-0000-000032090000}"/>
    <cellStyle name="Comma 2 2 2 3 4 2" xfId="2117" xr:uid="{00000000-0005-0000-0000-000033090000}"/>
    <cellStyle name="Comma 2 2 2 3 4 2 2" xfId="2118" xr:uid="{00000000-0005-0000-0000-000034090000}"/>
    <cellStyle name="Comma 2 2 2 3 4 2 2 2" xfId="2119" xr:uid="{00000000-0005-0000-0000-000035090000}"/>
    <cellStyle name="Comma 2 2 2 3 4 2 2 3" xfId="2120" xr:uid="{00000000-0005-0000-0000-000036090000}"/>
    <cellStyle name="Comma 2 2 2 3 4 2 2 4" xfId="2121" xr:uid="{00000000-0005-0000-0000-000037090000}"/>
    <cellStyle name="Comma 2 2 2 3 4 2 3" xfId="2122" xr:uid="{00000000-0005-0000-0000-000038090000}"/>
    <cellStyle name="Comma 2 2 2 3 4 2 4" xfId="2123" xr:uid="{00000000-0005-0000-0000-000039090000}"/>
    <cellStyle name="Comma 2 2 2 3 4 2 5" xfId="2124" xr:uid="{00000000-0005-0000-0000-00003A090000}"/>
    <cellStyle name="Comma 2 2 2 3 4 3" xfId="2125" xr:uid="{00000000-0005-0000-0000-00003B090000}"/>
    <cellStyle name="Comma 2 2 2 3 4 3 2" xfId="2126" xr:uid="{00000000-0005-0000-0000-00003C090000}"/>
    <cellStyle name="Comma 2 2 2 3 4 3 3" xfId="2127" xr:uid="{00000000-0005-0000-0000-00003D090000}"/>
    <cellStyle name="Comma 2 2 2 3 4 3 4" xfId="2128" xr:uid="{00000000-0005-0000-0000-00003E090000}"/>
    <cellStyle name="Comma 2 2 2 3 4 4" xfId="2129" xr:uid="{00000000-0005-0000-0000-00003F090000}"/>
    <cellStyle name="Comma 2 2 2 3 4 4 2" xfId="2130" xr:uid="{00000000-0005-0000-0000-000040090000}"/>
    <cellStyle name="Comma 2 2 2 3 4 4 3" xfId="2131" xr:uid="{00000000-0005-0000-0000-000041090000}"/>
    <cellStyle name="Comma 2 2 2 3 4 4 4" xfId="2132" xr:uid="{00000000-0005-0000-0000-000042090000}"/>
    <cellStyle name="Comma 2 2 2 3 4 5" xfId="2133" xr:uid="{00000000-0005-0000-0000-000043090000}"/>
    <cellStyle name="Comma 2 2 2 3 4 6" xfId="2134" xr:uid="{00000000-0005-0000-0000-000044090000}"/>
    <cellStyle name="Comma 2 2 2 3 4 7" xfId="2135" xr:uid="{00000000-0005-0000-0000-000045090000}"/>
    <cellStyle name="Comma 2 2 2 3 5" xfId="2136" xr:uid="{00000000-0005-0000-0000-000046090000}"/>
    <cellStyle name="Comma 2 2 2 3 5 2" xfId="2137" xr:uid="{00000000-0005-0000-0000-000047090000}"/>
    <cellStyle name="Comma 2 2 2 3 6" xfId="2138" xr:uid="{00000000-0005-0000-0000-000048090000}"/>
    <cellStyle name="Comma 2 2 2 3 6 2" xfId="2139" xr:uid="{00000000-0005-0000-0000-000049090000}"/>
    <cellStyle name="Comma 2 2 2 3 6 2 2" xfId="2140" xr:uid="{00000000-0005-0000-0000-00004A090000}"/>
    <cellStyle name="Comma 2 2 2 3 6 2 3" xfId="2141" xr:uid="{00000000-0005-0000-0000-00004B090000}"/>
    <cellStyle name="Comma 2 2 2 3 6 2 4" xfId="2142" xr:uid="{00000000-0005-0000-0000-00004C090000}"/>
    <cellStyle name="Comma 2 2 2 3 6 3" xfId="2143" xr:uid="{00000000-0005-0000-0000-00004D090000}"/>
    <cellStyle name="Comma 2 2 2 3 6 4" xfId="2144" xr:uid="{00000000-0005-0000-0000-00004E090000}"/>
    <cellStyle name="Comma 2 2 2 3 6 5" xfId="2145" xr:uid="{00000000-0005-0000-0000-00004F090000}"/>
    <cellStyle name="Comma 2 2 2 3 7" xfId="2146" xr:uid="{00000000-0005-0000-0000-000050090000}"/>
    <cellStyle name="Comma 2 2 2 3 7 2" xfId="2147" xr:uid="{00000000-0005-0000-0000-000051090000}"/>
    <cellStyle name="Comma 2 2 2 3 7 3" xfId="2148" xr:uid="{00000000-0005-0000-0000-000052090000}"/>
    <cellStyle name="Comma 2 2 2 3 7 4" xfId="2149" xr:uid="{00000000-0005-0000-0000-000053090000}"/>
    <cellStyle name="Comma 2 2 2 3 8" xfId="2150" xr:uid="{00000000-0005-0000-0000-000054090000}"/>
    <cellStyle name="Comma 2 2 2 3 9" xfId="2151" xr:uid="{00000000-0005-0000-0000-000055090000}"/>
    <cellStyle name="Comma 2 2 2 4" xfId="2152" xr:uid="{00000000-0005-0000-0000-000056090000}"/>
    <cellStyle name="Comma 2 2 2 4 10" xfId="2153" xr:uid="{00000000-0005-0000-0000-000057090000}"/>
    <cellStyle name="Comma 2 2 2 4 2" xfId="2154" xr:uid="{00000000-0005-0000-0000-000058090000}"/>
    <cellStyle name="Comma 2 2 2 4 2 2" xfId="2155" xr:uid="{00000000-0005-0000-0000-000059090000}"/>
    <cellStyle name="Comma 2 2 2 4 2 2 2" xfId="2156" xr:uid="{00000000-0005-0000-0000-00005A090000}"/>
    <cellStyle name="Comma 2 2 2 4 2 2 2 2" xfId="2157" xr:uid="{00000000-0005-0000-0000-00005B090000}"/>
    <cellStyle name="Comma 2 2 2 4 2 2 2 2 2" xfId="2158" xr:uid="{00000000-0005-0000-0000-00005C090000}"/>
    <cellStyle name="Comma 2 2 2 4 2 2 2 2 3" xfId="2159" xr:uid="{00000000-0005-0000-0000-00005D090000}"/>
    <cellStyle name="Comma 2 2 2 4 2 2 2 2 4" xfId="2160" xr:uid="{00000000-0005-0000-0000-00005E090000}"/>
    <cellStyle name="Comma 2 2 2 4 2 2 2 3" xfId="2161" xr:uid="{00000000-0005-0000-0000-00005F090000}"/>
    <cellStyle name="Comma 2 2 2 4 2 2 2 4" xfId="2162" xr:uid="{00000000-0005-0000-0000-000060090000}"/>
    <cellStyle name="Comma 2 2 2 4 2 2 2 5" xfId="2163" xr:uid="{00000000-0005-0000-0000-000061090000}"/>
    <cellStyle name="Comma 2 2 2 4 2 2 3" xfId="2164" xr:uid="{00000000-0005-0000-0000-000062090000}"/>
    <cellStyle name="Comma 2 2 2 4 2 2 3 2" xfId="2165" xr:uid="{00000000-0005-0000-0000-000063090000}"/>
    <cellStyle name="Comma 2 2 2 4 2 2 3 3" xfId="2166" xr:uid="{00000000-0005-0000-0000-000064090000}"/>
    <cellStyle name="Comma 2 2 2 4 2 2 3 4" xfId="2167" xr:uid="{00000000-0005-0000-0000-000065090000}"/>
    <cellStyle name="Comma 2 2 2 4 2 2 4" xfId="2168" xr:uid="{00000000-0005-0000-0000-000066090000}"/>
    <cellStyle name="Comma 2 2 2 4 2 2 5" xfId="2169" xr:uid="{00000000-0005-0000-0000-000067090000}"/>
    <cellStyle name="Comma 2 2 2 4 2 2 6" xfId="2170" xr:uid="{00000000-0005-0000-0000-000068090000}"/>
    <cellStyle name="Comma 2 2 2 4 2 3" xfId="2171" xr:uid="{00000000-0005-0000-0000-000069090000}"/>
    <cellStyle name="Comma 2 2 2 4 2 3 2" xfId="2172" xr:uid="{00000000-0005-0000-0000-00006A090000}"/>
    <cellStyle name="Comma 2 2 2 4 2 3 2 2" xfId="2173" xr:uid="{00000000-0005-0000-0000-00006B090000}"/>
    <cellStyle name="Comma 2 2 2 4 2 3 2 2 2" xfId="2174" xr:uid="{00000000-0005-0000-0000-00006C090000}"/>
    <cellStyle name="Comma 2 2 2 4 2 3 2 2 3" xfId="2175" xr:uid="{00000000-0005-0000-0000-00006D090000}"/>
    <cellStyle name="Comma 2 2 2 4 2 3 2 2 4" xfId="2176" xr:uid="{00000000-0005-0000-0000-00006E090000}"/>
    <cellStyle name="Comma 2 2 2 4 2 3 2 3" xfId="2177" xr:uid="{00000000-0005-0000-0000-00006F090000}"/>
    <cellStyle name="Comma 2 2 2 4 2 3 2 4" xfId="2178" xr:uid="{00000000-0005-0000-0000-000070090000}"/>
    <cellStyle name="Comma 2 2 2 4 2 3 2 5" xfId="2179" xr:uid="{00000000-0005-0000-0000-000071090000}"/>
    <cellStyle name="Comma 2 2 2 4 2 3 3" xfId="2180" xr:uid="{00000000-0005-0000-0000-000072090000}"/>
    <cellStyle name="Comma 2 2 2 4 2 3 3 2" xfId="2181" xr:uid="{00000000-0005-0000-0000-000073090000}"/>
    <cellStyle name="Comma 2 2 2 4 2 3 3 3" xfId="2182" xr:uid="{00000000-0005-0000-0000-000074090000}"/>
    <cellStyle name="Comma 2 2 2 4 2 3 3 4" xfId="2183" xr:uid="{00000000-0005-0000-0000-000075090000}"/>
    <cellStyle name="Comma 2 2 2 4 2 3 4" xfId="2184" xr:uid="{00000000-0005-0000-0000-000076090000}"/>
    <cellStyle name="Comma 2 2 2 4 2 3 5" xfId="2185" xr:uid="{00000000-0005-0000-0000-000077090000}"/>
    <cellStyle name="Comma 2 2 2 4 2 3 6" xfId="2186" xr:uid="{00000000-0005-0000-0000-000078090000}"/>
    <cellStyle name="Comma 2 2 2 4 2 4" xfId="2187" xr:uid="{00000000-0005-0000-0000-000079090000}"/>
    <cellStyle name="Comma 2 2 2 4 2 4 2" xfId="2188" xr:uid="{00000000-0005-0000-0000-00007A090000}"/>
    <cellStyle name="Comma 2 2 2 4 2 4 2 2" xfId="2189" xr:uid="{00000000-0005-0000-0000-00007B090000}"/>
    <cellStyle name="Comma 2 2 2 4 2 4 2 3" xfId="2190" xr:uid="{00000000-0005-0000-0000-00007C090000}"/>
    <cellStyle name="Comma 2 2 2 4 2 4 2 4" xfId="2191" xr:uid="{00000000-0005-0000-0000-00007D090000}"/>
    <cellStyle name="Comma 2 2 2 4 2 4 3" xfId="2192" xr:uid="{00000000-0005-0000-0000-00007E090000}"/>
    <cellStyle name="Comma 2 2 2 4 2 4 4" xfId="2193" xr:uid="{00000000-0005-0000-0000-00007F090000}"/>
    <cellStyle name="Comma 2 2 2 4 2 4 5" xfId="2194" xr:uid="{00000000-0005-0000-0000-000080090000}"/>
    <cellStyle name="Comma 2 2 2 4 2 5" xfId="2195" xr:uid="{00000000-0005-0000-0000-000081090000}"/>
    <cellStyle name="Comma 2 2 2 4 2 5 2" xfId="2196" xr:uid="{00000000-0005-0000-0000-000082090000}"/>
    <cellStyle name="Comma 2 2 2 4 2 5 3" xfId="2197" xr:uid="{00000000-0005-0000-0000-000083090000}"/>
    <cellStyle name="Comma 2 2 2 4 2 5 4" xfId="2198" xr:uid="{00000000-0005-0000-0000-000084090000}"/>
    <cellStyle name="Comma 2 2 2 4 2 6" xfId="2199" xr:uid="{00000000-0005-0000-0000-000085090000}"/>
    <cellStyle name="Comma 2 2 2 4 2 7" xfId="2200" xr:uid="{00000000-0005-0000-0000-000086090000}"/>
    <cellStyle name="Comma 2 2 2 4 2 8" xfId="2201" xr:uid="{00000000-0005-0000-0000-000087090000}"/>
    <cellStyle name="Comma 2 2 2 4 3" xfId="2202" xr:uid="{00000000-0005-0000-0000-000088090000}"/>
    <cellStyle name="Comma 2 2 2 4 3 2" xfId="2203" xr:uid="{00000000-0005-0000-0000-000089090000}"/>
    <cellStyle name="Comma 2 2 2 4 3 2 2" xfId="2204" xr:uid="{00000000-0005-0000-0000-00008A090000}"/>
    <cellStyle name="Comma 2 2 2 4 3 2 2 2" xfId="2205" xr:uid="{00000000-0005-0000-0000-00008B090000}"/>
    <cellStyle name="Comma 2 2 2 4 3 2 2 3" xfId="2206" xr:uid="{00000000-0005-0000-0000-00008C090000}"/>
    <cellStyle name="Comma 2 2 2 4 3 2 2 4" xfId="2207" xr:uid="{00000000-0005-0000-0000-00008D090000}"/>
    <cellStyle name="Comma 2 2 2 4 3 2 3" xfId="2208" xr:uid="{00000000-0005-0000-0000-00008E090000}"/>
    <cellStyle name="Comma 2 2 2 4 3 2 4" xfId="2209" xr:uid="{00000000-0005-0000-0000-00008F090000}"/>
    <cellStyle name="Comma 2 2 2 4 3 2 5" xfId="2210" xr:uid="{00000000-0005-0000-0000-000090090000}"/>
    <cellStyle name="Comma 2 2 2 4 3 3" xfId="2211" xr:uid="{00000000-0005-0000-0000-000091090000}"/>
    <cellStyle name="Comma 2 2 2 4 3 3 2" xfId="2212" xr:uid="{00000000-0005-0000-0000-000092090000}"/>
    <cellStyle name="Comma 2 2 2 4 3 3 3" xfId="2213" xr:uid="{00000000-0005-0000-0000-000093090000}"/>
    <cellStyle name="Comma 2 2 2 4 3 3 4" xfId="2214" xr:uid="{00000000-0005-0000-0000-000094090000}"/>
    <cellStyle name="Comma 2 2 2 4 3 4" xfId="2215" xr:uid="{00000000-0005-0000-0000-000095090000}"/>
    <cellStyle name="Comma 2 2 2 4 3 5" xfId="2216" xr:uid="{00000000-0005-0000-0000-000096090000}"/>
    <cellStyle name="Comma 2 2 2 4 3 6" xfId="2217" xr:uid="{00000000-0005-0000-0000-000097090000}"/>
    <cellStyle name="Comma 2 2 2 4 4" xfId="2218" xr:uid="{00000000-0005-0000-0000-000098090000}"/>
    <cellStyle name="Comma 2 2 2 4 4 2" xfId="2219" xr:uid="{00000000-0005-0000-0000-000099090000}"/>
    <cellStyle name="Comma 2 2 2 4 4 2 2" xfId="2220" xr:uid="{00000000-0005-0000-0000-00009A090000}"/>
    <cellStyle name="Comma 2 2 2 4 4 2 2 2" xfId="2221" xr:uid="{00000000-0005-0000-0000-00009B090000}"/>
    <cellStyle name="Comma 2 2 2 4 4 2 2 3" xfId="2222" xr:uid="{00000000-0005-0000-0000-00009C090000}"/>
    <cellStyle name="Comma 2 2 2 4 4 2 2 4" xfId="2223" xr:uid="{00000000-0005-0000-0000-00009D090000}"/>
    <cellStyle name="Comma 2 2 2 4 4 2 3" xfId="2224" xr:uid="{00000000-0005-0000-0000-00009E090000}"/>
    <cellStyle name="Comma 2 2 2 4 4 2 4" xfId="2225" xr:uid="{00000000-0005-0000-0000-00009F090000}"/>
    <cellStyle name="Comma 2 2 2 4 4 2 5" xfId="2226" xr:uid="{00000000-0005-0000-0000-0000A0090000}"/>
    <cellStyle name="Comma 2 2 2 4 4 3" xfId="2227" xr:uid="{00000000-0005-0000-0000-0000A1090000}"/>
    <cellStyle name="Comma 2 2 2 4 4 3 2" xfId="2228" xr:uid="{00000000-0005-0000-0000-0000A2090000}"/>
    <cellStyle name="Comma 2 2 2 4 4 3 3" xfId="2229" xr:uid="{00000000-0005-0000-0000-0000A3090000}"/>
    <cellStyle name="Comma 2 2 2 4 4 3 4" xfId="2230" xr:uid="{00000000-0005-0000-0000-0000A4090000}"/>
    <cellStyle name="Comma 2 2 2 4 4 4" xfId="2231" xr:uid="{00000000-0005-0000-0000-0000A5090000}"/>
    <cellStyle name="Comma 2 2 2 4 4 5" xfId="2232" xr:uid="{00000000-0005-0000-0000-0000A6090000}"/>
    <cellStyle name="Comma 2 2 2 4 4 6" xfId="2233" xr:uid="{00000000-0005-0000-0000-0000A7090000}"/>
    <cellStyle name="Comma 2 2 2 4 5" xfId="2234" xr:uid="{00000000-0005-0000-0000-0000A8090000}"/>
    <cellStyle name="Comma 2 2 2 4 6" xfId="2235" xr:uid="{00000000-0005-0000-0000-0000A9090000}"/>
    <cellStyle name="Comma 2 2 2 4 6 2" xfId="2236" xr:uid="{00000000-0005-0000-0000-0000AA090000}"/>
    <cellStyle name="Comma 2 2 2 4 6 2 2" xfId="2237" xr:uid="{00000000-0005-0000-0000-0000AB090000}"/>
    <cellStyle name="Comma 2 2 2 4 6 2 3" xfId="2238" xr:uid="{00000000-0005-0000-0000-0000AC090000}"/>
    <cellStyle name="Comma 2 2 2 4 6 2 4" xfId="2239" xr:uid="{00000000-0005-0000-0000-0000AD090000}"/>
    <cellStyle name="Comma 2 2 2 4 6 3" xfId="2240" xr:uid="{00000000-0005-0000-0000-0000AE090000}"/>
    <cellStyle name="Comma 2 2 2 4 6 4" xfId="2241" xr:uid="{00000000-0005-0000-0000-0000AF090000}"/>
    <cellStyle name="Comma 2 2 2 4 6 5" xfId="2242" xr:uid="{00000000-0005-0000-0000-0000B0090000}"/>
    <cellStyle name="Comma 2 2 2 4 7" xfId="2243" xr:uid="{00000000-0005-0000-0000-0000B1090000}"/>
    <cellStyle name="Comma 2 2 2 4 7 2" xfId="2244" xr:uid="{00000000-0005-0000-0000-0000B2090000}"/>
    <cellStyle name="Comma 2 2 2 4 7 3" xfId="2245" xr:uid="{00000000-0005-0000-0000-0000B3090000}"/>
    <cellStyle name="Comma 2 2 2 4 7 4" xfId="2246" xr:uid="{00000000-0005-0000-0000-0000B4090000}"/>
    <cellStyle name="Comma 2 2 2 4 8" xfId="2247" xr:uid="{00000000-0005-0000-0000-0000B5090000}"/>
    <cellStyle name="Comma 2 2 2 4 9" xfId="2248" xr:uid="{00000000-0005-0000-0000-0000B6090000}"/>
    <cellStyle name="Comma 2 2 2 5" xfId="2249" xr:uid="{00000000-0005-0000-0000-0000B7090000}"/>
    <cellStyle name="Comma 2 2 2 5 2" xfId="2250" xr:uid="{00000000-0005-0000-0000-0000B8090000}"/>
    <cellStyle name="Comma 2 2 2 6" xfId="2251" xr:uid="{00000000-0005-0000-0000-0000B9090000}"/>
    <cellStyle name="Comma 2 2 2 6 10" xfId="2252" xr:uid="{00000000-0005-0000-0000-0000BA090000}"/>
    <cellStyle name="Comma 2 2 2 6 2" xfId="2253" xr:uid="{00000000-0005-0000-0000-0000BB090000}"/>
    <cellStyle name="Comma 2 2 2 6 2 2" xfId="2254" xr:uid="{00000000-0005-0000-0000-0000BC090000}"/>
    <cellStyle name="Comma 2 2 2 6 2 2 2" xfId="2255" xr:uid="{00000000-0005-0000-0000-0000BD090000}"/>
    <cellStyle name="Comma 2 2 2 6 2 2 2 2" xfId="2256" xr:uid="{00000000-0005-0000-0000-0000BE090000}"/>
    <cellStyle name="Comma 2 2 2 6 2 2 2 2 2" xfId="2257" xr:uid="{00000000-0005-0000-0000-0000BF090000}"/>
    <cellStyle name="Comma 2 2 2 6 2 2 2 2 3" xfId="2258" xr:uid="{00000000-0005-0000-0000-0000C0090000}"/>
    <cellStyle name="Comma 2 2 2 6 2 2 2 2 4" xfId="2259" xr:uid="{00000000-0005-0000-0000-0000C1090000}"/>
    <cellStyle name="Comma 2 2 2 6 2 2 2 3" xfId="2260" xr:uid="{00000000-0005-0000-0000-0000C2090000}"/>
    <cellStyle name="Comma 2 2 2 6 2 2 2 4" xfId="2261" xr:uid="{00000000-0005-0000-0000-0000C3090000}"/>
    <cellStyle name="Comma 2 2 2 6 2 2 2 5" xfId="2262" xr:uid="{00000000-0005-0000-0000-0000C4090000}"/>
    <cellStyle name="Comma 2 2 2 6 2 2 3" xfId="2263" xr:uid="{00000000-0005-0000-0000-0000C5090000}"/>
    <cellStyle name="Comma 2 2 2 6 2 2 3 2" xfId="2264" xr:uid="{00000000-0005-0000-0000-0000C6090000}"/>
    <cellStyle name="Comma 2 2 2 6 2 2 3 3" xfId="2265" xr:uid="{00000000-0005-0000-0000-0000C7090000}"/>
    <cellStyle name="Comma 2 2 2 6 2 2 3 4" xfId="2266" xr:uid="{00000000-0005-0000-0000-0000C8090000}"/>
    <cellStyle name="Comma 2 2 2 6 2 2 4" xfId="2267" xr:uid="{00000000-0005-0000-0000-0000C9090000}"/>
    <cellStyle name="Comma 2 2 2 6 2 2 5" xfId="2268" xr:uid="{00000000-0005-0000-0000-0000CA090000}"/>
    <cellStyle name="Comma 2 2 2 6 2 2 6" xfId="2269" xr:uid="{00000000-0005-0000-0000-0000CB090000}"/>
    <cellStyle name="Comma 2 2 2 6 2 3" xfId="2270" xr:uid="{00000000-0005-0000-0000-0000CC090000}"/>
    <cellStyle name="Comma 2 2 2 6 2 3 2" xfId="2271" xr:uid="{00000000-0005-0000-0000-0000CD090000}"/>
    <cellStyle name="Comma 2 2 2 6 2 3 2 2" xfId="2272" xr:uid="{00000000-0005-0000-0000-0000CE090000}"/>
    <cellStyle name="Comma 2 2 2 6 2 3 2 2 2" xfId="2273" xr:uid="{00000000-0005-0000-0000-0000CF090000}"/>
    <cellStyle name="Comma 2 2 2 6 2 3 2 2 3" xfId="2274" xr:uid="{00000000-0005-0000-0000-0000D0090000}"/>
    <cellStyle name="Comma 2 2 2 6 2 3 2 2 4" xfId="2275" xr:uid="{00000000-0005-0000-0000-0000D1090000}"/>
    <cellStyle name="Comma 2 2 2 6 2 3 2 3" xfId="2276" xr:uid="{00000000-0005-0000-0000-0000D2090000}"/>
    <cellStyle name="Comma 2 2 2 6 2 3 2 4" xfId="2277" xr:uid="{00000000-0005-0000-0000-0000D3090000}"/>
    <cellStyle name="Comma 2 2 2 6 2 3 2 5" xfId="2278" xr:uid="{00000000-0005-0000-0000-0000D4090000}"/>
    <cellStyle name="Comma 2 2 2 6 2 3 3" xfId="2279" xr:uid="{00000000-0005-0000-0000-0000D5090000}"/>
    <cellStyle name="Comma 2 2 2 6 2 3 3 2" xfId="2280" xr:uid="{00000000-0005-0000-0000-0000D6090000}"/>
    <cellStyle name="Comma 2 2 2 6 2 3 3 3" xfId="2281" xr:uid="{00000000-0005-0000-0000-0000D7090000}"/>
    <cellStyle name="Comma 2 2 2 6 2 3 3 4" xfId="2282" xr:uid="{00000000-0005-0000-0000-0000D8090000}"/>
    <cellStyle name="Comma 2 2 2 6 2 3 4" xfId="2283" xr:uid="{00000000-0005-0000-0000-0000D9090000}"/>
    <cellStyle name="Comma 2 2 2 6 2 3 5" xfId="2284" xr:uid="{00000000-0005-0000-0000-0000DA090000}"/>
    <cellStyle name="Comma 2 2 2 6 2 3 6" xfId="2285" xr:uid="{00000000-0005-0000-0000-0000DB090000}"/>
    <cellStyle name="Comma 2 2 2 6 2 4" xfId="2286" xr:uid="{00000000-0005-0000-0000-0000DC090000}"/>
    <cellStyle name="Comma 2 2 2 6 2 4 2" xfId="2287" xr:uid="{00000000-0005-0000-0000-0000DD090000}"/>
    <cellStyle name="Comma 2 2 2 6 2 4 2 2" xfId="2288" xr:uid="{00000000-0005-0000-0000-0000DE090000}"/>
    <cellStyle name="Comma 2 2 2 6 2 4 2 3" xfId="2289" xr:uid="{00000000-0005-0000-0000-0000DF090000}"/>
    <cellStyle name="Comma 2 2 2 6 2 4 2 4" xfId="2290" xr:uid="{00000000-0005-0000-0000-0000E0090000}"/>
    <cellStyle name="Comma 2 2 2 6 2 4 3" xfId="2291" xr:uid="{00000000-0005-0000-0000-0000E1090000}"/>
    <cellStyle name="Comma 2 2 2 6 2 4 4" xfId="2292" xr:uid="{00000000-0005-0000-0000-0000E2090000}"/>
    <cellStyle name="Comma 2 2 2 6 2 4 5" xfId="2293" xr:uid="{00000000-0005-0000-0000-0000E3090000}"/>
    <cellStyle name="Comma 2 2 2 6 2 5" xfId="2294" xr:uid="{00000000-0005-0000-0000-0000E4090000}"/>
    <cellStyle name="Comma 2 2 2 6 2 5 2" xfId="2295" xr:uid="{00000000-0005-0000-0000-0000E5090000}"/>
    <cellStyle name="Comma 2 2 2 6 2 5 3" xfId="2296" xr:uid="{00000000-0005-0000-0000-0000E6090000}"/>
    <cellStyle name="Comma 2 2 2 6 2 5 4" xfId="2297" xr:uid="{00000000-0005-0000-0000-0000E7090000}"/>
    <cellStyle name="Comma 2 2 2 6 2 6" xfId="2298" xr:uid="{00000000-0005-0000-0000-0000E8090000}"/>
    <cellStyle name="Comma 2 2 2 6 2 7" xfId="2299" xr:uid="{00000000-0005-0000-0000-0000E9090000}"/>
    <cellStyle name="Comma 2 2 2 6 2 8" xfId="2300" xr:uid="{00000000-0005-0000-0000-0000EA090000}"/>
    <cellStyle name="Comma 2 2 2 6 3" xfId="2301" xr:uid="{00000000-0005-0000-0000-0000EB090000}"/>
    <cellStyle name="Comma 2 2 2 6 3 2" xfId="2302" xr:uid="{00000000-0005-0000-0000-0000EC090000}"/>
    <cellStyle name="Comma 2 2 2 6 3 2 2" xfId="2303" xr:uid="{00000000-0005-0000-0000-0000ED090000}"/>
    <cellStyle name="Comma 2 2 2 6 3 2 2 2" xfId="2304" xr:uid="{00000000-0005-0000-0000-0000EE090000}"/>
    <cellStyle name="Comma 2 2 2 6 3 2 2 3" xfId="2305" xr:uid="{00000000-0005-0000-0000-0000EF090000}"/>
    <cellStyle name="Comma 2 2 2 6 3 2 2 4" xfId="2306" xr:uid="{00000000-0005-0000-0000-0000F0090000}"/>
    <cellStyle name="Comma 2 2 2 6 3 2 3" xfId="2307" xr:uid="{00000000-0005-0000-0000-0000F1090000}"/>
    <cellStyle name="Comma 2 2 2 6 3 2 4" xfId="2308" xr:uid="{00000000-0005-0000-0000-0000F2090000}"/>
    <cellStyle name="Comma 2 2 2 6 3 2 5" xfId="2309" xr:uid="{00000000-0005-0000-0000-0000F3090000}"/>
    <cellStyle name="Comma 2 2 2 6 3 3" xfId="2310" xr:uid="{00000000-0005-0000-0000-0000F4090000}"/>
    <cellStyle name="Comma 2 2 2 6 3 3 2" xfId="2311" xr:uid="{00000000-0005-0000-0000-0000F5090000}"/>
    <cellStyle name="Comma 2 2 2 6 3 3 3" xfId="2312" xr:uid="{00000000-0005-0000-0000-0000F6090000}"/>
    <cellStyle name="Comma 2 2 2 6 3 3 4" xfId="2313" xr:uid="{00000000-0005-0000-0000-0000F7090000}"/>
    <cellStyle name="Comma 2 2 2 6 3 4" xfId="2314" xr:uid="{00000000-0005-0000-0000-0000F8090000}"/>
    <cellStyle name="Comma 2 2 2 6 3 5" xfId="2315" xr:uid="{00000000-0005-0000-0000-0000F9090000}"/>
    <cellStyle name="Comma 2 2 2 6 3 6" xfId="2316" xr:uid="{00000000-0005-0000-0000-0000FA090000}"/>
    <cellStyle name="Comma 2 2 2 6 4" xfId="2317" xr:uid="{00000000-0005-0000-0000-0000FB090000}"/>
    <cellStyle name="Comma 2 2 2 6 4 2" xfId="2318" xr:uid="{00000000-0005-0000-0000-0000FC090000}"/>
    <cellStyle name="Comma 2 2 2 6 4 2 2" xfId="2319" xr:uid="{00000000-0005-0000-0000-0000FD090000}"/>
    <cellStyle name="Comma 2 2 2 6 4 2 2 2" xfId="2320" xr:uid="{00000000-0005-0000-0000-0000FE090000}"/>
    <cellStyle name="Comma 2 2 2 6 4 2 2 3" xfId="2321" xr:uid="{00000000-0005-0000-0000-0000FF090000}"/>
    <cellStyle name="Comma 2 2 2 6 4 2 2 4" xfId="2322" xr:uid="{00000000-0005-0000-0000-0000000A0000}"/>
    <cellStyle name="Comma 2 2 2 6 4 2 3" xfId="2323" xr:uid="{00000000-0005-0000-0000-0000010A0000}"/>
    <cellStyle name="Comma 2 2 2 6 4 2 4" xfId="2324" xr:uid="{00000000-0005-0000-0000-0000020A0000}"/>
    <cellStyle name="Comma 2 2 2 6 4 2 5" xfId="2325" xr:uid="{00000000-0005-0000-0000-0000030A0000}"/>
    <cellStyle name="Comma 2 2 2 6 4 3" xfId="2326" xr:uid="{00000000-0005-0000-0000-0000040A0000}"/>
    <cellStyle name="Comma 2 2 2 6 4 3 2" xfId="2327" xr:uid="{00000000-0005-0000-0000-0000050A0000}"/>
    <cellStyle name="Comma 2 2 2 6 4 3 3" xfId="2328" xr:uid="{00000000-0005-0000-0000-0000060A0000}"/>
    <cellStyle name="Comma 2 2 2 6 4 3 4" xfId="2329" xr:uid="{00000000-0005-0000-0000-0000070A0000}"/>
    <cellStyle name="Comma 2 2 2 6 4 4" xfId="2330" xr:uid="{00000000-0005-0000-0000-0000080A0000}"/>
    <cellStyle name="Comma 2 2 2 6 4 5" xfId="2331" xr:uid="{00000000-0005-0000-0000-0000090A0000}"/>
    <cellStyle name="Comma 2 2 2 6 4 6" xfId="2332" xr:uid="{00000000-0005-0000-0000-00000A0A0000}"/>
    <cellStyle name="Comma 2 2 2 6 5" xfId="2333" xr:uid="{00000000-0005-0000-0000-00000B0A0000}"/>
    <cellStyle name="Comma 2 2 2 6 6" xfId="2334" xr:uid="{00000000-0005-0000-0000-00000C0A0000}"/>
    <cellStyle name="Comma 2 2 2 6 6 2" xfId="2335" xr:uid="{00000000-0005-0000-0000-00000D0A0000}"/>
    <cellStyle name="Comma 2 2 2 6 6 2 2" xfId="2336" xr:uid="{00000000-0005-0000-0000-00000E0A0000}"/>
    <cellStyle name="Comma 2 2 2 6 6 2 3" xfId="2337" xr:uid="{00000000-0005-0000-0000-00000F0A0000}"/>
    <cellStyle name="Comma 2 2 2 6 6 2 4" xfId="2338" xr:uid="{00000000-0005-0000-0000-0000100A0000}"/>
    <cellStyle name="Comma 2 2 2 6 6 3" xfId="2339" xr:uid="{00000000-0005-0000-0000-0000110A0000}"/>
    <cellStyle name="Comma 2 2 2 6 6 4" xfId="2340" xr:uid="{00000000-0005-0000-0000-0000120A0000}"/>
    <cellStyle name="Comma 2 2 2 6 6 5" xfId="2341" xr:uid="{00000000-0005-0000-0000-0000130A0000}"/>
    <cellStyle name="Comma 2 2 2 6 7" xfId="2342" xr:uid="{00000000-0005-0000-0000-0000140A0000}"/>
    <cellStyle name="Comma 2 2 2 6 7 2" xfId="2343" xr:uid="{00000000-0005-0000-0000-0000150A0000}"/>
    <cellStyle name="Comma 2 2 2 6 7 3" xfId="2344" xr:uid="{00000000-0005-0000-0000-0000160A0000}"/>
    <cellStyle name="Comma 2 2 2 6 7 4" xfId="2345" xr:uid="{00000000-0005-0000-0000-0000170A0000}"/>
    <cellStyle name="Comma 2 2 2 6 8" xfId="2346" xr:uid="{00000000-0005-0000-0000-0000180A0000}"/>
    <cellStyle name="Comma 2 2 2 6 9" xfId="2347" xr:uid="{00000000-0005-0000-0000-0000190A0000}"/>
    <cellStyle name="Comma 2 2 2 7" xfId="2348" xr:uid="{00000000-0005-0000-0000-00001A0A0000}"/>
    <cellStyle name="Comma 2 2 2 7 2" xfId="2349" xr:uid="{00000000-0005-0000-0000-00001B0A0000}"/>
    <cellStyle name="Comma 2 2 2 7 2 2" xfId="2350" xr:uid="{00000000-0005-0000-0000-00001C0A0000}"/>
    <cellStyle name="Comma 2 2 2 7 2 2 2" xfId="2351" xr:uid="{00000000-0005-0000-0000-00001D0A0000}"/>
    <cellStyle name="Comma 2 2 2 7 2 2 2 2" xfId="2352" xr:uid="{00000000-0005-0000-0000-00001E0A0000}"/>
    <cellStyle name="Comma 2 2 2 7 2 2 2 3" xfId="2353" xr:uid="{00000000-0005-0000-0000-00001F0A0000}"/>
    <cellStyle name="Comma 2 2 2 7 2 2 2 4" xfId="2354" xr:uid="{00000000-0005-0000-0000-0000200A0000}"/>
    <cellStyle name="Comma 2 2 2 7 2 2 3" xfId="2355" xr:uid="{00000000-0005-0000-0000-0000210A0000}"/>
    <cellStyle name="Comma 2 2 2 7 2 2 4" xfId="2356" xr:uid="{00000000-0005-0000-0000-0000220A0000}"/>
    <cellStyle name="Comma 2 2 2 7 2 2 5" xfId="2357" xr:uid="{00000000-0005-0000-0000-0000230A0000}"/>
    <cellStyle name="Comma 2 2 2 7 2 3" xfId="2358" xr:uid="{00000000-0005-0000-0000-0000240A0000}"/>
    <cellStyle name="Comma 2 2 2 7 2 3 2" xfId="2359" xr:uid="{00000000-0005-0000-0000-0000250A0000}"/>
    <cellStyle name="Comma 2 2 2 7 2 3 3" xfId="2360" xr:uid="{00000000-0005-0000-0000-0000260A0000}"/>
    <cellStyle name="Comma 2 2 2 7 2 3 4" xfId="2361" xr:uid="{00000000-0005-0000-0000-0000270A0000}"/>
    <cellStyle name="Comma 2 2 2 7 2 4" xfId="2362" xr:uid="{00000000-0005-0000-0000-0000280A0000}"/>
    <cellStyle name="Comma 2 2 2 7 2 5" xfId="2363" xr:uid="{00000000-0005-0000-0000-0000290A0000}"/>
    <cellStyle name="Comma 2 2 2 7 2 6" xfId="2364" xr:uid="{00000000-0005-0000-0000-00002A0A0000}"/>
    <cellStyle name="Comma 2 2 2 7 3" xfId="2365" xr:uid="{00000000-0005-0000-0000-00002B0A0000}"/>
    <cellStyle name="Comma 2 2 2 7 3 2" xfId="2366" xr:uid="{00000000-0005-0000-0000-00002C0A0000}"/>
    <cellStyle name="Comma 2 2 2 7 3 2 2" xfId="2367" xr:uid="{00000000-0005-0000-0000-00002D0A0000}"/>
    <cellStyle name="Comma 2 2 2 7 3 2 2 2" xfId="2368" xr:uid="{00000000-0005-0000-0000-00002E0A0000}"/>
    <cellStyle name="Comma 2 2 2 7 3 2 2 3" xfId="2369" xr:uid="{00000000-0005-0000-0000-00002F0A0000}"/>
    <cellStyle name="Comma 2 2 2 7 3 2 2 4" xfId="2370" xr:uid="{00000000-0005-0000-0000-0000300A0000}"/>
    <cellStyle name="Comma 2 2 2 7 3 2 3" xfId="2371" xr:uid="{00000000-0005-0000-0000-0000310A0000}"/>
    <cellStyle name="Comma 2 2 2 7 3 2 4" xfId="2372" xr:uid="{00000000-0005-0000-0000-0000320A0000}"/>
    <cellStyle name="Comma 2 2 2 7 3 2 5" xfId="2373" xr:uid="{00000000-0005-0000-0000-0000330A0000}"/>
    <cellStyle name="Comma 2 2 2 7 3 3" xfId="2374" xr:uid="{00000000-0005-0000-0000-0000340A0000}"/>
    <cellStyle name="Comma 2 2 2 7 3 3 2" xfId="2375" xr:uid="{00000000-0005-0000-0000-0000350A0000}"/>
    <cellStyle name="Comma 2 2 2 7 3 3 3" xfId="2376" xr:uid="{00000000-0005-0000-0000-0000360A0000}"/>
    <cellStyle name="Comma 2 2 2 7 3 3 4" xfId="2377" xr:uid="{00000000-0005-0000-0000-0000370A0000}"/>
    <cellStyle name="Comma 2 2 2 7 3 4" xfId="2378" xr:uid="{00000000-0005-0000-0000-0000380A0000}"/>
    <cellStyle name="Comma 2 2 2 7 3 5" xfId="2379" xr:uid="{00000000-0005-0000-0000-0000390A0000}"/>
    <cellStyle name="Comma 2 2 2 7 3 6" xfId="2380" xr:uid="{00000000-0005-0000-0000-00003A0A0000}"/>
    <cellStyle name="Comma 2 2 2 7 4" xfId="2381" xr:uid="{00000000-0005-0000-0000-00003B0A0000}"/>
    <cellStyle name="Comma 2 2 2 7 5" xfId="2382" xr:uid="{00000000-0005-0000-0000-00003C0A0000}"/>
    <cellStyle name="Comma 2 2 2 7 5 2" xfId="2383" xr:uid="{00000000-0005-0000-0000-00003D0A0000}"/>
    <cellStyle name="Comma 2 2 2 7 5 2 2" xfId="2384" xr:uid="{00000000-0005-0000-0000-00003E0A0000}"/>
    <cellStyle name="Comma 2 2 2 7 5 2 3" xfId="2385" xr:uid="{00000000-0005-0000-0000-00003F0A0000}"/>
    <cellStyle name="Comma 2 2 2 7 5 2 4" xfId="2386" xr:uid="{00000000-0005-0000-0000-0000400A0000}"/>
    <cellStyle name="Comma 2 2 2 7 5 3" xfId="2387" xr:uid="{00000000-0005-0000-0000-0000410A0000}"/>
    <cellStyle name="Comma 2 2 2 7 5 4" xfId="2388" xr:uid="{00000000-0005-0000-0000-0000420A0000}"/>
    <cellStyle name="Comma 2 2 2 7 5 5" xfId="2389" xr:uid="{00000000-0005-0000-0000-0000430A0000}"/>
    <cellStyle name="Comma 2 2 2 7 6" xfId="2390" xr:uid="{00000000-0005-0000-0000-0000440A0000}"/>
    <cellStyle name="Comma 2 2 2 7 6 2" xfId="2391" xr:uid="{00000000-0005-0000-0000-0000450A0000}"/>
    <cellStyle name="Comma 2 2 2 7 6 3" xfId="2392" xr:uid="{00000000-0005-0000-0000-0000460A0000}"/>
    <cellStyle name="Comma 2 2 2 7 6 4" xfId="2393" xr:uid="{00000000-0005-0000-0000-0000470A0000}"/>
    <cellStyle name="Comma 2 2 2 7 7" xfId="2394" xr:uid="{00000000-0005-0000-0000-0000480A0000}"/>
    <cellStyle name="Comma 2 2 2 7 8" xfId="2395" xr:uid="{00000000-0005-0000-0000-0000490A0000}"/>
    <cellStyle name="Comma 2 2 2 7 9" xfId="2396" xr:uid="{00000000-0005-0000-0000-00004A0A0000}"/>
    <cellStyle name="Comma 2 2 2 8" xfId="2397" xr:uid="{00000000-0005-0000-0000-00004B0A0000}"/>
    <cellStyle name="Comma 2 2 2 8 2" xfId="2398" xr:uid="{00000000-0005-0000-0000-00004C0A0000}"/>
    <cellStyle name="Comma 2 2 2 8 2 2" xfId="2399" xr:uid="{00000000-0005-0000-0000-00004D0A0000}"/>
    <cellStyle name="Comma 2 2 2 8 2 2 2" xfId="2400" xr:uid="{00000000-0005-0000-0000-00004E0A0000}"/>
    <cellStyle name="Comma 2 2 2 8 2 2 2 2" xfId="2401" xr:uid="{00000000-0005-0000-0000-00004F0A0000}"/>
    <cellStyle name="Comma 2 2 2 8 2 2 2 3" xfId="2402" xr:uid="{00000000-0005-0000-0000-0000500A0000}"/>
    <cellStyle name="Comma 2 2 2 8 2 2 2 4" xfId="2403" xr:uid="{00000000-0005-0000-0000-0000510A0000}"/>
    <cellStyle name="Comma 2 2 2 8 2 2 3" xfId="2404" xr:uid="{00000000-0005-0000-0000-0000520A0000}"/>
    <cellStyle name="Comma 2 2 2 8 2 2 4" xfId="2405" xr:uid="{00000000-0005-0000-0000-0000530A0000}"/>
    <cellStyle name="Comma 2 2 2 8 2 2 5" xfId="2406" xr:uid="{00000000-0005-0000-0000-0000540A0000}"/>
    <cellStyle name="Comma 2 2 2 8 2 3" xfId="2407" xr:uid="{00000000-0005-0000-0000-0000550A0000}"/>
    <cellStyle name="Comma 2 2 2 8 2 3 2" xfId="2408" xr:uid="{00000000-0005-0000-0000-0000560A0000}"/>
    <cellStyle name="Comma 2 2 2 8 2 3 3" xfId="2409" xr:uid="{00000000-0005-0000-0000-0000570A0000}"/>
    <cellStyle name="Comma 2 2 2 8 2 3 4" xfId="2410" xr:uid="{00000000-0005-0000-0000-0000580A0000}"/>
    <cellStyle name="Comma 2 2 2 8 2 4" xfId="2411" xr:uid="{00000000-0005-0000-0000-0000590A0000}"/>
    <cellStyle name="Comma 2 2 2 8 2 5" xfId="2412" xr:uid="{00000000-0005-0000-0000-00005A0A0000}"/>
    <cellStyle name="Comma 2 2 2 8 2 6" xfId="2413" xr:uid="{00000000-0005-0000-0000-00005B0A0000}"/>
    <cellStyle name="Comma 2 2 2 8 3" xfId="2414" xr:uid="{00000000-0005-0000-0000-00005C0A0000}"/>
    <cellStyle name="Comma 2 2 2 8 3 2" xfId="2415" xr:uid="{00000000-0005-0000-0000-00005D0A0000}"/>
    <cellStyle name="Comma 2 2 2 8 3 2 2" xfId="2416" xr:uid="{00000000-0005-0000-0000-00005E0A0000}"/>
    <cellStyle name="Comma 2 2 2 8 3 2 2 2" xfId="2417" xr:uid="{00000000-0005-0000-0000-00005F0A0000}"/>
    <cellStyle name="Comma 2 2 2 8 3 2 2 3" xfId="2418" xr:uid="{00000000-0005-0000-0000-0000600A0000}"/>
    <cellStyle name="Comma 2 2 2 8 3 2 2 4" xfId="2419" xr:uid="{00000000-0005-0000-0000-0000610A0000}"/>
    <cellStyle name="Comma 2 2 2 8 3 2 3" xfId="2420" xr:uid="{00000000-0005-0000-0000-0000620A0000}"/>
    <cellStyle name="Comma 2 2 2 8 3 2 4" xfId="2421" xr:uid="{00000000-0005-0000-0000-0000630A0000}"/>
    <cellStyle name="Comma 2 2 2 8 3 2 5" xfId="2422" xr:uid="{00000000-0005-0000-0000-0000640A0000}"/>
    <cellStyle name="Comma 2 2 2 8 3 3" xfId="2423" xr:uid="{00000000-0005-0000-0000-0000650A0000}"/>
    <cellStyle name="Comma 2 2 2 8 3 3 2" xfId="2424" xr:uid="{00000000-0005-0000-0000-0000660A0000}"/>
    <cellStyle name="Comma 2 2 2 8 3 3 3" xfId="2425" xr:uid="{00000000-0005-0000-0000-0000670A0000}"/>
    <cellStyle name="Comma 2 2 2 8 3 3 4" xfId="2426" xr:uid="{00000000-0005-0000-0000-0000680A0000}"/>
    <cellStyle name="Comma 2 2 2 8 3 4" xfId="2427" xr:uid="{00000000-0005-0000-0000-0000690A0000}"/>
    <cellStyle name="Comma 2 2 2 8 3 5" xfId="2428" xr:uid="{00000000-0005-0000-0000-00006A0A0000}"/>
    <cellStyle name="Comma 2 2 2 8 3 6" xfId="2429" xr:uid="{00000000-0005-0000-0000-00006B0A0000}"/>
    <cellStyle name="Comma 2 2 2 8 4" xfId="2430" xr:uid="{00000000-0005-0000-0000-00006C0A0000}"/>
    <cellStyle name="Comma 2 2 2 8 5" xfId="2431" xr:uid="{00000000-0005-0000-0000-00006D0A0000}"/>
    <cellStyle name="Comma 2 2 2 8 5 2" xfId="2432" xr:uid="{00000000-0005-0000-0000-00006E0A0000}"/>
    <cellStyle name="Comma 2 2 2 8 5 2 2" xfId="2433" xr:uid="{00000000-0005-0000-0000-00006F0A0000}"/>
    <cellStyle name="Comma 2 2 2 8 5 2 3" xfId="2434" xr:uid="{00000000-0005-0000-0000-0000700A0000}"/>
    <cellStyle name="Comma 2 2 2 8 5 2 4" xfId="2435" xr:uid="{00000000-0005-0000-0000-0000710A0000}"/>
    <cellStyle name="Comma 2 2 2 8 5 3" xfId="2436" xr:uid="{00000000-0005-0000-0000-0000720A0000}"/>
    <cellStyle name="Comma 2 2 2 8 5 4" xfId="2437" xr:uid="{00000000-0005-0000-0000-0000730A0000}"/>
    <cellStyle name="Comma 2 2 2 8 5 5" xfId="2438" xr:uid="{00000000-0005-0000-0000-0000740A0000}"/>
    <cellStyle name="Comma 2 2 2 8 6" xfId="2439" xr:uid="{00000000-0005-0000-0000-0000750A0000}"/>
    <cellStyle name="Comma 2 2 2 8 6 2" xfId="2440" xr:uid="{00000000-0005-0000-0000-0000760A0000}"/>
    <cellStyle name="Comma 2 2 2 8 6 3" xfId="2441" xr:uid="{00000000-0005-0000-0000-0000770A0000}"/>
    <cellStyle name="Comma 2 2 2 8 6 4" xfId="2442" xr:uid="{00000000-0005-0000-0000-0000780A0000}"/>
    <cellStyle name="Comma 2 2 2 8 7" xfId="2443" xr:uid="{00000000-0005-0000-0000-0000790A0000}"/>
    <cellStyle name="Comma 2 2 2 8 8" xfId="2444" xr:uid="{00000000-0005-0000-0000-00007A0A0000}"/>
    <cellStyle name="Comma 2 2 2 8 9" xfId="2445" xr:uid="{00000000-0005-0000-0000-00007B0A0000}"/>
    <cellStyle name="Comma 2 2 2 9" xfId="2446" xr:uid="{00000000-0005-0000-0000-00007C0A0000}"/>
    <cellStyle name="Comma 2 2 2 9 2" xfId="2447" xr:uid="{00000000-0005-0000-0000-00007D0A0000}"/>
    <cellStyle name="Comma 2 2 2 9 3" xfId="2448" xr:uid="{00000000-0005-0000-0000-00007E0A0000}"/>
    <cellStyle name="Comma 2 2 2 9 3 2" xfId="2449" xr:uid="{00000000-0005-0000-0000-00007F0A0000}"/>
    <cellStyle name="Comma 2 2 2 9 3 2 2" xfId="2450" xr:uid="{00000000-0005-0000-0000-0000800A0000}"/>
    <cellStyle name="Comma 2 2 2 9 3 2 3" xfId="2451" xr:uid="{00000000-0005-0000-0000-0000810A0000}"/>
    <cellStyle name="Comma 2 2 2 9 3 2 4" xfId="2452" xr:uid="{00000000-0005-0000-0000-0000820A0000}"/>
    <cellStyle name="Comma 2 2 2 9 3 3" xfId="2453" xr:uid="{00000000-0005-0000-0000-0000830A0000}"/>
    <cellStyle name="Comma 2 2 2 9 3 4" xfId="2454" xr:uid="{00000000-0005-0000-0000-0000840A0000}"/>
    <cellStyle name="Comma 2 2 2 9 3 5" xfId="2455" xr:uid="{00000000-0005-0000-0000-0000850A0000}"/>
    <cellStyle name="Comma 2 2 2 9 4" xfId="2456" xr:uid="{00000000-0005-0000-0000-0000860A0000}"/>
    <cellStyle name="Comma 2 2 2 9 4 2" xfId="2457" xr:uid="{00000000-0005-0000-0000-0000870A0000}"/>
    <cellStyle name="Comma 2 2 2 9 4 3" xfId="2458" xr:uid="{00000000-0005-0000-0000-0000880A0000}"/>
    <cellStyle name="Comma 2 2 2 9 4 4" xfId="2459" xr:uid="{00000000-0005-0000-0000-0000890A0000}"/>
    <cellStyle name="Comma 2 2 2 9 5" xfId="2460" xr:uid="{00000000-0005-0000-0000-00008A0A0000}"/>
    <cellStyle name="Comma 2 2 2 9 6" xfId="2461" xr:uid="{00000000-0005-0000-0000-00008B0A0000}"/>
    <cellStyle name="Comma 2 2 2 9 7" xfId="2462" xr:uid="{00000000-0005-0000-0000-00008C0A0000}"/>
    <cellStyle name="Comma 2 2 20" xfId="2463" xr:uid="{00000000-0005-0000-0000-00008D0A0000}"/>
    <cellStyle name="Comma 2 2 20 2" xfId="2464" xr:uid="{00000000-0005-0000-0000-00008E0A0000}"/>
    <cellStyle name="Comma 2 2 20 3" xfId="2465" xr:uid="{00000000-0005-0000-0000-00008F0A0000}"/>
    <cellStyle name="Comma 2 2 20 4" xfId="2466" xr:uid="{00000000-0005-0000-0000-0000900A0000}"/>
    <cellStyle name="Comma 2 2 21" xfId="2467" xr:uid="{00000000-0005-0000-0000-0000910A0000}"/>
    <cellStyle name="Comma 2 2 22" xfId="2468" xr:uid="{00000000-0005-0000-0000-0000920A0000}"/>
    <cellStyle name="Comma 2 2 23" xfId="2469" xr:uid="{00000000-0005-0000-0000-0000930A0000}"/>
    <cellStyle name="Comma 2 2 3" xfId="2470" xr:uid="{00000000-0005-0000-0000-0000940A0000}"/>
    <cellStyle name="Comma 2 2 3 10" xfId="2471" xr:uid="{00000000-0005-0000-0000-0000950A0000}"/>
    <cellStyle name="Comma 2 2 3 10 2" xfId="2472" xr:uid="{00000000-0005-0000-0000-0000960A0000}"/>
    <cellStyle name="Comma 2 2 3 10 2 2" xfId="2473" xr:uid="{00000000-0005-0000-0000-0000970A0000}"/>
    <cellStyle name="Comma 2 2 3 10 2 3" xfId="2474" xr:uid="{00000000-0005-0000-0000-0000980A0000}"/>
    <cellStyle name="Comma 2 2 3 10 2 4" xfId="2475" xr:uid="{00000000-0005-0000-0000-0000990A0000}"/>
    <cellStyle name="Comma 2 2 3 11" xfId="2476" xr:uid="{00000000-0005-0000-0000-00009A0A0000}"/>
    <cellStyle name="Comma 2 2 3 11 2" xfId="2477" xr:uid="{00000000-0005-0000-0000-00009B0A0000}"/>
    <cellStyle name="Comma 2 2 3 11 2 2" xfId="2478" xr:uid="{00000000-0005-0000-0000-00009C0A0000}"/>
    <cellStyle name="Comma 2 2 3 11 2 3" xfId="2479" xr:uid="{00000000-0005-0000-0000-00009D0A0000}"/>
    <cellStyle name="Comma 2 2 3 11 2 4" xfId="2480" xr:uid="{00000000-0005-0000-0000-00009E0A0000}"/>
    <cellStyle name="Comma 2 2 3 12" xfId="2481" xr:uid="{00000000-0005-0000-0000-00009F0A0000}"/>
    <cellStyle name="Comma 2 2 3 12 2" xfId="2482" xr:uid="{00000000-0005-0000-0000-0000A00A0000}"/>
    <cellStyle name="Comma 2 2 3 12 2 2" xfId="2483" xr:uid="{00000000-0005-0000-0000-0000A10A0000}"/>
    <cellStyle name="Comma 2 2 3 12 2 3" xfId="2484" xr:uid="{00000000-0005-0000-0000-0000A20A0000}"/>
    <cellStyle name="Comma 2 2 3 12 2 4" xfId="2485" xr:uid="{00000000-0005-0000-0000-0000A30A0000}"/>
    <cellStyle name="Comma 2 2 3 13" xfId="2486" xr:uid="{00000000-0005-0000-0000-0000A40A0000}"/>
    <cellStyle name="Comma 2 2 3 13 2" xfId="2487" xr:uid="{00000000-0005-0000-0000-0000A50A0000}"/>
    <cellStyle name="Comma 2 2 3 13 2 2" xfId="2488" xr:uid="{00000000-0005-0000-0000-0000A60A0000}"/>
    <cellStyle name="Comma 2 2 3 13 2 3" xfId="2489" xr:uid="{00000000-0005-0000-0000-0000A70A0000}"/>
    <cellStyle name="Comma 2 2 3 13 2 4" xfId="2490" xr:uid="{00000000-0005-0000-0000-0000A80A0000}"/>
    <cellStyle name="Comma 2 2 3 14" xfId="2491" xr:uid="{00000000-0005-0000-0000-0000A90A0000}"/>
    <cellStyle name="Comma 2 2 3 14 2" xfId="2492" xr:uid="{00000000-0005-0000-0000-0000AA0A0000}"/>
    <cellStyle name="Comma 2 2 3 14 2 2" xfId="2493" xr:uid="{00000000-0005-0000-0000-0000AB0A0000}"/>
    <cellStyle name="Comma 2 2 3 14 2 3" xfId="2494" xr:uid="{00000000-0005-0000-0000-0000AC0A0000}"/>
    <cellStyle name="Comma 2 2 3 14 2 4" xfId="2495" xr:uid="{00000000-0005-0000-0000-0000AD0A0000}"/>
    <cellStyle name="Comma 2 2 3 15" xfId="2496" xr:uid="{00000000-0005-0000-0000-0000AE0A0000}"/>
    <cellStyle name="Comma 2 2 3 15 2" xfId="2497" xr:uid="{00000000-0005-0000-0000-0000AF0A0000}"/>
    <cellStyle name="Comma 2 2 3 15 2 2" xfId="2498" xr:uid="{00000000-0005-0000-0000-0000B00A0000}"/>
    <cellStyle name="Comma 2 2 3 15 2 3" xfId="2499" xr:uid="{00000000-0005-0000-0000-0000B10A0000}"/>
    <cellStyle name="Comma 2 2 3 15 2 4" xfId="2500" xr:uid="{00000000-0005-0000-0000-0000B20A0000}"/>
    <cellStyle name="Comma 2 2 3 15 3" xfId="2501" xr:uid="{00000000-0005-0000-0000-0000B30A0000}"/>
    <cellStyle name="Comma 2 2 3 15 4" xfId="2502" xr:uid="{00000000-0005-0000-0000-0000B40A0000}"/>
    <cellStyle name="Comma 2 2 3 15 5" xfId="2503" xr:uid="{00000000-0005-0000-0000-0000B50A0000}"/>
    <cellStyle name="Comma 2 2 3 16" xfId="2504" xr:uid="{00000000-0005-0000-0000-0000B60A0000}"/>
    <cellStyle name="Comma 2 2 3 16 2" xfId="2505" xr:uid="{00000000-0005-0000-0000-0000B70A0000}"/>
    <cellStyle name="Comma 2 2 3 16 3" xfId="2506" xr:uid="{00000000-0005-0000-0000-0000B80A0000}"/>
    <cellStyle name="Comma 2 2 3 16 4" xfId="2507" xr:uid="{00000000-0005-0000-0000-0000B90A0000}"/>
    <cellStyle name="Comma 2 2 3 17" xfId="2508" xr:uid="{00000000-0005-0000-0000-0000BA0A0000}"/>
    <cellStyle name="Comma 2 2 3 17 2" xfId="2509" xr:uid="{00000000-0005-0000-0000-0000BB0A0000}"/>
    <cellStyle name="Comma 2 2 3 17 3" xfId="2510" xr:uid="{00000000-0005-0000-0000-0000BC0A0000}"/>
    <cellStyle name="Comma 2 2 3 17 4" xfId="2511" xr:uid="{00000000-0005-0000-0000-0000BD0A0000}"/>
    <cellStyle name="Comma 2 2 3 18" xfId="2512" xr:uid="{00000000-0005-0000-0000-0000BE0A0000}"/>
    <cellStyle name="Comma 2 2 3 19" xfId="2513" xr:uid="{00000000-0005-0000-0000-0000BF0A0000}"/>
    <cellStyle name="Comma 2 2 3 2" xfId="2514" xr:uid="{00000000-0005-0000-0000-0000C00A0000}"/>
    <cellStyle name="Comma 2 2 3 2 10" xfId="2515" xr:uid="{00000000-0005-0000-0000-0000C10A0000}"/>
    <cellStyle name="Comma 2 2 3 2 2" xfId="2516" xr:uid="{00000000-0005-0000-0000-0000C20A0000}"/>
    <cellStyle name="Comma 2 2 3 2 2 2" xfId="2517" xr:uid="{00000000-0005-0000-0000-0000C30A0000}"/>
    <cellStyle name="Comma 2 2 3 2 2 2 2" xfId="2518" xr:uid="{00000000-0005-0000-0000-0000C40A0000}"/>
    <cellStyle name="Comma 2 2 3 2 2 2 2 2" xfId="2519" xr:uid="{00000000-0005-0000-0000-0000C50A0000}"/>
    <cellStyle name="Comma 2 2 3 2 2 2 2 2 2" xfId="2520" xr:uid="{00000000-0005-0000-0000-0000C60A0000}"/>
    <cellStyle name="Comma 2 2 3 2 2 2 2 2 3" xfId="2521" xr:uid="{00000000-0005-0000-0000-0000C70A0000}"/>
    <cellStyle name="Comma 2 2 3 2 2 2 2 2 4" xfId="2522" xr:uid="{00000000-0005-0000-0000-0000C80A0000}"/>
    <cellStyle name="Comma 2 2 3 2 2 2 2 3" xfId="2523" xr:uid="{00000000-0005-0000-0000-0000C90A0000}"/>
    <cellStyle name="Comma 2 2 3 2 2 2 2 4" xfId="2524" xr:uid="{00000000-0005-0000-0000-0000CA0A0000}"/>
    <cellStyle name="Comma 2 2 3 2 2 2 2 5" xfId="2525" xr:uid="{00000000-0005-0000-0000-0000CB0A0000}"/>
    <cellStyle name="Comma 2 2 3 2 2 2 3" xfId="2526" xr:uid="{00000000-0005-0000-0000-0000CC0A0000}"/>
    <cellStyle name="Comma 2 2 3 2 2 2 3 2" xfId="2527" xr:uid="{00000000-0005-0000-0000-0000CD0A0000}"/>
    <cellStyle name="Comma 2 2 3 2 2 2 3 3" xfId="2528" xr:uid="{00000000-0005-0000-0000-0000CE0A0000}"/>
    <cellStyle name="Comma 2 2 3 2 2 2 3 4" xfId="2529" xr:uid="{00000000-0005-0000-0000-0000CF0A0000}"/>
    <cellStyle name="Comma 2 2 3 2 2 2 4" xfId="2530" xr:uid="{00000000-0005-0000-0000-0000D00A0000}"/>
    <cellStyle name="Comma 2 2 3 2 2 2 5" xfId="2531" xr:uid="{00000000-0005-0000-0000-0000D10A0000}"/>
    <cellStyle name="Comma 2 2 3 2 2 2 6" xfId="2532" xr:uid="{00000000-0005-0000-0000-0000D20A0000}"/>
    <cellStyle name="Comma 2 2 3 2 2 3" xfId="2533" xr:uid="{00000000-0005-0000-0000-0000D30A0000}"/>
    <cellStyle name="Comma 2 2 3 2 2 3 2" xfId="2534" xr:uid="{00000000-0005-0000-0000-0000D40A0000}"/>
    <cellStyle name="Comma 2 2 3 2 2 3 2 2" xfId="2535" xr:uid="{00000000-0005-0000-0000-0000D50A0000}"/>
    <cellStyle name="Comma 2 2 3 2 2 3 2 2 2" xfId="2536" xr:uid="{00000000-0005-0000-0000-0000D60A0000}"/>
    <cellStyle name="Comma 2 2 3 2 2 3 2 2 3" xfId="2537" xr:uid="{00000000-0005-0000-0000-0000D70A0000}"/>
    <cellStyle name="Comma 2 2 3 2 2 3 2 2 4" xfId="2538" xr:uid="{00000000-0005-0000-0000-0000D80A0000}"/>
    <cellStyle name="Comma 2 2 3 2 2 3 2 3" xfId="2539" xr:uid="{00000000-0005-0000-0000-0000D90A0000}"/>
    <cellStyle name="Comma 2 2 3 2 2 3 2 4" xfId="2540" xr:uid="{00000000-0005-0000-0000-0000DA0A0000}"/>
    <cellStyle name="Comma 2 2 3 2 2 3 2 5" xfId="2541" xr:uid="{00000000-0005-0000-0000-0000DB0A0000}"/>
    <cellStyle name="Comma 2 2 3 2 2 3 3" xfId="2542" xr:uid="{00000000-0005-0000-0000-0000DC0A0000}"/>
    <cellStyle name="Comma 2 2 3 2 2 3 3 2" xfId="2543" xr:uid="{00000000-0005-0000-0000-0000DD0A0000}"/>
    <cellStyle name="Comma 2 2 3 2 2 3 3 3" xfId="2544" xr:uid="{00000000-0005-0000-0000-0000DE0A0000}"/>
    <cellStyle name="Comma 2 2 3 2 2 3 3 4" xfId="2545" xr:uid="{00000000-0005-0000-0000-0000DF0A0000}"/>
    <cellStyle name="Comma 2 2 3 2 2 3 4" xfId="2546" xr:uid="{00000000-0005-0000-0000-0000E00A0000}"/>
    <cellStyle name="Comma 2 2 3 2 2 3 5" xfId="2547" xr:uid="{00000000-0005-0000-0000-0000E10A0000}"/>
    <cellStyle name="Comma 2 2 3 2 2 3 6" xfId="2548" xr:uid="{00000000-0005-0000-0000-0000E20A0000}"/>
    <cellStyle name="Comma 2 2 3 2 2 4" xfId="2549" xr:uid="{00000000-0005-0000-0000-0000E30A0000}"/>
    <cellStyle name="Comma 2 2 3 2 2 4 2" xfId="2550" xr:uid="{00000000-0005-0000-0000-0000E40A0000}"/>
    <cellStyle name="Comma 2 2 3 2 2 4 2 2" xfId="2551" xr:uid="{00000000-0005-0000-0000-0000E50A0000}"/>
    <cellStyle name="Comma 2 2 3 2 2 4 2 3" xfId="2552" xr:uid="{00000000-0005-0000-0000-0000E60A0000}"/>
    <cellStyle name="Comma 2 2 3 2 2 4 2 4" xfId="2553" xr:uid="{00000000-0005-0000-0000-0000E70A0000}"/>
    <cellStyle name="Comma 2 2 3 2 2 4 3" xfId="2554" xr:uid="{00000000-0005-0000-0000-0000E80A0000}"/>
    <cellStyle name="Comma 2 2 3 2 2 4 4" xfId="2555" xr:uid="{00000000-0005-0000-0000-0000E90A0000}"/>
    <cellStyle name="Comma 2 2 3 2 2 4 5" xfId="2556" xr:uid="{00000000-0005-0000-0000-0000EA0A0000}"/>
    <cellStyle name="Comma 2 2 3 2 2 5" xfId="2557" xr:uid="{00000000-0005-0000-0000-0000EB0A0000}"/>
    <cellStyle name="Comma 2 2 3 2 2 5 2" xfId="2558" xr:uid="{00000000-0005-0000-0000-0000EC0A0000}"/>
    <cellStyle name="Comma 2 2 3 2 2 5 3" xfId="2559" xr:uid="{00000000-0005-0000-0000-0000ED0A0000}"/>
    <cellStyle name="Comma 2 2 3 2 2 5 4" xfId="2560" xr:uid="{00000000-0005-0000-0000-0000EE0A0000}"/>
    <cellStyle name="Comma 2 2 3 2 2 6" xfId="2561" xr:uid="{00000000-0005-0000-0000-0000EF0A0000}"/>
    <cellStyle name="Comma 2 2 3 2 2 7" xfId="2562" xr:uid="{00000000-0005-0000-0000-0000F00A0000}"/>
    <cellStyle name="Comma 2 2 3 2 2 8" xfId="2563" xr:uid="{00000000-0005-0000-0000-0000F10A0000}"/>
    <cellStyle name="Comma 2 2 3 2 3" xfId="2564" xr:uid="{00000000-0005-0000-0000-0000F20A0000}"/>
    <cellStyle name="Comma 2 2 3 2 3 2" xfId="2565" xr:uid="{00000000-0005-0000-0000-0000F30A0000}"/>
    <cellStyle name="Comma 2 2 3 2 3 2 2" xfId="2566" xr:uid="{00000000-0005-0000-0000-0000F40A0000}"/>
    <cellStyle name="Comma 2 2 3 2 3 2 2 2" xfId="2567" xr:uid="{00000000-0005-0000-0000-0000F50A0000}"/>
    <cellStyle name="Comma 2 2 3 2 3 2 2 3" xfId="2568" xr:uid="{00000000-0005-0000-0000-0000F60A0000}"/>
    <cellStyle name="Comma 2 2 3 2 3 2 2 4" xfId="2569" xr:uid="{00000000-0005-0000-0000-0000F70A0000}"/>
    <cellStyle name="Comma 2 2 3 2 3 2 3" xfId="2570" xr:uid="{00000000-0005-0000-0000-0000F80A0000}"/>
    <cellStyle name="Comma 2 2 3 2 3 2 4" xfId="2571" xr:uid="{00000000-0005-0000-0000-0000F90A0000}"/>
    <cellStyle name="Comma 2 2 3 2 3 2 5" xfId="2572" xr:uid="{00000000-0005-0000-0000-0000FA0A0000}"/>
    <cellStyle name="Comma 2 2 3 2 3 3" xfId="2573" xr:uid="{00000000-0005-0000-0000-0000FB0A0000}"/>
    <cellStyle name="Comma 2 2 3 2 3 3 2" xfId="2574" xr:uid="{00000000-0005-0000-0000-0000FC0A0000}"/>
    <cellStyle name="Comma 2 2 3 2 3 3 3" xfId="2575" xr:uid="{00000000-0005-0000-0000-0000FD0A0000}"/>
    <cellStyle name="Comma 2 2 3 2 3 3 4" xfId="2576" xr:uid="{00000000-0005-0000-0000-0000FE0A0000}"/>
    <cellStyle name="Comma 2 2 3 2 3 4" xfId="2577" xr:uid="{00000000-0005-0000-0000-0000FF0A0000}"/>
    <cellStyle name="Comma 2 2 3 2 3 4 2" xfId="2578" xr:uid="{00000000-0005-0000-0000-0000000B0000}"/>
    <cellStyle name="Comma 2 2 3 2 3 4 3" xfId="2579" xr:uid="{00000000-0005-0000-0000-0000010B0000}"/>
    <cellStyle name="Comma 2 2 3 2 3 4 4" xfId="2580" xr:uid="{00000000-0005-0000-0000-0000020B0000}"/>
    <cellStyle name="Comma 2 2 3 2 3 5" xfId="2581" xr:uid="{00000000-0005-0000-0000-0000030B0000}"/>
    <cellStyle name="Comma 2 2 3 2 3 6" xfId="2582" xr:uid="{00000000-0005-0000-0000-0000040B0000}"/>
    <cellStyle name="Comma 2 2 3 2 3 7" xfId="2583" xr:uid="{00000000-0005-0000-0000-0000050B0000}"/>
    <cellStyle name="Comma 2 2 3 2 4" xfId="2584" xr:uid="{00000000-0005-0000-0000-0000060B0000}"/>
    <cellStyle name="Comma 2 2 3 2 4 2" xfId="2585" xr:uid="{00000000-0005-0000-0000-0000070B0000}"/>
    <cellStyle name="Comma 2 2 3 2 4 2 2" xfId="2586" xr:uid="{00000000-0005-0000-0000-0000080B0000}"/>
    <cellStyle name="Comma 2 2 3 2 4 2 2 2" xfId="2587" xr:uid="{00000000-0005-0000-0000-0000090B0000}"/>
    <cellStyle name="Comma 2 2 3 2 4 2 2 3" xfId="2588" xr:uid="{00000000-0005-0000-0000-00000A0B0000}"/>
    <cellStyle name="Comma 2 2 3 2 4 2 2 4" xfId="2589" xr:uid="{00000000-0005-0000-0000-00000B0B0000}"/>
    <cellStyle name="Comma 2 2 3 2 4 2 3" xfId="2590" xr:uid="{00000000-0005-0000-0000-00000C0B0000}"/>
    <cellStyle name="Comma 2 2 3 2 4 2 4" xfId="2591" xr:uid="{00000000-0005-0000-0000-00000D0B0000}"/>
    <cellStyle name="Comma 2 2 3 2 4 2 5" xfId="2592" xr:uid="{00000000-0005-0000-0000-00000E0B0000}"/>
    <cellStyle name="Comma 2 2 3 2 4 3" xfId="2593" xr:uid="{00000000-0005-0000-0000-00000F0B0000}"/>
    <cellStyle name="Comma 2 2 3 2 4 3 2" xfId="2594" xr:uid="{00000000-0005-0000-0000-0000100B0000}"/>
    <cellStyle name="Comma 2 2 3 2 4 3 3" xfId="2595" xr:uid="{00000000-0005-0000-0000-0000110B0000}"/>
    <cellStyle name="Comma 2 2 3 2 4 3 4" xfId="2596" xr:uid="{00000000-0005-0000-0000-0000120B0000}"/>
    <cellStyle name="Comma 2 2 3 2 4 4" xfId="2597" xr:uid="{00000000-0005-0000-0000-0000130B0000}"/>
    <cellStyle name="Comma 2 2 3 2 4 4 2" xfId="2598" xr:uid="{00000000-0005-0000-0000-0000140B0000}"/>
    <cellStyle name="Comma 2 2 3 2 4 4 3" xfId="2599" xr:uid="{00000000-0005-0000-0000-0000150B0000}"/>
    <cellStyle name="Comma 2 2 3 2 4 4 4" xfId="2600" xr:uid="{00000000-0005-0000-0000-0000160B0000}"/>
    <cellStyle name="Comma 2 2 3 2 4 5" xfId="2601" xr:uid="{00000000-0005-0000-0000-0000170B0000}"/>
    <cellStyle name="Comma 2 2 3 2 4 6" xfId="2602" xr:uid="{00000000-0005-0000-0000-0000180B0000}"/>
    <cellStyle name="Comma 2 2 3 2 4 7" xfId="2603" xr:uid="{00000000-0005-0000-0000-0000190B0000}"/>
    <cellStyle name="Comma 2 2 3 2 5" xfId="2604" xr:uid="{00000000-0005-0000-0000-00001A0B0000}"/>
    <cellStyle name="Comma 2 2 3 2 6" xfId="2605" xr:uid="{00000000-0005-0000-0000-00001B0B0000}"/>
    <cellStyle name="Comma 2 2 3 2 6 2" xfId="2606" xr:uid="{00000000-0005-0000-0000-00001C0B0000}"/>
    <cellStyle name="Comma 2 2 3 2 6 2 2" xfId="2607" xr:uid="{00000000-0005-0000-0000-00001D0B0000}"/>
    <cellStyle name="Comma 2 2 3 2 6 2 3" xfId="2608" xr:uid="{00000000-0005-0000-0000-00001E0B0000}"/>
    <cellStyle name="Comma 2 2 3 2 6 2 4" xfId="2609" xr:uid="{00000000-0005-0000-0000-00001F0B0000}"/>
    <cellStyle name="Comma 2 2 3 2 6 3" xfId="2610" xr:uid="{00000000-0005-0000-0000-0000200B0000}"/>
    <cellStyle name="Comma 2 2 3 2 6 4" xfId="2611" xr:uid="{00000000-0005-0000-0000-0000210B0000}"/>
    <cellStyle name="Comma 2 2 3 2 6 5" xfId="2612" xr:uid="{00000000-0005-0000-0000-0000220B0000}"/>
    <cellStyle name="Comma 2 2 3 2 7" xfId="2613" xr:uid="{00000000-0005-0000-0000-0000230B0000}"/>
    <cellStyle name="Comma 2 2 3 2 7 2" xfId="2614" xr:uid="{00000000-0005-0000-0000-0000240B0000}"/>
    <cellStyle name="Comma 2 2 3 2 7 3" xfId="2615" xr:uid="{00000000-0005-0000-0000-0000250B0000}"/>
    <cellStyle name="Comma 2 2 3 2 7 4" xfId="2616" xr:uid="{00000000-0005-0000-0000-0000260B0000}"/>
    <cellStyle name="Comma 2 2 3 2 8" xfId="2617" xr:uid="{00000000-0005-0000-0000-0000270B0000}"/>
    <cellStyle name="Comma 2 2 3 2 9" xfId="2618" xr:uid="{00000000-0005-0000-0000-0000280B0000}"/>
    <cellStyle name="Comma 2 2 3 20" xfId="2619" xr:uid="{00000000-0005-0000-0000-0000290B0000}"/>
    <cellStyle name="Comma 2 2 3 3" xfId="2620" xr:uid="{00000000-0005-0000-0000-00002A0B0000}"/>
    <cellStyle name="Comma 2 2 3 3 10" xfId="2621" xr:uid="{00000000-0005-0000-0000-00002B0B0000}"/>
    <cellStyle name="Comma 2 2 3 3 2" xfId="2622" xr:uid="{00000000-0005-0000-0000-00002C0B0000}"/>
    <cellStyle name="Comma 2 2 3 3 2 2" xfId="2623" xr:uid="{00000000-0005-0000-0000-00002D0B0000}"/>
    <cellStyle name="Comma 2 2 3 3 2 2 2" xfId="2624" xr:uid="{00000000-0005-0000-0000-00002E0B0000}"/>
    <cellStyle name="Comma 2 2 3 3 2 2 2 2" xfId="2625" xr:uid="{00000000-0005-0000-0000-00002F0B0000}"/>
    <cellStyle name="Comma 2 2 3 3 2 2 2 2 2" xfId="2626" xr:uid="{00000000-0005-0000-0000-0000300B0000}"/>
    <cellStyle name="Comma 2 2 3 3 2 2 2 2 3" xfId="2627" xr:uid="{00000000-0005-0000-0000-0000310B0000}"/>
    <cellStyle name="Comma 2 2 3 3 2 2 2 2 4" xfId="2628" xr:uid="{00000000-0005-0000-0000-0000320B0000}"/>
    <cellStyle name="Comma 2 2 3 3 2 2 2 3" xfId="2629" xr:uid="{00000000-0005-0000-0000-0000330B0000}"/>
    <cellStyle name="Comma 2 2 3 3 2 2 2 4" xfId="2630" xr:uid="{00000000-0005-0000-0000-0000340B0000}"/>
    <cellStyle name="Comma 2 2 3 3 2 2 2 5" xfId="2631" xr:uid="{00000000-0005-0000-0000-0000350B0000}"/>
    <cellStyle name="Comma 2 2 3 3 2 2 3" xfId="2632" xr:uid="{00000000-0005-0000-0000-0000360B0000}"/>
    <cellStyle name="Comma 2 2 3 3 2 2 3 2" xfId="2633" xr:uid="{00000000-0005-0000-0000-0000370B0000}"/>
    <cellStyle name="Comma 2 2 3 3 2 2 3 3" xfId="2634" xr:uid="{00000000-0005-0000-0000-0000380B0000}"/>
    <cellStyle name="Comma 2 2 3 3 2 2 3 4" xfId="2635" xr:uid="{00000000-0005-0000-0000-0000390B0000}"/>
    <cellStyle name="Comma 2 2 3 3 2 2 4" xfId="2636" xr:uid="{00000000-0005-0000-0000-00003A0B0000}"/>
    <cellStyle name="Comma 2 2 3 3 2 2 5" xfId="2637" xr:uid="{00000000-0005-0000-0000-00003B0B0000}"/>
    <cellStyle name="Comma 2 2 3 3 2 2 6" xfId="2638" xr:uid="{00000000-0005-0000-0000-00003C0B0000}"/>
    <cellStyle name="Comma 2 2 3 3 2 3" xfId="2639" xr:uid="{00000000-0005-0000-0000-00003D0B0000}"/>
    <cellStyle name="Comma 2 2 3 3 2 3 2" xfId="2640" xr:uid="{00000000-0005-0000-0000-00003E0B0000}"/>
    <cellStyle name="Comma 2 2 3 3 2 3 2 2" xfId="2641" xr:uid="{00000000-0005-0000-0000-00003F0B0000}"/>
    <cellStyle name="Comma 2 2 3 3 2 3 2 2 2" xfId="2642" xr:uid="{00000000-0005-0000-0000-0000400B0000}"/>
    <cellStyle name="Comma 2 2 3 3 2 3 2 2 3" xfId="2643" xr:uid="{00000000-0005-0000-0000-0000410B0000}"/>
    <cellStyle name="Comma 2 2 3 3 2 3 2 2 4" xfId="2644" xr:uid="{00000000-0005-0000-0000-0000420B0000}"/>
    <cellStyle name="Comma 2 2 3 3 2 3 2 3" xfId="2645" xr:uid="{00000000-0005-0000-0000-0000430B0000}"/>
    <cellStyle name="Comma 2 2 3 3 2 3 2 4" xfId="2646" xr:uid="{00000000-0005-0000-0000-0000440B0000}"/>
    <cellStyle name="Comma 2 2 3 3 2 3 2 5" xfId="2647" xr:uid="{00000000-0005-0000-0000-0000450B0000}"/>
    <cellStyle name="Comma 2 2 3 3 2 3 3" xfId="2648" xr:uid="{00000000-0005-0000-0000-0000460B0000}"/>
    <cellStyle name="Comma 2 2 3 3 2 3 3 2" xfId="2649" xr:uid="{00000000-0005-0000-0000-0000470B0000}"/>
    <cellStyle name="Comma 2 2 3 3 2 3 3 3" xfId="2650" xr:uid="{00000000-0005-0000-0000-0000480B0000}"/>
    <cellStyle name="Comma 2 2 3 3 2 3 3 4" xfId="2651" xr:uid="{00000000-0005-0000-0000-0000490B0000}"/>
    <cellStyle name="Comma 2 2 3 3 2 3 4" xfId="2652" xr:uid="{00000000-0005-0000-0000-00004A0B0000}"/>
    <cellStyle name="Comma 2 2 3 3 2 3 5" xfId="2653" xr:uid="{00000000-0005-0000-0000-00004B0B0000}"/>
    <cellStyle name="Comma 2 2 3 3 2 3 6" xfId="2654" xr:uid="{00000000-0005-0000-0000-00004C0B0000}"/>
    <cellStyle name="Comma 2 2 3 3 2 4" xfId="2655" xr:uid="{00000000-0005-0000-0000-00004D0B0000}"/>
    <cellStyle name="Comma 2 2 3 3 2 4 2" xfId="2656" xr:uid="{00000000-0005-0000-0000-00004E0B0000}"/>
    <cellStyle name="Comma 2 2 3 3 2 4 2 2" xfId="2657" xr:uid="{00000000-0005-0000-0000-00004F0B0000}"/>
    <cellStyle name="Comma 2 2 3 3 2 4 2 3" xfId="2658" xr:uid="{00000000-0005-0000-0000-0000500B0000}"/>
    <cellStyle name="Comma 2 2 3 3 2 4 2 4" xfId="2659" xr:uid="{00000000-0005-0000-0000-0000510B0000}"/>
    <cellStyle name="Comma 2 2 3 3 2 4 3" xfId="2660" xr:uid="{00000000-0005-0000-0000-0000520B0000}"/>
    <cellStyle name="Comma 2 2 3 3 2 4 4" xfId="2661" xr:uid="{00000000-0005-0000-0000-0000530B0000}"/>
    <cellStyle name="Comma 2 2 3 3 2 4 5" xfId="2662" xr:uid="{00000000-0005-0000-0000-0000540B0000}"/>
    <cellStyle name="Comma 2 2 3 3 2 5" xfId="2663" xr:uid="{00000000-0005-0000-0000-0000550B0000}"/>
    <cellStyle name="Comma 2 2 3 3 2 5 2" xfId="2664" xr:uid="{00000000-0005-0000-0000-0000560B0000}"/>
    <cellStyle name="Comma 2 2 3 3 2 5 3" xfId="2665" xr:uid="{00000000-0005-0000-0000-0000570B0000}"/>
    <cellStyle name="Comma 2 2 3 3 2 5 4" xfId="2666" xr:uid="{00000000-0005-0000-0000-0000580B0000}"/>
    <cellStyle name="Comma 2 2 3 3 2 6" xfId="2667" xr:uid="{00000000-0005-0000-0000-0000590B0000}"/>
    <cellStyle name="Comma 2 2 3 3 2 7" xfId="2668" xr:uid="{00000000-0005-0000-0000-00005A0B0000}"/>
    <cellStyle name="Comma 2 2 3 3 2 8" xfId="2669" xr:uid="{00000000-0005-0000-0000-00005B0B0000}"/>
    <cellStyle name="Comma 2 2 3 3 3" xfId="2670" xr:uid="{00000000-0005-0000-0000-00005C0B0000}"/>
    <cellStyle name="Comma 2 2 3 3 3 2" xfId="2671" xr:uid="{00000000-0005-0000-0000-00005D0B0000}"/>
    <cellStyle name="Comma 2 2 3 3 3 2 2" xfId="2672" xr:uid="{00000000-0005-0000-0000-00005E0B0000}"/>
    <cellStyle name="Comma 2 2 3 3 3 2 2 2" xfId="2673" xr:uid="{00000000-0005-0000-0000-00005F0B0000}"/>
    <cellStyle name="Comma 2 2 3 3 3 2 2 3" xfId="2674" xr:uid="{00000000-0005-0000-0000-0000600B0000}"/>
    <cellStyle name="Comma 2 2 3 3 3 2 2 4" xfId="2675" xr:uid="{00000000-0005-0000-0000-0000610B0000}"/>
    <cellStyle name="Comma 2 2 3 3 3 2 3" xfId="2676" xr:uid="{00000000-0005-0000-0000-0000620B0000}"/>
    <cellStyle name="Comma 2 2 3 3 3 2 4" xfId="2677" xr:uid="{00000000-0005-0000-0000-0000630B0000}"/>
    <cellStyle name="Comma 2 2 3 3 3 2 5" xfId="2678" xr:uid="{00000000-0005-0000-0000-0000640B0000}"/>
    <cellStyle name="Comma 2 2 3 3 3 3" xfId="2679" xr:uid="{00000000-0005-0000-0000-0000650B0000}"/>
    <cellStyle name="Comma 2 2 3 3 3 3 2" xfId="2680" xr:uid="{00000000-0005-0000-0000-0000660B0000}"/>
    <cellStyle name="Comma 2 2 3 3 3 3 3" xfId="2681" xr:uid="{00000000-0005-0000-0000-0000670B0000}"/>
    <cellStyle name="Comma 2 2 3 3 3 3 4" xfId="2682" xr:uid="{00000000-0005-0000-0000-0000680B0000}"/>
    <cellStyle name="Comma 2 2 3 3 3 4" xfId="2683" xr:uid="{00000000-0005-0000-0000-0000690B0000}"/>
    <cellStyle name="Comma 2 2 3 3 3 5" xfId="2684" xr:uid="{00000000-0005-0000-0000-00006A0B0000}"/>
    <cellStyle name="Comma 2 2 3 3 3 6" xfId="2685" xr:uid="{00000000-0005-0000-0000-00006B0B0000}"/>
    <cellStyle name="Comma 2 2 3 3 4" xfId="2686" xr:uid="{00000000-0005-0000-0000-00006C0B0000}"/>
    <cellStyle name="Comma 2 2 3 3 4 2" xfId="2687" xr:uid="{00000000-0005-0000-0000-00006D0B0000}"/>
    <cellStyle name="Comma 2 2 3 3 4 2 2" xfId="2688" xr:uid="{00000000-0005-0000-0000-00006E0B0000}"/>
    <cellStyle name="Comma 2 2 3 3 4 2 2 2" xfId="2689" xr:uid="{00000000-0005-0000-0000-00006F0B0000}"/>
    <cellStyle name="Comma 2 2 3 3 4 2 2 3" xfId="2690" xr:uid="{00000000-0005-0000-0000-0000700B0000}"/>
    <cellStyle name="Comma 2 2 3 3 4 2 2 4" xfId="2691" xr:uid="{00000000-0005-0000-0000-0000710B0000}"/>
    <cellStyle name="Comma 2 2 3 3 4 2 3" xfId="2692" xr:uid="{00000000-0005-0000-0000-0000720B0000}"/>
    <cellStyle name="Comma 2 2 3 3 4 2 4" xfId="2693" xr:uid="{00000000-0005-0000-0000-0000730B0000}"/>
    <cellStyle name="Comma 2 2 3 3 4 2 5" xfId="2694" xr:uid="{00000000-0005-0000-0000-0000740B0000}"/>
    <cellStyle name="Comma 2 2 3 3 4 3" xfId="2695" xr:uid="{00000000-0005-0000-0000-0000750B0000}"/>
    <cellStyle name="Comma 2 2 3 3 4 3 2" xfId="2696" xr:uid="{00000000-0005-0000-0000-0000760B0000}"/>
    <cellStyle name="Comma 2 2 3 3 4 3 3" xfId="2697" xr:uid="{00000000-0005-0000-0000-0000770B0000}"/>
    <cellStyle name="Comma 2 2 3 3 4 3 4" xfId="2698" xr:uid="{00000000-0005-0000-0000-0000780B0000}"/>
    <cellStyle name="Comma 2 2 3 3 4 4" xfId="2699" xr:uid="{00000000-0005-0000-0000-0000790B0000}"/>
    <cellStyle name="Comma 2 2 3 3 4 5" xfId="2700" xr:uid="{00000000-0005-0000-0000-00007A0B0000}"/>
    <cellStyle name="Comma 2 2 3 3 4 6" xfId="2701" xr:uid="{00000000-0005-0000-0000-00007B0B0000}"/>
    <cellStyle name="Comma 2 2 3 3 5" xfId="2702" xr:uid="{00000000-0005-0000-0000-00007C0B0000}"/>
    <cellStyle name="Comma 2 2 3 3 6" xfId="2703" xr:uid="{00000000-0005-0000-0000-00007D0B0000}"/>
    <cellStyle name="Comma 2 2 3 3 6 2" xfId="2704" xr:uid="{00000000-0005-0000-0000-00007E0B0000}"/>
    <cellStyle name="Comma 2 2 3 3 6 2 2" xfId="2705" xr:uid="{00000000-0005-0000-0000-00007F0B0000}"/>
    <cellStyle name="Comma 2 2 3 3 6 2 3" xfId="2706" xr:uid="{00000000-0005-0000-0000-0000800B0000}"/>
    <cellStyle name="Comma 2 2 3 3 6 2 4" xfId="2707" xr:uid="{00000000-0005-0000-0000-0000810B0000}"/>
    <cellStyle name="Comma 2 2 3 3 6 3" xfId="2708" xr:uid="{00000000-0005-0000-0000-0000820B0000}"/>
    <cellStyle name="Comma 2 2 3 3 6 4" xfId="2709" xr:uid="{00000000-0005-0000-0000-0000830B0000}"/>
    <cellStyle name="Comma 2 2 3 3 6 5" xfId="2710" xr:uid="{00000000-0005-0000-0000-0000840B0000}"/>
    <cellStyle name="Comma 2 2 3 3 7" xfId="2711" xr:uid="{00000000-0005-0000-0000-0000850B0000}"/>
    <cellStyle name="Comma 2 2 3 3 7 2" xfId="2712" xr:uid="{00000000-0005-0000-0000-0000860B0000}"/>
    <cellStyle name="Comma 2 2 3 3 7 3" xfId="2713" xr:uid="{00000000-0005-0000-0000-0000870B0000}"/>
    <cellStyle name="Comma 2 2 3 3 7 4" xfId="2714" xr:uid="{00000000-0005-0000-0000-0000880B0000}"/>
    <cellStyle name="Comma 2 2 3 3 8" xfId="2715" xr:uid="{00000000-0005-0000-0000-0000890B0000}"/>
    <cellStyle name="Comma 2 2 3 3 9" xfId="2716" xr:uid="{00000000-0005-0000-0000-00008A0B0000}"/>
    <cellStyle name="Comma 2 2 3 4" xfId="2717" xr:uid="{00000000-0005-0000-0000-00008B0B0000}"/>
    <cellStyle name="Comma 2 2 3 4 2" xfId="2718" xr:uid="{00000000-0005-0000-0000-00008C0B0000}"/>
    <cellStyle name="Comma 2 2 3 4 2 2" xfId="2719" xr:uid="{00000000-0005-0000-0000-00008D0B0000}"/>
    <cellStyle name="Comma 2 2 3 4 2 3" xfId="2720" xr:uid="{00000000-0005-0000-0000-00008E0B0000}"/>
    <cellStyle name="Comma 2 2 3 4 2 4" xfId="2721" xr:uid="{00000000-0005-0000-0000-00008F0B0000}"/>
    <cellStyle name="Comma 2 2 3 5" xfId="2722" xr:uid="{00000000-0005-0000-0000-0000900B0000}"/>
    <cellStyle name="Comma 2 2 3 5 10" xfId="2723" xr:uid="{00000000-0005-0000-0000-0000910B0000}"/>
    <cellStyle name="Comma 2 2 3 5 2" xfId="2724" xr:uid="{00000000-0005-0000-0000-0000920B0000}"/>
    <cellStyle name="Comma 2 2 3 5 2 2" xfId="2725" xr:uid="{00000000-0005-0000-0000-0000930B0000}"/>
    <cellStyle name="Comma 2 2 3 5 2 2 2" xfId="2726" xr:uid="{00000000-0005-0000-0000-0000940B0000}"/>
    <cellStyle name="Comma 2 2 3 5 2 2 2 2" xfId="2727" xr:uid="{00000000-0005-0000-0000-0000950B0000}"/>
    <cellStyle name="Comma 2 2 3 5 2 2 2 2 2" xfId="2728" xr:uid="{00000000-0005-0000-0000-0000960B0000}"/>
    <cellStyle name="Comma 2 2 3 5 2 2 2 2 3" xfId="2729" xr:uid="{00000000-0005-0000-0000-0000970B0000}"/>
    <cellStyle name="Comma 2 2 3 5 2 2 2 2 4" xfId="2730" xr:uid="{00000000-0005-0000-0000-0000980B0000}"/>
    <cellStyle name="Comma 2 2 3 5 2 2 2 3" xfId="2731" xr:uid="{00000000-0005-0000-0000-0000990B0000}"/>
    <cellStyle name="Comma 2 2 3 5 2 2 2 4" xfId="2732" xr:uid="{00000000-0005-0000-0000-00009A0B0000}"/>
    <cellStyle name="Comma 2 2 3 5 2 2 2 5" xfId="2733" xr:uid="{00000000-0005-0000-0000-00009B0B0000}"/>
    <cellStyle name="Comma 2 2 3 5 2 2 3" xfId="2734" xr:uid="{00000000-0005-0000-0000-00009C0B0000}"/>
    <cellStyle name="Comma 2 2 3 5 2 2 3 2" xfId="2735" xr:uid="{00000000-0005-0000-0000-00009D0B0000}"/>
    <cellStyle name="Comma 2 2 3 5 2 2 3 3" xfId="2736" xr:uid="{00000000-0005-0000-0000-00009E0B0000}"/>
    <cellStyle name="Comma 2 2 3 5 2 2 3 4" xfId="2737" xr:uid="{00000000-0005-0000-0000-00009F0B0000}"/>
    <cellStyle name="Comma 2 2 3 5 2 2 4" xfId="2738" xr:uid="{00000000-0005-0000-0000-0000A00B0000}"/>
    <cellStyle name="Comma 2 2 3 5 2 2 5" xfId="2739" xr:uid="{00000000-0005-0000-0000-0000A10B0000}"/>
    <cellStyle name="Comma 2 2 3 5 2 2 6" xfId="2740" xr:uid="{00000000-0005-0000-0000-0000A20B0000}"/>
    <cellStyle name="Comma 2 2 3 5 2 3" xfId="2741" xr:uid="{00000000-0005-0000-0000-0000A30B0000}"/>
    <cellStyle name="Comma 2 2 3 5 2 3 2" xfId="2742" xr:uid="{00000000-0005-0000-0000-0000A40B0000}"/>
    <cellStyle name="Comma 2 2 3 5 2 3 2 2" xfId="2743" xr:uid="{00000000-0005-0000-0000-0000A50B0000}"/>
    <cellStyle name="Comma 2 2 3 5 2 3 2 2 2" xfId="2744" xr:uid="{00000000-0005-0000-0000-0000A60B0000}"/>
    <cellStyle name="Comma 2 2 3 5 2 3 2 2 3" xfId="2745" xr:uid="{00000000-0005-0000-0000-0000A70B0000}"/>
    <cellStyle name="Comma 2 2 3 5 2 3 2 2 4" xfId="2746" xr:uid="{00000000-0005-0000-0000-0000A80B0000}"/>
    <cellStyle name="Comma 2 2 3 5 2 3 2 3" xfId="2747" xr:uid="{00000000-0005-0000-0000-0000A90B0000}"/>
    <cellStyle name="Comma 2 2 3 5 2 3 2 4" xfId="2748" xr:uid="{00000000-0005-0000-0000-0000AA0B0000}"/>
    <cellStyle name="Comma 2 2 3 5 2 3 2 5" xfId="2749" xr:uid="{00000000-0005-0000-0000-0000AB0B0000}"/>
    <cellStyle name="Comma 2 2 3 5 2 3 3" xfId="2750" xr:uid="{00000000-0005-0000-0000-0000AC0B0000}"/>
    <cellStyle name="Comma 2 2 3 5 2 3 3 2" xfId="2751" xr:uid="{00000000-0005-0000-0000-0000AD0B0000}"/>
    <cellStyle name="Comma 2 2 3 5 2 3 3 3" xfId="2752" xr:uid="{00000000-0005-0000-0000-0000AE0B0000}"/>
    <cellStyle name="Comma 2 2 3 5 2 3 3 4" xfId="2753" xr:uid="{00000000-0005-0000-0000-0000AF0B0000}"/>
    <cellStyle name="Comma 2 2 3 5 2 3 4" xfId="2754" xr:uid="{00000000-0005-0000-0000-0000B00B0000}"/>
    <cellStyle name="Comma 2 2 3 5 2 3 5" xfId="2755" xr:uid="{00000000-0005-0000-0000-0000B10B0000}"/>
    <cellStyle name="Comma 2 2 3 5 2 3 6" xfId="2756" xr:uid="{00000000-0005-0000-0000-0000B20B0000}"/>
    <cellStyle name="Comma 2 2 3 5 2 4" xfId="2757" xr:uid="{00000000-0005-0000-0000-0000B30B0000}"/>
    <cellStyle name="Comma 2 2 3 5 2 4 2" xfId="2758" xr:uid="{00000000-0005-0000-0000-0000B40B0000}"/>
    <cellStyle name="Comma 2 2 3 5 2 4 2 2" xfId="2759" xr:uid="{00000000-0005-0000-0000-0000B50B0000}"/>
    <cellStyle name="Comma 2 2 3 5 2 4 2 3" xfId="2760" xr:uid="{00000000-0005-0000-0000-0000B60B0000}"/>
    <cellStyle name="Comma 2 2 3 5 2 4 2 4" xfId="2761" xr:uid="{00000000-0005-0000-0000-0000B70B0000}"/>
    <cellStyle name="Comma 2 2 3 5 2 4 3" xfId="2762" xr:uid="{00000000-0005-0000-0000-0000B80B0000}"/>
    <cellStyle name="Comma 2 2 3 5 2 4 4" xfId="2763" xr:uid="{00000000-0005-0000-0000-0000B90B0000}"/>
    <cellStyle name="Comma 2 2 3 5 2 4 5" xfId="2764" xr:uid="{00000000-0005-0000-0000-0000BA0B0000}"/>
    <cellStyle name="Comma 2 2 3 5 2 5" xfId="2765" xr:uid="{00000000-0005-0000-0000-0000BB0B0000}"/>
    <cellStyle name="Comma 2 2 3 5 2 5 2" xfId="2766" xr:uid="{00000000-0005-0000-0000-0000BC0B0000}"/>
    <cellStyle name="Comma 2 2 3 5 2 5 3" xfId="2767" xr:uid="{00000000-0005-0000-0000-0000BD0B0000}"/>
    <cellStyle name="Comma 2 2 3 5 2 5 4" xfId="2768" xr:uid="{00000000-0005-0000-0000-0000BE0B0000}"/>
    <cellStyle name="Comma 2 2 3 5 2 6" xfId="2769" xr:uid="{00000000-0005-0000-0000-0000BF0B0000}"/>
    <cellStyle name="Comma 2 2 3 5 2 7" xfId="2770" xr:uid="{00000000-0005-0000-0000-0000C00B0000}"/>
    <cellStyle name="Comma 2 2 3 5 2 8" xfId="2771" xr:uid="{00000000-0005-0000-0000-0000C10B0000}"/>
    <cellStyle name="Comma 2 2 3 5 3" xfId="2772" xr:uid="{00000000-0005-0000-0000-0000C20B0000}"/>
    <cellStyle name="Comma 2 2 3 5 3 2" xfId="2773" xr:uid="{00000000-0005-0000-0000-0000C30B0000}"/>
    <cellStyle name="Comma 2 2 3 5 3 2 2" xfId="2774" xr:uid="{00000000-0005-0000-0000-0000C40B0000}"/>
    <cellStyle name="Comma 2 2 3 5 3 2 2 2" xfId="2775" xr:uid="{00000000-0005-0000-0000-0000C50B0000}"/>
    <cellStyle name="Comma 2 2 3 5 3 2 2 3" xfId="2776" xr:uid="{00000000-0005-0000-0000-0000C60B0000}"/>
    <cellStyle name="Comma 2 2 3 5 3 2 2 4" xfId="2777" xr:uid="{00000000-0005-0000-0000-0000C70B0000}"/>
    <cellStyle name="Comma 2 2 3 5 3 2 3" xfId="2778" xr:uid="{00000000-0005-0000-0000-0000C80B0000}"/>
    <cellStyle name="Comma 2 2 3 5 3 2 4" xfId="2779" xr:uid="{00000000-0005-0000-0000-0000C90B0000}"/>
    <cellStyle name="Comma 2 2 3 5 3 2 5" xfId="2780" xr:uid="{00000000-0005-0000-0000-0000CA0B0000}"/>
    <cellStyle name="Comma 2 2 3 5 3 3" xfId="2781" xr:uid="{00000000-0005-0000-0000-0000CB0B0000}"/>
    <cellStyle name="Comma 2 2 3 5 3 3 2" xfId="2782" xr:uid="{00000000-0005-0000-0000-0000CC0B0000}"/>
    <cellStyle name="Comma 2 2 3 5 3 3 3" xfId="2783" xr:uid="{00000000-0005-0000-0000-0000CD0B0000}"/>
    <cellStyle name="Comma 2 2 3 5 3 3 4" xfId="2784" xr:uid="{00000000-0005-0000-0000-0000CE0B0000}"/>
    <cellStyle name="Comma 2 2 3 5 3 4" xfId="2785" xr:uid="{00000000-0005-0000-0000-0000CF0B0000}"/>
    <cellStyle name="Comma 2 2 3 5 3 5" xfId="2786" xr:uid="{00000000-0005-0000-0000-0000D00B0000}"/>
    <cellStyle name="Comma 2 2 3 5 3 6" xfId="2787" xr:uid="{00000000-0005-0000-0000-0000D10B0000}"/>
    <cellStyle name="Comma 2 2 3 5 4" xfId="2788" xr:uid="{00000000-0005-0000-0000-0000D20B0000}"/>
    <cellStyle name="Comma 2 2 3 5 4 2" xfId="2789" xr:uid="{00000000-0005-0000-0000-0000D30B0000}"/>
    <cellStyle name="Comma 2 2 3 5 4 2 2" xfId="2790" xr:uid="{00000000-0005-0000-0000-0000D40B0000}"/>
    <cellStyle name="Comma 2 2 3 5 4 2 2 2" xfId="2791" xr:uid="{00000000-0005-0000-0000-0000D50B0000}"/>
    <cellStyle name="Comma 2 2 3 5 4 2 2 3" xfId="2792" xr:uid="{00000000-0005-0000-0000-0000D60B0000}"/>
    <cellStyle name="Comma 2 2 3 5 4 2 2 4" xfId="2793" xr:uid="{00000000-0005-0000-0000-0000D70B0000}"/>
    <cellStyle name="Comma 2 2 3 5 4 2 3" xfId="2794" xr:uid="{00000000-0005-0000-0000-0000D80B0000}"/>
    <cellStyle name="Comma 2 2 3 5 4 2 4" xfId="2795" xr:uid="{00000000-0005-0000-0000-0000D90B0000}"/>
    <cellStyle name="Comma 2 2 3 5 4 2 5" xfId="2796" xr:uid="{00000000-0005-0000-0000-0000DA0B0000}"/>
    <cellStyle name="Comma 2 2 3 5 4 3" xfId="2797" xr:uid="{00000000-0005-0000-0000-0000DB0B0000}"/>
    <cellStyle name="Comma 2 2 3 5 4 3 2" xfId="2798" xr:uid="{00000000-0005-0000-0000-0000DC0B0000}"/>
    <cellStyle name="Comma 2 2 3 5 4 3 3" xfId="2799" xr:uid="{00000000-0005-0000-0000-0000DD0B0000}"/>
    <cellStyle name="Comma 2 2 3 5 4 3 4" xfId="2800" xr:uid="{00000000-0005-0000-0000-0000DE0B0000}"/>
    <cellStyle name="Comma 2 2 3 5 4 4" xfId="2801" xr:uid="{00000000-0005-0000-0000-0000DF0B0000}"/>
    <cellStyle name="Comma 2 2 3 5 4 5" xfId="2802" xr:uid="{00000000-0005-0000-0000-0000E00B0000}"/>
    <cellStyle name="Comma 2 2 3 5 4 6" xfId="2803" xr:uid="{00000000-0005-0000-0000-0000E10B0000}"/>
    <cellStyle name="Comma 2 2 3 5 5" xfId="2804" xr:uid="{00000000-0005-0000-0000-0000E20B0000}"/>
    <cellStyle name="Comma 2 2 3 5 6" xfId="2805" xr:uid="{00000000-0005-0000-0000-0000E30B0000}"/>
    <cellStyle name="Comma 2 2 3 5 6 2" xfId="2806" xr:uid="{00000000-0005-0000-0000-0000E40B0000}"/>
    <cellStyle name="Comma 2 2 3 5 6 2 2" xfId="2807" xr:uid="{00000000-0005-0000-0000-0000E50B0000}"/>
    <cellStyle name="Comma 2 2 3 5 6 2 3" xfId="2808" xr:uid="{00000000-0005-0000-0000-0000E60B0000}"/>
    <cellStyle name="Comma 2 2 3 5 6 2 4" xfId="2809" xr:uid="{00000000-0005-0000-0000-0000E70B0000}"/>
    <cellStyle name="Comma 2 2 3 5 6 3" xfId="2810" xr:uid="{00000000-0005-0000-0000-0000E80B0000}"/>
    <cellStyle name="Comma 2 2 3 5 6 4" xfId="2811" xr:uid="{00000000-0005-0000-0000-0000E90B0000}"/>
    <cellStyle name="Comma 2 2 3 5 6 5" xfId="2812" xr:uid="{00000000-0005-0000-0000-0000EA0B0000}"/>
    <cellStyle name="Comma 2 2 3 5 7" xfId="2813" xr:uid="{00000000-0005-0000-0000-0000EB0B0000}"/>
    <cellStyle name="Comma 2 2 3 5 7 2" xfId="2814" xr:uid="{00000000-0005-0000-0000-0000EC0B0000}"/>
    <cellStyle name="Comma 2 2 3 5 7 3" xfId="2815" xr:uid="{00000000-0005-0000-0000-0000ED0B0000}"/>
    <cellStyle name="Comma 2 2 3 5 7 4" xfId="2816" xr:uid="{00000000-0005-0000-0000-0000EE0B0000}"/>
    <cellStyle name="Comma 2 2 3 5 8" xfId="2817" xr:uid="{00000000-0005-0000-0000-0000EF0B0000}"/>
    <cellStyle name="Comma 2 2 3 5 9" xfId="2818" xr:uid="{00000000-0005-0000-0000-0000F00B0000}"/>
    <cellStyle name="Comma 2 2 3 6" xfId="2819" xr:uid="{00000000-0005-0000-0000-0000F10B0000}"/>
    <cellStyle name="Comma 2 2 3 6 2" xfId="2820" xr:uid="{00000000-0005-0000-0000-0000F20B0000}"/>
    <cellStyle name="Comma 2 2 3 6 2 2" xfId="2821" xr:uid="{00000000-0005-0000-0000-0000F30B0000}"/>
    <cellStyle name="Comma 2 2 3 6 2 2 2" xfId="2822" xr:uid="{00000000-0005-0000-0000-0000F40B0000}"/>
    <cellStyle name="Comma 2 2 3 6 2 2 2 2" xfId="2823" xr:uid="{00000000-0005-0000-0000-0000F50B0000}"/>
    <cellStyle name="Comma 2 2 3 6 2 2 2 3" xfId="2824" xr:uid="{00000000-0005-0000-0000-0000F60B0000}"/>
    <cellStyle name="Comma 2 2 3 6 2 2 2 4" xfId="2825" xr:uid="{00000000-0005-0000-0000-0000F70B0000}"/>
    <cellStyle name="Comma 2 2 3 6 2 2 3" xfId="2826" xr:uid="{00000000-0005-0000-0000-0000F80B0000}"/>
    <cellStyle name="Comma 2 2 3 6 2 2 4" xfId="2827" xr:uid="{00000000-0005-0000-0000-0000F90B0000}"/>
    <cellStyle name="Comma 2 2 3 6 2 2 5" xfId="2828" xr:uid="{00000000-0005-0000-0000-0000FA0B0000}"/>
    <cellStyle name="Comma 2 2 3 6 2 3" xfId="2829" xr:uid="{00000000-0005-0000-0000-0000FB0B0000}"/>
    <cellStyle name="Comma 2 2 3 6 2 3 2" xfId="2830" xr:uid="{00000000-0005-0000-0000-0000FC0B0000}"/>
    <cellStyle name="Comma 2 2 3 6 2 3 3" xfId="2831" xr:uid="{00000000-0005-0000-0000-0000FD0B0000}"/>
    <cellStyle name="Comma 2 2 3 6 2 3 4" xfId="2832" xr:uid="{00000000-0005-0000-0000-0000FE0B0000}"/>
    <cellStyle name="Comma 2 2 3 6 2 4" xfId="2833" xr:uid="{00000000-0005-0000-0000-0000FF0B0000}"/>
    <cellStyle name="Comma 2 2 3 6 2 5" xfId="2834" xr:uid="{00000000-0005-0000-0000-0000000C0000}"/>
    <cellStyle name="Comma 2 2 3 6 2 6" xfId="2835" xr:uid="{00000000-0005-0000-0000-0000010C0000}"/>
    <cellStyle name="Comma 2 2 3 6 3" xfId="2836" xr:uid="{00000000-0005-0000-0000-0000020C0000}"/>
    <cellStyle name="Comma 2 2 3 6 3 2" xfId="2837" xr:uid="{00000000-0005-0000-0000-0000030C0000}"/>
    <cellStyle name="Comma 2 2 3 6 3 2 2" xfId="2838" xr:uid="{00000000-0005-0000-0000-0000040C0000}"/>
    <cellStyle name="Comma 2 2 3 6 3 2 2 2" xfId="2839" xr:uid="{00000000-0005-0000-0000-0000050C0000}"/>
    <cellStyle name="Comma 2 2 3 6 3 2 2 3" xfId="2840" xr:uid="{00000000-0005-0000-0000-0000060C0000}"/>
    <cellStyle name="Comma 2 2 3 6 3 2 2 4" xfId="2841" xr:uid="{00000000-0005-0000-0000-0000070C0000}"/>
    <cellStyle name="Comma 2 2 3 6 3 2 3" xfId="2842" xr:uid="{00000000-0005-0000-0000-0000080C0000}"/>
    <cellStyle name="Comma 2 2 3 6 3 2 4" xfId="2843" xr:uid="{00000000-0005-0000-0000-0000090C0000}"/>
    <cellStyle name="Comma 2 2 3 6 3 2 5" xfId="2844" xr:uid="{00000000-0005-0000-0000-00000A0C0000}"/>
    <cellStyle name="Comma 2 2 3 6 3 3" xfId="2845" xr:uid="{00000000-0005-0000-0000-00000B0C0000}"/>
    <cellStyle name="Comma 2 2 3 6 3 3 2" xfId="2846" xr:uid="{00000000-0005-0000-0000-00000C0C0000}"/>
    <cellStyle name="Comma 2 2 3 6 3 3 3" xfId="2847" xr:uid="{00000000-0005-0000-0000-00000D0C0000}"/>
    <cellStyle name="Comma 2 2 3 6 3 3 4" xfId="2848" xr:uid="{00000000-0005-0000-0000-00000E0C0000}"/>
    <cellStyle name="Comma 2 2 3 6 3 4" xfId="2849" xr:uid="{00000000-0005-0000-0000-00000F0C0000}"/>
    <cellStyle name="Comma 2 2 3 6 3 5" xfId="2850" xr:uid="{00000000-0005-0000-0000-0000100C0000}"/>
    <cellStyle name="Comma 2 2 3 6 3 6" xfId="2851" xr:uid="{00000000-0005-0000-0000-0000110C0000}"/>
    <cellStyle name="Comma 2 2 3 6 4" xfId="2852" xr:uid="{00000000-0005-0000-0000-0000120C0000}"/>
    <cellStyle name="Comma 2 2 3 6 5" xfId="2853" xr:uid="{00000000-0005-0000-0000-0000130C0000}"/>
    <cellStyle name="Comma 2 2 3 6 5 2" xfId="2854" xr:uid="{00000000-0005-0000-0000-0000140C0000}"/>
    <cellStyle name="Comma 2 2 3 6 5 2 2" xfId="2855" xr:uid="{00000000-0005-0000-0000-0000150C0000}"/>
    <cellStyle name="Comma 2 2 3 6 5 2 3" xfId="2856" xr:uid="{00000000-0005-0000-0000-0000160C0000}"/>
    <cellStyle name="Comma 2 2 3 6 5 2 4" xfId="2857" xr:uid="{00000000-0005-0000-0000-0000170C0000}"/>
    <cellStyle name="Comma 2 2 3 6 5 3" xfId="2858" xr:uid="{00000000-0005-0000-0000-0000180C0000}"/>
    <cellStyle name="Comma 2 2 3 6 5 4" xfId="2859" xr:uid="{00000000-0005-0000-0000-0000190C0000}"/>
    <cellStyle name="Comma 2 2 3 6 5 5" xfId="2860" xr:uid="{00000000-0005-0000-0000-00001A0C0000}"/>
    <cellStyle name="Comma 2 2 3 6 6" xfId="2861" xr:uid="{00000000-0005-0000-0000-00001B0C0000}"/>
    <cellStyle name="Comma 2 2 3 6 6 2" xfId="2862" xr:uid="{00000000-0005-0000-0000-00001C0C0000}"/>
    <cellStyle name="Comma 2 2 3 6 6 3" xfId="2863" xr:uid="{00000000-0005-0000-0000-00001D0C0000}"/>
    <cellStyle name="Comma 2 2 3 6 6 4" xfId="2864" xr:uid="{00000000-0005-0000-0000-00001E0C0000}"/>
    <cellStyle name="Comma 2 2 3 6 7" xfId="2865" xr:uid="{00000000-0005-0000-0000-00001F0C0000}"/>
    <cellStyle name="Comma 2 2 3 6 8" xfId="2866" xr:uid="{00000000-0005-0000-0000-0000200C0000}"/>
    <cellStyle name="Comma 2 2 3 6 9" xfId="2867" xr:uid="{00000000-0005-0000-0000-0000210C0000}"/>
    <cellStyle name="Comma 2 2 3 7" xfId="2868" xr:uid="{00000000-0005-0000-0000-0000220C0000}"/>
    <cellStyle name="Comma 2 2 3 7 2" xfId="2869" xr:uid="{00000000-0005-0000-0000-0000230C0000}"/>
    <cellStyle name="Comma 2 2 3 7 2 2" xfId="2870" xr:uid="{00000000-0005-0000-0000-0000240C0000}"/>
    <cellStyle name="Comma 2 2 3 7 2 2 2" xfId="2871" xr:uid="{00000000-0005-0000-0000-0000250C0000}"/>
    <cellStyle name="Comma 2 2 3 7 2 2 2 2" xfId="2872" xr:uid="{00000000-0005-0000-0000-0000260C0000}"/>
    <cellStyle name="Comma 2 2 3 7 2 2 2 3" xfId="2873" xr:uid="{00000000-0005-0000-0000-0000270C0000}"/>
    <cellStyle name="Comma 2 2 3 7 2 2 2 4" xfId="2874" xr:uid="{00000000-0005-0000-0000-0000280C0000}"/>
    <cellStyle name="Comma 2 2 3 7 2 2 3" xfId="2875" xr:uid="{00000000-0005-0000-0000-0000290C0000}"/>
    <cellStyle name="Comma 2 2 3 7 2 2 4" xfId="2876" xr:uid="{00000000-0005-0000-0000-00002A0C0000}"/>
    <cellStyle name="Comma 2 2 3 7 2 2 5" xfId="2877" xr:uid="{00000000-0005-0000-0000-00002B0C0000}"/>
    <cellStyle name="Comma 2 2 3 7 2 3" xfId="2878" xr:uid="{00000000-0005-0000-0000-00002C0C0000}"/>
    <cellStyle name="Comma 2 2 3 7 2 3 2" xfId="2879" xr:uid="{00000000-0005-0000-0000-00002D0C0000}"/>
    <cellStyle name="Comma 2 2 3 7 2 3 3" xfId="2880" xr:uid="{00000000-0005-0000-0000-00002E0C0000}"/>
    <cellStyle name="Comma 2 2 3 7 2 3 4" xfId="2881" xr:uid="{00000000-0005-0000-0000-00002F0C0000}"/>
    <cellStyle name="Comma 2 2 3 7 2 4" xfId="2882" xr:uid="{00000000-0005-0000-0000-0000300C0000}"/>
    <cellStyle name="Comma 2 2 3 7 2 5" xfId="2883" xr:uid="{00000000-0005-0000-0000-0000310C0000}"/>
    <cellStyle name="Comma 2 2 3 7 2 6" xfId="2884" xr:uid="{00000000-0005-0000-0000-0000320C0000}"/>
    <cellStyle name="Comma 2 2 3 7 3" xfId="2885" xr:uid="{00000000-0005-0000-0000-0000330C0000}"/>
    <cellStyle name="Comma 2 2 3 7 3 2" xfId="2886" xr:uid="{00000000-0005-0000-0000-0000340C0000}"/>
    <cellStyle name="Comma 2 2 3 7 3 2 2" xfId="2887" xr:uid="{00000000-0005-0000-0000-0000350C0000}"/>
    <cellStyle name="Comma 2 2 3 7 3 2 2 2" xfId="2888" xr:uid="{00000000-0005-0000-0000-0000360C0000}"/>
    <cellStyle name="Comma 2 2 3 7 3 2 2 3" xfId="2889" xr:uid="{00000000-0005-0000-0000-0000370C0000}"/>
    <cellStyle name="Comma 2 2 3 7 3 2 2 4" xfId="2890" xr:uid="{00000000-0005-0000-0000-0000380C0000}"/>
    <cellStyle name="Comma 2 2 3 7 3 2 3" xfId="2891" xr:uid="{00000000-0005-0000-0000-0000390C0000}"/>
    <cellStyle name="Comma 2 2 3 7 3 2 4" xfId="2892" xr:uid="{00000000-0005-0000-0000-00003A0C0000}"/>
    <cellStyle name="Comma 2 2 3 7 3 2 5" xfId="2893" xr:uid="{00000000-0005-0000-0000-00003B0C0000}"/>
    <cellStyle name="Comma 2 2 3 7 3 3" xfId="2894" xr:uid="{00000000-0005-0000-0000-00003C0C0000}"/>
    <cellStyle name="Comma 2 2 3 7 3 3 2" xfId="2895" xr:uid="{00000000-0005-0000-0000-00003D0C0000}"/>
    <cellStyle name="Comma 2 2 3 7 3 3 3" xfId="2896" xr:uid="{00000000-0005-0000-0000-00003E0C0000}"/>
    <cellStyle name="Comma 2 2 3 7 3 3 4" xfId="2897" xr:uid="{00000000-0005-0000-0000-00003F0C0000}"/>
    <cellStyle name="Comma 2 2 3 7 3 4" xfId="2898" xr:uid="{00000000-0005-0000-0000-0000400C0000}"/>
    <cellStyle name="Comma 2 2 3 7 3 5" xfId="2899" xr:uid="{00000000-0005-0000-0000-0000410C0000}"/>
    <cellStyle name="Comma 2 2 3 7 3 6" xfId="2900" xr:uid="{00000000-0005-0000-0000-0000420C0000}"/>
    <cellStyle name="Comma 2 2 3 7 4" xfId="2901" xr:uid="{00000000-0005-0000-0000-0000430C0000}"/>
    <cellStyle name="Comma 2 2 3 7 5" xfId="2902" xr:uid="{00000000-0005-0000-0000-0000440C0000}"/>
    <cellStyle name="Comma 2 2 3 7 5 2" xfId="2903" xr:uid="{00000000-0005-0000-0000-0000450C0000}"/>
    <cellStyle name="Comma 2 2 3 7 5 2 2" xfId="2904" xr:uid="{00000000-0005-0000-0000-0000460C0000}"/>
    <cellStyle name="Comma 2 2 3 7 5 2 3" xfId="2905" xr:uid="{00000000-0005-0000-0000-0000470C0000}"/>
    <cellStyle name="Comma 2 2 3 7 5 2 4" xfId="2906" xr:uid="{00000000-0005-0000-0000-0000480C0000}"/>
    <cellStyle name="Comma 2 2 3 7 5 3" xfId="2907" xr:uid="{00000000-0005-0000-0000-0000490C0000}"/>
    <cellStyle name="Comma 2 2 3 7 5 4" xfId="2908" xr:uid="{00000000-0005-0000-0000-00004A0C0000}"/>
    <cellStyle name="Comma 2 2 3 7 5 5" xfId="2909" xr:uid="{00000000-0005-0000-0000-00004B0C0000}"/>
    <cellStyle name="Comma 2 2 3 7 6" xfId="2910" xr:uid="{00000000-0005-0000-0000-00004C0C0000}"/>
    <cellStyle name="Comma 2 2 3 7 6 2" xfId="2911" xr:uid="{00000000-0005-0000-0000-00004D0C0000}"/>
    <cellStyle name="Comma 2 2 3 7 6 3" xfId="2912" xr:uid="{00000000-0005-0000-0000-00004E0C0000}"/>
    <cellStyle name="Comma 2 2 3 7 6 4" xfId="2913" xr:uid="{00000000-0005-0000-0000-00004F0C0000}"/>
    <cellStyle name="Comma 2 2 3 7 7" xfId="2914" xr:uid="{00000000-0005-0000-0000-0000500C0000}"/>
    <cellStyle name="Comma 2 2 3 7 8" xfId="2915" xr:uid="{00000000-0005-0000-0000-0000510C0000}"/>
    <cellStyle name="Comma 2 2 3 7 9" xfId="2916" xr:uid="{00000000-0005-0000-0000-0000520C0000}"/>
    <cellStyle name="Comma 2 2 3 8" xfId="2917" xr:uid="{00000000-0005-0000-0000-0000530C0000}"/>
    <cellStyle name="Comma 2 2 3 8 2" xfId="2918" xr:uid="{00000000-0005-0000-0000-0000540C0000}"/>
    <cellStyle name="Comma 2 2 3 8 3" xfId="2919" xr:uid="{00000000-0005-0000-0000-0000550C0000}"/>
    <cellStyle name="Comma 2 2 3 8 3 2" xfId="2920" xr:uid="{00000000-0005-0000-0000-0000560C0000}"/>
    <cellStyle name="Comma 2 2 3 8 3 2 2" xfId="2921" xr:uid="{00000000-0005-0000-0000-0000570C0000}"/>
    <cellStyle name="Comma 2 2 3 8 3 2 3" xfId="2922" xr:uid="{00000000-0005-0000-0000-0000580C0000}"/>
    <cellStyle name="Comma 2 2 3 8 3 2 4" xfId="2923" xr:uid="{00000000-0005-0000-0000-0000590C0000}"/>
    <cellStyle name="Comma 2 2 3 8 3 3" xfId="2924" xr:uid="{00000000-0005-0000-0000-00005A0C0000}"/>
    <cellStyle name="Comma 2 2 3 8 3 4" xfId="2925" xr:uid="{00000000-0005-0000-0000-00005B0C0000}"/>
    <cellStyle name="Comma 2 2 3 8 3 5" xfId="2926" xr:uid="{00000000-0005-0000-0000-00005C0C0000}"/>
    <cellStyle name="Comma 2 2 3 8 4" xfId="2927" xr:uid="{00000000-0005-0000-0000-00005D0C0000}"/>
    <cellStyle name="Comma 2 2 3 8 4 2" xfId="2928" xr:uid="{00000000-0005-0000-0000-00005E0C0000}"/>
    <cellStyle name="Comma 2 2 3 8 4 3" xfId="2929" xr:uid="{00000000-0005-0000-0000-00005F0C0000}"/>
    <cellStyle name="Comma 2 2 3 8 4 4" xfId="2930" xr:uid="{00000000-0005-0000-0000-0000600C0000}"/>
    <cellStyle name="Comma 2 2 3 8 5" xfId="2931" xr:uid="{00000000-0005-0000-0000-0000610C0000}"/>
    <cellStyle name="Comma 2 2 3 8 6" xfId="2932" xr:uid="{00000000-0005-0000-0000-0000620C0000}"/>
    <cellStyle name="Comma 2 2 3 8 7" xfId="2933" xr:uid="{00000000-0005-0000-0000-0000630C0000}"/>
    <cellStyle name="Comma 2 2 3 9" xfId="2934" xr:uid="{00000000-0005-0000-0000-0000640C0000}"/>
    <cellStyle name="Comma 2 2 3 9 2" xfId="2935" xr:uid="{00000000-0005-0000-0000-0000650C0000}"/>
    <cellStyle name="Comma 2 2 3 9 3" xfId="2936" xr:uid="{00000000-0005-0000-0000-0000660C0000}"/>
    <cellStyle name="Comma 2 2 3 9 3 2" xfId="2937" xr:uid="{00000000-0005-0000-0000-0000670C0000}"/>
    <cellStyle name="Comma 2 2 3 9 3 2 2" xfId="2938" xr:uid="{00000000-0005-0000-0000-0000680C0000}"/>
    <cellStyle name="Comma 2 2 3 9 3 2 3" xfId="2939" xr:uid="{00000000-0005-0000-0000-0000690C0000}"/>
    <cellStyle name="Comma 2 2 3 9 3 2 4" xfId="2940" xr:uid="{00000000-0005-0000-0000-00006A0C0000}"/>
    <cellStyle name="Comma 2 2 3 9 3 3" xfId="2941" xr:uid="{00000000-0005-0000-0000-00006B0C0000}"/>
    <cellStyle name="Comma 2 2 3 9 3 4" xfId="2942" xr:uid="{00000000-0005-0000-0000-00006C0C0000}"/>
    <cellStyle name="Comma 2 2 3 9 3 5" xfId="2943" xr:uid="{00000000-0005-0000-0000-00006D0C0000}"/>
    <cellStyle name="Comma 2 2 3 9 4" xfId="2944" xr:uid="{00000000-0005-0000-0000-00006E0C0000}"/>
    <cellStyle name="Comma 2 2 3 9 4 2" xfId="2945" xr:uid="{00000000-0005-0000-0000-00006F0C0000}"/>
    <cellStyle name="Comma 2 2 3 9 4 3" xfId="2946" xr:uid="{00000000-0005-0000-0000-0000700C0000}"/>
    <cellStyle name="Comma 2 2 3 9 4 4" xfId="2947" xr:uid="{00000000-0005-0000-0000-0000710C0000}"/>
    <cellStyle name="Comma 2 2 3 9 5" xfId="2948" xr:uid="{00000000-0005-0000-0000-0000720C0000}"/>
    <cellStyle name="Comma 2 2 3 9 6" xfId="2949" xr:uid="{00000000-0005-0000-0000-0000730C0000}"/>
    <cellStyle name="Comma 2 2 3 9 7" xfId="2950" xr:uid="{00000000-0005-0000-0000-0000740C0000}"/>
    <cellStyle name="Comma 2 2 4" xfId="2951" xr:uid="{00000000-0005-0000-0000-0000750C0000}"/>
    <cellStyle name="Comma 2 2 4 10" xfId="2952" xr:uid="{00000000-0005-0000-0000-0000760C0000}"/>
    <cellStyle name="Comma 2 2 4 2" xfId="2953" xr:uid="{00000000-0005-0000-0000-0000770C0000}"/>
    <cellStyle name="Comma 2 2 4 2 2" xfId="2954" xr:uid="{00000000-0005-0000-0000-0000780C0000}"/>
    <cellStyle name="Comma 2 2 4 2 2 2" xfId="2955" xr:uid="{00000000-0005-0000-0000-0000790C0000}"/>
    <cellStyle name="Comma 2 2 4 2 2 2 2" xfId="2956" xr:uid="{00000000-0005-0000-0000-00007A0C0000}"/>
    <cellStyle name="Comma 2 2 4 2 2 2 2 2" xfId="2957" xr:uid="{00000000-0005-0000-0000-00007B0C0000}"/>
    <cellStyle name="Comma 2 2 4 2 2 2 2 3" xfId="2958" xr:uid="{00000000-0005-0000-0000-00007C0C0000}"/>
    <cellStyle name="Comma 2 2 4 2 2 2 2 4" xfId="2959" xr:uid="{00000000-0005-0000-0000-00007D0C0000}"/>
    <cellStyle name="Comma 2 2 4 2 2 2 3" xfId="2960" xr:uid="{00000000-0005-0000-0000-00007E0C0000}"/>
    <cellStyle name="Comma 2 2 4 2 2 2 4" xfId="2961" xr:uid="{00000000-0005-0000-0000-00007F0C0000}"/>
    <cellStyle name="Comma 2 2 4 2 2 2 5" xfId="2962" xr:uid="{00000000-0005-0000-0000-0000800C0000}"/>
    <cellStyle name="Comma 2 2 4 2 2 3" xfId="2963" xr:uid="{00000000-0005-0000-0000-0000810C0000}"/>
    <cellStyle name="Comma 2 2 4 2 2 3 2" xfId="2964" xr:uid="{00000000-0005-0000-0000-0000820C0000}"/>
    <cellStyle name="Comma 2 2 4 2 2 3 3" xfId="2965" xr:uid="{00000000-0005-0000-0000-0000830C0000}"/>
    <cellStyle name="Comma 2 2 4 2 2 3 4" xfId="2966" xr:uid="{00000000-0005-0000-0000-0000840C0000}"/>
    <cellStyle name="Comma 2 2 4 2 2 4" xfId="2967" xr:uid="{00000000-0005-0000-0000-0000850C0000}"/>
    <cellStyle name="Comma 2 2 4 2 2 4 2" xfId="2968" xr:uid="{00000000-0005-0000-0000-0000860C0000}"/>
    <cellStyle name="Comma 2 2 4 2 2 4 3" xfId="2969" xr:uid="{00000000-0005-0000-0000-0000870C0000}"/>
    <cellStyle name="Comma 2 2 4 2 2 4 4" xfId="2970" xr:uid="{00000000-0005-0000-0000-0000880C0000}"/>
    <cellStyle name="Comma 2 2 4 2 2 5" xfId="2971" xr:uid="{00000000-0005-0000-0000-0000890C0000}"/>
    <cellStyle name="Comma 2 2 4 2 2 6" xfId="2972" xr:uid="{00000000-0005-0000-0000-00008A0C0000}"/>
    <cellStyle name="Comma 2 2 4 2 2 7" xfId="2973" xr:uid="{00000000-0005-0000-0000-00008B0C0000}"/>
    <cellStyle name="Comma 2 2 4 2 3" xfId="2974" xr:uid="{00000000-0005-0000-0000-00008C0C0000}"/>
    <cellStyle name="Comma 2 2 4 2 3 2" xfId="2975" xr:uid="{00000000-0005-0000-0000-00008D0C0000}"/>
    <cellStyle name="Comma 2 2 4 2 3 2 2" xfId="2976" xr:uid="{00000000-0005-0000-0000-00008E0C0000}"/>
    <cellStyle name="Comma 2 2 4 2 3 2 2 2" xfId="2977" xr:uid="{00000000-0005-0000-0000-00008F0C0000}"/>
    <cellStyle name="Comma 2 2 4 2 3 2 2 3" xfId="2978" xr:uid="{00000000-0005-0000-0000-0000900C0000}"/>
    <cellStyle name="Comma 2 2 4 2 3 2 2 4" xfId="2979" xr:uid="{00000000-0005-0000-0000-0000910C0000}"/>
    <cellStyle name="Comma 2 2 4 2 3 2 3" xfId="2980" xr:uid="{00000000-0005-0000-0000-0000920C0000}"/>
    <cellStyle name="Comma 2 2 4 2 3 2 4" xfId="2981" xr:uid="{00000000-0005-0000-0000-0000930C0000}"/>
    <cellStyle name="Comma 2 2 4 2 3 2 5" xfId="2982" xr:uid="{00000000-0005-0000-0000-0000940C0000}"/>
    <cellStyle name="Comma 2 2 4 2 3 3" xfId="2983" xr:uid="{00000000-0005-0000-0000-0000950C0000}"/>
    <cellStyle name="Comma 2 2 4 2 3 3 2" xfId="2984" xr:uid="{00000000-0005-0000-0000-0000960C0000}"/>
    <cellStyle name="Comma 2 2 4 2 3 3 3" xfId="2985" xr:uid="{00000000-0005-0000-0000-0000970C0000}"/>
    <cellStyle name="Comma 2 2 4 2 3 3 4" xfId="2986" xr:uid="{00000000-0005-0000-0000-0000980C0000}"/>
    <cellStyle name="Comma 2 2 4 2 3 4" xfId="2987" xr:uid="{00000000-0005-0000-0000-0000990C0000}"/>
    <cellStyle name="Comma 2 2 4 2 3 4 2" xfId="2988" xr:uid="{00000000-0005-0000-0000-00009A0C0000}"/>
    <cellStyle name="Comma 2 2 4 2 3 4 3" xfId="2989" xr:uid="{00000000-0005-0000-0000-00009B0C0000}"/>
    <cellStyle name="Comma 2 2 4 2 3 4 4" xfId="2990" xr:uid="{00000000-0005-0000-0000-00009C0C0000}"/>
    <cellStyle name="Comma 2 2 4 2 3 5" xfId="2991" xr:uid="{00000000-0005-0000-0000-00009D0C0000}"/>
    <cellStyle name="Comma 2 2 4 2 3 6" xfId="2992" xr:uid="{00000000-0005-0000-0000-00009E0C0000}"/>
    <cellStyle name="Comma 2 2 4 2 3 7" xfId="2993" xr:uid="{00000000-0005-0000-0000-00009F0C0000}"/>
    <cellStyle name="Comma 2 2 4 2 4" xfId="2994" xr:uid="{00000000-0005-0000-0000-0000A00C0000}"/>
    <cellStyle name="Comma 2 2 4 2 4 2" xfId="2995" xr:uid="{00000000-0005-0000-0000-0000A10C0000}"/>
    <cellStyle name="Comma 2 2 4 2 4 2 2" xfId="2996" xr:uid="{00000000-0005-0000-0000-0000A20C0000}"/>
    <cellStyle name="Comma 2 2 4 2 4 2 3" xfId="2997" xr:uid="{00000000-0005-0000-0000-0000A30C0000}"/>
    <cellStyle name="Comma 2 2 4 2 4 2 4" xfId="2998" xr:uid="{00000000-0005-0000-0000-0000A40C0000}"/>
    <cellStyle name="Comma 2 2 4 2 5" xfId="2999" xr:uid="{00000000-0005-0000-0000-0000A50C0000}"/>
    <cellStyle name="Comma 2 2 4 2 5 2" xfId="3000" xr:uid="{00000000-0005-0000-0000-0000A60C0000}"/>
    <cellStyle name="Comma 2 2 4 2 5 2 2" xfId="3001" xr:uid="{00000000-0005-0000-0000-0000A70C0000}"/>
    <cellStyle name="Comma 2 2 4 2 5 2 3" xfId="3002" xr:uid="{00000000-0005-0000-0000-0000A80C0000}"/>
    <cellStyle name="Comma 2 2 4 2 5 2 4" xfId="3003" xr:uid="{00000000-0005-0000-0000-0000A90C0000}"/>
    <cellStyle name="Comma 2 2 4 2 5 3" xfId="3004" xr:uid="{00000000-0005-0000-0000-0000AA0C0000}"/>
    <cellStyle name="Comma 2 2 4 2 5 4" xfId="3005" xr:uid="{00000000-0005-0000-0000-0000AB0C0000}"/>
    <cellStyle name="Comma 2 2 4 2 5 5" xfId="3006" xr:uid="{00000000-0005-0000-0000-0000AC0C0000}"/>
    <cellStyle name="Comma 2 2 4 2 6" xfId="3007" xr:uid="{00000000-0005-0000-0000-0000AD0C0000}"/>
    <cellStyle name="Comma 2 2 4 2 6 2" xfId="3008" xr:uid="{00000000-0005-0000-0000-0000AE0C0000}"/>
    <cellStyle name="Comma 2 2 4 2 6 3" xfId="3009" xr:uid="{00000000-0005-0000-0000-0000AF0C0000}"/>
    <cellStyle name="Comma 2 2 4 2 6 4" xfId="3010" xr:uid="{00000000-0005-0000-0000-0000B00C0000}"/>
    <cellStyle name="Comma 2 2 4 2 7" xfId="3011" xr:uid="{00000000-0005-0000-0000-0000B10C0000}"/>
    <cellStyle name="Comma 2 2 4 2 8" xfId="3012" xr:uid="{00000000-0005-0000-0000-0000B20C0000}"/>
    <cellStyle name="Comma 2 2 4 2 9" xfId="3013" xr:uid="{00000000-0005-0000-0000-0000B30C0000}"/>
    <cellStyle name="Comma 2 2 4 3" xfId="3014" xr:uid="{00000000-0005-0000-0000-0000B40C0000}"/>
    <cellStyle name="Comma 2 2 4 3 2" xfId="3015" xr:uid="{00000000-0005-0000-0000-0000B50C0000}"/>
    <cellStyle name="Comma 2 2 4 3 2 2" xfId="3016" xr:uid="{00000000-0005-0000-0000-0000B60C0000}"/>
    <cellStyle name="Comma 2 2 4 3 2 2 2" xfId="3017" xr:uid="{00000000-0005-0000-0000-0000B70C0000}"/>
    <cellStyle name="Comma 2 2 4 3 2 2 3" xfId="3018" xr:uid="{00000000-0005-0000-0000-0000B80C0000}"/>
    <cellStyle name="Comma 2 2 4 3 2 2 4" xfId="3019" xr:uid="{00000000-0005-0000-0000-0000B90C0000}"/>
    <cellStyle name="Comma 2 2 4 3 2 3" xfId="3020" xr:uid="{00000000-0005-0000-0000-0000BA0C0000}"/>
    <cellStyle name="Comma 2 2 4 3 2 4" xfId="3021" xr:uid="{00000000-0005-0000-0000-0000BB0C0000}"/>
    <cellStyle name="Comma 2 2 4 3 2 5" xfId="3022" xr:uid="{00000000-0005-0000-0000-0000BC0C0000}"/>
    <cellStyle name="Comma 2 2 4 3 3" xfId="3023" xr:uid="{00000000-0005-0000-0000-0000BD0C0000}"/>
    <cellStyle name="Comma 2 2 4 3 3 2" xfId="3024" xr:uid="{00000000-0005-0000-0000-0000BE0C0000}"/>
    <cellStyle name="Comma 2 2 4 3 3 3" xfId="3025" xr:uid="{00000000-0005-0000-0000-0000BF0C0000}"/>
    <cellStyle name="Comma 2 2 4 3 3 4" xfId="3026" xr:uid="{00000000-0005-0000-0000-0000C00C0000}"/>
    <cellStyle name="Comma 2 2 4 3 4" xfId="3027" xr:uid="{00000000-0005-0000-0000-0000C10C0000}"/>
    <cellStyle name="Comma 2 2 4 3 5" xfId="3028" xr:uid="{00000000-0005-0000-0000-0000C20C0000}"/>
    <cellStyle name="Comma 2 2 4 3 6" xfId="3029" xr:uid="{00000000-0005-0000-0000-0000C30C0000}"/>
    <cellStyle name="Comma 2 2 4 4" xfId="3030" xr:uid="{00000000-0005-0000-0000-0000C40C0000}"/>
    <cellStyle name="Comma 2 2 4 4 2" xfId="3031" xr:uid="{00000000-0005-0000-0000-0000C50C0000}"/>
    <cellStyle name="Comma 2 2 4 4 2 2" xfId="3032" xr:uid="{00000000-0005-0000-0000-0000C60C0000}"/>
    <cellStyle name="Comma 2 2 4 4 2 2 2" xfId="3033" xr:uid="{00000000-0005-0000-0000-0000C70C0000}"/>
    <cellStyle name="Comma 2 2 4 4 2 2 3" xfId="3034" xr:uid="{00000000-0005-0000-0000-0000C80C0000}"/>
    <cellStyle name="Comma 2 2 4 4 2 2 4" xfId="3035" xr:uid="{00000000-0005-0000-0000-0000C90C0000}"/>
    <cellStyle name="Comma 2 2 4 4 2 3" xfId="3036" xr:uid="{00000000-0005-0000-0000-0000CA0C0000}"/>
    <cellStyle name="Comma 2 2 4 4 2 4" xfId="3037" xr:uid="{00000000-0005-0000-0000-0000CB0C0000}"/>
    <cellStyle name="Comma 2 2 4 4 2 5" xfId="3038" xr:uid="{00000000-0005-0000-0000-0000CC0C0000}"/>
    <cellStyle name="Comma 2 2 4 4 3" xfId="3039" xr:uid="{00000000-0005-0000-0000-0000CD0C0000}"/>
    <cellStyle name="Comma 2 2 4 4 3 2" xfId="3040" xr:uid="{00000000-0005-0000-0000-0000CE0C0000}"/>
    <cellStyle name="Comma 2 2 4 4 3 3" xfId="3041" xr:uid="{00000000-0005-0000-0000-0000CF0C0000}"/>
    <cellStyle name="Comma 2 2 4 4 3 4" xfId="3042" xr:uid="{00000000-0005-0000-0000-0000D00C0000}"/>
    <cellStyle name="Comma 2 2 4 4 4" xfId="3043" xr:uid="{00000000-0005-0000-0000-0000D10C0000}"/>
    <cellStyle name="Comma 2 2 4 4 5" xfId="3044" xr:uid="{00000000-0005-0000-0000-0000D20C0000}"/>
    <cellStyle name="Comma 2 2 4 4 6" xfId="3045" xr:uid="{00000000-0005-0000-0000-0000D30C0000}"/>
    <cellStyle name="Comma 2 2 4 5" xfId="3046" xr:uid="{00000000-0005-0000-0000-0000D40C0000}"/>
    <cellStyle name="Comma 2 2 4 6" xfId="3047" xr:uid="{00000000-0005-0000-0000-0000D50C0000}"/>
    <cellStyle name="Comma 2 2 4 6 2" xfId="3048" xr:uid="{00000000-0005-0000-0000-0000D60C0000}"/>
    <cellStyle name="Comma 2 2 4 6 2 2" xfId="3049" xr:uid="{00000000-0005-0000-0000-0000D70C0000}"/>
    <cellStyle name="Comma 2 2 4 6 2 3" xfId="3050" xr:uid="{00000000-0005-0000-0000-0000D80C0000}"/>
    <cellStyle name="Comma 2 2 4 6 2 4" xfId="3051" xr:uid="{00000000-0005-0000-0000-0000D90C0000}"/>
    <cellStyle name="Comma 2 2 4 6 3" xfId="3052" xr:uid="{00000000-0005-0000-0000-0000DA0C0000}"/>
    <cellStyle name="Comma 2 2 4 6 4" xfId="3053" xr:uid="{00000000-0005-0000-0000-0000DB0C0000}"/>
    <cellStyle name="Comma 2 2 4 6 5" xfId="3054" xr:uid="{00000000-0005-0000-0000-0000DC0C0000}"/>
    <cellStyle name="Comma 2 2 4 7" xfId="3055" xr:uid="{00000000-0005-0000-0000-0000DD0C0000}"/>
    <cellStyle name="Comma 2 2 4 7 2" xfId="3056" xr:uid="{00000000-0005-0000-0000-0000DE0C0000}"/>
    <cellStyle name="Comma 2 2 4 7 3" xfId="3057" xr:uid="{00000000-0005-0000-0000-0000DF0C0000}"/>
    <cellStyle name="Comma 2 2 4 7 4" xfId="3058" xr:uid="{00000000-0005-0000-0000-0000E00C0000}"/>
    <cellStyle name="Comma 2 2 4 8" xfId="3059" xr:uid="{00000000-0005-0000-0000-0000E10C0000}"/>
    <cellStyle name="Comma 2 2 4 9" xfId="3060" xr:uid="{00000000-0005-0000-0000-0000E20C0000}"/>
    <cellStyle name="Comma 2 2 5" xfId="3061" xr:uid="{00000000-0005-0000-0000-0000E30C0000}"/>
    <cellStyle name="Comma 2 2 5 10" xfId="3062" xr:uid="{00000000-0005-0000-0000-0000E40C0000}"/>
    <cellStyle name="Comma 2 2 5 11" xfId="3063" xr:uid="{00000000-0005-0000-0000-0000E50C0000}"/>
    <cellStyle name="Comma 2 2 5 2" xfId="3064" xr:uid="{00000000-0005-0000-0000-0000E60C0000}"/>
    <cellStyle name="Comma 2 2 5 2 2" xfId="3065" xr:uid="{00000000-0005-0000-0000-0000E70C0000}"/>
    <cellStyle name="Comma 2 2 5 2 2 2" xfId="3066" xr:uid="{00000000-0005-0000-0000-0000E80C0000}"/>
    <cellStyle name="Comma 2 2 5 2 2 2 2" xfId="3067" xr:uid="{00000000-0005-0000-0000-0000E90C0000}"/>
    <cellStyle name="Comma 2 2 5 2 2 2 2 2" xfId="3068" xr:uid="{00000000-0005-0000-0000-0000EA0C0000}"/>
    <cellStyle name="Comma 2 2 5 2 2 2 2 3" xfId="3069" xr:uid="{00000000-0005-0000-0000-0000EB0C0000}"/>
    <cellStyle name="Comma 2 2 5 2 2 2 2 4" xfId="3070" xr:uid="{00000000-0005-0000-0000-0000EC0C0000}"/>
    <cellStyle name="Comma 2 2 5 2 2 2 3" xfId="3071" xr:uid="{00000000-0005-0000-0000-0000ED0C0000}"/>
    <cellStyle name="Comma 2 2 5 2 2 2 4" xfId="3072" xr:uid="{00000000-0005-0000-0000-0000EE0C0000}"/>
    <cellStyle name="Comma 2 2 5 2 2 2 5" xfId="3073" xr:uid="{00000000-0005-0000-0000-0000EF0C0000}"/>
    <cellStyle name="Comma 2 2 5 2 2 3" xfId="3074" xr:uid="{00000000-0005-0000-0000-0000F00C0000}"/>
    <cellStyle name="Comma 2 2 5 2 2 3 2" xfId="3075" xr:uid="{00000000-0005-0000-0000-0000F10C0000}"/>
    <cellStyle name="Comma 2 2 5 2 2 3 3" xfId="3076" xr:uid="{00000000-0005-0000-0000-0000F20C0000}"/>
    <cellStyle name="Comma 2 2 5 2 2 3 4" xfId="3077" xr:uid="{00000000-0005-0000-0000-0000F30C0000}"/>
    <cellStyle name="Comma 2 2 5 2 2 4" xfId="3078" xr:uid="{00000000-0005-0000-0000-0000F40C0000}"/>
    <cellStyle name="Comma 2 2 5 2 2 5" xfId="3079" xr:uid="{00000000-0005-0000-0000-0000F50C0000}"/>
    <cellStyle name="Comma 2 2 5 2 2 6" xfId="3080" xr:uid="{00000000-0005-0000-0000-0000F60C0000}"/>
    <cellStyle name="Comma 2 2 5 2 3" xfId="3081" xr:uid="{00000000-0005-0000-0000-0000F70C0000}"/>
    <cellStyle name="Comma 2 2 5 2 3 2" xfId="3082" xr:uid="{00000000-0005-0000-0000-0000F80C0000}"/>
    <cellStyle name="Comma 2 2 5 2 3 2 2" xfId="3083" xr:uid="{00000000-0005-0000-0000-0000F90C0000}"/>
    <cellStyle name="Comma 2 2 5 2 3 2 2 2" xfId="3084" xr:uid="{00000000-0005-0000-0000-0000FA0C0000}"/>
    <cellStyle name="Comma 2 2 5 2 3 2 2 3" xfId="3085" xr:uid="{00000000-0005-0000-0000-0000FB0C0000}"/>
    <cellStyle name="Comma 2 2 5 2 3 2 2 4" xfId="3086" xr:uid="{00000000-0005-0000-0000-0000FC0C0000}"/>
    <cellStyle name="Comma 2 2 5 2 3 2 3" xfId="3087" xr:uid="{00000000-0005-0000-0000-0000FD0C0000}"/>
    <cellStyle name="Comma 2 2 5 2 3 2 4" xfId="3088" xr:uid="{00000000-0005-0000-0000-0000FE0C0000}"/>
    <cellStyle name="Comma 2 2 5 2 3 2 5" xfId="3089" xr:uid="{00000000-0005-0000-0000-0000FF0C0000}"/>
    <cellStyle name="Comma 2 2 5 2 3 3" xfId="3090" xr:uid="{00000000-0005-0000-0000-0000000D0000}"/>
    <cellStyle name="Comma 2 2 5 2 3 3 2" xfId="3091" xr:uid="{00000000-0005-0000-0000-0000010D0000}"/>
    <cellStyle name="Comma 2 2 5 2 3 3 3" xfId="3092" xr:uid="{00000000-0005-0000-0000-0000020D0000}"/>
    <cellStyle name="Comma 2 2 5 2 3 3 4" xfId="3093" xr:uid="{00000000-0005-0000-0000-0000030D0000}"/>
    <cellStyle name="Comma 2 2 5 2 3 4" xfId="3094" xr:uid="{00000000-0005-0000-0000-0000040D0000}"/>
    <cellStyle name="Comma 2 2 5 2 3 5" xfId="3095" xr:uid="{00000000-0005-0000-0000-0000050D0000}"/>
    <cellStyle name="Comma 2 2 5 2 3 6" xfId="3096" xr:uid="{00000000-0005-0000-0000-0000060D0000}"/>
    <cellStyle name="Comma 2 2 5 2 4" xfId="3097" xr:uid="{00000000-0005-0000-0000-0000070D0000}"/>
    <cellStyle name="Comma 2 2 5 2 4 2" xfId="3098" xr:uid="{00000000-0005-0000-0000-0000080D0000}"/>
    <cellStyle name="Comma 2 2 5 2 4 2 2" xfId="3099" xr:uid="{00000000-0005-0000-0000-0000090D0000}"/>
    <cellStyle name="Comma 2 2 5 2 4 2 3" xfId="3100" xr:uid="{00000000-0005-0000-0000-00000A0D0000}"/>
    <cellStyle name="Comma 2 2 5 2 4 2 4" xfId="3101" xr:uid="{00000000-0005-0000-0000-00000B0D0000}"/>
    <cellStyle name="Comma 2 2 5 2 4 3" xfId="3102" xr:uid="{00000000-0005-0000-0000-00000C0D0000}"/>
    <cellStyle name="Comma 2 2 5 2 4 4" xfId="3103" xr:uid="{00000000-0005-0000-0000-00000D0D0000}"/>
    <cellStyle name="Comma 2 2 5 2 4 5" xfId="3104" xr:uid="{00000000-0005-0000-0000-00000E0D0000}"/>
    <cellStyle name="Comma 2 2 5 2 5" xfId="3105" xr:uid="{00000000-0005-0000-0000-00000F0D0000}"/>
    <cellStyle name="Comma 2 2 5 2 5 2" xfId="3106" xr:uid="{00000000-0005-0000-0000-0000100D0000}"/>
    <cellStyle name="Comma 2 2 5 2 5 3" xfId="3107" xr:uid="{00000000-0005-0000-0000-0000110D0000}"/>
    <cellStyle name="Comma 2 2 5 2 5 4" xfId="3108" xr:uid="{00000000-0005-0000-0000-0000120D0000}"/>
    <cellStyle name="Comma 2 2 5 2 6" xfId="3109" xr:uid="{00000000-0005-0000-0000-0000130D0000}"/>
    <cellStyle name="Comma 2 2 5 2 7" xfId="3110" xr:uid="{00000000-0005-0000-0000-0000140D0000}"/>
    <cellStyle name="Comma 2 2 5 2 8" xfId="3111" xr:uid="{00000000-0005-0000-0000-0000150D0000}"/>
    <cellStyle name="Comma 2 2 5 3" xfId="3112" xr:uid="{00000000-0005-0000-0000-0000160D0000}"/>
    <cellStyle name="Comma 2 2 5 3 2" xfId="3113" xr:uid="{00000000-0005-0000-0000-0000170D0000}"/>
    <cellStyle name="Comma 2 2 5 3 2 2" xfId="3114" xr:uid="{00000000-0005-0000-0000-0000180D0000}"/>
    <cellStyle name="Comma 2 2 5 3 2 2 2" xfId="3115" xr:uid="{00000000-0005-0000-0000-0000190D0000}"/>
    <cellStyle name="Comma 2 2 5 3 2 2 3" xfId="3116" xr:uid="{00000000-0005-0000-0000-00001A0D0000}"/>
    <cellStyle name="Comma 2 2 5 3 2 2 4" xfId="3117" xr:uid="{00000000-0005-0000-0000-00001B0D0000}"/>
    <cellStyle name="Comma 2 2 5 3 2 3" xfId="3118" xr:uid="{00000000-0005-0000-0000-00001C0D0000}"/>
    <cellStyle name="Comma 2 2 5 3 2 4" xfId="3119" xr:uid="{00000000-0005-0000-0000-00001D0D0000}"/>
    <cellStyle name="Comma 2 2 5 3 2 5" xfId="3120" xr:uid="{00000000-0005-0000-0000-00001E0D0000}"/>
    <cellStyle name="Comma 2 2 5 3 3" xfId="3121" xr:uid="{00000000-0005-0000-0000-00001F0D0000}"/>
    <cellStyle name="Comma 2 2 5 3 3 2" xfId="3122" xr:uid="{00000000-0005-0000-0000-0000200D0000}"/>
    <cellStyle name="Comma 2 2 5 3 3 3" xfId="3123" xr:uid="{00000000-0005-0000-0000-0000210D0000}"/>
    <cellStyle name="Comma 2 2 5 3 3 4" xfId="3124" xr:uid="{00000000-0005-0000-0000-0000220D0000}"/>
    <cellStyle name="Comma 2 2 5 3 4" xfId="3125" xr:uid="{00000000-0005-0000-0000-0000230D0000}"/>
    <cellStyle name="Comma 2 2 5 3 5" xfId="3126" xr:uid="{00000000-0005-0000-0000-0000240D0000}"/>
    <cellStyle name="Comma 2 2 5 3 6" xfId="3127" xr:uid="{00000000-0005-0000-0000-0000250D0000}"/>
    <cellStyle name="Comma 2 2 5 4" xfId="3128" xr:uid="{00000000-0005-0000-0000-0000260D0000}"/>
    <cellStyle name="Comma 2 2 5 4 2" xfId="3129" xr:uid="{00000000-0005-0000-0000-0000270D0000}"/>
    <cellStyle name="Comma 2 2 5 4 2 2" xfId="3130" xr:uid="{00000000-0005-0000-0000-0000280D0000}"/>
    <cellStyle name="Comma 2 2 5 4 2 2 2" xfId="3131" xr:uid="{00000000-0005-0000-0000-0000290D0000}"/>
    <cellStyle name="Comma 2 2 5 4 2 2 3" xfId="3132" xr:uid="{00000000-0005-0000-0000-00002A0D0000}"/>
    <cellStyle name="Comma 2 2 5 4 2 2 4" xfId="3133" xr:uid="{00000000-0005-0000-0000-00002B0D0000}"/>
    <cellStyle name="Comma 2 2 5 4 2 3" xfId="3134" xr:uid="{00000000-0005-0000-0000-00002C0D0000}"/>
    <cellStyle name="Comma 2 2 5 4 2 4" xfId="3135" xr:uid="{00000000-0005-0000-0000-00002D0D0000}"/>
    <cellStyle name="Comma 2 2 5 4 2 5" xfId="3136" xr:uid="{00000000-0005-0000-0000-00002E0D0000}"/>
    <cellStyle name="Comma 2 2 5 4 3" xfId="3137" xr:uid="{00000000-0005-0000-0000-00002F0D0000}"/>
    <cellStyle name="Comma 2 2 5 4 3 2" xfId="3138" xr:uid="{00000000-0005-0000-0000-0000300D0000}"/>
    <cellStyle name="Comma 2 2 5 4 3 3" xfId="3139" xr:uid="{00000000-0005-0000-0000-0000310D0000}"/>
    <cellStyle name="Comma 2 2 5 4 3 4" xfId="3140" xr:uid="{00000000-0005-0000-0000-0000320D0000}"/>
    <cellStyle name="Comma 2 2 5 4 4" xfId="3141" xr:uid="{00000000-0005-0000-0000-0000330D0000}"/>
    <cellStyle name="Comma 2 2 5 4 5" xfId="3142" xr:uid="{00000000-0005-0000-0000-0000340D0000}"/>
    <cellStyle name="Comma 2 2 5 4 6" xfId="3143" xr:uid="{00000000-0005-0000-0000-0000350D0000}"/>
    <cellStyle name="Comma 2 2 5 5" xfId="3144" xr:uid="{00000000-0005-0000-0000-0000360D0000}"/>
    <cellStyle name="Comma 2 2 5 6" xfId="3145" xr:uid="{00000000-0005-0000-0000-0000370D0000}"/>
    <cellStyle name="Comma 2 2 5 6 2" xfId="3146" xr:uid="{00000000-0005-0000-0000-0000380D0000}"/>
    <cellStyle name="Comma 2 2 5 6 2 2" xfId="3147" xr:uid="{00000000-0005-0000-0000-0000390D0000}"/>
    <cellStyle name="Comma 2 2 5 6 2 3" xfId="3148" xr:uid="{00000000-0005-0000-0000-00003A0D0000}"/>
    <cellStyle name="Comma 2 2 5 6 2 4" xfId="3149" xr:uid="{00000000-0005-0000-0000-00003B0D0000}"/>
    <cellStyle name="Comma 2 2 5 6 3" xfId="3150" xr:uid="{00000000-0005-0000-0000-00003C0D0000}"/>
    <cellStyle name="Comma 2 2 5 6 4" xfId="3151" xr:uid="{00000000-0005-0000-0000-00003D0D0000}"/>
    <cellStyle name="Comma 2 2 5 6 5" xfId="3152" xr:uid="{00000000-0005-0000-0000-00003E0D0000}"/>
    <cellStyle name="Comma 2 2 5 7" xfId="3153" xr:uid="{00000000-0005-0000-0000-00003F0D0000}"/>
    <cellStyle name="Comma 2 2 5 7 2" xfId="3154" xr:uid="{00000000-0005-0000-0000-0000400D0000}"/>
    <cellStyle name="Comma 2 2 5 7 3" xfId="3155" xr:uid="{00000000-0005-0000-0000-0000410D0000}"/>
    <cellStyle name="Comma 2 2 5 7 4" xfId="3156" xr:uid="{00000000-0005-0000-0000-0000420D0000}"/>
    <cellStyle name="Comma 2 2 5 8" xfId="3157" xr:uid="{00000000-0005-0000-0000-0000430D0000}"/>
    <cellStyle name="Comma 2 2 5 8 2" xfId="3158" xr:uid="{00000000-0005-0000-0000-0000440D0000}"/>
    <cellStyle name="Comma 2 2 5 8 3" xfId="3159" xr:uid="{00000000-0005-0000-0000-0000450D0000}"/>
    <cellStyle name="Comma 2 2 5 8 4" xfId="3160" xr:uid="{00000000-0005-0000-0000-0000460D0000}"/>
    <cellStyle name="Comma 2 2 5 9" xfId="3161" xr:uid="{00000000-0005-0000-0000-0000470D0000}"/>
    <cellStyle name="Comma 2 2 6" xfId="3162" xr:uid="{00000000-0005-0000-0000-0000480D0000}"/>
    <cellStyle name="Comma 2 2 6 2" xfId="3163" xr:uid="{00000000-0005-0000-0000-0000490D0000}"/>
    <cellStyle name="Comma 2 2 6 3" xfId="3164" xr:uid="{00000000-0005-0000-0000-00004A0D0000}"/>
    <cellStyle name="Comma 2 2 6 3 2" xfId="3165" xr:uid="{00000000-0005-0000-0000-00004B0D0000}"/>
    <cellStyle name="Comma 2 2 6 3 3" xfId="3166" xr:uid="{00000000-0005-0000-0000-00004C0D0000}"/>
    <cellStyle name="Comma 2 2 6 3 4" xfId="3167" xr:uid="{00000000-0005-0000-0000-00004D0D0000}"/>
    <cellStyle name="Comma 2 2 7" xfId="3168" xr:uid="{00000000-0005-0000-0000-00004E0D0000}"/>
    <cellStyle name="Comma 2 2 7 10" xfId="3169" xr:uid="{00000000-0005-0000-0000-00004F0D0000}"/>
    <cellStyle name="Comma 2 2 7 11" xfId="3170" xr:uid="{00000000-0005-0000-0000-0000500D0000}"/>
    <cellStyle name="Comma 2 2 7 2" xfId="3171" xr:uid="{00000000-0005-0000-0000-0000510D0000}"/>
    <cellStyle name="Comma 2 2 7 2 2" xfId="3172" xr:uid="{00000000-0005-0000-0000-0000520D0000}"/>
    <cellStyle name="Comma 2 2 7 2 2 2" xfId="3173" xr:uid="{00000000-0005-0000-0000-0000530D0000}"/>
    <cellStyle name="Comma 2 2 7 2 2 2 2" xfId="3174" xr:uid="{00000000-0005-0000-0000-0000540D0000}"/>
    <cellStyle name="Comma 2 2 7 2 2 2 2 2" xfId="3175" xr:uid="{00000000-0005-0000-0000-0000550D0000}"/>
    <cellStyle name="Comma 2 2 7 2 2 2 2 3" xfId="3176" xr:uid="{00000000-0005-0000-0000-0000560D0000}"/>
    <cellStyle name="Comma 2 2 7 2 2 2 2 4" xfId="3177" xr:uid="{00000000-0005-0000-0000-0000570D0000}"/>
    <cellStyle name="Comma 2 2 7 2 2 2 3" xfId="3178" xr:uid="{00000000-0005-0000-0000-0000580D0000}"/>
    <cellStyle name="Comma 2 2 7 2 2 2 4" xfId="3179" xr:uid="{00000000-0005-0000-0000-0000590D0000}"/>
    <cellStyle name="Comma 2 2 7 2 2 2 5" xfId="3180" xr:uid="{00000000-0005-0000-0000-00005A0D0000}"/>
    <cellStyle name="Comma 2 2 7 2 2 3" xfId="3181" xr:uid="{00000000-0005-0000-0000-00005B0D0000}"/>
    <cellStyle name="Comma 2 2 7 2 2 3 2" xfId="3182" xr:uid="{00000000-0005-0000-0000-00005C0D0000}"/>
    <cellStyle name="Comma 2 2 7 2 2 3 3" xfId="3183" xr:uid="{00000000-0005-0000-0000-00005D0D0000}"/>
    <cellStyle name="Comma 2 2 7 2 2 3 4" xfId="3184" xr:uid="{00000000-0005-0000-0000-00005E0D0000}"/>
    <cellStyle name="Comma 2 2 7 2 2 4" xfId="3185" xr:uid="{00000000-0005-0000-0000-00005F0D0000}"/>
    <cellStyle name="Comma 2 2 7 2 2 5" xfId="3186" xr:uid="{00000000-0005-0000-0000-0000600D0000}"/>
    <cellStyle name="Comma 2 2 7 2 2 6" xfId="3187" xr:uid="{00000000-0005-0000-0000-0000610D0000}"/>
    <cellStyle name="Comma 2 2 7 2 3" xfId="3188" xr:uid="{00000000-0005-0000-0000-0000620D0000}"/>
    <cellStyle name="Comma 2 2 7 2 3 2" xfId="3189" xr:uid="{00000000-0005-0000-0000-0000630D0000}"/>
    <cellStyle name="Comma 2 2 7 2 3 2 2" xfId="3190" xr:uid="{00000000-0005-0000-0000-0000640D0000}"/>
    <cellStyle name="Comma 2 2 7 2 3 2 2 2" xfId="3191" xr:uid="{00000000-0005-0000-0000-0000650D0000}"/>
    <cellStyle name="Comma 2 2 7 2 3 2 2 3" xfId="3192" xr:uid="{00000000-0005-0000-0000-0000660D0000}"/>
    <cellStyle name="Comma 2 2 7 2 3 2 2 4" xfId="3193" xr:uid="{00000000-0005-0000-0000-0000670D0000}"/>
    <cellStyle name="Comma 2 2 7 2 3 2 3" xfId="3194" xr:uid="{00000000-0005-0000-0000-0000680D0000}"/>
    <cellStyle name="Comma 2 2 7 2 3 2 4" xfId="3195" xr:uid="{00000000-0005-0000-0000-0000690D0000}"/>
    <cellStyle name="Comma 2 2 7 2 3 2 5" xfId="3196" xr:uid="{00000000-0005-0000-0000-00006A0D0000}"/>
    <cellStyle name="Comma 2 2 7 2 3 3" xfId="3197" xr:uid="{00000000-0005-0000-0000-00006B0D0000}"/>
    <cellStyle name="Comma 2 2 7 2 3 3 2" xfId="3198" xr:uid="{00000000-0005-0000-0000-00006C0D0000}"/>
    <cellStyle name="Comma 2 2 7 2 3 3 3" xfId="3199" xr:uid="{00000000-0005-0000-0000-00006D0D0000}"/>
    <cellStyle name="Comma 2 2 7 2 3 3 4" xfId="3200" xr:uid="{00000000-0005-0000-0000-00006E0D0000}"/>
    <cellStyle name="Comma 2 2 7 2 3 4" xfId="3201" xr:uid="{00000000-0005-0000-0000-00006F0D0000}"/>
    <cellStyle name="Comma 2 2 7 2 3 5" xfId="3202" xr:uid="{00000000-0005-0000-0000-0000700D0000}"/>
    <cellStyle name="Comma 2 2 7 2 3 6" xfId="3203" xr:uid="{00000000-0005-0000-0000-0000710D0000}"/>
    <cellStyle name="Comma 2 2 7 2 4" xfId="3204" xr:uid="{00000000-0005-0000-0000-0000720D0000}"/>
    <cellStyle name="Comma 2 2 7 2 4 2" xfId="3205" xr:uid="{00000000-0005-0000-0000-0000730D0000}"/>
    <cellStyle name="Comma 2 2 7 2 4 2 2" xfId="3206" xr:uid="{00000000-0005-0000-0000-0000740D0000}"/>
    <cellStyle name="Comma 2 2 7 2 4 2 3" xfId="3207" xr:uid="{00000000-0005-0000-0000-0000750D0000}"/>
    <cellStyle name="Comma 2 2 7 2 4 2 4" xfId="3208" xr:uid="{00000000-0005-0000-0000-0000760D0000}"/>
    <cellStyle name="Comma 2 2 7 2 4 3" xfId="3209" xr:uid="{00000000-0005-0000-0000-0000770D0000}"/>
    <cellStyle name="Comma 2 2 7 2 4 4" xfId="3210" xr:uid="{00000000-0005-0000-0000-0000780D0000}"/>
    <cellStyle name="Comma 2 2 7 2 4 5" xfId="3211" xr:uid="{00000000-0005-0000-0000-0000790D0000}"/>
    <cellStyle name="Comma 2 2 7 2 5" xfId="3212" xr:uid="{00000000-0005-0000-0000-00007A0D0000}"/>
    <cellStyle name="Comma 2 2 7 2 5 2" xfId="3213" xr:uid="{00000000-0005-0000-0000-00007B0D0000}"/>
    <cellStyle name="Comma 2 2 7 2 5 3" xfId="3214" xr:uid="{00000000-0005-0000-0000-00007C0D0000}"/>
    <cellStyle name="Comma 2 2 7 2 5 4" xfId="3215" xr:uid="{00000000-0005-0000-0000-00007D0D0000}"/>
    <cellStyle name="Comma 2 2 7 2 6" xfId="3216" xr:uid="{00000000-0005-0000-0000-00007E0D0000}"/>
    <cellStyle name="Comma 2 2 7 2 7" xfId="3217" xr:uid="{00000000-0005-0000-0000-00007F0D0000}"/>
    <cellStyle name="Comma 2 2 7 2 8" xfId="3218" xr:uid="{00000000-0005-0000-0000-0000800D0000}"/>
    <cellStyle name="Comma 2 2 7 3" xfId="3219" xr:uid="{00000000-0005-0000-0000-0000810D0000}"/>
    <cellStyle name="Comma 2 2 7 3 2" xfId="3220" xr:uid="{00000000-0005-0000-0000-0000820D0000}"/>
    <cellStyle name="Comma 2 2 7 3 2 2" xfId="3221" xr:uid="{00000000-0005-0000-0000-0000830D0000}"/>
    <cellStyle name="Comma 2 2 7 3 2 2 2" xfId="3222" xr:uid="{00000000-0005-0000-0000-0000840D0000}"/>
    <cellStyle name="Comma 2 2 7 3 2 2 3" xfId="3223" xr:uid="{00000000-0005-0000-0000-0000850D0000}"/>
    <cellStyle name="Comma 2 2 7 3 2 2 4" xfId="3224" xr:uid="{00000000-0005-0000-0000-0000860D0000}"/>
    <cellStyle name="Comma 2 2 7 3 2 3" xfId="3225" xr:uid="{00000000-0005-0000-0000-0000870D0000}"/>
    <cellStyle name="Comma 2 2 7 3 2 4" xfId="3226" xr:uid="{00000000-0005-0000-0000-0000880D0000}"/>
    <cellStyle name="Comma 2 2 7 3 2 5" xfId="3227" xr:uid="{00000000-0005-0000-0000-0000890D0000}"/>
    <cellStyle name="Comma 2 2 7 3 3" xfId="3228" xr:uid="{00000000-0005-0000-0000-00008A0D0000}"/>
    <cellStyle name="Comma 2 2 7 3 3 2" xfId="3229" xr:uid="{00000000-0005-0000-0000-00008B0D0000}"/>
    <cellStyle name="Comma 2 2 7 3 3 3" xfId="3230" xr:uid="{00000000-0005-0000-0000-00008C0D0000}"/>
    <cellStyle name="Comma 2 2 7 3 3 4" xfId="3231" xr:uid="{00000000-0005-0000-0000-00008D0D0000}"/>
    <cellStyle name="Comma 2 2 7 3 4" xfId="3232" xr:uid="{00000000-0005-0000-0000-00008E0D0000}"/>
    <cellStyle name="Comma 2 2 7 3 5" xfId="3233" xr:uid="{00000000-0005-0000-0000-00008F0D0000}"/>
    <cellStyle name="Comma 2 2 7 3 6" xfId="3234" xr:uid="{00000000-0005-0000-0000-0000900D0000}"/>
    <cellStyle name="Comma 2 2 7 4" xfId="3235" xr:uid="{00000000-0005-0000-0000-0000910D0000}"/>
    <cellStyle name="Comma 2 2 7 4 2" xfId="3236" xr:uid="{00000000-0005-0000-0000-0000920D0000}"/>
    <cellStyle name="Comma 2 2 7 4 2 2" xfId="3237" xr:uid="{00000000-0005-0000-0000-0000930D0000}"/>
    <cellStyle name="Comma 2 2 7 4 2 2 2" xfId="3238" xr:uid="{00000000-0005-0000-0000-0000940D0000}"/>
    <cellStyle name="Comma 2 2 7 4 2 2 3" xfId="3239" xr:uid="{00000000-0005-0000-0000-0000950D0000}"/>
    <cellStyle name="Comma 2 2 7 4 2 2 4" xfId="3240" xr:uid="{00000000-0005-0000-0000-0000960D0000}"/>
    <cellStyle name="Comma 2 2 7 4 2 3" xfId="3241" xr:uid="{00000000-0005-0000-0000-0000970D0000}"/>
    <cellStyle name="Comma 2 2 7 4 2 4" xfId="3242" xr:uid="{00000000-0005-0000-0000-0000980D0000}"/>
    <cellStyle name="Comma 2 2 7 4 2 5" xfId="3243" xr:uid="{00000000-0005-0000-0000-0000990D0000}"/>
    <cellStyle name="Comma 2 2 7 4 3" xfId="3244" xr:uid="{00000000-0005-0000-0000-00009A0D0000}"/>
    <cellStyle name="Comma 2 2 7 4 3 2" xfId="3245" xr:uid="{00000000-0005-0000-0000-00009B0D0000}"/>
    <cellStyle name="Comma 2 2 7 4 3 3" xfId="3246" xr:uid="{00000000-0005-0000-0000-00009C0D0000}"/>
    <cellStyle name="Comma 2 2 7 4 3 4" xfId="3247" xr:uid="{00000000-0005-0000-0000-00009D0D0000}"/>
    <cellStyle name="Comma 2 2 7 4 4" xfId="3248" xr:uid="{00000000-0005-0000-0000-00009E0D0000}"/>
    <cellStyle name="Comma 2 2 7 4 5" xfId="3249" xr:uid="{00000000-0005-0000-0000-00009F0D0000}"/>
    <cellStyle name="Comma 2 2 7 4 6" xfId="3250" xr:uid="{00000000-0005-0000-0000-0000A00D0000}"/>
    <cellStyle name="Comma 2 2 7 5" xfId="3251" xr:uid="{00000000-0005-0000-0000-0000A10D0000}"/>
    <cellStyle name="Comma 2 2 7 6" xfId="3252" xr:uid="{00000000-0005-0000-0000-0000A20D0000}"/>
    <cellStyle name="Comma 2 2 7 6 2" xfId="3253" xr:uid="{00000000-0005-0000-0000-0000A30D0000}"/>
    <cellStyle name="Comma 2 2 7 6 2 2" xfId="3254" xr:uid="{00000000-0005-0000-0000-0000A40D0000}"/>
    <cellStyle name="Comma 2 2 7 6 2 3" xfId="3255" xr:uid="{00000000-0005-0000-0000-0000A50D0000}"/>
    <cellStyle name="Comma 2 2 7 6 2 4" xfId="3256" xr:uid="{00000000-0005-0000-0000-0000A60D0000}"/>
    <cellStyle name="Comma 2 2 7 6 3" xfId="3257" xr:uid="{00000000-0005-0000-0000-0000A70D0000}"/>
    <cellStyle name="Comma 2 2 7 6 4" xfId="3258" xr:uid="{00000000-0005-0000-0000-0000A80D0000}"/>
    <cellStyle name="Comma 2 2 7 6 5" xfId="3259" xr:uid="{00000000-0005-0000-0000-0000A90D0000}"/>
    <cellStyle name="Comma 2 2 7 7" xfId="3260" xr:uid="{00000000-0005-0000-0000-0000AA0D0000}"/>
    <cellStyle name="Comma 2 2 7 7 2" xfId="3261" xr:uid="{00000000-0005-0000-0000-0000AB0D0000}"/>
    <cellStyle name="Comma 2 2 7 7 3" xfId="3262" xr:uid="{00000000-0005-0000-0000-0000AC0D0000}"/>
    <cellStyle name="Comma 2 2 7 7 4" xfId="3263" xr:uid="{00000000-0005-0000-0000-0000AD0D0000}"/>
    <cellStyle name="Comma 2 2 7 8" xfId="3264" xr:uid="{00000000-0005-0000-0000-0000AE0D0000}"/>
    <cellStyle name="Comma 2 2 7 8 2" xfId="3265" xr:uid="{00000000-0005-0000-0000-0000AF0D0000}"/>
    <cellStyle name="Comma 2 2 7 8 3" xfId="3266" xr:uid="{00000000-0005-0000-0000-0000B00D0000}"/>
    <cellStyle name="Comma 2 2 7 8 4" xfId="3267" xr:uid="{00000000-0005-0000-0000-0000B10D0000}"/>
    <cellStyle name="Comma 2 2 7 9" xfId="3268" xr:uid="{00000000-0005-0000-0000-0000B20D0000}"/>
    <cellStyle name="Comma 2 2 8" xfId="3269" xr:uid="{00000000-0005-0000-0000-0000B30D0000}"/>
    <cellStyle name="Comma 2 2 8 10" xfId="3270" xr:uid="{00000000-0005-0000-0000-0000B40D0000}"/>
    <cellStyle name="Comma 2 2 8 2" xfId="3271" xr:uid="{00000000-0005-0000-0000-0000B50D0000}"/>
    <cellStyle name="Comma 2 2 8 2 2" xfId="3272" xr:uid="{00000000-0005-0000-0000-0000B60D0000}"/>
    <cellStyle name="Comma 2 2 8 2 2 2" xfId="3273" xr:uid="{00000000-0005-0000-0000-0000B70D0000}"/>
    <cellStyle name="Comma 2 2 8 2 2 2 2" xfId="3274" xr:uid="{00000000-0005-0000-0000-0000B80D0000}"/>
    <cellStyle name="Comma 2 2 8 2 2 2 3" xfId="3275" xr:uid="{00000000-0005-0000-0000-0000B90D0000}"/>
    <cellStyle name="Comma 2 2 8 2 2 2 4" xfId="3276" xr:uid="{00000000-0005-0000-0000-0000BA0D0000}"/>
    <cellStyle name="Comma 2 2 8 2 2 3" xfId="3277" xr:uid="{00000000-0005-0000-0000-0000BB0D0000}"/>
    <cellStyle name="Comma 2 2 8 2 2 4" xfId="3278" xr:uid="{00000000-0005-0000-0000-0000BC0D0000}"/>
    <cellStyle name="Comma 2 2 8 2 2 5" xfId="3279" xr:uid="{00000000-0005-0000-0000-0000BD0D0000}"/>
    <cellStyle name="Comma 2 2 8 2 3" xfId="3280" xr:uid="{00000000-0005-0000-0000-0000BE0D0000}"/>
    <cellStyle name="Comma 2 2 8 2 3 2" xfId="3281" xr:uid="{00000000-0005-0000-0000-0000BF0D0000}"/>
    <cellStyle name="Comma 2 2 8 2 3 3" xfId="3282" xr:uid="{00000000-0005-0000-0000-0000C00D0000}"/>
    <cellStyle name="Comma 2 2 8 2 3 4" xfId="3283" xr:uid="{00000000-0005-0000-0000-0000C10D0000}"/>
    <cellStyle name="Comma 2 2 8 2 4" xfId="3284" xr:uid="{00000000-0005-0000-0000-0000C20D0000}"/>
    <cellStyle name="Comma 2 2 8 2 5" xfId="3285" xr:uid="{00000000-0005-0000-0000-0000C30D0000}"/>
    <cellStyle name="Comma 2 2 8 2 6" xfId="3286" xr:uid="{00000000-0005-0000-0000-0000C40D0000}"/>
    <cellStyle name="Comma 2 2 8 3" xfId="3287" xr:uid="{00000000-0005-0000-0000-0000C50D0000}"/>
    <cellStyle name="Comma 2 2 8 3 2" xfId="3288" xr:uid="{00000000-0005-0000-0000-0000C60D0000}"/>
    <cellStyle name="Comma 2 2 8 3 2 2" xfId="3289" xr:uid="{00000000-0005-0000-0000-0000C70D0000}"/>
    <cellStyle name="Comma 2 2 8 3 2 2 2" xfId="3290" xr:uid="{00000000-0005-0000-0000-0000C80D0000}"/>
    <cellStyle name="Comma 2 2 8 3 2 2 3" xfId="3291" xr:uid="{00000000-0005-0000-0000-0000C90D0000}"/>
    <cellStyle name="Comma 2 2 8 3 2 2 4" xfId="3292" xr:uid="{00000000-0005-0000-0000-0000CA0D0000}"/>
    <cellStyle name="Comma 2 2 8 3 2 3" xfId="3293" xr:uid="{00000000-0005-0000-0000-0000CB0D0000}"/>
    <cellStyle name="Comma 2 2 8 3 2 4" xfId="3294" xr:uid="{00000000-0005-0000-0000-0000CC0D0000}"/>
    <cellStyle name="Comma 2 2 8 3 2 5" xfId="3295" xr:uid="{00000000-0005-0000-0000-0000CD0D0000}"/>
    <cellStyle name="Comma 2 2 8 3 3" xfId="3296" xr:uid="{00000000-0005-0000-0000-0000CE0D0000}"/>
    <cellStyle name="Comma 2 2 8 3 3 2" xfId="3297" xr:uid="{00000000-0005-0000-0000-0000CF0D0000}"/>
    <cellStyle name="Comma 2 2 8 3 3 3" xfId="3298" xr:uid="{00000000-0005-0000-0000-0000D00D0000}"/>
    <cellStyle name="Comma 2 2 8 3 3 4" xfId="3299" xr:uid="{00000000-0005-0000-0000-0000D10D0000}"/>
    <cellStyle name="Comma 2 2 8 3 4" xfId="3300" xr:uid="{00000000-0005-0000-0000-0000D20D0000}"/>
    <cellStyle name="Comma 2 2 8 3 5" xfId="3301" xr:uid="{00000000-0005-0000-0000-0000D30D0000}"/>
    <cellStyle name="Comma 2 2 8 3 6" xfId="3302" xr:uid="{00000000-0005-0000-0000-0000D40D0000}"/>
    <cellStyle name="Comma 2 2 8 4" xfId="3303" xr:uid="{00000000-0005-0000-0000-0000D50D0000}"/>
    <cellStyle name="Comma 2 2 8 5" xfId="3304" xr:uid="{00000000-0005-0000-0000-0000D60D0000}"/>
    <cellStyle name="Comma 2 2 8 5 2" xfId="3305" xr:uid="{00000000-0005-0000-0000-0000D70D0000}"/>
    <cellStyle name="Comma 2 2 8 5 2 2" xfId="3306" xr:uid="{00000000-0005-0000-0000-0000D80D0000}"/>
    <cellStyle name="Comma 2 2 8 5 2 3" xfId="3307" xr:uid="{00000000-0005-0000-0000-0000D90D0000}"/>
    <cellStyle name="Comma 2 2 8 5 2 4" xfId="3308" xr:uid="{00000000-0005-0000-0000-0000DA0D0000}"/>
    <cellStyle name="Comma 2 2 8 5 3" xfId="3309" xr:uid="{00000000-0005-0000-0000-0000DB0D0000}"/>
    <cellStyle name="Comma 2 2 8 5 4" xfId="3310" xr:uid="{00000000-0005-0000-0000-0000DC0D0000}"/>
    <cellStyle name="Comma 2 2 8 5 5" xfId="3311" xr:uid="{00000000-0005-0000-0000-0000DD0D0000}"/>
    <cellStyle name="Comma 2 2 8 6" xfId="3312" xr:uid="{00000000-0005-0000-0000-0000DE0D0000}"/>
    <cellStyle name="Comma 2 2 8 6 2" xfId="3313" xr:uid="{00000000-0005-0000-0000-0000DF0D0000}"/>
    <cellStyle name="Comma 2 2 8 6 3" xfId="3314" xr:uid="{00000000-0005-0000-0000-0000E00D0000}"/>
    <cellStyle name="Comma 2 2 8 6 4" xfId="3315" xr:uid="{00000000-0005-0000-0000-0000E10D0000}"/>
    <cellStyle name="Comma 2 2 8 7" xfId="3316" xr:uid="{00000000-0005-0000-0000-0000E20D0000}"/>
    <cellStyle name="Comma 2 2 8 7 2" xfId="3317" xr:uid="{00000000-0005-0000-0000-0000E30D0000}"/>
    <cellStyle name="Comma 2 2 8 7 3" xfId="3318" xr:uid="{00000000-0005-0000-0000-0000E40D0000}"/>
    <cellStyle name="Comma 2 2 8 7 4" xfId="3319" xr:uid="{00000000-0005-0000-0000-0000E50D0000}"/>
    <cellStyle name="Comma 2 2 8 8" xfId="3320" xr:uid="{00000000-0005-0000-0000-0000E60D0000}"/>
    <cellStyle name="Comma 2 2 8 9" xfId="3321" xr:uid="{00000000-0005-0000-0000-0000E70D0000}"/>
    <cellStyle name="Comma 2 2 9" xfId="3322" xr:uid="{00000000-0005-0000-0000-0000E80D0000}"/>
    <cellStyle name="Comma 2 2 9 10" xfId="3323" xr:uid="{00000000-0005-0000-0000-0000E90D0000}"/>
    <cellStyle name="Comma 2 2 9 2" xfId="3324" xr:uid="{00000000-0005-0000-0000-0000EA0D0000}"/>
    <cellStyle name="Comma 2 2 9 2 2" xfId="3325" xr:uid="{00000000-0005-0000-0000-0000EB0D0000}"/>
    <cellStyle name="Comma 2 2 9 2 2 2" xfId="3326" xr:uid="{00000000-0005-0000-0000-0000EC0D0000}"/>
    <cellStyle name="Comma 2 2 9 2 2 2 2" xfId="3327" xr:uid="{00000000-0005-0000-0000-0000ED0D0000}"/>
    <cellStyle name="Comma 2 2 9 2 2 2 3" xfId="3328" xr:uid="{00000000-0005-0000-0000-0000EE0D0000}"/>
    <cellStyle name="Comma 2 2 9 2 2 2 4" xfId="3329" xr:uid="{00000000-0005-0000-0000-0000EF0D0000}"/>
    <cellStyle name="Comma 2 2 9 2 2 3" xfId="3330" xr:uid="{00000000-0005-0000-0000-0000F00D0000}"/>
    <cellStyle name="Comma 2 2 9 2 2 4" xfId="3331" xr:uid="{00000000-0005-0000-0000-0000F10D0000}"/>
    <cellStyle name="Comma 2 2 9 2 2 5" xfId="3332" xr:uid="{00000000-0005-0000-0000-0000F20D0000}"/>
    <cellStyle name="Comma 2 2 9 2 3" xfId="3333" xr:uid="{00000000-0005-0000-0000-0000F30D0000}"/>
    <cellStyle name="Comma 2 2 9 2 3 2" xfId="3334" xr:uid="{00000000-0005-0000-0000-0000F40D0000}"/>
    <cellStyle name="Comma 2 2 9 2 3 3" xfId="3335" xr:uid="{00000000-0005-0000-0000-0000F50D0000}"/>
    <cellStyle name="Comma 2 2 9 2 3 4" xfId="3336" xr:uid="{00000000-0005-0000-0000-0000F60D0000}"/>
    <cellStyle name="Comma 2 2 9 2 4" xfId="3337" xr:uid="{00000000-0005-0000-0000-0000F70D0000}"/>
    <cellStyle name="Comma 2 2 9 2 5" xfId="3338" xr:uid="{00000000-0005-0000-0000-0000F80D0000}"/>
    <cellStyle name="Comma 2 2 9 2 6" xfId="3339" xr:uid="{00000000-0005-0000-0000-0000F90D0000}"/>
    <cellStyle name="Comma 2 2 9 3" xfId="3340" xr:uid="{00000000-0005-0000-0000-0000FA0D0000}"/>
    <cellStyle name="Comma 2 2 9 3 2" xfId="3341" xr:uid="{00000000-0005-0000-0000-0000FB0D0000}"/>
    <cellStyle name="Comma 2 2 9 3 2 2" xfId="3342" xr:uid="{00000000-0005-0000-0000-0000FC0D0000}"/>
    <cellStyle name="Comma 2 2 9 3 2 2 2" xfId="3343" xr:uid="{00000000-0005-0000-0000-0000FD0D0000}"/>
    <cellStyle name="Comma 2 2 9 3 2 2 3" xfId="3344" xr:uid="{00000000-0005-0000-0000-0000FE0D0000}"/>
    <cellStyle name="Comma 2 2 9 3 2 2 4" xfId="3345" xr:uid="{00000000-0005-0000-0000-0000FF0D0000}"/>
    <cellStyle name="Comma 2 2 9 3 2 3" xfId="3346" xr:uid="{00000000-0005-0000-0000-0000000E0000}"/>
    <cellStyle name="Comma 2 2 9 3 2 4" xfId="3347" xr:uid="{00000000-0005-0000-0000-0000010E0000}"/>
    <cellStyle name="Comma 2 2 9 3 2 5" xfId="3348" xr:uid="{00000000-0005-0000-0000-0000020E0000}"/>
    <cellStyle name="Comma 2 2 9 3 3" xfId="3349" xr:uid="{00000000-0005-0000-0000-0000030E0000}"/>
    <cellStyle name="Comma 2 2 9 3 3 2" xfId="3350" xr:uid="{00000000-0005-0000-0000-0000040E0000}"/>
    <cellStyle name="Comma 2 2 9 3 3 3" xfId="3351" xr:uid="{00000000-0005-0000-0000-0000050E0000}"/>
    <cellStyle name="Comma 2 2 9 3 3 4" xfId="3352" xr:uid="{00000000-0005-0000-0000-0000060E0000}"/>
    <cellStyle name="Comma 2 2 9 3 4" xfId="3353" xr:uid="{00000000-0005-0000-0000-0000070E0000}"/>
    <cellStyle name="Comma 2 2 9 3 5" xfId="3354" xr:uid="{00000000-0005-0000-0000-0000080E0000}"/>
    <cellStyle name="Comma 2 2 9 3 6" xfId="3355" xr:uid="{00000000-0005-0000-0000-0000090E0000}"/>
    <cellStyle name="Comma 2 2 9 4" xfId="3356" xr:uid="{00000000-0005-0000-0000-00000A0E0000}"/>
    <cellStyle name="Comma 2 2 9 5" xfId="3357" xr:uid="{00000000-0005-0000-0000-00000B0E0000}"/>
    <cellStyle name="Comma 2 2 9 5 2" xfId="3358" xr:uid="{00000000-0005-0000-0000-00000C0E0000}"/>
    <cellStyle name="Comma 2 2 9 5 2 2" xfId="3359" xr:uid="{00000000-0005-0000-0000-00000D0E0000}"/>
    <cellStyle name="Comma 2 2 9 5 2 3" xfId="3360" xr:uid="{00000000-0005-0000-0000-00000E0E0000}"/>
    <cellStyle name="Comma 2 2 9 5 2 4" xfId="3361" xr:uid="{00000000-0005-0000-0000-00000F0E0000}"/>
    <cellStyle name="Comma 2 2 9 5 3" xfId="3362" xr:uid="{00000000-0005-0000-0000-0000100E0000}"/>
    <cellStyle name="Comma 2 2 9 5 4" xfId="3363" xr:uid="{00000000-0005-0000-0000-0000110E0000}"/>
    <cellStyle name="Comma 2 2 9 5 5" xfId="3364" xr:uid="{00000000-0005-0000-0000-0000120E0000}"/>
    <cellStyle name="Comma 2 2 9 6" xfId="3365" xr:uid="{00000000-0005-0000-0000-0000130E0000}"/>
    <cellStyle name="Comma 2 2 9 6 2" xfId="3366" xr:uid="{00000000-0005-0000-0000-0000140E0000}"/>
    <cellStyle name="Comma 2 2 9 6 3" xfId="3367" xr:uid="{00000000-0005-0000-0000-0000150E0000}"/>
    <cellStyle name="Comma 2 2 9 6 4" xfId="3368" xr:uid="{00000000-0005-0000-0000-0000160E0000}"/>
    <cellStyle name="Comma 2 2 9 7" xfId="3369" xr:uid="{00000000-0005-0000-0000-0000170E0000}"/>
    <cellStyle name="Comma 2 2 9 7 2" xfId="3370" xr:uid="{00000000-0005-0000-0000-0000180E0000}"/>
    <cellStyle name="Comma 2 2 9 7 3" xfId="3371" xr:uid="{00000000-0005-0000-0000-0000190E0000}"/>
    <cellStyle name="Comma 2 2 9 7 4" xfId="3372" xr:uid="{00000000-0005-0000-0000-00001A0E0000}"/>
    <cellStyle name="Comma 2 2 9 8" xfId="3373" xr:uid="{00000000-0005-0000-0000-00001B0E0000}"/>
    <cellStyle name="Comma 2 2 9 9" xfId="3374" xr:uid="{00000000-0005-0000-0000-00001C0E0000}"/>
    <cellStyle name="Comma 2 20" xfId="3375" xr:uid="{00000000-0005-0000-0000-00001D0E0000}"/>
    <cellStyle name="Comma 2 20 2" xfId="3376" xr:uid="{00000000-0005-0000-0000-00001E0E0000}"/>
    <cellStyle name="Comma 2 20 3" xfId="3377" xr:uid="{00000000-0005-0000-0000-00001F0E0000}"/>
    <cellStyle name="Comma 2 20 3 2" xfId="3378" xr:uid="{00000000-0005-0000-0000-0000200E0000}"/>
    <cellStyle name="Comma 2 20 3 3" xfId="3379" xr:uid="{00000000-0005-0000-0000-0000210E0000}"/>
    <cellStyle name="Comma 2 20 3 4" xfId="3380" xr:uid="{00000000-0005-0000-0000-0000220E0000}"/>
    <cellStyle name="Comma 2 21" xfId="3381" xr:uid="{00000000-0005-0000-0000-0000230E0000}"/>
    <cellStyle name="Comma 2 21 2" xfId="3382" xr:uid="{00000000-0005-0000-0000-0000240E0000}"/>
    <cellStyle name="Comma 2 21 3" xfId="3383" xr:uid="{00000000-0005-0000-0000-0000250E0000}"/>
    <cellStyle name="Comma 2 21 3 2" xfId="3384" xr:uid="{00000000-0005-0000-0000-0000260E0000}"/>
    <cellStyle name="Comma 2 21 3 3" xfId="3385" xr:uid="{00000000-0005-0000-0000-0000270E0000}"/>
    <cellStyle name="Comma 2 21 3 4" xfId="3386" xr:uid="{00000000-0005-0000-0000-0000280E0000}"/>
    <cellStyle name="Comma 2 22" xfId="3387" xr:uid="{00000000-0005-0000-0000-0000290E0000}"/>
    <cellStyle name="Comma 2 22 2" xfId="3388" xr:uid="{00000000-0005-0000-0000-00002A0E0000}"/>
    <cellStyle name="Comma 2 22 3" xfId="3389" xr:uid="{00000000-0005-0000-0000-00002B0E0000}"/>
    <cellStyle name="Comma 2 22 3 2" xfId="3390" xr:uid="{00000000-0005-0000-0000-00002C0E0000}"/>
    <cellStyle name="Comma 2 22 3 3" xfId="3391" xr:uid="{00000000-0005-0000-0000-00002D0E0000}"/>
    <cellStyle name="Comma 2 22 3 4" xfId="3392" xr:uid="{00000000-0005-0000-0000-00002E0E0000}"/>
    <cellStyle name="Comma 2 23" xfId="3393" xr:uid="{00000000-0005-0000-0000-00002F0E0000}"/>
    <cellStyle name="Comma 2 23 2" xfId="3394" xr:uid="{00000000-0005-0000-0000-0000300E0000}"/>
    <cellStyle name="Comma 2 23 3" xfId="3395" xr:uid="{00000000-0005-0000-0000-0000310E0000}"/>
    <cellStyle name="Comma 2 23 3 2" xfId="3396" xr:uid="{00000000-0005-0000-0000-0000320E0000}"/>
    <cellStyle name="Comma 2 23 3 3" xfId="3397" xr:uid="{00000000-0005-0000-0000-0000330E0000}"/>
    <cellStyle name="Comma 2 23 3 4" xfId="3398" xr:uid="{00000000-0005-0000-0000-0000340E0000}"/>
    <cellStyle name="Comma 2 23 4" xfId="3399" xr:uid="{00000000-0005-0000-0000-0000350E0000}"/>
    <cellStyle name="Comma 2 23 5" xfId="3400" xr:uid="{00000000-0005-0000-0000-0000360E0000}"/>
    <cellStyle name="Comma 2 23 6" xfId="3401" xr:uid="{00000000-0005-0000-0000-0000370E0000}"/>
    <cellStyle name="Comma 2 24" xfId="3402" xr:uid="{00000000-0005-0000-0000-0000380E0000}"/>
    <cellStyle name="Comma 2 25" xfId="3403" xr:uid="{00000000-0005-0000-0000-0000390E0000}"/>
    <cellStyle name="Comma 2 26" xfId="3404" xr:uid="{00000000-0005-0000-0000-00003A0E0000}"/>
    <cellStyle name="Comma 2 27" xfId="3405" xr:uid="{00000000-0005-0000-0000-00003B0E0000}"/>
    <cellStyle name="Comma 2 28" xfId="3406" xr:uid="{00000000-0005-0000-0000-00003C0E0000}"/>
    <cellStyle name="Comma 2 29" xfId="3407" xr:uid="{00000000-0005-0000-0000-00003D0E0000}"/>
    <cellStyle name="Comma 2 3" xfId="3408" xr:uid="{00000000-0005-0000-0000-00003E0E0000}"/>
    <cellStyle name="Comma 2 3 10" xfId="3409" xr:uid="{00000000-0005-0000-0000-00003F0E0000}"/>
    <cellStyle name="Comma 2 3 10 2" xfId="3410" xr:uid="{00000000-0005-0000-0000-0000400E0000}"/>
    <cellStyle name="Comma 2 3 10 2 2" xfId="3411" xr:uid="{00000000-0005-0000-0000-0000410E0000}"/>
    <cellStyle name="Comma 2 3 10 2 2 2" xfId="3412" xr:uid="{00000000-0005-0000-0000-0000420E0000}"/>
    <cellStyle name="Comma 2 3 10 2 2 3" xfId="3413" xr:uid="{00000000-0005-0000-0000-0000430E0000}"/>
    <cellStyle name="Comma 2 3 10 2 2 4" xfId="3414" xr:uid="{00000000-0005-0000-0000-0000440E0000}"/>
    <cellStyle name="Comma 2 3 10 2 3" xfId="3415" xr:uid="{00000000-0005-0000-0000-0000450E0000}"/>
    <cellStyle name="Comma 2 3 10 2 4" xfId="3416" xr:uid="{00000000-0005-0000-0000-0000460E0000}"/>
    <cellStyle name="Comma 2 3 10 2 5" xfId="3417" xr:uid="{00000000-0005-0000-0000-0000470E0000}"/>
    <cellStyle name="Comma 2 3 10 3" xfId="3418" xr:uid="{00000000-0005-0000-0000-0000480E0000}"/>
    <cellStyle name="Comma 2 3 10 3 2" xfId="3419" xr:uid="{00000000-0005-0000-0000-0000490E0000}"/>
    <cellStyle name="Comma 2 3 10 3 3" xfId="3420" xr:uid="{00000000-0005-0000-0000-00004A0E0000}"/>
    <cellStyle name="Comma 2 3 10 3 4" xfId="3421" xr:uid="{00000000-0005-0000-0000-00004B0E0000}"/>
    <cellStyle name="Comma 2 3 10 4" xfId="3422" xr:uid="{00000000-0005-0000-0000-00004C0E0000}"/>
    <cellStyle name="Comma 2 3 10 5" xfId="3423" xr:uid="{00000000-0005-0000-0000-00004D0E0000}"/>
    <cellStyle name="Comma 2 3 10 6" xfId="3424" xr:uid="{00000000-0005-0000-0000-00004E0E0000}"/>
    <cellStyle name="Comma 2 3 11" xfId="3425" xr:uid="{00000000-0005-0000-0000-00004F0E0000}"/>
    <cellStyle name="Comma 2 3 12" xfId="3426" xr:uid="{00000000-0005-0000-0000-0000500E0000}"/>
    <cellStyle name="Comma 2 3 12 2" xfId="3427" xr:uid="{00000000-0005-0000-0000-0000510E0000}"/>
    <cellStyle name="Comma 2 3 12 2 2" xfId="3428" xr:uid="{00000000-0005-0000-0000-0000520E0000}"/>
    <cellStyle name="Comma 2 3 12 2 3" xfId="3429" xr:uid="{00000000-0005-0000-0000-0000530E0000}"/>
    <cellStyle name="Comma 2 3 12 2 4" xfId="3430" xr:uid="{00000000-0005-0000-0000-0000540E0000}"/>
    <cellStyle name="Comma 2 3 12 3" xfId="3431" xr:uid="{00000000-0005-0000-0000-0000550E0000}"/>
    <cellStyle name="Comma 2 3 12 4" xfId="3432" xr:uid="{00000000-0005-0000-0000-0000560E0000}"/>
    <cellStyle name="Comma 2 3 12 5" xfId="3433" xr:uid="{00000000-0005-0000-0000-0000570E0000}"/>
    <cellStyle name="Comma 2 3 13" xfId="3434" xr:uid="{00000000-0005-0000-0000-0000580E0000}"/>
    <cellStyle name="Comma 2 3 13 2" xfId="3435" xr:uid="{00000000-0005-0000-0000-0000590E0000}"/>
    <cellStyle name="Comma 2 3 13 3" xfId="3436" xr:uid="{00000000-0005-0000-0000-00005A0E0000}"/>
    <cellStyle name="Comma 2 3 13 4" xfId="3437" xr:uid="{00000000-0005-0000-0000-00005B0E0000}"/>
    <cellStyle name="Comma 2 3 14" xfId="3438" xr:uid="{00000000-0005-0000-0000-00005C0E0000}"/>
    <cellStyle name="Comma 2 3 15" xfId="3439" xr:uid="{00000000-0005-0000-0000-00005D0E0000}"/>
    <cellStyle name="Comma 2 3 16" xfId="3440" xr:uid="{00000000-0005-0000-0000-00005E0E0000}"/>
    <cellStyle name="Comma 2 3 2" xfId="3441" xr:uid="{00000000-0005-0000-0000-00005F0E0000}"/>
    <cellStyle name="Comma 2 3 2 10" xfId="3442" xr:uid="{00000000-0005-0000-0000-0000600E0000}"/>
    <cellStyle name="Comma 2 3 2 10 2" xfId="3443" xr:uid="{00000000-0005-0000-0000-0000610E0000}"/>
    <cellStyle name="Comma 2 3 2 10 2 2" xfId="3444" xr:uid="{00000000-0005-0000-0000-0000620E0000}"/>
    <cellStyle name="Comma 2 3 2 10 2 3" xfId="3445" xr:uid="{00000000-0005-0000-0000-0000630E0000}"/>
    <cellStyle name="Comma 2 3 2 10 2 4" xfId="3446" xr:uid="{00000000-0005-0000-0000-0000640E0000}"/>
    <cellStyle name="Comma 2 3 2 10 3" xfId="3447" xr:uid="{00000000-0005-0000-0000-0000650E0000}"/>
    <cellStyle name="Comma 2 3 2 10 4" xfId="3448" xr:uid="{00000000-0005-0000-0000-0000660E0000}"/>
    <cellStyle name="Comma 2 3 2 10 5" xfId="3449" xr:uid="{00000000-0005-0000-0000-0000670E0000}"/>
    <cellStyle name="Comma 2 3 2 11" xfId="3450" xr:uid="{00000000-0005-0000-0000-0000680E0000}"/>
    <cellStyle name="Comma 2 3 2 11 2" xfId="3451" xr:uid="{00000000-0005-0000-0000-0000690E0000}"/>
    <cellStyle name="Comma 2 3 2 11 3" xfId="3452" xr:uid="{00000000-0005-0000-0000-00006A0E0000}"/>
    <cellStyle name="Comma 2 3 2 11 4" xfId="3453" xr:uid="{00000000-0005-0000-0000-00006B0E0000}"/>
    <cellStyle name="Comma 2 3 2 12" xfId="3454" xr:uid="{00000000-0005-0000-0000-00006C0E0000}"/>
    <cellStyle name="Comma 2 3 2 13" xfId="3455" xr:uid="{00000000-0005-0000-0000-00006D0E0000}"/>
    <cellStyle name="Comma 2 3 2 14" xfId="3456" xr:uid="{00000000-0005-0000-0000-00006E0E0000}"/>
    <cellStyle name="Comma 2 3 2 2" xfId="3457" xr:uid="{00000000-0005-0000-0000-00006F0E0000}"/>
    <cellStyle name="Comma 2 3 2 2 10" xfId="3458" xr:uid="{00000000-0005-0000-0000-0000700E0000}"/>
    <cellStyle name="Comma 2 3 2 2 2" xfId="3459" xr:uid="{00000000-0005-0000-0000-0000710E0000}"/>
    <cellStyle name="Comma 2 3 2 2 2 2" xfId="3460" xr:uid="{00000000-0005-0000-0000-0000720E0000}"/>
    <cellStyle name="Comma 2 3 2 2 2 2 2" xfId="3461" xr:uid="{00000000-0005-0000-0000-0000730E0000}"/>
    <cellStyle name="Comma 2 3 2 2 2 2 2 2" xfId="3462" xr:uid="{00000000-0005-0000-0000-0000740E0000}"/>
    <cellStyle name="Comma 2 3 2 2 2 2 2 2 2" xfId="3463" xr:uid="{00000000-0005-0000-0000-0000750E0000}"/>
    <cellStyle name="Comma 2 3 2 2 2 2 2 2 3" xfId="3464" xr:uid="{00000000-0005-0000-0000-0000760E0000}"/>
    <cellStyle name="Comma 2 3 2 2 2 2 2 2 4" xfId="3465" xr:uid="{00000000-0005-0000-0000-0000770E0000}"/>
    <cellStyle name="Comma 2 3 2 2 2 2 2 3" xfId="3466" xr:uid="{00000000-0005-0000-0000-0000780E0000}"/>
    <cellStyle name="Comma 2 3 2 2 2 2 2 4" xfId="3467" xr:uid="{00000000-0005-0000-0000-0000790E0000}"/>
    <cellStyle name="Comma 2 3 2 2 2 2 2 5" xfId="3468" xr:uid="{00000000-0005-0000-0000-00007A0E0000}"/>
    <cellStyle name="Comma 2 3 2 2 2 2 3" xfId="3469" xr:uid="{00000000-0005-0000-0000-00007B0E0000}"/>
    <cellStyle name="Comma 2 3 2 2 2 2 3 2" xfId="3470" xr:uid="{00000000-0005-0000-0000-00007C0E0000}"/>
    <cellStyle name="Comma 2 3 2 2 2 2 3 3" xfId="3471" xr:uid="{00000000-0005-0000-0000-00007D0E0000}"/>
    <cellStyle name="Comma 2 3 2 2 2 2 3 4" xfId="3472" xr:uid="{00000000-0005-0000-0000-00007E0E0000}"/>
    <cellStyle name="Comma 2 3 2 2 2 2 4" xfId="3473" xr:uid="{00000000-0005-0000-0000-00007F0E0000}"/>
    <cellStyle name="Comma 2 3 2 2 2 2 5" xfId="3474" xr:uid="{00000000-0005-0000-0000-0000800E0000}"/>
    <cellStyle name="Comma 2 3 2 2 2 2 6" xfId="3475" xr:uid="{00000000-0005-0000-0000-0000810E0000}"/>
    <cellStyle name="Comma 2 3 2 2 2 3" xfId="3476" xr:uid="{00000000-0005-0000-0000-0000820E0000}"/>
    <cellStyle name="Comma 2 3 2 2 2 3 2" xfId="3477" xr:uid="{00000000-0005-0000-0000-0000830E0000}"/>
    <cellStyle name="Comma 2 3 2 2 2 3 2 2" xfId="3478" xr:uid="{00000000-0005-0000-0000-0000840E0000}"/>
    <cellStyle name="Comma 2 3 2 2 2 3 2 2 2" xfId="3479" xr:uid="{00000000-0005-0000-0000-0000850E0000}"/>
    <cellStyle name="Comma 2 3 2 2 2 3 2 2 3" xfId="3480" xr:uid="{00000000-0005-0000-0000-0000860E0000}"/>
    <cellStyle name="Comma 2 3 2 2 2 3 2 2 4" xfId="3481" xr:uid="{00000000-0005-0000-0000-0000870E0000}"/>
    <cellStyle name="Comma 2 3 2 2 2 3 2 3" xfId="3482" xr:uid="{00000000-0005-0000-0000-0000880E0000}"/>
    <cellStyle name="Comma 2 3 2 2 2 3 2 4" xfId="3483" xr:uid="{00000000-0005-0000-0000-0000890E0000}"/>
    <cellStyle name="Comma 2 3 2 2 2 3 2 5" xfId="3484" xr:uid="{00000000-0005-0000-0000-00008A0E0000}"/>
    <cellStyle name="Comma 2 3 2 2 2 3 3" xfId="3485" xr:uid="{00000000-0005-0000-0000-00008B0E0000}"/>
    <cellStyle name="Comma 2 3 2 2 2 3 3 2" xfId="3486" xr:uid="{00000000-0005-0000-0000-00008C0E0000}"/>
    <cellStyle name="Comma 2 3 2 2 2 3 3 3" xfId="3487" xr:uid="{00000000-0005-0000-0000-00008D0E0000}"/>
    <cellStyle name="Comma 2 3 2 2 2 3 3 4" xfId="3488" xr:uid="{00000000-0005-0000-0000-00008E0E0000}"/>
    <cellStyle name="Comma 2 3 2 2 2 3 4" xfId="3489" xr:uid="{00000000-0005-0000-0000-00008F0E0000}"/>
    <cellStyle name="Comma 2 3 2 2 2 3 5" xfId="3490" xr:uid="{00000000-0005-0000-0000-0000900E0000}"/>
    <cellStyle name="Comma 2 3 2 2 2 3 6" xfId="3491" xr:uid="{00000000-0005-0000-0000-0000910E0000}"/>
    <cellStyle name="Comma 2 3 2 2 2 4" xfId="3492" xr:uid="{00000000-0005-0000-0000-0000920E0000}"/>
    <cellStyle name="Comma 2 3 2 2 2 4 2" xfId="3493" xr:uid="{00000000-0005-0000-0000-0000930E0000}"/>
    <cellStyle name="Comma 2 3 2 2 2 4 2 2" xfId="3494" xr:uid="{00000000-0005-0000-0000-0000940E0000}"/>
    <cellStyle name="Comma 2 3 2 2 2 4 2 3" xfId="3495" xr:uid="{00000000-0005-0000-0000-0000950E0000}"/>
    <cellStyle name="Comma 2 3 2 2 2 4 2 4" xfId="3496" xr:uid="{00000000-0005-0000-0000-0000960E0000}"/>
    <cellStyle name="Comma 2 3 2 2 2 4 3" xfId="3497" xr:uid="{00000000-0005-0000-0000-0000970E0000}"/>
    <cellStyle name="Comma 2 3 2 2 2 4 4" xfId="3498" xr:uid="{00000000-0005-0000-0000-0000980E0000}"/>
    <cellStyle name="Comma 2 3 2 2 2 4 5" xfId="3499" xr:uid="{00000000-0005-0000-0000-0000990E0000}"/>
    <cellStyle name="Comma 2 3 2 2 2 5" xfId="3500" xr:uid="{00000000-0005-0000-0000-00009A0E0000}"/>
    <cellStyle name="Comma 2 3 2 2 2 5 2" xfId="3501" xr:uid="{00000000-0005-0000-0000-00009B0E0000}"/>
    <cellStyle name="Comma 2 3 2 2 2 5 3" xfId="3502" xr:uid="{00000000-0005-0000-0000-00009C0E0000}"/>
    <cellStyle name="Comma 2 3 2 2 2 5 4" xfId="3503" xr:uid="{00000000-0005-0000-0000-00009D0E0000}"/>
    <cellStyle name="Comma 2 3 2 2 2 6" xfId="3504" xr:uid="{00000000-0005-0000-0000-00009E0E0000}"/>
    <cellStyle name="Comma 2 3 2 2 2 7" xfId="3505" xr:uid="{00000000-0005-0000-0000-00009F0E0000}"/>
    <cellStyle name="Comma 2 3 2 2 2 8" xfId="3506" xr:uid="{00000000-0005-0000-0000-0000A00E0000}"/>
    <cellStyle name="Comma 2 3 2 2 3" xfId="3507" xr:uid="{00000000-0005-0000-0000-0000A10E0000}"/>
    <cellStyle name="Comma 2 3 2 2 3 2" xfId="3508" xr:uid="{00000000-0005-0000-0000-0000A20E0000}"/>
    <cellStyle name="Comma 2 3 2 2 3 2 2" xfId="3509" xr:uid="{00000000-0005-0000-0000-0000A30E0000}"/>
    <cellStyle name="Comma 2 3 2 2 3 2 2 2" xfId="3510" xr:uid="{00000000-0005-0000-0000-0000A40E0000}"/>
    <cellStyle name="Comma 2 3 2 2 3 2 2 3" xfId="3511" xr:uid="{00000000-0005-0000-0000-0000A50E0000}"/>
    <cellStyle name="Comma 2 3 2 2 3 2 2 4" xfId="3512" xr:uid="{00000000-0005-0000-0000-0000A60E0000}"/>
    <cellStyle name="Comma 2 3 2 2 3 2 3" xfId="3513" xr:uid="{00000000-0005-0000-0000-0000A70E0000}"/>
    <cellStyle name="Comma 2 3 2 2 3 2 4" xfId="3514" xr:uid="{00000000-0005-0000-0000-0000A80E0000}"/>
    <cellStyle name="Comma 2 3 2 2 3 2 5" xfId="3515" xr:uid="{00000000-0005-0000-0000-0000A90E0000}"/>
    <cellStyle name="Comma 2 3 2 2 3 3" xfId="3516" xr:uid="{00000000-0005-0000-0000-0000AA0E0000}"/>
    <cellStyle name="Comma 2 3 2 2 3 3 2" xfId="3517" xr:uid="{00000000-0005-0000-0000-0000AB0E0000}"/>
    <cellStyle name="Comma 2 3 2 2 3 3 3" xfId="3518" xr:uid="{00000000-0005-0000-0000-0000AC0E0000}"/>
    <cellStyle name="Comma 2 3 2 2 3 3 4" xfId="3519" xr:uid="{00000000-0005-0000-0000-0000AD0E0000}"/>
    <cellStyle name="Comma 2 3 2 2 3 4" xfId="3520" xr:uid="{00000000-0005-0000-0000-0000AE0E0000}"/>
    <cellStyle name="Comma 2 3 2 2 3 5" xfId="3521" xr:uid="{00000000-0005-0000-0000-0000AF0E0000}"/>
    <cellStyle name="Comma 2 3 2 2 3 6" xfId="3522" xr:uid="{00000000-0005-0000-0000-0000B00E0000}"/>
    <cellStyle name="Comma 2 3 2 2 4" xfId="3523" xr:uid="{00000000-0005-0000-0000-0000B10E0000}"/>
    <cellStyle name="Comma 2 3 2 2 4 2" xfId="3524" xr:uid="{00000000-0005-0000-0000-0000B20E0000}"/>
    <cellStyle name="Comma 2 3 2 2 4 2 2" xfId="3525" xr:uid="{00000000-0005-0000-0000-0000B30E0000}"/>
    <cellStyle name="Comma 2 3 2 2 4 2 2 2" xfId="3526" xr:uid="{00000000-0005-0000-0000-0000B40E0000}"/>
    <cellStyle name="Comma 2 3 2 2 4 2 2 3" xfId="3527" xr:uid="{00000000-0005-0000-0000-0000B50E0000}"/>
    <cellStyle name="Comma 2 3 2 2 4 2 2 4" xfId="3528" xr:uid="{00000000-0005-0000-0000-0000B60E0000}"/>
    <cellStyle name="Comma 2 3 2 2 4 2 3" xfId="3529" xr:uid="{00000000-0005-0000-0000-0000B70E0000}"/>
    <cellStyle name="Comma 2 3 2 2 4 2 4" xfId="3530" xr:uid="{00000000-0005-0000-0000-0000B80E0000}"/>
    <cellStyle name="Comma 2 3 2 2 4 2 5" xfId="3531" xr:uid="{00000000-0005-0000-0000-0000B90E0000}"/>
    <cellStyle name="Comma 2 3 2 2 4 3" xfId="3532" xr:uid="{00000000-0005-0000-0000-0000BA0E0000}"/>
    <cellStyle name="Comma 2 3 2 2 4 3 2" xfId="3533" xr:uid="{00000000-0005-0000-0000-0000BB0E0000}"/>
    <cellStyle name="Comma 2 3 2 2 4 3 3" xfId="3534" xr:uid="{00000000-0005-0000-0000-0000BC0E0000}"/>
    <cellStyle name="Comma 2 3 2 2 4 3 4" xfId="3535" xr:uid="{00000000-0005-0000-0000-0000BD0E0000}"/>
    <cellStyle name="Comma 2 3 2 2 4 4" xfId="3536" xr:uid="{00000000-0005-0000-0000-0000BE0E0000}"/>
    <cellStyle name="Comma 2 3 2 2 4 5" xfId="3537" xr:uid="{00000000-0005-0000-0000-0000BF0E0000}"/>
    <cellStyle name="Comma 2 3 2 2 4 6" xfId="3538" xr:uid="{00000000-0005-0000-0000-0000C00E0000}"/>
    <cellStyle name="Comma 2 3 2 2 5" xfId="3539" xr:uid="{00000000-0005-0000-0000-0000C10E0000}"/>
    <cellStyle name="Comma 2 3 2 2 6" xfId="3540" xr:uid="{00000000-0005-0000-0000-0000C20E0000}"/>
    <cellStyle name="Comma 2 3 2 2 6 2" xfId="3541" xr:uid="{00000000-0005-0000-0000-0000C30E0000}"/>
    <cellStyle name="Comma 2 3 2 2 6 2 2" xfId="3542" xr:uid="{00000000-0005-0000-0000-0000C40E0000}"/>
    <cellStyle name="Comma 2 3 2 2 6 2 3" xfId="3543" xr:uid="{00000000-0005-0000-0000-0000C50E0000}"/>
    <cellStyle name="Comma 2 3 2 2 6 2 4" xfId="3544" xr:uid="{00000000-0005-0000-0000-0000C60E0000}"/>
    <cellStyle name="Comma 2 3 2 2 6 3" xfId="3545" xr:uid="{00000000-0005-0000-0000-0000C70E0000}"/>
    <cellStyle name="Comma 2 3 2 2 6 4" xfId="3546" xr:uid="{00000000-0005-0000-0000-0000C80E0000}"/>
    <cellStyle name="Comma 2 3 2 2 6 5" xfId="3547" xr:uid="{00000000-0005-0000-0000-0000C90E0000}"/>
    <cellStyle name="Comma 2 3 2 2 7" xfId="3548" xr:uid="{00000000-0005-0000-0000-0000CA0E0000}"/>
    <cellStyle name="Comma 2 3 2 2 7 2" xfId="3549" xr:uid="{00000000-0005-0000-0000-0000CB0E0000}"/>
    <cellStyle name="Comma 2 3 2 2 7 3" xfId="3550" xr:uid="{00000000-0005-0000-0000-0000CC0E0000}"/>
    <cellStyle name="Comma 2 3 2 2 7 4" xfId="3551" xr:uid="{00000000-0005-0000-0000-0000CD0E0000}"/>
    <cellStyle name="Comma 2 3 2 2 8" xfId="3552" xr:uid="{00000000-0005-0000-0000-0000CE0E0000}"/>
    <cellStyle name="Comma 2 3 2 2 9" xfId="3553" xr:uid="{00000000-0005-0000-0000-0000CF0E0000}"/>
    <cellStyle name="Comma 2 3 2 3" xfId="3554" xr:uid="{00000000-0005-0000-0000-0000D00E0000}"/>
    <cellStyle name="Comma 2 3 2 3 2" xfId="3555" xr:uid="{00000000-0005-0000-0000-0000D10E0000}"/>
    <cellStyle name="Comma 2 3 2 3 2 2" xfId="3556" xr:uid="{00000000-0005-0000-0000-0000D20E0000}"/>
    <cellStyle name="Comma 2 3 2 3 2 2 2" xfId="3557" xr:uid="{00000000-0005-0000-0000-0000D30E0000}"/>
    <cellStyle name="Comma 2 3 2 3 2 2 2 2" xfId="3558" xr:uid="{00000000-0005-0000-0000-0000D40E0000}"/>
    <cellStyle name="Comma 2 3 2 3 2 2 2 2 2" xfId="3559" xr:uid="{00000000-0005-0000-0000-0000D50E0000}"/>
    <cellStyle name="Comma 2 3 2 3 2 2 2 2 3" xfId="3560" xr:uid="{00000000-0005-0000-0000-0000D60E0000}"/>
    <cellStyle name="Comma 2 3 2 3 2 2 2 2 4" xfId="3561" xr:uid="{00000000-0005-0000-0000-0000D70E0000}"/>
    <cellStyle name="Comma 2 3 2 3 2 2 2 3" xfId="3562" xr:uid="{00000000-0005-0000-0000-0000D80E0000}"/>
    <cellStyle name="Comma 2 3 2 3 2 2 2 4" xfId="3563" xr:uid="{00000000-0005-0000-0000-0000D90E0000}"/>
    <cellStyle name="Comma 2 3 2 3 2 2 2 5" xfId="3564" xr:uid="{00000000-0005-0000-0000-0000DA0E0000}"/>
    <cellStyle name="Comma 2 3 2 3 2 2 3" xfId="3565" xr:uid="{00000000-0005-0000-0000-0000DB0E0000}"/>
    <cellStyle name="Comma 2 3 2 3 2 2 3 2" xfId="3566" xr:uid="{00000000-0005-0000-0000-0000DC0E0000}"/>
    <cellStyle name="Comma 2 3 2 3 2 2 3 3" xfId="3567" xr:uid="{00000000-0005-0000-0000-0000DD0E0000}"/>
    <cellStyle name="Comma 2 3 2 3 2 2 3 4" xfId="3568" xr:uid="{00000000-0005-0000-0000-0000DE0E0000}"/>
    <cellStyle name="Comma 2 3 2 3 2 2 4" xfId="3569" xr:uid="{00000000-0005-0000-0000-0000DF0E0000}"/>
    <cellStyle name="Comma 2 3 2 3 2 2 5" xfId="3570" xr:uid="{00000000-0005-0000-0000-0000E00E0000}"/>
    <cellStyle name="Comma 2 3 2 3 2 2 6" xfId="3571" xr:uid="{00000000-0005-0000-0000-0000E10E0000}"/>
    <cellStyle name="Comma 2 3 2 3 2 3" xfId="3572" xr:uid="{00000000-0005-0000-0000-0000E20E0000}"/>
    <cellStyle name="Comma 2 3 2 3 2 3 2" xfId="3573" xr:uid="{00000000-0005-0000-0000-0000E30E0000}"/>
    <cellStyle name="Comma 2 3 2 3 2 3 2 2" xfId="3574" xr:uid="{00000000-0005-0000-0000-0000E40E0000}"/>
    <cellStyle name="Comma 2 3 2 3 2 3 2 2 2" xfId="3575" xr:uid="{00000000-0005-0000-0000-0000E50E0000}"/>
    <cellStyle name="Comma 2 3 2 3 2 3 2 2 3" xfId="3576" xr:uid="{00000000-0005-0000-0000-0000E60E0000}"/>
    <cellStyle name="Comma 2 3 2 3 2 3 2 2 4" xfId="3577" xr:uid="{00000000-0005-0000-0000-0000E70E0000}"/>
    <cellStyle name="Comma 2 3 2 3 2 3 2 3" xfId="3578" xr:uid="{00000000-0005-0000-0000-0000E80E0000}"/>
    <cellStyle name="Comma 2 3 2 3 2 3 2 4" xfId="3579" xr:uid="{00000000-0005-0000-0000-0000E90E0000}"/>
    <cellStyle name="Comma 2 3 2 3 2 3 2 5" xfId="3580" xr:uid="{00000000-0005-0000-0000-0000EA0E0000}"/>
    <cellStyle name="Comma 2 3 2 3 2 3 3" xfId="3581" xr:uid="{00000000-0005-0000-0000-0000EB0E0000}"/>
    <cellStyle name="Comma 2 3 2 3 2 3 3 2" xfId="3582" xr:uid="{00000000-0005-0000-0000-0000EC0E0000}"/>
    <cellStyle name="Comma 2 3 2 3 2 3 3 3" xfId="3583" xr:uid="{00000000-0005-0000-0000-0000ED0E0000}"/>
    <cellStyle name="Comma 2 3 2 3 2 3 3 4" xfId="3584" xr:uid="{00000000-0005-0000-0000-0000EE0E0000}"/>
    <cellStyle name="Comma 2 3 2 3 2 3 4" xfId="3585" xr:uid="{00000000-0005-0000-0000-0000EF0E0000}"/>
    <cellStyle name="Comma 2 3 2 3 2 3 5" xfId="3586" xr:uid="{00000000-0005-0000-0000-0000F00E0000}"/>
    <cellStyle name="Comma 2 3 2 3 2 3 6" xfId="3587" xr:uid="{00000000-0005-0000-0000-0000F10E0000}"/>
    <cellStyle name="Comma 2 3 2 3 2 4" xfId="3588" xr:uid="{00000000-0005-0000-0000-0000F20E0000}"/>
    <cellStyle name="Comma 2 3 2 3 2 4 2" xfId="3589" xr:uid="{00000000-0005-0000-0000-0000F30E0000}"/>
    <cellStyle name="Comma 2 3 2 3 2 4 2 2" xfId="3590" xr:uid="{00000000-0005-0000-0000-0000F40E0000}"/>
    <cellStyle name="Comma 2 3 2 3 2 4 2 3" xfId="3591" xr:uid="{00000000-0005-0000-0000-0000F50E0000}"/>
    <cellStyle name="Comma 2 3 2 3 2 4 2 4" xfId="3592" xr:uid="{00000000-0005-0000-0000-0000F60E0000}"/>
    <cellStyle name="Comma 2 3 2 3 2 4 3" xfId="3593" xr:uid="{00000000-0005-0000-0000-0000F70E0000}"/>
    <cellStyle name="Comma 2 3 2 3 2 4 4" xfId="3594" xr:uid="{00000000-0005-0000-0000-0000F80E0000}"/>
    <cellStyle name="Comma 2 3 2 3 2 4 5" xfId="3595" xr:uid="{00000000-0005-0000-0000-0000F90E0000}"/>
    <cellStyle name="Comma 2 3 2 3 2 5" xfId="3596" xr:uid="{00000000-0005-0000-0000-0000FA0E0000}"/>
    <cellStyle name="Comma 2 3 2 3 2 5 2" xfId="3597" xr:uid="{00000000-0005-0000-0000-0000FB0E0000}"/>
    <cellStyle name="Comma 2 3 2 3 2 5 3" xfId="3598" xr:uid="{00000000-0005-0000-0000-0000FC0E0000}"/>
    <cellStyle name="Comma 2 3 2 3 2 5 4" xfId="3599" xr:uid="{00000000-0005-0000-0000-0000FD0E0000}"/>
    <cellStyle name="Comma 2 3 2 3 2 6" xfId="3600" xr:uid="{00000000-0005-0000-0000-0000FE0E0000}"/>
    <cellStyle name="Comma 2 3 2 3 2 7" xfId="3601" xr:uid="{00000000-0005-0000-0000-0000FF0E0000}"/>
    <cellStyle name="Comma 2 3 2 3 2 8" xfId="3602" xr:uid="{00000000-0005-0000-0000-0000000F0000}"/>
    <cellStyle name="Comma 2 3 2 3 3" xfId="3603" xr:uid="{00000000-0005-0000-0000-0000010F0000}"/>
    <cellStyle name="Comma 2 3 2 3 3 2" xfId="3604" xr:uid="{00000000-0005-0000-0000-0000020F0000}"/>
    <cellStyle name="Comma 2 3 2 3 3 2 2" xfId="3605" xr:uid="{00000000-0005-0000-0000-0000030F0000}"/>
    <cellStyle name="Comma 2 3 2 3 3 2 2 2" xfId="3606" xr:uid="{00000000-0005-0000-0000-0000040F0000}"/>
    <cellStyle name="Comma 2 3 2 3 3 2 2 3" xfId="3607" xr:uid="{00000000-0005-0000-0000-0000050F0000}"/>
    <cellStyle name="Comma 2 3 2 3 3 2 2 4" xfId="3608" xr:uid="{00000000-0005-0000-0000-0000060F0000}"/>
    <cellStyle name="Comma 2 3 2 3 3 2 3" xfId="3609" xr:uid="{00000000-0005-0000-0000-0000070F0000}"/>
    <cellStyle name="Comma 2 3 2 3 3 2 4" xfId="3610" xr:uid="{00000000-0005-0000-0000-0000080F0000}"/>
    <cellStyle name="Comma 2 3 2 3 3 2 5" xfId="3611" xr:uid="{00000000-0005-0000-0000-0000090F0000}"/>
    <cellStyle name="Comma 2 3 2 3 3 3" xfId="3612" xr:uid="{00000000-0005-0000-0000-00000A0F0000}"/>
    <cellStyle name="Comma 2 3 2 3 3 3 2" xfId="3613" xr:uid="{00000000-0005-0000-0000-00000B0F0000}"/>
    <cellStyle name="Comma 2 3 2 3 3 3 3" xfId="3614" xr:uid="{00000000-0005-0000-0000-00000C0F0000}"/>
    <cellStyle name="Comma 2 3 2 3 3 3 4" xfId="3615" xr:uid="{00000000-0005-0000-0000-00000D0F0000}"/>
    <cellStyle name="Comma 2 3 2 3 3 4" xfId="3616" xr:uid="{00000000-0005-0000-0000-00000E0F0000}"/>
    <cellStyle name="Comma 2 3 2 3 3 5" xfId="3617" xr:uid="{00000000-0005-0000-0000-00000F0F0000}"/>
    <cellStyle name="Comma 2 3 2 3 3 6" xfId="3618" xr:uid="{00000000-0005-0000-0000-0000100F0000}"/>
    <cellStyle name="Comma 2 3 2 3 4" xfId="3619" xr:uid="{00000000-0005-0000-0000-0000110F0000}"/>
    <cellStyle name="Comma 2 3 2 3 4 2" xfId="3620" xr:uid="{00000000-0005-0000-0000-0000120F0000}"/>
    <cellStyle name="Comma 2 3 2 3 4 2 2" xfId="3621" xr:uid="{00000000-0005-0000-0000-0000130F0000}"/>
    <cellStyle name="Comma 2 3 2 3 4 2 2 2" xfId="3622" xr:uid="{00000000-0005-0000-0000-0000140F0000}"/>
    <cellStyle name="Comma 2 3 2 3 4 2 2 3" xfId="3623" xr:uid="{00000000-0005-0000-0000-0000150F0000}"/>
    <cellStyle name="Comma 2 3 2 3 4 2 2 4" xfId="3624" xr:uid="{00000000-0005-0000-0000-0000160F0000}"/>
    <cellStyle name="Comma 2 3 2 3 4 2 3" xfId="3625" xr:uid="{00000000-0005-0000-0000-0000170F0000}"/>
    <cellStyle name="Comma 2 3 2 3 4 2 4" xfId="3626" xr:uid="{00000000-0005-0000-0000-0000180F0000}"/>
    <cellStyle name="Comma 2 3 2 3 4 2 5" xfId="3627" xr:uid="{00000000-0005-0000-0000-0000190F0000}"/>
    <cellStyle name="Comma 2 3 2 3 4 3" xfId="3628" xr:uid="{00000000-0005-0000-0000-00001A0F0000}"/>
    <cellStyle name="Comma 2 3 2 3 4 3 2" xfId="3629" xr:uid="{00000000-0005-0000-0000-00001B0F0000}"/>
    <cellStyle name="Comma 2 3 2 3 4 3 3" xfId="3630" xr:uid="{00000000-0005-0000-0000-00001C0F0000}"/>
    <cellStyle name="Comma 2 3 2 3 4 3 4" xfId="3631" xr:uid="{00000000-0005-0000-0000-00001D0F0000}"/>
    <cellStyle name="Comma 2 3 2 3 4 4" xfId="3632" xr:uid="{00000000-0005-0000-0000-00001E0F0000}"/>
    <cellStyle name="Comma 2 3 2 3 4 5" xfId="3633" xr:uid="{00000000-0005-0000-0000-00001F0F0000}"/>
    <cellStyle name="Comma 2 3 2 3 4 6" xfId="3634" xr:uid="{00000000-0005-0000-0000-0000200F0000}"/>
    <cellStyle name="Comma 2 3 2 3 5" xfId="3635" xr:uid="{00000000-0005-0000-0000-0000210F0000}"/>
    <cellStyle name="Comma 2 3 2 3 5 2" xfId="3636" xr:uid="{00000000-0005-0000-0000-0000220F0000}"/>
    <cellStyle name="Comma 2 3 2 3 5 2 2" xfId="3637" xr:uid="{00000000-0005-0000-0000-0000230F0000}"/>
    <cellStyle name="Comma 2 3 2 3 5 2 3" xfId="3638" xr:uid="{00000000-0005-0000-0000-0000240F0000}"/>
    <cellStyle name="Comma 2 3 2 3 5 2 4" xfId="3639" xr:uid="{00000000-0005-0000-0000-0000250F0000}"/>
    <cellStyle name="Comma 2 3 2 3 5 3" xfId="3640" xr:uid="{00000000-0005-0000-0000-0000260F0000}"/>
    <cellStyle name="Comma 2 3 2 3 5 4" xfId="3641" xr:uid="{00000000-0005-0000-0000-0000270F0000}"/>
    <cellStyle name="Comma 2 3 2 3 5 5" xfId="3642" xr:uid="{00000000-0005-0000-0000-0000280F0000}"/>
    <cellStyle name="Comma 2 3 2 3 6" xfId="3643" xr:uid="{00000000-0005-0000-0000-0000290F0000}"/>
    <cellStyle name="Comma 2 3 2 3 6 2" xfId="3644" xr:uid="{00000000-0005-0000-0000-00002A0F0000}"/>
    <cellStyle name="Comma 2 3 2 3 6 3" xfId="3645" xr:uid="{00000000-0005-0000-0000-00002B0F0000}"/>
    <cellStyle name="Comma 2 3 2 3 6 4" xfId="3646" xr:uid="{00000000-0005-0000-0000-00002C0F0000}"/>
    <cellStyle name="Comma 2 3 2 3 7" xfId="3647" xr:uid="{00000000-0005-0000-0000-00002D0F0000}"/>
    <cellStyle name="Comma 2 3 2 3 8" xfId="3648" xr:uid="{00000000-0005-0000-0000-00002E0F0000}"/>
    <cellStyle name="Comma 2 3 2 3 9" xfId="3649" xr:uid="{00000000-0005-0000-0000-00002F0F0000}"/>
    <cellStyle name="Comma 2 3 2 4" xfId="3650" xr:uid="{00000000-0005-0000-0000-0000300F0000}"/>
    <cellStyle name="Comma 2 3 2 4 2" xfId="3651" xr:uid="{00000000-0005-0000-0000-0000310F0000}"/>
    <cellStyle name="Comma 2 3 2 4 2 2" xfId="3652" xr:uid="{00000000-0005-0000-0000-0000320F0000}"/>
    <cellStyle name="Comma 2 3 2 4 2 2 2" xfId="3653" xr:uid="{00000000-0005-0000-0000-0000330F0000}"/>
    <cellStyle name="Comma 2 3 2 4 2 2 2 2" xfId="3654" xr:uid="{00000000-0005-0000-0000-0000340F0000}"/>
    <cellStyle name="Comma 2 3 2 4 2 2 2 2 2" xfId="3655" xr:uid="{00000000-0005-0000-0000-0000350F0000}"/>
    <cellStyle name="Comma 2 3 2 4 2 2 2 2 3" xfId="3656" xr:uid="{00000000-0005-0000-0000-0000360F0000}"/>
    <cellStyle name="Comma 2 3 2 4 2 2 2 2 4" xfId="3657" xr:uid="{00000000-0005-0000-0000-0000370F0000}"/>
    <cellStyle name="Comma 2 3 2 4 2 2 2 3" xfId="3658" xr:uid="{00000000-0005-0000-0000-0000380F0000}"/>
    <cellStyle name="Comma 2 3 2 4 2 2 2 4" xfId="3659" xr:uid="{00000000-0005-0000-0000-0000390F0000}"/>
    <cellStyle name="Comma 2 3 2 4 2 2 2 5" xfId="3660" xr:uid="{00000000-0005-0000-0000-00003A0F0000}"/>
    <cellStyle name="Comma 2 3 2 4 2 2 3" xfId="3661" xr:uid="{00000000-0005-0000-0000-00003B0F0000}"/>
    <cellStyle name="Comma 2 3 2 4 2 2 3 2" xfId="3662" xr:uid="{00000000-0005-0000-0000-00003C0F0000}"/>
    <cellStyle name="Comma 2 3 2 4 2 2 3 3" xfId="3663" xr:uid="{00000000-0005-0000-0000-00003D0F0000}"/>
    <cellStyle name="Comma 2 3 2 4 2 2 3 4" xfId="3664" xr:uid="{00000000-0005-0000-0000-00003E0F0000}"/>
    <cellStyle name="Comma 2 3 2 4 2 2 4" xfId="3665" xr:uid="{00000000-0005-0000-0000-00003F0F0000}"/>
    <cellStyle name="Comma 2 3 2 4 2 2 5" xfId="3666" xr:uid="{00000000-0005-0000-0000-0000400F0000}"/>
    <cellStyle name="Comma 2 3 2 4 2 2 6" xfId="3667" xr:uid="{00000000-0005-0000-0000-0000410F0000}"/>
    <cellStyle name="Comma 2 3 2 4 2 3" xfId="3668" xr:uid="{00000000-0005-0000-0000-0000420F0000}"/>
    <cellStyle name="Comma 2 3 2 4 2 3 2" xfId="3669" xr:uid="{00000000-0005-0000-0000-0000430F0000}"/>
    <cellStyle name="Comma 2 3 2 4 2 3 2 2" xfId="3670" xr:uid="{00000000-0005-0000-0000-0000440F0000}"/>
    <cellStyle name="Comma 2 3 2 4 2 3 2 2 2" xfId="3671" xr:uid="{00000000-0005-0000-0000-0000450F0000}"/>
    <cellStyle name="Comma 2 3 2 4 2 3 2 2 3" xfId="3672" xr:uid="{00000000-0005-0000-0000-0000460F0000}"/>
    <cellStyle name="Comma 2 3 2 4 2 3 2 2 4" xfId="3673" xr:uid="{00000000-0005-0000-0000-0000470F0000}"/>
    <cellStyle name="Comma 2 3 2 4 2 3 2 3" xfId="3674" xr:uid="{00000000-0005-0000-0000-0000480F0000}"/>
    <cellStyle name="Comma 2 3 2 4 2 3 2 4" xfId="3675" xr:uid="{00000000-0005-0000-0000-0000490F0000}"/>
    <cellStyle name="Comma 2 3 2 4 2 3 2 5" xfId="3676" xr:uid="{00000000-0005-0000-0000-00004A0F0000}"/>
    <cellStyle name="Comma 2 3 2 4 2 3 3" xfId="3677" xr:uid="{00000000-0005-0000-0000-00004B0F0000}"/>
    <cellStyle name="Comma 2 3 2 4 2 3 3 2" xfId="3678" xr:uid="{00000000-0005-0000-0000-00004C0F0000}"/>
    <cellStyle name="Comma 2 3 2 4 2 3 3 3" xfId="3679" xr:uid="{00000000-0005-0000-0000-00004D0F0000}"/>
    <cellStyle name="Comma 2 3 2 4 2 3 3 4" xfId="3680" xr:uid="{00000000-0005-0000-0000-00004E0F0000}"/>
    <cellStyle name="Comma 2 3 2 4 2 3 4" xfId="3681" xr:uid="{00000000-0005-0000-0000-00004F0F0000}"/>
    <cellStyle name="Comma 2 3 2 4 2 3 5" xfId="3682" xr:uid="{00000000-0005-0000-0000-0000500F0000}"/>
    <cellStyle name="Comma 2 3 2 4 2 3 6" xfId="3683" xr:uid="{00000000-0005-0000-0000-0000510F0000}"/>
    <cellStyle name="Comma 2 3 2 4 2 4" xfId="3684" xr:uid="{00000000-0005-0000-0000-0000520F0000}"/>
    <cellStyle name="Comma 2 3 2 4 2 4 2" xfId="3685" xr:uid="{00000000-0005-0000-0000-0000530F0000}"/>
    <cellStyle name="Comma 2 3 2 4 2 4 2 2" xfId="3686" xr:uid="{00000000-0005-0000-0000-0000540F0000}"/>
    <cellStyle name="Comma 2 3 2 4 2 4 2 3" xfId="3687" xr:uid="{00000000-0005-0000-0000-0000550F0000}"/>
    <cellStyle name="Comma 2 3 2 4 2 4 2 4" xfId="3688" xr:uid="{00000000-0005-0000-0000-0000560F0000}"/>
    <cellStyle name="Comma 2 3 2 4 2 4 3" xfId="3689" xr:uid="{00000000-0005-0000-0000-0000570F0000}"/>
    <cellStyle name="Comma 2 3 2 4 2 4 4" xfId="3690" xr:uid="{00000000-0005-0000-0000-0000580F0000}"/>
    <cellStyle name="Comma 2 3 2 4 2 4 5" xfId="3691" xr:uid="{00000000-0005-0000-0000-0000590F0000}"/>
    <cellStyle name="Comma 2 3 2 4 2 5" xfId="3692" xr:uid="{00000000-0005-0000-0000-00005A0F0000}"/>
    <cellStyle name="Comma 2 3 2 4 2 5 2" xfId="3693" xr:uid="{00000000-0005-0000-0000-00005B0F0000}"/>
    <cellStyle name="Comma 2 3 2 4 2 5 3" xfId="3694" xr:uid="{00000000-0005-0000-0000-00005C0F0000}"/>
    <cellStyle name="Comma 2 3 2 4 2 5 4" xfId="3695" xr:uid="{00000000-0005-0000-0000-00005D0F0000}"/>
    <cellStyle name="Comma 2 3 2 4 2 6" xfId="3696" xr:uid="{00000000-0005-0000-0000-00005E0F0000}"/>
    <cellStyle name="Comma 2 3 2 4 2 7" xfId="3697" xr:uid="{00000000-0005-0000-0000-00005F0F0000}"/>
    <cellStyle name="Comma 2 3 2 4 2 8" xfId="3698" xr:uid="{00000000-0005-0000-0000-0000600F0000}"/>
    <cellStyle name="Comma 2 3 2 4 3" xfId="3699" xr:uid="{00000000-0005-0000-0000-0000610F0000}"/>
    <cellStyle name="Comma 2 3 2 4 3 2" xfId="3700" xr:uid="{00000000-0005-0000-0000-0000620F0000}"/>
    <cellStyle name="Comma 2 3 2 4 3 2 2" xfId="3701" xr:uid="{00000000-0005-0000-0000-0000630F0000}"/>
    <cellStyle name="Comma 2 3 2 4 3 2 2 2" xfId="3702" xr:uid="{00000000-0005-0000-0000-0000640F0000}"/>
    <cellStyle name="Comma 2 3 2 4 3 2 2 3" xfId="3703" xr:uid="{00000000-0005-0000-0000-0000650F0000}"/>
    <cellStyle name="Comma 2 3 2 4 3 2 2 4" xfId="3704" xr:uid="{00000000-0005-0000-0000-0000660F0000}"/>
    <cellStyle name="Comma 2 3 2 4 3 2 3" xfId="3705" xr:uid="{00000000-0005-0000-0000-0000670F0000}"/>
    <cellStyle name="Comma 2 3 2 4 3 2 4" xfId="3706" xr:uid="{00000000-0005-0000-0000-0000680F0000}"/>
    <cellStyle name="Comma 2 3 2 4 3 2 5" xfId="3707" xr:uid="{00000000-0005-0000-0000-0000690F0000}"/>
    <cellStyle name="Comma 2 3 2 4 3 3" xfId="3708" xr:uid="{00000000-0005-0000-0000-00006A0F0000}"/>
    <cellStyle name="Comma 2 3 2 4 3 3 2" xfId="3709" xr:uid="{00000000-0005-0000-0000-00006B0F0000}"/>
    <cellStyle name="Comma 2 3 2 4 3 3 3" xfId="3710" xr:uid="{00000000-0005-0000-0000-00006C0F0000}"/>
    <cellStyle name="Comma 2 3 2 4 3 3 4" xfId="3711" xr:uid="{00000000-0005-0000-0000-00006D0F0000}"/>
    <cellStyle name="Comma 2 3 2 4 3 4" xfId="3712" xr:uid="{00000000-0005-0000-0000-00006E0F0000}"/>
    <cellStyle name="Comma 2 3 2 4 3 5" xfId="3713" xr:uid="{00000000-0005-0000-0000-00006F0F0000}"/>
    <cellStyle name="Comma 2 3 2 4 3 6" xfId="3714" xr:uid="{00000000-0005-0000-0000-0000700F0000}"/>
    <cellStyle name="Comma 2 3 2 4 4" xfId="3715" xr:uid="{00000000-0005-0000-0000-0000710F0000}"/>
    <cellStyle name="Comma 2 3 2 4 4 2" xfId="3716" xr:uid="{00000000-0005-0000-0000-0000720F0000}"/>
    <cellStyle name="Comma 2 3 2 4 4 2 2" xfId="3717" xr:uid="{00000000-0005-0000-0000-0000730F0000}"/>
    <cellStyle name="Comma 2 3 2 4 4 2 2 2" xfId="3718" xr:uid="{00000000-0005-0000-0000-0000740F0000}"/>
    <cellStyle name="Comma 2 3 2 4 4 2 2 3" xfId="3719" xr:uid="{00000000-0005-0000-0000-0000750F0000}"/>
    <cellStyle name="Comma 2 3 2 4 4 2 2 4" xfId="3720" xr:uid="{00000000-0005-0000-0000-0000760F0000}"/>
    <cellStyle name="Comma 2 3 2 4 4 2 3" xfId="3721" xr:uid="{00000000-0005-0000-0000-0000770F0000}"/>
    <cellStyle name="Comma 2 3 2 4 4 2 4" xfId="3722" xr:uid="{00000000-0005-0000-0000-0000780F0000}"/>
    <cellStyle name="Comma 2 3 2 4 4 2 5" xfId="3723" xr:uid="{00000000-0005-0000-0000-0000790F0000}"/>
    <cellStyle name="Comma 2 3 2 4 4 3" xfId="3724" xr:uid="{00000000-0005-0000-0000-00007A0F0000}"/>
    <cellStyle name="Comma 2 3 2 4 4 3 2" xfId="3725" xr:uid="{00000000-0005-0000-0000-00007B0F0000}"/>
    <cellStyle name="Comma 2 3 2 4 4 3 3" xfId="3726" xr:uid="{00000000-0005-0000-0000-00007C0F0000}"/>
    <cellStyle name="Comma 2 3 2 4 4 3 4" xfId="3727" xr:uid="{00000000-0005-0000-0000-00007D0F0000}"/>
    <cellStyle name="Comma 2 3 2 4 4 4" xfId="3728" xr:uid="{00000000-0005-0000-0000-00007E0F0000}"/>
    <cellStyle name="Comma 2 3 2 4 4 5" xfId="3729" xr:uid="{00000000-0005-0000-0000-00007F0F0000}"/>
    <cellStyle name="Comma 2 3 2 4 4 6" xfId="3730" xr:uid="{00000000-0005-0000-0000-0000800F0000}"/>
    <cellStyle name="Comma 2 3 2 4 5" xfId="3731" xr:uid="{00000000-0005-0000-0000-0000810F0000}"/>
    <cellStyle name="Comma 2 3 2 4 5 2" xfId="3732" xr:uid="{00000000-0005-0000-0000-0000820F0000}"/>
    <cellStyle name="Comma 2 3 2 4 5 2 2" xfId="3733" xr:uid="{00000000-0005-0000-0000-0000830F0000}"/>
    <cellStyle name="Comma 2 3 2 4 5 2 3" xfId="3734" xr:uid="{00000000-0005-0000-0000-0000840F0000}"/>
    <cellStyle name="Comma 2 3 2 4 5 2 4" xfId="3735" xr:uid="{00000000-0005-0000-0000-0000850F0000}"/>
    <cellStyle name="Comma 2 3 2 4 5 3" xfId="3736" xr:uid="{00000000-0005-0000-0000-0000860F0000}"/>
    <cellStyle name="Comma 2 3 2 4 5 4" xfId="3737" xr:uid="{00000000-0005-0000-0000-0000870F0000}"/>
    <cellStyle name="Comma 2 3 2 4 5 5" xfId="3738" xr:uid="{00000000-0005-0000-0000-0000880F0000}"/>
    <cellStyle name="Comma 2 3 2 4 6" xfId="3739" xr:uid="{00000000-0005-0000-0000-0000890F0000}"/>
    <cellStyle name="Comma 2 3 2 4 6 2" xfId="3740" xr:uid="{00000000-0005-0000-0000-00008A0F0000}"/>
    <cellStyle name="Comma 2 3 2 4 6 3" xfId="3741" xr:uid="{00000000-0005-0000-0000-00008B0F0000}"/>
    <cellStyle name="Comma 2 3 2 4 6 4" xfId="3742" xr:uid="{00000000-0005-0000-0000-00008C0F0000}"/>
    <cellStyle name="Comma 2 3 2 4 7" xfId="3743" xr:uid="{00000000-0005-0000-0000-00008D0F0000}"/>
    <cellStyle name="Comma 2 3 2 4 8" xfId="3744" xr:uid="{00000000-0005-0000-0000-00008E0F0000}"/>
    <cellStyle name="Comma 2 3 2 4 9" xfId="3745" xr:uid="{00000000-0005-0000-0000-00008F0F0000}"/>
    <cellStyle name="Comma 2 3 2 5" xfId="3746" xr:uid="{00000000-0005-0000-0000-0000900F0000}"/>
    <cellStyle name="Comma 2 3 2 5 2" xfId="3747" xr:uid="{00000000-0005-0000-0000-0000910F0000}"/>
    <cellStyle name="Comma 2 3 2 5 2 2" xfId="3748" xr:uid="{00000000-0005-0000-0000-0000920F0000}"/>
    <cellStyle name="Comma 2 3 2 5 2 2 2" xfId="3749" xr:uid="{00000000-0005-0000-0000-0000930F0000}"/>
    <cellStyle name="Comma 2 3 2 5 2 2 2 2" xfId="3750" xr:uid="{00000000-0005-0000-0000-0000940F0000}"/>
    <cellStyle name="Comma 2 3 2 5 2 2 2 3" xfId="3751" xr:uid="{00000000-0005-0000-0000-0000950F0000}"/>
    <cellStyle name="Comma 2 3 2 5 2 2 2 4" xfId="3752" xr:uid="{00000000-0005-0000-0000-0000960F0000}"/>
    <cellStyle name="Comma 2 3 2 5 2 2 3" xfId="3753" xr:uid="{00000000-0005-0000-0000-0000970F0000}"/>
    <cellStyle name="Comma 2 3 2 5 2 2 4" xfId="3754" xr:uid="{00000000-0005-0000-0000-0000980F0000}"/>
    <cellStyle name="Comma 2 3 2 5 2 2 5" xfId="3755" xr:uid="{00000000-0005-0000-0000-0000990F0000}"/>
    <cellStyle name="Comma 2 3 2 5 2 3" xfId="3756" xr:uid="{00000000-0005-0000-0000-00009A0F0000}"/>
    <cellStyle name="Comma 2 3 2 5 2 3 2" xfId="3757" xr:uid="{00000000-0005-0000-0000-00009B0F0000}"/>
    <cellStyle name="Comma 2 3 2 5 2 3 3" xfId="3758" xr:uid="{00000000-0005-0000-0000-00009C0F0000}"/>
    <cellStyle name="Comma 2 3 2 5 2 3 4" xfId="3759" xr:uid="{00000000-0005-0000-0000-00009D0F0000}"/>
    <cellStyle name="Comma 2 3 2 5 2 4" xfId="3760" xr:uid="{00000000-0005-0000-0000-00009E0F0000}"/>
    <cellStyle name="Comma 2 3 2 5 2 5" xfId="3761" xr:uid="{00000000-0005-0000-0000-00009F0F0000}"/>
    <cellStyle name="Comma 2 3 2 5 2 6" xfId="3762" xr:uid="{00000000-0005-0000-0000-0000A00F0000}"/>
    <cellStyle name="Comma 2 3 2 5 3" xfId="3763" xr:uid="{00000000-0005-0000-0000-0000A10F0000}"/>
    <cellStyle name="Comma 2 3 2 5 3 2" xfId="3764" xr:uid="{00000000-0005-0000-0000-0000A20F0000}"/>
    <cellStyle name="Comma 2 3 2 5 3 2 2" xfId="3765" xr:uid="{00000000-0005-0000-0000-0000A30F0000}"/>
    <cellStyle name="Comma 2 3 2 5 3 2 2 2" xfId="3766" xr:uid="{00000000-0005-0000-0000-0000A40F0000}"/>
    <cellStyle name="Comma 2 3 2 5 3 2 2 3" xfId="3767" xr:uid="{00000000-0005-0000-0000-0000A50F0000}"/>
    <cellStyle name="Comma 2 3 2 5 3 2 2 4" xfId="3768" xr:uid="{00000000-0005-0000-0000-0000A60F0000}"/>
    <cellStyle name="Comma 2 3 2 5 3 2 3" xfId="3769" xr:uid="{00000000-0005-0000-0000-0000A70F0000}"/>
    <cellStyle name="Comma 2 3 2 5 3 2 4" xfId="3770" xr:uid="{00000000-0005-0000-0000-0000A80F0000}"/>
    <cellStyle name="Comma 2 3 2 5 3 2 5" xfId="3771" xr:uid="{00000000-0005-0000-0000-0000A90F0000}"/>
    <cellStyle name="Comma 2 3 2 5 3 3" xfId="3772" xr:uid="{00000000-0005-0000-0000-0000AA0F0000}"/>
    <cellStyle name="Comma 2 3 2 5 3 3 2" xfId="3773" xr:uid="{00000000-0005-0000-0000-0000AB0F0000}"/>
    <cellStyle name="Comma 2 3 2 5 3 3 3" xfId="3774" xr:uid="{00000000-0005-0000-0000-0000AC0F0000}"/>
    <cellStyle name="Comma 2 3 2 5 3 3 4" xfId="3775" xr:uid="{00000000-0005-0000-0000-0000AD0F0000}"/>
    <cellStyle name="Comma 2 3 2 5 3 4" xfId="3776" xr:uid="{00000000-0005-0000-0000-0000AE0F0000}"/>
    <cellStyle name="Comma 2 3 2 5 3 5" xfId="3777" xr:uid="{00000000-0005-0000-0000-0000AF0F0000}"/>
    <cellStyle name="Comma 2 3 2 5 3 6" xfId="3778" xr:uid="{00000000-0005-0000-0000-0000B00F0000}"/>
    <cellStyle name="Comma 2 3 2 5 4" xfId="3779" xr:uid="{00000000-0005-0000-0000-0000B10F0000}"/>
    <cellStyle name="Comma 2 3 2 5 4 2" xfId="3780" xr:uid="{00000000-0005-0000-0000-0000B20F0000}"/>
    <cellStyle name="Comma 2 3 2 5 4 2 2" xfId="3781" xr:uid="{00000000-0005-0000-0000-0000B30F0000}"/>
    <cellStyle name="Comma 2 3 2 5 4 2 3" xfId="3782" xr:uid="{00000000-0005-0000-0000-0000B40F0000}"/>
    <cellStyle name="Comma 2 3 2 5 4 2 4" xfId="3783" xr:uid="{00000000-0005-0000-0000-0000B50F0000}"/>
    <cellStyle name="Comma 2 3 2 5 4 3" xfId="3784" xr:uid="{00000000-0005-0000-0000-0000B60F0000}"/>
    <cellStyle name="Comma 2 3 2 5 4 4" xfId="3785" xr:uid="{00000000-0005-0000-0000-0000B70F0000}"/>
    <cellStyle name="Comma 2 3 2 5 4 5" xfId="3786" xr:uid="{00000000-0005-0000-0000-0000B80F0000}"/>
    <cellStyle name="Comma 2 3 2 5 5" xfId="3787" xr:uid="{00000000-0005-0000-0000-0000B90F0000}"/>
    <cellStyle name="Comma 2 3 2 5 5 2" xfId="3788" xr:uid="{00000000-0005-0000-0000-0000BA0F0000}"/>
    <cellStyle name="Comma 2 3 2 5 5 3" xfId="3789" xr:uid="{00000000-0005-0000-0000-0000BB0F0000}"/>
    <cellStyle name="Comma 2 3 2 5 5 4" xfId="3790" xr:uid="{00000000-0005-0000-0000-0000BC0F0000}"/>
    <cellStyle name="Comma 2 3 2 5 6" xfId="3791" xr:uid="{00000000-0005-0000-0000-0000BD0F0000}"/>
    <cellStyle name="Comma 2 3 2 5 7" xfId="3792" xr:uid="{00000000-0005-0000-0000-0000BE0F0000}"/>
    <cellStyle name="Comma 2 3 2 5 8" xfId="3793" xr:uid="{00000000-0005-0000-0000-0000BF0F0000}"/>
    <cellStyle name="Comma 2 3 2 6" xfId="3794" xr:uid="{00000000-0005-0000-0000-0000C00F0000}"/>
    <cellStyle name="Comma 2 3 2 6 2" xfId="3795" xr:uid="{00000000-0005-0000-0000-0000C10F0000}"/>
    <cellStyle name="Comma 2 3 2 6 2 2" xfId="3796" xr:uid="{00000000-0005-0000-0000-0000C20F0000}"/>
    <cellStyle name="Comma 2 3 2 6 2 2 2" xfId="3797" xr:uid="{00000000-0005-0000-0000-0000C30F0000}"/>
    <cellStyle name="Comma 2 3 2 6 2 2 2 2" xfId="3798" xr:uid="{00000000-0005-0000-0000-0000C40F0000}"/>
    <cellStyle name="Comma 2 3 2 6 2 2 2 3" xfId="3799" xr:uid="{00000000-0005-0000-0000-0000C50F0000}"/>
    <cellStyle name="Comma 2 3 2 6 2 2 2 4" xfId="3800" xr:uid="{00000000-0005-0000-0000-0000C60F0000}"/>
    <cellStyle name="Comma 2 3 2 6 2 2 3" xfId="3801" xr:uid="{00000000-0005-0000-0000-0000C70F0000}"/>
    <cellStyle name="Comma 2 3 2 6 2 2 4" xfId="3802" xr:uid="{00000000-0005-0000-0000-0000C80F0000}"/>
    <cellStyle name="Comma 2 3 2 6 2 2 5" xfId="3803" xr:uid="{00000000-0005-0000-0000-0000C90F0000}"/>
    <cellStyle name="Comma 2 3 2 6 2 3" xfId="3804" xr:uid="{00000000-0005-0000-0000-0000CA0F0000}"/>
    <cellStyle name="Comma 2 3 2 6 2 3 2" xfId="3805" xr:uid="{00000000-0005-0000-0000-0000CB0F0000}"/>
    <cellStyle name="Comma 2 3 2 6 2 3 3" xfId="3806" xr:uid="{00000000-0005-0000-0000-0000CC0F0000}"/>
    <cellStyle name="Comma 2 3 2 6 2 3 4" xfId="3807" xr:uid="{00000000-0005-0000-0000-0000CD0F0000}"/>
    <cellStyle name="Comma 2 3 2 6 2 4" xfId="3808" xr:uid="{00000000-0005-0000-0000-0000CE0F0000}"/>
    <cellStyle name="Comma 2 3 2 6 2 5" xfId="3809" xr:uid="{00000000-0005-0000-0000-0000CF0F0000}"/>
    <cellStyle name="Comma 2 3 2 6 2 6" xfId="3810" xr:uid="{00000000-0005-0000-0000-0000D00F0000}"/>
    <cellStyle name="Comma 2 3 2 6 3" xfId="3811" xr:uid="{00000000-0005-0000-0000-0000D10F0000}"/>
    <cellStyle name="Comma 2 3 2 6 3 2" xfId="3812" xr:uid="{00000000-0005-0000-0000-0000D20F0000}"/>
    <cellStyle name="Comma 2 3 2 6 3 2 2" xfId="3813" xr:uid="{00000000-0005-0000-0000-0000D30F0000}"/>
    <cellStyle name="Comma 2 3 2 6 3 2 2 2" xfId="3814" xr:uid="{00000000-0005-0000-0000-0000D40F0000}"/>
    <cellStyle name="Comma 2 3 2 6 3 2 2 3" xfId="3815" xr:uid="{00000000-0005-0000-0000-0000D50F0000}"/>
    <cellStyle name="Comma 2 3 2 6 3 2 2 4" xfId="3816" xr:uid="{00000000-0005-0000-0000-0000D60F0000}"/>
    <cellStyle name="Comma 2 3 2 6 3 2 3" xfId="3817" xr:uid="{00000000-0005-0000-0000-0000D70F0000}"/>
    <cellStyle name="Comma 2 3 2 6 3 2 4" xfId="3818" xr:uid="{00000000-0005-0000-0000-0000D80F0000}"/>
    <cellStyle name="Comma 2 3 2 6 3 2 5" xfId="3819" xr:uid="{00000000-0005-0000-0000-0000D90F0000}"/>
    <cellStyle name="Comma 2 3 2 6 3 3" xfId="3820" xr:uid="{00000000-0005-0000-0000-0000DA0F0000}"/>
    <cellStyle name="Comma 2 3 2 6 3 3 2" xfId="3821" xr:uid="{00000000-0005-0000-0000-0000DB0F0000}"/>
    <cellStyle name="Comma 2 3 2 6 3 3 3" xfId="3822" xr:uid="{00000000-0005-0000-0000-0000DC0F0000}"/>
    <cellStyle name="Comma 2 3 2 6 3 3 4" xfId="3823" xr:uid="{00000000-0005-0000-0000-0000DD0F0000}"/>
    <cellStyle name="Comma 2 3 2 6 3 4" xfId="3824" xr:uid="{00000000-0005-0000-0000-0000DE0F0000}"/>
    <cellStyle name="Comma 2 3 2 6 3 5" xfId="3825" xr:uid="{00000000-0005-0000-0000-0000DF0F0000}"/>
    <cellStyle name="Comma 2 3 2 6 3 6" xfId="3826" xr:uid="{00000000-0005-0000-0000-0000E00F0000}"/>
    <cellStyle name="Comma 2 3 2 6 4" xfId="3827" xr:uid="{00000000-0005-0000-0000-0000E10F0000}"/>
    <cellStyle name="Comma 2 3 2 6 4 2" xfId="3828" xr:uid="{00000000-0005-0000-0000-0000E20F0000}"/>
    <cellStyle name="Comma 2 3 2 6 4 2 2" xfId="3829" xr:uid="{00000000-0005-0000-0000-0000E30F0000}"/>
    <cellStyle name="Comma 2 3 2 6 4 2 3" xfId="3830" xr:uid="{00000000-0005-0000-0000-0000E40F0000}"/>
    <cellStyle name="Comma 2 3 2 6 4 2 4" xfId="3831" xr:uid="{00000000-0005-0000-0000-0000E50F0000}"/>
    <cellStyle name="Comma 2 3 2 6 4 3" xfId="3832" xr:uid="{00000000-0005-0000-0000-0000E60F0000}"/>
    <cellStyle name="Comma 2 3 2 6 4 4" xfId="3833" xr:uid="{00000000-0005-0000-0000-0000E70F0000}"/>
    <cellStyle name="Comma 2 3 2 6 4 5" xfId="3834" xr:uid="{00000000-0005-0000-0000-0000E80F0000}"/>
    <cellStyle name="Comma 2 3 2 6 5" xfId="3835" xr:uid="{00000000-0005-0000-0000-0000E90F0000}"/>
    <cellStyle name="Comma 2 3 2 6 5 2" xfId="3836" xr:uid="{00000000-0005-0000-0000-0000EA0F0000}"/>
    <cellStyle name="Comma 2 3 2 6 5 3" xfId="3837" xr:uid="{00000000-0005-0000-0000-0000EB0F0000}"/>
    <cellStyle name="Comma 2 3 2 6 5 4" xfId="3838" xr:uid="{00000000-0005-0000-0000-0000EC0F0000}"/>
    <cellStyle name="Comma 2 3 2 6 6" xfId="3839" xr:uid="{00000000-0005-0000-0000-0000ED0F0000}"/>
    <cellStyle name="Comma 2 3 2 6 7" xfId="3840" xr:uid="{00000000-0005-0000-0000-0000EE0F0000}"/>
    <cellStyle name="Comma 2 3 2 6 8" xfId="3841" xr:uid="{00000000-0005-0000-0000-0000EF0F0000}"/>
    <cellStyle name="Comma 2 3 2 7" xfId="3842" xr:uid="{00000000-0005-0000-0000-0000F00F0000}"/>
    <cellStyle name="Comma 2 3 2 7 2" xfId="3843" xr:uid="{00000000-0005-0000-0000-0000F10F0000}"/>
    <cellStyle name="Comma 2 3 2 7 2 2" xfId="3844" xr:uid="{00000000-0005-0000-0000-0000F20F0000}"/>
    <cellStyle name="Comma 2 3 2 7 2 2 2" xfId="3845" xr:uid="{00000000-0005-0000-0000-0000F30F0000}"/>
    <cellStyle name="Comma 2 3 2 7 2 2 3" xfId="3846" xr:uid="{00000000-0005-0000-0000-0000F40F0000}"/>
    <cellStyle name="Comma 2 3 2 7 2 2 4" xfId="3847" xr:uid="{00000000-0005-0000-0000-0000F50F0000}"/>
    <cellStyle name="Comma 2 3 2 7 2 3" xfId="3848" xr:uid="{00000000-0005-0000-0000-0000F60F0000}"/>
    <cellStyle name="Comma 2 3 2 7 2 4" xfId="3849" xr:uid="{00000000-0005-0000-0000-0000F70F0000}"/>
    <cellStyle name="Comma 2 3 2 7 2 5" xfId="3850" xr:uid="{00000000-0005-0000-0000-0000F80F0000}"/>
    <cellStyle name="Comma 2 3 2 7 3" xfId="3851" xr:uid="{00000000-0005-0000-0000-0000F90F0000}"/>
    <cellStyle name="Comma 2 3 2 7 3 2" xfId="3852" xr:uid="{00000000-0005-0000-0000-0000FA0F0000}"/>
    <cellStyle name="Comma 2 3 2 7 3 3" xfId="3853" xr:uid="{00000000-0005-0000-0000-0000FB0F0000}"/>
    <cellStyle name="Comma 2 3 2 7 3 4" xfId="3854" xr:uid="{00000000-0005-0000-0000-0000FC0F0000}"/>
    <cellStyle name="Comma 2 3 2 7 4" xfId="3855" xr:uid="{00000000-0005-0000-0000-0000FD0F0000}"/>
    <cellStyle name="Comma 2 3 2 7 5" xfId="3856" xr:uid="{00000000-0005-0000-0000-0000FE0F0000}"/>
    <cellStyle name="Comma 2 3 2 7 6" xfId="3857" xr:uid="{00000000-0005-0000-0000-0000FF0F0000}"/>
    <cellStyle name="Comma 2 3 2 8" xfId="3858" xr:uid="{00000000-0005-0000-0000-000000100000}"/>
    <cellStyle name="Comma 2 3 2 8 2" xfId="3859" xr:uid="{00000000-0005-0000-0000-000001100000}"/>
    <cellStyle name="Comma 2 3 2 8 2 2" xfId="3860" xr:uid="{00000000-0005-0000-0000-000002100000}"/>
    <cellStyle name="Comma 2 3 2 8 2 2 2" xfId="3861" xr:uid="{00000000-0005-0000-0000-000003100000}"/>
    <cellStyle name="Comma 2 3 2 8 2 2 3" xfId="3862" xr:uid="{00000000-0005-0000-0000-000004100000}"/>
    <cellStyle name="Comma 2 3 2 8 2 2 4" xfId="3863" xr:uid="{00000000-0005-0000-0000-000005100000}"/>
    <cellStyle name="Comma 2 3 2 8 2 3" xfId="3864" xr:uid="{00000000-0005-0000-0000-000006100000}"/>
    <cellStyle name="Comma 2 3 2 8 2 4" xfId="3865" xr:uid="{00000000-0005-0000-0000-000007100000}"/>
    <cellStyle name="Comma 2 3 2 8 2 5" xfId="3866" xr:uid="{00000000-0005-0000-0000-000008100000}"/>
    <cellStyle name="Comma 2 3 2 8 3" xfId="3867" xr:uid="{00000000-0005-0000-0000-000009100000}"/>
    <cellStyle name="Comma 2 3 2 8 3 2" xfId="3868" xr:uid="{00000000-0005-0000-0000-00000A100000}"/>
    <cellStyle name="Comma 2 3 2 8 3 3" xfId="3869" xr:uid="{00000000-0005-0000-0000-00000B100000}"/>
    <cellStyle name="Comma 2 3 2 8 3 4" xfId="3870" xr:uid="{00000000-0005-0000-0000-00000C100000}"/>
    <cellStyle name="Comma 2 3 2 8 4" xfId="3871" xr:uid="{00000000-0005-0000-0000-00000D100000}"/>
    <cellStyle name="Comma 2 3 2 8 5" xfId="3872" xr:uid="{00000000-0005-0000-0000-00000E100000}"/>
    <cellStyle name="Comma 2 3 2 8 6" xfId="3873" xr:uid="{00000000-0005-0000-0000-00000F100000}"/>
    <cellStyle name="Comma 2 3 2 9" xfId="3874" xr:uid="{00000000-0005-0000-0000-000010100000}"/>
    <cellStyle name="Comma 2 3 3" xfId="3875" xr:uid="{00000000-0005-0000-0000-000011100000}"/>
    <cellStyle name="Comma 2 3 3 10" xfId="3876" xr:uid="{00000000-0005-0000-0000-000012100000}"/>
    <cellStyle name="Comma 2 3 3 2" xfId="3877" xr:uid="{00000000-0005-0000-0000-000013100000}"/>
    <cellStyle name="Comma 2 3 3 2 2" xfId="3878" xr:uid="{00000000-0005-0000-0000-000014100000}"/>
    <cellStyle name="Comma 2 3 3 2 2 2" xfId="3879" xr:uid="{00000000-0005-0000-0000-000015100000}"/>
    <cellStyle name="Comma 2 3 3 2 2 2 2" xfId="3880" xr:uid="{00000000-0005-0000-0000-000016100000}"/>
    <cellStyle name="Comma 2 3 3 2 2 2 2 2" xfId="3881" xr:uid="{00000000-0005-0000-0000-000017100000}"/>
    <cellStyle name="Comma 2 3 3 2 2 2 2 3" xfId="3882" xr:uid="{00000000-0005-0000-0000-000018100000}"/>
    <cellStyle name="Comma 2 3 3 2 2 2 2 4" xfId="3883" xr:uid="{00000000-0005-0000-0000-000019100000}"/>
    <cellStyle name="Comma 2 3 3 2 2 2 3" xfId="3884" xr:uid="{00000000-0005-0000-0000-00001A100000}"/>
    <cellStyle name="Comma 2 3 3 2 2 2 4" xfId="3885" xr:uid="{00000000-0005-0000-0000-00001B100000}"/>
    <cellStyle name="Comma 2 3 3 2 2 2 5" xfId="3886" xr:uid="{00000000-0005-0000-0000-00001C100000}"/>
    <cellStyle name="Comma 2 3 3 2 2 3" xfId="3887" xr:uid="{00000000-0005-0000-0000-00001D100000}"/>
    <cellStyle name="Comma 2 3 3 2 2 3 2" xfId="3888" xr:uid="{00000000-0005-0000-0000-00001E100000}"/>
    <cellStyle name="Comma 2 3 3 2 2 3 3" xfId="3889" xr:uid="{00000000-0005-0000-0000-00001F100000}"/>
    <cellStyle name="Comma 2 3 3 2 2 3 4" xfId="3890" xr:uid="{00000000-0005-0000-0000-000020100000}"/>
    <cellStyle name="Comma 2 3 3 2 2 4" xfId="3891" xr:uid="{00000000-0005-0000-0000-000021100000}"/>
    <cellStyle name="Comma 2 3 3 2 2 5" xfId="3892" xr:uid="{00000000-0005-0000-0000-000022100000}"/>
    <cellStyle name="Comma 2 3 3 2 2 6" xfId="3893" xr:uid="{00000000-0005-0000-0000-000023100000}"/>
    <cellStyle name="Comma 2 3 3 2 3" xfId="3894" xr:uid="{00000000-0005-0000-0000-000024100000}"/>
    <cellStyle name="Comma 2 3 3 2 3 2" xfId="3895" xr:uid="{00000000-0005-0000-0000-000025100000}"/>
    <cellStyle name="Comma 2 3 3 2 3 2 2" xfId="3896" xr:uid="{00000000-0005-0000-0000-000026100000}"/>
    <cellStyle name="Comma 2 3 3 2 3 2 2 2" xfId="3897" xr:uid="{00000000-0005-0000-0000-000027100000}"/>
    <cellStyle name="Comma 2 3 3 2 3 2 2 3" xfId="3898" xr:uid="{00000000-0005-0000-0000-000028100000}"/>
    <cellStyle name="Comma 2 3 3 2 3 2 2 4" xfId="3899" xr:uid="{00000000-0005-0000-0000-000029100000}"/>
    <cellStyle name="Comma 2 3 3 2 3 2 3" xfId="3900" xr:uid="{00000000-0005-0000-0000-00002A100000}"/>
    <cellStyle name="Comma 2 3 3 2 3 2 4" xfId="3901" xr:uid="{00000000-0005-0000-0000-00002B100000}"/>
    <cellStyle name="Comma 2 3 3 2 3 2 5" xfId="3902" xr:uid="{00000000-0005-0000-0000-00002C100000}"/>
    <cellStyle name="Comma 2 3 3 2 3 3" xfId="3903" xr:uid="{00000000-0005-0000-0000-00002D100000}"/>
    <cellStyle name="Comma 2 3 3 2 3 3 2" xfId="3904" xr:uid="{00000000-0005-0000-0000-00002E100000}"/>
    <cellStyle name="Comma 2 3 3 2 3 3 3" xfId="3905" xr:uid="{00000000-0005-0000-0000-00002F100000}"/>
    <cellStyle name="Comma 2 3 3 2 3 3 4" xfId="3906" xr:uid="{00000000-0005-0000-0000-000030100000}"/>
    <cellStyle name="Comma 2 3 3 2 3 4" xfId="3907" xr:uid="{00000000-0005-0000-0000-000031100000}"/>
    <cellStyle name="Comma 2 3 3 2 3 5" xfId="3908" xr:uid="{00000000-0005-0000-0000-000032100000}"/>
    <cellStyle name="Comma 2 3 3 2 3 6" xfId="3909" xr:uid="{00000000-0005-0000-0000-000033100000}"/>
    <cellStyle name="Comma 2 3 3 2 4" xfId="3910" xr:uid="{00000000-0005-0000-0000-000034100000}"/>
    <cellStyle name="Comma 2 3 3 2 4 2" xfId="3911" xr:uid="{00000000-0005-0000-0000-000035100000}"/>
    <cellStyle name="Comma 2 3 3 2 4 2 2" xfId="3912" xr:uid="{00000000-0005-0000-0000-000036100000}"/>
    <cellStyle name="Comma 2 3 3 2 4 2 3" xfId="3913" xr:uid="{00000000-0005-0000-0000-000037100000}"/>
    <cellStyle name="Comma 2 3 3 2 4 2 4" xfId="3914" xr:uid="{00000000-0005-0000-0000-000038100000}"/>
    <cellStyle name="Comma 2 3 3 2 4 3" xfId="3915" xr:uid="{00000000-0005-0000-0000-000039100000}"/>
    <cellStyle name="Comma 2 3 3 2 4 4" xfId="3916" xr:uid="{00000000-0005-0000-0000-00003A100000}"/>
    <cellStyle name="Comma 2 3 3 2 4 5" xfId="3917" xr:uid="{00000000-0005-0000-0000-00003B100000}"/>
    <cellStyle name="Comma 2 3 3 2 5" xfId="3918" xr:uid="{00000000-0005-0000-0000-00003C100000}"/>
    <cellStyle name="Comma 2 3 3 2 5 2" xfId="3919" xr:uid="{00000000-0005-0000-0000-00003D100000}"/>
    <cellStyle name="Comma 2 3 3 2 5 3" xfId="3920" xr:uid="{00000000-0005-0000-0000-00003E100000}"/>
    <cellStyle name="Comma 2 3 3 2 5 4" xfId="3921" xr:uid="{00000000-0005-0000-0000-00003F100000}"/>
    <cellStyle name="Comma 2 3 3 2 6" xfId="3922" xr:uid="{00000000-0005-0000-0000-000040100000}"/>
    <cellStyle name="Comma 2 3 3 2 7" xfId="3923" xr:uid="{00000000-0005-0000-0000-000041100000}"/>
    <cellStyle name="Comma 2 3 3 2 8" xfId="3924" xr:uid="{00000000-0005-0000-0000-000042100000}"/>
    <cellStyle name="Comma 2 3 3 3" xfId="3925" xr:uid="{00000000-0005-0000-0000-000043100000}"/>
    <cellStyle name="Comma 2 3 3 3 2" xfId="3926" xr:uid="{00000000-0005-0000-0000-000044100000}"/>
    <cellStyle name="Comma 2 3 3 3 2 2" xfId="3927" xr:uid="{00000000-0005-0000-0000-000045100000}"/>
    <cellStyle name="Comma 2 3 3 3 2 2 2" xfId="3928" xr:uid="{00000000-0005-0000-0000-000046100000}"/>
    <cellStyle name="Comma 2 3 3 3 2 2 3" xfId="3929" xr:uid="{00000000-0005-0000-0000-000047100000}"/>
    <cellStyle name="Comma 2 3 3 3 2 2 4" xfId="3930" xr:uid="{00000000-0005-0000-0000-000048100000}"/>
    <cellStyle name="Comma 2 3 3 3 2 3" xfId="3931" xr:uid="{00000000-0005-0000-0000-000049100000}"/>
    <cellStyle name="Comma 2 3 3 3 2 4" xfId="3932" xr:uid="{00000000-0005-0000-0000-00004A100000}"/>
    <cellStyle name="Comma 2 3 3 3 2 5" xfId="3933" xr:uid="{00000000-0005-0000-0000-00004B100000}"/>
    <cellStyle name="Comma 2 3 3 3 3" xfId="3934" xr:uid="{00000000-0005-0000-0000-00004C100000}"/>
    <cellStyle name="Comma 2 3 3 3 3 2" xfId="3935" xr:uid="{00000000-0005-0000-0000-00004D100000}"/>
    <cellStyle name="Comma 2 3 3 3 3 3" xfId="3936" xr:uid="{00000000-0005-0000-0000-00004E100000}"/>
    <cellStyle name="Comma 2 3 3 3 3 4" xfId="3937" xr:uid="{00000000-0005-0000-0000-00004F100000}"/>
    <cellStyle name="Comma 2 3 3 3 4" xfId="3938" xr:uid="{00000000-0005-0000-0000-000050100000}"/>
    <cellStyle name="Comma 2 3 3 3 5" xfId="3939" xr:uid="{00000000-0005-0000-0000-000051100000}"/>
    <cellStyle name="Comma 2 3 3 3 6" xfId="3940" xr:uid="{00000000-0005-0000-0000-000052100000}"/>
    <cellStyle name="Comma 2 3 3 4" xfId="3941" xr:uid="{00000000-0005-0000-0000-000053100000}"/>
    <cellStyle name="Comma 2 3 3 4 2" xfId="3942" xr:uid="{00000000-0005-0000-0000-000054100000}"/>
    <cellStyle name="Comma 2 3 3 4 2 2" xfId="3943" xr:uid="{00000000-0005-0000-0000-000055100000}"/>
    <cellStyle name="Comma 2 3 3 4 2 2 2" xfId="3944" xr:uid="{00000000-0005-0000-0000-000056100000}"/>
    <cellStyle name="Comma 2 3 3 4 2 2 3" xfId="3945" xr:uid="{00000000-0005-0000-0000-000057100000}"/>
    <cellStyle name="Comma 2 3 3 4 2 2 4" xfId="3946" xr:uid="{00000000-0005-0000-0000-000058100000}"/>
    <cellStyle name="Comma 2 3 3 4 2 3" xfId="3947" xr:uid="{00000000-0005-0000-0000-000059100000}"/>
    <cellStyle name="Comma 2 3 3 4 2 4" xfId="3948" xr:uid="{00000000-0005-0000-0000-00005A100000}"/>
    <cellStyle name="Comma 2 3 3 4 2 5" xfId="3949" xr:uid="{00000000-0005-0000-0000-00005B100000}"/>
    <cellStyle name="Comma 2 3 3 4 3" xfId="3950" xr:uid="{00000000-0005-0000-0000-00005C100000}"/>
    <cellStyle name="Comma 2 3 3 4 3 2" xfId="3951" xr:uid="{00000000-0005-0000-0000-00005D100000}"/>
    <cellStyle name="Comma 2 3 3 4 3 3" xfId="3952" xr:uid="{00000000-0005-0000-0000-00005E100000}"/>
    <cellStyle name="Comma 2 3 3 4 3 4" xfId="3953" xr:uid="{00000000-0005-0000-0000-00005F100000}"/>
    <cellStyle name="Comma 2 3 3 4 4" xfId="3954" xr:uid="{00000000-0005-0000-0000-000060100000}"/>
    <cellStyle name="Comma 2 3 3 4 5" xfId="3955" xr:uid="{00000000-0005-0000-0000-000061100000}"/>
    <cellStyle name="Comma 2 3 3 4 6" xfId="3956" xr:uid="{00000000-0005-0000-0000-000062100000}"/>
    <cellStyle name="Comma 2 3 3 5" xfId="3957" xr:uid="{00000000-0005-0000-0000-000063100000}"/>
    <cellStyle name="Comma 2 3 3 5 2" xfId="3958" xr:uid="{00000000-0005-0000-0000-000064100000}"/>
    <cellStyle name="Comma 2 3 3 5 2 2" xfId="3959" xr:uid="{00000000-0005-0000-0000-000065100000}"/>
    <cellStyle name="Comma 2 3 3 5 2 3" xfId="3960" xr:uid="{00000000-0005-0000-0000-000066100000}"/>
    <cellStyle name="Comma 2 3 3 5 2 4" xfId="3961" xr:uid="{00000000-0005-0000-0000-000067100000}"/>
    <cellStyle name="Comma 2 3 3 5 3" xfId="3962" xr:uid="{00000000-0005-0000-0000-000068100000}"/>
    <cellStyle name="Comma 2 3 3 5 4" xfId="3963" xr:uid="{00000000-0005-0000-0000-000069100000}"/>
    <cellStyle name="Comma 2 3 3 5 5" xfId="3964" xr:uid="{00000000-0005-0000-0000-00006A100000}"/>
    <cellStyle name="Comma 2 3 3 6" xfId="3965" xr:uid="{00000000-0005-0000-0000-00006B100000}"/>
    <cellStyle name="Comma 2 3 3 7" xfId="3966" xr:uid="{00000000-0005-0000-0000-00006C100000}"/>
    <cellStyle name="Comma 2 3 3 7 2" xfId="3967" xr:uid="{00000000-0005-0000-0000-00006D100000}"/>
    <cellStyle name="Comma 2 3 3 7 3" xfId="3968" xr:uid="{00000000-0005-0000-0000-00006E100000}"/>
    <cellStyle name="Comma 2 3 3 7 4" xfId="3969" xr:uid="{00000000-0005-0000-0000-00006F100000}"/>
    <cellStyle name="Comma 2 3 3 8" xfId="3970" xr:uid="{00000000-0005-0000-0000-000070100000}"/>
    <cellStyle name="Comma 2 3 3 9" xfId="3971" xr:uid="{00000000-0005-0000-0000-000071100000}"/>
    <cellStyle name="Comma 2 3 4" xfId="3972" xr:uid="{00000000-0005-0000-0000-000072100000}"/>
    <cellStyle name="Comma 2 3 4 2" xfId="3973" xr:uid="{00000000-0005-0000-0000-000073100000}"/>
    <cellStyle name="Comma 2 3 4 2 2" xfId="3974" xr:uid="{00000000-0005-0000-0000-000074100000}"/>
    <cellStyle name="Comma 2 3 4 2 2 2" xfId="3975" xr:uid="{00000000-0005-0000-0000-000075100000}"/>
    <cellStyle name="Comma 2 3 4 2 2 2 2" xfId="3976" xr:uid="{00000000-0005-0000-0000-000076100000}"/>
    <cellStyle name="Comma 2 3 4 2 2 2 2 2" xfId="3977" xr:uid="{00000000-0005-0000-0000-000077100000}"/>
    <cellStyle name="Comma 2 3 4 2 2 2 2 3" xfId="3978" xr:uid="{00000000-0005-0000-0000-000078100000}"/>
    <cellStyle name="Comma 2 3 4 2 2 2 2 4" xfId="3979" xr:uid="{00000000-0005-0000-0000-000079100000}"/>
    <cellStyle name="Comma 2 3 4 2 2 2 3" xfId="3980" xr:uid="{00000000-0005-0000-0000-00007A100000}"/>
    <cellStyle name="Comma 2 3 4 2 2 2 4" xfId="3981" xr:uid="{00000000-0005-0000-0000-00007B100000}"/>
    <cellStyle name="Comma 2 3 4 2 2 2 5" xfId="3982" xr:uid="{00000000-0005-0000-0000-00007C100000}"/>
    <cellStyle name="Comma 2 3 4 2 2 3" xfId="3983" xr:uid="{00000000-0005-0000-0000-00007D100000}"/>
    <cellStyle name="Comma 2 3 4 2 2 3 2" xfId="3984" xr:uid="{00000000-0005-0000-0000-00007E100000}"/>
    <cellStyle name="Comma 2 3 4 2 2 3 3" xfId="3985" xr:uid="{00000000-0005-0000-0000-00007F100000}"/>
    <cellStyle name="Comma 2 3 4 2 2 3 4" xfId="3986" xr:uid="{00000000-0005-0000-0000-000080100000}"/>
    <cellStyle name="Comma 2 3 4 2 2 4" xfId="3987" xr:uid="{00000000-0005-0000-0000-000081100000}"/>
    <cellStyle name="Comma 2 3 4 2 2 5" xfId="3988" xr:uid="{00000000-0005-0000-0000-000082100000}"/>
    <cellStyle name="Comma 2 3 4 2 2 6" xfId="3989" xr:uid="{00000000-0005-0000-0000-000083100000}"/>
    <cellStyle name="Comma 2 3 4 2 3" xfId="3990" xr:uid="{00000000-0005-0000-0000-000084100000}"/>
    <cellStyle name="Comma 2 3 4 2 3 2" xfId="3991" xr:uid="{00000000-0005-0000-0000-000085100000}"/>
    <cellStyle name="Comma 2 3 4 2 3 2 2" xfId="3992" xr:uid="{00000000-0005-0000-0000-000086100000}"/>
    <cellStyle name="Comma 2 3 4 2 3 2 2 2" xfId="3993" xr:uid="{00000000-0005-0000-0000-000087100000}"/>
    <cellStyle name="Comma 2 3 4 2 3 2 2 3" xfId="3994" xr:uid="{00000000-0005-0000-0000-000088100000}"/>
    <cellStyle name="Comma 2 3 4 2 3 2 2 4" xfId="3995" xr:uid="{00000000-0005-0000-0000-000089100000}"/>
    <cellStyle name="Comma 2 3 4 2 3 2 3" xfId="3996" xr:uid="{00000000-0005-0000-0000-00008A100000}"/>
    <cellStyle name="Comma 2 3 4 2 3 2 4" xfId="3997" xr:uid="{00000000-0005-0000-0000-00008B100000}"/>
    <cellStyle name="Comma 2 3 4 2 3 2 5" xfId="3998" xr:uid="{00000000-0005-0000-0000-00008C100000}"/>
    <cellStyle name="Comma 2 3 4 2 3 3" xfId="3999" xr:uid="{00000000-0005-0000-0000-00008D100000}"/>
    <cellStyle name="Comma 2 3 4 2 3 3 2" xfId="4000" xr:uid="{00000000-0005-0000-0000-00008E100000}"/>
    <cellStyle name="Comma 2 3 4 2 3 3 3" xfId="4001" xr:uid="{00000000-0005-0000-0000-00008F100000}"/>
    <cellStyle name="Comma 2 3 4 2 3 3 4" xfId="4002" xr:uid="{00000000-0005-0000-0000-000090100000}"/>
    <cellStyle name="Comma 2 3 4 2 3 4" xfId="4003" xr:uid="{00000000-0005-0000-0000-000091100000}"/>
    <cellStyle name="Comma 2 3 4 2 3 5" xfId="4004" xr:uid="{00000000-0005-0000-0000-000092100000}"/>
    <cellStyle name="Comma 2 3 4 2 3 6" xfId="4005" xr:uid="{00000000-0005-0000-0000-000093100000}"/>
    <cellStyle name="Comma 2 3 4 2 4" xfId="4006" xr:uid="{00000000-0005-0000-0000-000094100000}"/>
    <cellStyle name="Comma 2 3 4 2 4 2" xfId="4007" xr:uid="{00000000-0005-0000-0000-000095100000}"/>
    <cellStyle name="Comma 2 3 4 2 4 2 2" xfId="4008" xr:uid="{00000000-0005-0000-0000-000096100000}"/>
    <cellStyle name="Comma 2 3 4 2 4 2 3" xfId="4009" xr:uid="{00000000-0005-0000-0000-000097100000}"/>
    <cellStyle name="Comma 2 3 4 2 4 2 4" xfId="4010" xr:uid="{00000000-0005-0000-0000-000098100000}"/>
    <cellStyle name="Comma 2 3 4 2 4 3" xfId="4011" xr:uid="{00000000-0005-0000-0000-000099100000}"/>
    <cellStyle name="Comma 2 3 4 2 4 4" xfId="4012" xr:uid="{00000000-0005-0000-0000-00009A100000}"/>
    <cellStyle name="Comma 2 3 4 2 4 5" xfId="4013" xr:uid="{00000000-0005-0000-0000-00009B100000}"/>
    <cellStyle name="Comma 2 3 4 2 5" xfId="4014" xr:uid="{00000000-0005-0000-0000-00009C100000}"/>
    <cellStyle name="Comma 2 3 4 2 5 2" xfId="4015" xr:uid="{00000000-0005-0000-0000-00009D100000}"/>
    <cellStyle name="Comma 2 3 4 2 5 3" xfId="4016" xr:uid="{00000000-0005-0000-0000-00009E100000}"/>
    <cellStyle name="Comma 2 3 4 2 5 4" xfId="4017" xr:uid="{00000000-0005-0000-0000-00009F100000}"/>
    <cellStyle name="Comma 2 3 4 2 6" xfId="4018" xr:uid="{00000000-0005-0000-0000-0000A0100000}"/>
    <cellStyle name="Comma 2 3 4 2 7" xfId="4019" xr:uid="{00000000-0005-0000-0000-0000A1100000}"/>
    <cellStyle name="Comma 2 3 4 2 8" xfId="4020" xr:uid="{00000000-0005-0000-0000-0000A2100000}"/>
    <cellStyle name="Comma 2 3 4 3" xfId="4021" xr:uid="{00000000-0005-0000-0000-0000A3100000}"/>
    <cellStyle name="Comma 2 3 4 3 2" xfId="4022" xr:uid="{00000000-0005-0000-0000-0000A4100000}"/>
    <cellStyle name="Comma 2 3 4 3 2 2" xfId="4023" xr:uid="{00000000-0005-0000-0000-0000A5100000}"/>
    <cellStyle name="Comma 2 3 4 3 2 2 2" xfId="4024" xr:uid="{00000000-0005-0000-0000-0000A6100000}"/>
    <cellStyle name="Comma 2 3 4 3 2 2 3" xfId="4025" xr:uid="{00000000-0005-0000-0000-0000A7100000}"/>
    <cellStyle name="Comma 2 3 4 3 2 2 4" xfId="4026" xr:uid="{00000000-0005-0000-0000-0000A8100000}"/>
    <cellStyle name="Comma 2 3 4 3 2 3" xfId="4027" xr:uid="{00000000-0005-0000-0000-0000A9100000}"/>
    <cellStyle name="Comma 2 3 4 3 2 4" xfId="4028" xr:uid="{00000000-0005-0000-0000-0000AA100000}"/>
    <cellStyle name="Comma 2 3 4 3 2 5" xfId="4029" xr:uid="{00000000-0005-0000-0000-0000AB100000}"/>
    <cellStyle name="Comma 2 3 4 3 3" xfId="4030" xr:uid="{00000000-0005-0000-0000-0000AC100000}"/>
    <cellStyle name="Comma 2 3 4 3 3 2" xfId="4031" xr:uid="{00000000-0005-0000-0000-0000AD100000}"/>
    <cellStyle name="Comma 2 3 4 3 3 3" xfId="4032" xr:uid="{00000000-0005-0000-0000-0000AE100000}"/>
    <cellStyle name="Comma 2 3 4 3 3 4" xfId="4033" xr:uid="{00000000-0005-0000-0000-0000AF100000}"/>
    <cellStyle name="Comma 2 3 4 3 4" xfId="4034" xr:uid="{00000000-0005-0000-0000-0000B0100000}"/>
    <cellStyle name="Comma 2 3 4 3 5" xfId="4035" xr:uid="{00000000-0005-0000-0000-0000B1100000}"/>
    <cellStyle name="Comma 2 3 4 3 6" xfId="4036" xr:uid="{00000000-0005-0000-0000-0000B2100000}"/>
    <cellStyle name="Comma 2 3 4 4" xfId="4037" xr:uid="{00000000-0005-0000-0000-0000B3100000}"/>
    <cellStyle name="Comma 2 3 4 4 2" xfId="4038" xr:uid="{00000000-0005-0000-0000-0000B4100000}"/>
    <cellStyle name="Comma 2 3 4 4 2 2" xfId="4039" xr:uid="{00000000-0005-0000-0000-0000B5100000}"/>
    <cellStyle name="Comma 2 3 4 4 2 2 2" xfId="4040" xr:uid="{00000000-0005-0000-0000-0000B6100000}"/>
    <cellStyle name="Comma 2 3 4 4 2 2 3" xfId="4041" xr:uid="{00000000-0005-0000-0000-0000B7100000}"/>
    <cellStyle name="Comma 2 3 4 4 2 2 4" xfId="4042" xr:uid="{00000000-0005-0000-0000-0000B8100000}"/>
    <cellStyle name="Comma 2 3 4 4 2 3" xfId="4043" xr:uid="{00000000-0005-0000-0000-0000B9100000}"/>
    <cellStyle name="Comma 2 3 4 4 2 4" xfId="4044" xr:uid="{00000000-0005-0000-0000-0000BA100000}"/>
    <cellStyle name="Comma 2 3 4 4 2 5" xfId="4045" xr:uid="{00000000-0005-0000-0000-0000BB100000}"/>
    <cellStyle name="Comma 2 3 4 4 3" xfId="4046" xr:uid="{00000000-0005-0000-0000-0000BC100000}"/>
    <cellStyle name="Comma 2 3 4 4 3 2" xfId="4047" xr:uid="{00000000-0005-0000-0000-0000BD100000}"/>
    <cellStyle name="Comma 2 3 4 4 3 3" xfId="4048" xr:uid="{00000000-0005-0000-0000-0000BE100000}"/>
    <cellStyle name="Comma 2 3 4 4 3 4" xfId="4049" xr:uid="{00000000-0005-0000-0000-0000BF100000}"/>
    <cellStyle name="Comma 2 3 4 4 4" xfId="4050" xr:uid="{00000000-0005-0000-0000-0000C0100000}"/>
    <cellStyle name="Comma 2 3 4 4 5" xfId="4051" xr:uid="{00000000-0005-0000-0000-0000C1100000}"/>
    <cellStyle name="Comma 2 3 4 4 6" xfId="4052" xr:uid="{00000000-0005-0000-0000-0000C2100000}"/>
    <cellStyle name="Comma 2 3 4 5" xfId="4053" xr:uid="{00000000-0005-0000-0000-0000C3100000}"/>
    <cellStyle name="Comma 2 3 4 5 2" xfId="4054" xr:uid="{00000000-0005-0000-0000-0000C4100000}"/>
    <cellStyle name="Comma 2 3 4 5 2 2" xfId="4055" xr:uid="{00000000-0005-0000-0000-0000C5100000}"/>
    <cellStyle name="Comma 2 3 4 5 2 3" xfId="4056" xr:uid="{00000000-0005-0000-0000-0000C6100000}"/>
    <cellStyle name="Comma 2 3 4 5 2 4" xfId="4057" xr:uid="{00000000-0005-0000-0000-0000C7100000}"/>
    <cellStyle name="Comma 2 3 4 5 3" xfId="4058" xr:uid="{00000000-0005-0000-0000-0000C8100000}"/>
    <cellStyle name="Comma 2 3 4 5 4" xfId="4059" xr:uid="{00000000-0005-0000-0000-0000C9100000}"/>
    <cellStyle name="Comma 2 3 4 5 5" xfId="4060" xr:uid="{00000000-0005-0000-0000-0000CA100000}"/>
    <cellStyle name="Comma 2 3 4 6" xfId="4061" xr:uid="{00000000-0005-0000-0000-0000CB100000}"/>
    <cellStyle name="Comma 2 3 4 6 2" xfId="4062" xr:uid="{00000000-0005-0000-0000-0000CC100000}"/>
    <cellStyle name="Comma 2 3 4 6 3" xfId="4063" xr:uid="{00000000-0005-0000-0000-0000CD100000}"/>
    <cellStyle name="Comma 2 3 4 6 4" xfId="4064" xr:uid="{00000000-0005-0000-0000-0000CE100000}"/>
    <cellStyle name="Comma 2 3 4 7" xfId="4065" xr:uid="{00000000-0005-0000-0000-0000CF100000}"/>
    <cellStyle name="Comma 2 3 4 8" xfId="4066" xr:uid="{00000000-0005-0000-0000-0000D0100000}"/>
    <cellStyle name="Comma 2 3 4 9" xfId="4067" xr:uid="{00000000-0005-0000-0000-0000D1100000}"/>
    <cellStyle name="Comma 2 3 5" xfId="4068" xr:uid="{00000000-0005-0000-0000-0000D2100000}"/>
    <cellStyle name="Comma 2 3 6" xfId="4069" xr:uid="{00000000-0005-0000-0000-0000D3100000}"/>
    <cellStyle name="Comma 2 3 6 2" xfId="4070" xr:uid="{00000000-0005-0000-0000-0000D4100000}"/>
    <cellStyle name="Comma 2 3 6 2 2" xfId="4071" xr:uid="{00000000-0005-0000-0000-0000D5100000}"/>
    <cellStyle name="Comma 2 3 6 2 2 2" xfId="4072" xr:uid="{00000000-0005-0000-0000-0000D6100000}"/>
    <cellStyle name="Comma 2 3 6 2 2 2 2" xfId="4073" xr:uid="{00000000-0005-0000-0000-0000D7100000}"/>
    <cellStyle name="Comma 2 3 6 2 2 2 2 2" xfId="4074" xr:uid="{00000000-0005-0000-0000-0000D8100000}"/>
    <cellStyle name="Comma 2 3 6 2 2 2 2 3" xfId="4075" xr:uid="{00000000-0005-0000-0000-0000D9100000}"/>
    <cellStyle name="Comma 2 3 6 2 2 2 2 4" xfId="4076" xr:uid="{00000000-0005-0000-0000-0000DA100000}"/>
    <cellStyle name="Comma 2 3 6 2 2 2 3" xfId="4077" xr:uid="{00000000-0005-0000-0000-0000DB100000}"/>
    <cellStyle name="Comma 2 3 6 2 2 2 4" xfId="4078" xr:uid="{00000000-0005-0000-0000-0000DC100000}"/>
    <cellStyle name="Comma 2 3 6 2 2 2 5" xfId="4079" xr:uid="{00000000-0005-0000-0000-0000DD100000}"/>
    <cellStyle name="Comma 2 3 6 2 2 3" xfId="4080" xr:uid="{00000000-0005-0000-0000-0000DE100000}"/>
    <cellStyle name="Comma 2 3 6 2 2 3 2" xfId="4081" xr:uid="{00000000-0005-0000-0000-0000DF100000}"/>
    <cellStyle name="Comma 2 3 6 2 2 3 3" xfId="4082" xr:uid="{00000000-0005-0000-0000-0000E0100000}"/>
    <cellStyle name="Comma 2 3 6 2 2 3 4" xfId="4083" xr:uid="{00000000-0005-0000-0000-0000E1100000}"/>
    <cellStyle name="Comma 2 3 6 2 2 4" xfId="4084" xr:uid="{00000000-0005-0000-0000-0000E2100000}"/>
    <cellStyle name="Comma 2 3 6 2 2 5" xfId="4085" xr:uid="{00000000-0005-0000-0000-0000E3100000}"/>
    <cellStyle name="Comma 2 3 6 2 2 6" xfId="4086" xr:uid="{00000000-0005-0000-0000-0000E4100000}"/>
    <cellStyle name="Comma 2 3 6 2 3" xfId="4087" xr:uid="{00000000-0005-0000-0000-0000E5100000}"/>
    <cellStyle name="Comma 2 3 6 2 3 2" xfId="4088" xr:uid="{00000000-0005-0000-0000-0000E6100000}"/>
    <cellStyle name="Comma 2 3 6 2 3 2 2" xfId="4089" xr:uid="{00000000-0005-0000-0000-0000E7100000}"/>
    <cellStyle name="Comma 2 3 6 2 3 2 2 2" xfId="4090" xr:uid="{00000000-0005-0000-0000-0000E8100000}"/>
    <cellStyle name="Comma 2 3 6 2 3 2 2 3" xfId="4091" xr:uid="{00000000-0005-0000-0000-0000E9100000}"/>
    <cellStyle name="Comma 2 3 6 2 3 2 2 4" xfId="4092" xr:uid="{00000000-0005-0000-0000-0000EA100000}"/>
    <cellStyle name="Comma 2 3 6 2 3 2 3" xfId="4093" xr:uid="{00000000-0005-0000-0000-0000EB100000}"/>
    <cellStyle name="Comma 2 3 6 2 3 2 4" xfId="4094" xr:uid="{00000000-0005-0000-0000-0000EC100000}"/>
    <cellStyle name="Comma 2 3 6 2 3 2 5" xfId="4095" xr:uid="{00000000-0005-0000-0000-0000ED100000}"/>
    <cellStyle name="Comma 2 3 6 2 3 3" xfId="4096" xr:uid="{00000000-0005-0000-0000-0000EE100000}"/>
    <cellStyle name="Comma 2 3 6 2 3 3 2" xfId="4097" xr:uid="{00000000-0005-0000-0000-0000EF100000}"/>
    <cellStyle name="Comma 2 3 6 2 3 3 3" xfId="4098" xr:uid="{00000000-0005-0000-0000-0000F0100000}"/>
    <cellStyle name="Comma 2 3 6 2 3 3 4" xfId="4099" xr:uid="{00000000-0005-0000-0000-0000F1100000}"/>
    <cellStyle name="Comma 2 3 6 2 3 4" xfId="4100" xr:uid="{00000000-0005-0000-0000-0000F2100000}"/>
    <cellStyle name="Comma 2 3 6 2 3 5" xfId="4101" xr:uid="{00000000-0005-0000-0000-0000F3100000}"/>
    <cellStyle name="Comma 2 3 6 2 3 6" xfId="4102" xr:uid="{00000000-0005-0000-0000-0000F4100000}"/>
    <cellStyle name="Comma 2 3 6 2 4" xfId="4103" xr:uid="{00000000-0005-0000-0000-0000F5100000}"/>
    <cellStyle name="Comma 2 3 6 2 4 2" xfId="4104" xr:uid="{00000000-0005-0000-0000-0000F6100000}"/>
    <cellStyle name="Comma 2 3 6 2 4 2 2" xfId="4105" xr:uid="{00000000-0005-0000-0000-0000F7100000}"/>
    <cellStyle name="Comma 2 3 6 2 4 2 3" xfId="4106" xr:uid="{00000000-0005-0000-0000-0000F8100000}"/>
    <cellStyle name="Comma 2 3 6 2 4 2 4" xfId="4107" xr:uid="{00000000-0005-0000-0000-0000F9100000}"/>
    <cellStyle name="Comma 2 3 6 2 4 3" xfId="4108" xr:uid="{00000000-0005-0000-0000-0000FA100000}"/>
    <cellStyle name="Comma 2 3 6 2 4 4" xfId="4109" xr:uid="{00000000-0005-0000-0000-0000FB100000}"/>
    <cellStyle name="Comma 2 3 6 2 4 5" xfId="4110" xr:uid="{00000000-0005-0000-0000-0000FC100000}"/>
    <cellStyle name="Comma 2 3 6 2 5" xfId="4111" xr:uid="{00000000-0005-0000-0000-0000FD100000}"/>
    <cellStyle name="Comma 2 3 6 2 5 2" xfId="4112" xr:uid="{00000000-0005-0000-0000-0000FE100000}"/>
    <cellStyle name="Comma 2 3 6 2 5 3" xfId="4113" xr:uid="{00000000-0005-0000-0000-0000FF100000}"/>
    <cellStyle name="Comma 2 3 6 2 5 4" xfId="4114" xr:uid="{00000000-0005-0000-0000-000000110000}"/>
    <cellStyle name="Comma 2 3 6 2 6" xfId="4115" xr:uid="{00000000-0005-0000-0000-000001110000}"/>
    <cellStyle name="Comma 2 3 6 2 7" xfId="4116" xr:uid="{00000000-0005-0000-0000-000002110000}"/>
    <cellStyle name="Comma 2 3 6 2 8" xfId="4117" xr:uid="{00000000-0005-0000-0000-000003110000}"/>
    <cellStyle name="Comma 2 3 6 3" xfId="4118" xr:uid="{00000000-0005-0000-0000-000004110000}"/>
    <cellStyle name="Comma 2 3 6 3 2" xfId="4119" xr:uid="{00000000-0005-0000-0000-000005110000}"/>
    <cellStyle name="Comma 2 3 6 3 2 2" xfId="4120" xr:uid="{00000000-0005-0000-0000-000006110000}"/>
    <cellStyle name="Comma 2 3 6 3 2 2 2" xfId="4121" xr:uid="{00000000-0005-0000-0000-000007110000}"/>
    <cellStyle name="Comma 2 3 6 3 2 2 3" xfId="4122" xr:uid="{00000000-0005-0000-0000-000008110000}"/>
    <cellStyle name="Comma 2 3 6 3 2 2 4" xfId="4123" xr:uid="{00000000-0005-0000-0000-000009110000}"/>
    <cellStyle name="Comma 2 3 6 3 2 3" xfId="4124" xr:uid="{00000000-0005-0000-0000-00000A110000}"/>
    <cellStyle name="Comma 2 3 6 3 2 4" xfId="4125" xr:uid="{00000000-0005-0000-0000-00000B110000}"/>
    <cellStyle name="Comma 2 3 6 3 2 5" xfId="4126" xr:uid="{00000000-0005-0000-0000-00000C110000}"/>
    <cellStyle name="Comma 2 3 6 3 3" xfId="4127" xr:uid="{00000000-0005-0000-0000-00000D110000}"/>
    <cellStyle name="Comma 2 3 6 3 3 2" xfId="4128" xr:uid="{00000000-0005-0000-0000-00000E110000}"/>
    <cellStyle name="Comma 2 3 6 3 3 3" xfId="4129" xr:uid="{00000000-0005-0000-0000-00000F110000}"/>
    <cellStyle name="Comma 2 3 6 3 3 4" xfId="4130" xr:uid="{00000000-0005-0000-0000-000010110000}"/>
    <cellStyle name="Comma 2 3 6 3 4" xfId="4131" xr:uid="{00000000-0005-0000-0000-000011110000}"/>
    <cellStyle name="Comma 2 3 6 3 5" xfId="4132" xr:uid="{00000000-0005-0000-0000-000012110000}"/>
    <cellStyle name="Comma 2 3 6 3 6" xfId="4133" xr:uid="{00000000-0005-0000-0000-000013110000}"/>
    <cellStyle name="Comma 2 3 6 4" xfId="4134" xr:uid="{00000000-0005-0000-0000-000014110000}"/>
    <cellStyle name="Comma 2 3 6 4 2" xfId="4135" xr:uid="{00000000-0005-0000-0000-000015110000}"/>
    <cellStyle name="Comma 2 3 6 4 2 2" xfId="4136" xr:uid="{00000000-0005-0000-0000-000016110000}"/>
    <cellStyle name="Comma 2 3 6 4 2 2 2" xfId="4137" xr:uid="{00000000-0005-0000-0000-000017110000}"/>
    <cellStyle name="Comma 2 3 6 4 2 2 3" xfId="4138" xr:uid="{00000000-0005-0000-0000-000018110000}"/>
    <cellStyle name="Comma 2 3 6 4 2 2 4" xfId="4139" xr:uid="{00000000-0005-0000-0000-000019110000}"/>
    <cellStyle name="Comma 2 3 6 4 2 3" xfId="4140" xr:uid="{00000000-0005-0000-0000-00001A110000}"/>
    <cellStyle name="Comma 2 3 6 4 2 4" xfId="4141" xr:uid="{00000000-0005-0000-0000-00001B110000}"/>
    <cellStyle name="Comma 2 3 6 4 2 5" xfId="4142" xr:uid="{00000000-0005-0000-0000-00001C110000}"/>
    <cellStyle name="Comma 2 3 6 4 3" xfId="4143" xr:uid="{00000000-0005-0000-0000-00001D110000}"/>
    <cellStyle name="Comma 2 3 6 4 3 2" xfId="4144" xr:uid="{00000000-0005-0000-0000-00001E110000}"/>
    <cellStyle name="Comma 2 3 6 4 3 3" xfId="4145" xr:uid="{00000000-0005-0000-0000-00001F110000}"/>
    <cellStyle name="Comma 2 3 6 4 3 4" xfId="4146" xr:uid="{00000000-0005-0000-0000-000020110000}"/>
    <cellStyle name="Comma 2 3 6 4 4" xfId="4147" xr:uid="{00000000-0005-0000-0000-000021110000}"/>
    <cellStyle name="Comma 2 3 6 4 5" xfId="4148" xr:uid="{00000000-0005-0000-0000-000022110000}"/>
    <cellStyle name="Comma 2 3 6 4 6" xfId="4149" xr:uid="{00000000-0005-0000-0000-000023110000}"/>
    <cellStyle name="Comma 2 3 6 5" xfId="4150" xr:uid="{00000000-0005-0000-0000-000024110000}"/>
    <cellStyle name="Comma 2 3 6 5 2" xfId="4151" xr:uid="{00000000-0005-0000-0000-000025110000}"/>
    <cellStyle name="Comma 2 3 6 5 2 2" xfId="4152" xr:uid="{00000000-0005-0000-0000-000026110000}"/>
    <cellStyle name="Comma 2 3 6 5 2 3" xfId="4153" xr:uid="{00000000-0005-0000-0000-000027110000}"/>
    <cellStyle name="Comma 2 3 6 5 2 4" xfId="4154" xr:uid="{00000000-0005-0000-0000-000028110000}"/>
    <cellStyle name="Comma 2 3 6 5 3" xfId="4155" xr:uid="{00000000-0005-0000-0000-000029110000}"/>
    <cellStyle name="Comma 2 3 6 5 4" xfId="4156" xr:uid="{00000000-0005-0000-0000-00002A110000}"/>
    <cellStyle name="Comma 2 3 6 5 5" xfId="4157" xr:uid="{00000000-0005-0000-0000-00002B110000}"/>
    <cellStyle name="Comma 2 3 6 6" xfId="4158" xr:uid="{00000000-0005-0000-0000-00002C110000}"/>
    <cellStyle name="Comma 2 3 6 6 2" xfId="4159" xr:uid="{00000000-0005-0000-0000-00002D110000}"/>
    <cellStyle name="Comma 2 3 6 6 3" xfId="4160" xr:uid="{00000000-0005-0000-0000-00002E110000}"/>
    <cellStyle name="Comma 2 3 6 6 4" xfId="4161" xr:uid="{00000000-0005-0000-0000-00002F110000}"/>
    <cellStyle name="Comma 2 3 6 7" xfId="4162" xr:uid="{00000000-0005-0000-0000-000030110000}"/>
    <cellStyle name="Comma 2 3 6 8" xfId="4163" xr:uid="{00000000-0005-0000-0000-000031110000}"/>
    <cellStyle name="Comma 2 3 6 9" xfId="4164" xr:uid="{00000000-0005-0000-0000-000032110000}"/>
    <cellStyle name="Comma 2 3 7" xfId="4165" xr:uid="{00000000-0005-0000-0000-000033110000}"/>
    <cellStyle name="Comma 2 3 7 2" xfId="4166" xr:uid="{00000000-0005-0000-0000-000034110000}"/>
    <cellStyle name="Comma 2 3 7 2 2" xfId="4167" xr:uid="{00000000-0005-0000-0000-000035110000}"/>
    <cellStyle name="Comma 2 3 7 2 2 2" xfId="4168" xr:uid="{00000000-0005-0000-0000-000036110000}"/>
    <cellStyle name="Comma 2 3 7 2 2 2 2" xfId="4169" xr:uid="{00000000-0005-0000-0000-000037110000}"/>
    <cellStyle name="Comma 2 3 7 2 2 2 3" xfId="4170" xr:uid="{00000000-0005-0000-0000-000038110000}"/>
    <cellStyle name="Comma 2 3 7 2 2 2 4" xfId="4171" xr:uid="{00000000-0005-0000-0000-000039110000}"/>
    <cellStyle name="Comma 2 3 7 2 2 3" xfId="4172" xr:uid="{00000000-0005-0000-0000-00003A110000}"/>
    <cellStyle name="Comma 2 3 7 2 2 4" xfId="4173" xr:uid="{00000000-0005-0000-0000-00003B110000}"/>
    <cellStyle name="Comma 2 3 7 2 2 5" xfId="4174" xr:uid="{00000000-0005-0000-0000-00003C110000}"/>
    <cellStyle name="Comma 2 3 7 2 3" xfId="4175" xr:uid="{00000000-0005-0000-0000-00003D110000}"/>
    <cellStyle name="Comma 2 3 7 2 3 2" xfId="4176" xr:uid="{00000000-0005-0000-0000-00003E110000}"/>
    <cellStyle name="Comma 2 3 7 2 3 3" xfId="4177" xr:uid="{00000000-0005-0000-0000-00003F110000}"/>
    <cellStyle name="Comma 2 3 7 2 3 4" xfId="4178" xr:uid="{00000000-0005-0000-0000-000040110000}"/>
    <cellStyle name="Comma 2 3 7 2 4" xfId="4179" xr:uid="{00000000-0005-0000-0000-000041110000}"/>
    <cellStyle name="Comma 2 3 7 2 5" xfId="4180" xr:uid="{00000000-0005-0000-0000-000042110000}"/>
    <cellStyle name="Comma 2 3 7 2 6" xfId="4181" xr:uid="{00000000-0005-0000-0000-000043110000}"/>
    <cellStyle name="Comma 2 3 7 3" xfId="4182" xr:uid="{00000000-0005-0000-0000-000044110000}"/>
    <cellStyle name="Comma 2 3 7 3 2" xfId="4183" xr:uid="{00000000-0005-0000-0000-000045110000}"/>
    <cellStyle name="Comma 2 3 7 3 2 2" xfId="4184" xr:uid="{00000000-0005-0000-0000-000046110000}"/>
    <cellStyle name="Comma 2 3 7 3 2 2 2" xfId="4185" xr:uid="{00000000-0005-0000-0000-000047110000}"/>
    <cellStyle name="Comma 2 3 7 3 2 2 3" xfId="4186" xr:uid="{00000000-0005-0000-0000-000048110000}"/>
    <cellStyle name="Comma 2 3 7 3 2 2 4" xfId="4187" xr:uid="{00000000-0005-0000-0000-000049110000}"/>
    <cellStyle name="Comma 2 3 7 3 2 3" xfId="4188" xr:uid="{00000000-0005-0000-0000-00004A110000}"/>
    <cellStyle name="Comma 2 3 7 3 2 4" xfId="4189" xr:uid="{00000000-0005-0000-0000-00004B110000}"/>
    <cellStyle name="Comma 2 3 7 3 2 5" xfId="4190" xr:uid="{00000000-0005-0000-0000-00004C110000}"/>
    <cellStyle name="Comma 2 3 7 3 3" xfId="4191" xr:uid="{00000000-0005-0000-0000-00004D110000}"/>
    <cellStyle name="Comma 2 3 7 3 3 2" xfId="4192" xr:uid="{00000000-0005-0000-0000-00004E110000}"/>
    <cellStyle name="Comma 2 3 7 3 3 3" xfId="4193" xr:uid="{00000000-0005-0000-0000-00004F110000}"/>
    <cellStyle name="Comma 2 3 7 3 3 4" xfId="4194" xr:uid="{00000000-0005-0000-0000-000050110000}"/>
    <cellStyle name="Comma 2 3 7 3 4" xfId="4195" xr:uid="{00000000-0005-0000-0000-000051110000}"/>
    <cellStyle name="Comma 2 3 7 3 5" xfId="4196" xr:uid="{00000000-0005-0000-0000-000052110000}"/>
    <cellStyle name="Comma 2 3 7 3 6" xfId="4197" xr:uid="{00000000-0005-0000-0000-000053110000}"/>
    <cellStyle name="Comma 2 3 7 4" xfId="4198" xr:uid="{00000000-0005-0000-0000-000054110000}"/>
    <cellStyle name="Comma 2 3 7 4 2" xfId="4199" xr:uid="{00000000-0005-0000-0000-000055110000}"/>
    <cellStyle name="Comma 2 3 7 4 2 2" xfId="4200" xr:uid="{00000000-0005-0000-0000-000056110000}"/>
    <cellStyle name="Comma 2 3 7 4 2 3" xfId="4201" xr:uid="{00000000-0005-0000-0000-000057110000}"/>
    <cellStyle name="Comma 2 3 7 4 2 4" xfId="4202" xr:uid="{00000000-0005-0000-0000-000058110000}"/>
    <cellStyle name="Comma 2 3 7 4 3" xfId="4203" xr:uid="{00000000-0005-0000-0000-000059110000}"/>
    <cellStyle name="Comma 2 3 7 4 4" xfId="4204" xr:uid="{00000000-0005-0000-0000-00005A110000}"/>
    <cellStyle name="Comma 2 3 7 4 5" xfId="4205" xr:uid="{00000000-0005-0000-0000-00005B110000}"/>
    <cellStyle name="Comma 2 3 7 5" xfId="4206" xr:uid="{00000000-0005-0000-0000-00005C110000}"/>
    <cellStyle name="Comma 2 3 7 5 2" xfId="4207" xr:uid="{00000000-0005-0000-0000-00005D110000}"/>
    <cellStyle name="Comma 2 3 7 5 3" xfId="4208" xr:uid="{00000000-0005-0000-0000-00005E110000}"/>
    <cellStyle name="Comma 2 3 7 5 4" xfId="4209" xr:uid="{00000000-0005-0000-0000-00005F110000}"/>
    <cellStyle name="Comma 2 3 7 6" xfId="4210" xr:uid="{00000000-0005-0000-0000-000060110000}"/>
    <cellStyle name="Comma 2 3 7 7" xfId="4211" xr:uid="{00000000-0005-0000-0000-000061110000}"/>
    <cellStyle name="Comma 2 3 7 8" xfId="4212" xr:uid="{00000000-0005-0000-0000-000062110000}"/>
    <cellStyle name="Comma 2 3 8" xfId="4213" xr:uid="{00000000-0005-0000-0000-000063110000}"/>
    <cellStyle name="Comma 2 3 8 2" xfId="4214" xr:uid="{00000000-0005-0000-0000-000064110000}"/>
    <cellStyle name="Comma 2 3 8 2 2" xfId="4215" xr:uid="{00000000-0005-0000-0000-000065110000}"/>
    <cellStyle name="Comma 2 3 8 2 2 2" xfId="4216" xr:uid="{00000000-0005-0000-0000-000066110000}"/>
    <cellStyle name="Comma 2 3 8 2 2 2 2" xfId="4217" xr:uid="{00000000-0005-0000-0000-000067110000}"/>
    <cellStyle name="Comma 2 3 8 2 2 2 3" xfId="4218" xr:uid="{00000000-0005-0000-0000-000068110000}"/>
    <cellStyle name="Comma 2 3 8 2 2 2 4" xfId="4219" xr:uid="{00000000-0005-0000-0000-000069110000}"/>
    <cellStyle name="Comma 2 3 8 2 2 3" xfId="4220" xr:uid="{00000000-0005-0000-0000-00006A110000}"/>
    <cellStyle name="Comma 2 3 8 2 2 4" xfId="4221" xr:uid="{00000000-0005-0000-0000-00006B110000}"/>
    <cellStyle name="Comma 2 3 8 2 2 5" xfId="4222" xr:uid="{00000000-0005-0000-0000-00006C110000}"/>
    <cellStyle name="Comma 2 3 8 2 3" xfId="4223" xr:uid="{00000000-0005-0000-0000-00006D110000}"/>
    <cellStyle name="Comma 2 3 8 2 3 2" xfId="4224" xr:uid="{00000000-0005-0000-0000-00006E110000}"/>
    <cellStyle name="Comma 2 3 8 2 3 3" xfId="4225" xr:uid="{00000000-0005-0000-0000-00006F110000}"/>
    <cellStyle name="Comma 2 3 8 2 3 4" xfId="4226" xr:uid="{00000000-0005-0000-0000-000070110000}"/>
    <cellStyle name="Comma 2 3 8 2 4" xfId="4227" xr:uid="{00000000-0005-0000-0000-000071110000}"/>
    <cellStyle name="Comma 2 3 8 2 5" xfId="4228" xr:uid="{00000000-0005-0000-0000-000072110000}"/>
    <cellStyle name="Comma 2 3 8 2 6" xfId="4229" xr:uid="{00000000-0005-0000-0000-000073110000}"/>
    <cellStyle name="Comma 2 3 8 3" xfId="4230" xr:uid="{00000000-0005-0000-0000-000074110000}"/>
    <cellStyle name="Comma 2 3 8 3 2" xfId="4231" xr:uid="{00000000-0005-0000-0000-000075110000}"/>
    <cellStyle name="Comma 2 3 8 3 2 2" xfId="4232" xr:uid="{00000000-0005-0000-0000-000076110000}"/>
    <cellStyle name="Comma 2 3 8 3 2 2 2" xfId="4233" xr:uid="{00000000-0005-0000-0000-000077110000}"/>
    <cellStyle name="Comma 2 3 8 3 2 2 3" xfId="4234" xr:uid="{00000000-0005-0000-0000-000078110000}"/>
    <cellStyle name="Comma 2 3 8 3 2 2 4" xfId="4235" xr:uid="{00000000-0005-0000-0000-000079110000}"/>
    <cellStyle name="Comma 2 3 8 3 2 3" xfId="4236" xr:uid="{00000000-0005-0000-0000-00007A110000}"/>
    <cellStyle name="Comma 2 3 8 3 2 4" xfId="4237" xr:uid="{00000000-0005-0000-0000-00007B110000}"/>
    <cellStyle name="Comma 2 3 8 3 2 5" xfId="4238" xr:uid="{00000000-0005-0000-0000-00007C110000}"/>
    <cellStyle name="Comma 2 3 8 3 3" xfId="4239" xr:uid="{00000000-0005-0000-0000-00007D110000}"/>
    <cellStyle name="Comma 2 3 8 3 3 2" xfId="4240" xr:uid="{00000000-0005-0000-0000-00007E110000}"/>
    <cellStyle name="Comma 2 3 8 3 3 3" xfId="4241" xr:uid="{00000000-0005-0000-0000-00007F110000}"/>
    <cellStyle name="Comma 2 3 8 3 3 4" xfId="4242" xr:uid="{00000000-0005-0000-0000-000080110000}"/>
    <cellStyle name="Comma 2 3 8 3 4" xfId="4243" xr:uid="{00000000-0005-0000-0000-000081110000}"/>
    <cellStyle name="Comma 2 3 8 3 5" xfId="4244" xr:uid="{00000000-0005-0000-0000-000082110000}"/>
    <cellStyle name="Comma 2 3 8 3 6" xfId="4245" xr:uid="{00000000-0005-0000-0000-000083110000}"/>
    <cellStyle name="Comma 2 3 8 4" xfId="4246" xr:uid="{00000000-0005-0000-0000-000084110000}"/>
    <cellStyle name="Comma 2 3 8 4 2" xfId="4247" xr:uid="{00000000-0005-0000-0000-000085110000}"/>
    <cellStyle name="Comma 2 3 8 4 2 2" xfId="4248" xr:uid="{00000000-0005-0000-0000-000086110000}"/>
    <cellStyle name="Comma 2 3 8 4 2 3" xfId="4249" xr:uid="{00000000-0005-0000-0000-000087110000}"/>
    <cellStyle name="Comma 2 3 8 4 2 4" xfId="4250" xr:uid="{00000000-0005-0000-0000-000088110000}"/>
    <cellStyle name="Comma 2 3 8 4 3" xfId="4251" xr:uid="{00000000-0005-0000-0000-000089110000}"/>
    <cellStyle name="Comma 2 3 8 4 4" xfId="4252" xr:uid="{00000000-0005-0000-0000-00008A110000}"/>
    <cellStyle name="Comma 2 3 8 4 5" xfId="4253" xr:uid="{00000000-0005-0000-0000-00008B110000}"/>
    <cellStyle name="Comma 2 3 8 5" xfId="4254" xr:uid="{00000000-0005-0000-0000-00008C110000}"/>
    <cellStyle name="Comma 2 3 8 5 2" xfId="4255" xr:uid="{00000000-0005-0000-0000-00008D110000}"/>
    <cellStyle name="Comma 2 3 8 5 3" xfId="4256" xr:uid="{00000000-0005-0000-0000-00008E110000}"/>
    <cellStyle name="Comma 2 3 8 5 4" xfId="4257" xr:uid="{00000000-0005-0000-0000-00008F110000}"/>
    <cellStyle name="Comma 2 3 8 6" xfId="4258" xr:uid="{00000000-0005-0000-0000-000090110000}"/>
    <cellStyle name="Comma 2 3 8 7" xfId="4259" xr:uid="{00000000-0005-0000-0000-000091110000}"/>
    <cellStyle name="Comma 2 3 8 8" xfId="4260" xr:uid="{00000000-0005-0000-0000-000092110000}"/>
    <cellStyle name="Comma 2 3 9" xfId="4261" xr:uid="{00000000-0005-0000-0000-000093110000}"/>
    <cellStyle name="Comma 2 3 9 2" xfId="4262" xr:uid="{00000000-0005-0000-0000-000094110000}"/>
    <cellStyle name="Comma 2 3 9 2 2" xfId="4263" xr:uid="{00000000-0005-0000-0000-000095110000}"/>
    <cellStyle name="Comma 2 3 9 2 2 2" xfId="4264" xr:uid="{00000000-0005-0000-0000-000096110000}"/>
    <cellStyle name="Comma 2 3 9 2 2 3" xfId="4265" xr:uid="{00000000-0005-0000-0000-000097110000}"/>
    <cellStyle name="Comma 2 3 9 2 2 4" xfId="4266" xr:uid="{00000000-0005-0000-0000-000098110000}"/>
    <cellStyle name="Comma 2 3 9 2 3" xfId="4267" xr:uid="{00000000-0005-0000-0000-000099110000}"/>
    <cellStyle name="Comma 2 3 9 2 4" xfId="4268" xr:uid="{00000000-0005-0000-0000-00009A110000}"/>
    <cellStyle name="Comma 2 3 9 2 5" xfId="4269" xr:uid="{00000000-0005-0000-0000-00009B110000}"/>
    <cellStyle name="Comma 2 3 9 3" xfId="4270" xr:uid="{00000000-0005-0000-0000-00009C110000}"/>
    <cellStyle name="Comma 2 3 9 3 2" xfId="4271" xr:uid="{00000000-0005-0000-0000-00009D110000}"/>
    <cellStyle name="Comma 2 3 9 3 3" xfId="4272" xr:uid="{00000000-0005-0000-0000-00009E110000}"/>
    <cellStyle name="Comma 2 3 9 3 4" xfId="4273" xr:uid="{00000000-0005-0000-0000-00009F110000}"/>
    <cellStyle name="Comma 2 3 9 4" xfId="4274" xr:uid="{00000000-0005-0000-0000-0000A0110000}"/>
    <cellStyle name="Comma 2 3 9 5" xfId="4275" xr:uid="{00000000-0005-0000-0000-0000A1110000}"/>
    <cellStyle name="Comma 2 3 9 6" xfId="4276" xr:uid="{00000000-0005-0000-0000-0000A2110000}"/>
    <cellStyle name="Comma 2 30" xfId="4277" xr:uid="{00000000-0005-0000-0000-0000A3110000}"/>
    <cellStyle name="Comma 2 31" xfId="4278" xr:uid="{00000000-0005-0000-0000-0000A4110000}"/>
    <cellStyle name="Comma 2 32" xfId="4279" xr:uid="{00000000-0005-0000-0000-0000A5110000}"/>
    <cellStyle name="Comma 2 33" xfId="4280" xr:uid="{00000000-0005-0000-0000-0000A6110000}"/>
    <cellStyle name="Comma 2 34" xfId="4281" xr:uid="{00000000-0005-0000-0000-0000A7110000}"/>
    <cellStyle name="Comma 2 35" xfId="4282" xr:uid="{00000000-0005-0000-0000-0000A8110000}"/>
    <cellStyle name="Comma 2 36" xfId="4283" xr:uid="{00000000-0005-0000-0000-0000A9110000}"/>
    <cellStyle name="Comma 2 37" xfId="4284" xr:uid="{00000000-0005-0000-0000-0000AA110000}"/>
    <cellStyle name="Comma 2 38" xfId="4285" xr:uid="{00000000-0005-0000-0000-0000AB110000}"/>
    <cellStyle name="Comma 2 39" xfId="4286" xr:uid="{00000000-0005-0000-0000-0000AC110000}"/>
    <cellStyle name="Comma 2 4" xfId="4287" xr:uid="{00000000-0005-0000-0000-0000AD110000}"/>
    <cellStyle name="Comma 2 4 10" xfId="4288" xr:uid="{00000000-0005-0000-0000-0000AE110000}"/>
    <cellStyle name="Comma 2 4 11" xfId="4289" xr:uid="{00000000-0005-0000-0000-0000AF110000}"/>
    <cellStyle name="Comma 2 4 11 2" xfId="4290" xr:uid="{00000000-0005-0000-0000-0000B0110000}"/>
    <cellStyle name="Comma 2 4 11 2 2" xfId="4291" xr:uid="{00000000-0005-0000-0000-0000B1110000}"/>
    <cellStyle name="Comma 2 4 11 2 3" xfId="4292" xr:uid="{00000000-0005-0000-0000-0000B2110000}"/>
    <cellStyle name="Comma 2 4 11 2 4" xfId="4293" xr:uid="{00000000-0005-0000-0000-0000B3110000}"/>
    <cellStyle name="Comma 2 4 11 3" xfId="4294" xr:uid="{00000000-0005-0000-0000-0000B4110000}"/>
    <cellStyle name="Comma 2 4 11 4" xfId="4295" xr:uid="{00000000-0005-0000-0000-0000B5110000}"/>
    <cellStyle name="Comma 2 4 11 5" xfId="4296" xr:uid="{00000000-0005-0000-0000-0000B6110000}"/>
    <cellStyle name="Comma 2 4 12" xfId="4297" xr:uid="{00000000-0005-0000-0000-0000B7110000}"/>
    <cellStyle name="Comma 2 4 12 2" xfId="4298" xr:uid="{00000000-0005-0000-0000-0000B8110000}"/>
    <cellStyle name="Comma 2 4 12 3" xfId="4299" xr:uid="{00000000-0005-0000-0000-0000B9110000}"/>
    <cellStyle name="Comma 2 4 12 4" xfId="4300" xr:uid="{00000000-0005-0000-0000-0000BA110000}"/>
    <cellStyle name="Comma 2 4 13" xfId="4301" xr:uid="{00000000-0005-0000-0000-0000BB110000}"/>
    <cellStyle name="Comma 2 4 14" xfId="4302" xr:uid="{00000000-0005-0000-0000-0000BC110000}"/>
    <cellStyle name="Comma 2 4 15" xfId="4303" xr:uid="{00000000-0005-0000-0000-0000BD110000}"/>
    <cellStyle name="Comma 2 4 2" xfId="4304" xr:uid="{00000000-0005-0000-0000-0000BE110000}"/>
    <cellStyle name="Comma 2 4 2 10" xfId="4305" xr:uid="{00000000-0005-0000-0000-0000BF110000}"/>
    <cellStyle name="Comma 2 4 2 2" xfId="4306" xr:uid="{00000000-0005-0000-0000-0000C0110000}"/>
    <cellStyle name="Comma 2 4 2 2 2" xfId="4307" xr:uid="{00000000-0005-0000-0000-0000C1110000}"/>
    <cellStyle name="Comma 2 4 2 2 2 2" xfId="4308" xr:uid="{00000000-0005-0000-0000-0000C2110000}"/>
    <cellStyle name="Comma 2 4 2 2 2 2 2" xfId="4309" xr:uid="{00000000-0005-0000-0000-0000C3110000}"/>
    <cellStyle name="Comma 2 4 2 2 2 2 2 2" xfId="4310" xr:uid="{00000000-0005-0000-0000-0000C4110000}"/>
    <cellStyle name="Comma 2 4 2 2 2 2 2 3" xfId="4311" xr:uid="{00000000-0005-0000-0000-0000C5110000}"/>
    <cellStyle name="Comma 2 4 2 2 2 2 2 4" xfId="4312" xr:uid="{00000000-0005-0000-0000-0000C6110000}"/>
    <cellStyle name="Comma 2 4 2 2 2 2 3" xfId="4313" xr:uid="{00000000-0005-0000-0000-0000C7110000}"/>
    <cellStyle name="Comma 2 4 2 2 2 2 4" xfId="4314" xr:uid="{00000000-0005-0000-0000-0000C8110000}"/>
    <cellStyle name="Comma 2 4 2 2 2 2 5" xfId="4315" xr:uid="{00000000-0005-0000-0000-0000C9110000}"/>
    <cellStyle name="Comma 2 4 2 2 2 3" xfId="4316" xr:uid="{00000000-0005-0000-0000-0000CA110000}"/>
    <cellStyle name="Comma 2 4 2 2 2 3 2" xfId="4317" xr:uid="{00000000-0005-0000-0000-0000CB110000}"/>
    <cellStyle name="Comma 2 4 2 2 2 3 3" xfId="4318" xr:uid="{00000000-0005-0000-0000-0000CC110000}"/>
    <cellStyle name="Comma 2 4 2 2 2 3 4" xfId="4319" xr:uid="{00000000-0005-0000-0000-0000CD110000}"/>
    <cellStyle name="Comma 2 4 2 2 2 4" xfId="4320" xr:uid="{00000000-0005-0000-0000-0000CE110000}"/>
    <cellStyle name="Comma 2 4 2 2 2 5" xfId="4321" xr:uid="{00000000-0005-0000-0000-0000CF110000}"/>
    <cellStyle name="Comma 2 4 2 2 2 6" xfId="4322" xr:uid="{00000000-0005-0000-0000-0000D0110000}"/>
    <cellStyle name="Comma 2 4 2 2 3" xfId="4323" xr:uid="{00000000-0005-0000-0000-0000D1110000}"/>
    <cellStyle name="Comma 2 4 2 2 3 2" xfId="4324" xr:uid="{00000000-0005-0000-0000-0000D2110000}"/>
    <cellStyle name="Comma 2 4 2 2 3 2 2" xfId="4325" xr:uid="{00000000-0005-0000-0000-0000D3110000}"/>
    <cellStyle name="Comma 2 4 2 2 3 2 2 2" xfId="4326" xr:uid="{00000000-0005-0000-0000-0000D4110000}"/>
    <cellStyle name="Comma 2 4 2 2 3 2 2 3" xfId="4327" xr:uid="{00000000-0005-0000-0000-0000D5110000}"/>
    <cellStyle name="Comma 2 4 2 2 3 2 2 4" xfId="4328" xr:uid="{00000000-0005-0000-0000-0000D6110000}"/>
    <cellStyle name="Comma 2 4 2 2 3 2 3" xfId="4329" xr:uid="{00000000-0005-0000-0000-0000D7110000}"/>
    <cellStyle name="Comma 2 4 2 2 3 2 4" xfId="4330" xr:uid="{00000000-0005-0000-0000-0000D8110000}"/>
    <cellStyle name="Comma 2 4 2 2 3 2 5" xfId="4331" xr:uid="{00000000-0005-0000-0000-0000D9110000}"/>
    <cellStyle name="Comma 2 4 2 2 3 3" xfId="4332" xr:uid="{00000000-0005-0000-0000-0000DA110000}"/>
    <cellStyle name="Comma 2 4 2 2 3 3 2" xfId="4333" xr:uid="{00000000-0005-0000-0000-0000DB110000}"/>
    <cellStyle name="Comma 2 4 2 2 3 3 3" xfId="4334" xr:uid="{00000000-0005-0000-0000-0000DC110000}"/>
    <cellStyle name="Comma 2 4 2 2 3 3 4" xfId="4335" xr:uid="{00000000-0005-0000-0000-0000DD110000}"/>
    <cellStyle name="Comma 2 4 2 2 3 4" xfId="4336" xr:uid="{00000000-0005-0000-0000-0000DE110000}"/>
    <cellStyle name="Comma 2 4 2 2 3 5" xfId="4337" xr:uid="{00000000-0005-0000-0000-0000DF110000}"/>
    <cellStyle name="Comma 2 4 2 2 3 6" xfId="4338" xr:uid="{00000000-0005-0000-0000-0000E0110000}"/>
    <cellStyle name="Comma 2 4 2 2 4" xfId="4339" xr:uid="{00000000-0005-0000-0000-0000E1110000}"/>
    <cellStyle name="Comma 2 4 2 2 5" xfId="4340" xr:uid="{00000000-0005-0000-0000-0000E2110000}"/>
    <cellStyle name="Comma 2 4 2 2 5 2" xfId="4341" xr:uid="{00000000-0005-0000-0000-0000E3110000}"/>
    <cellStyle name="Comma 2 4 2 2 5 2 2" xfId="4342" xr:uid="{00000000-0005-0000-0000-0000E4110000}"/>
    <cellStyle name="Comma 2 4 2 2 5 2 3" xfId="4343" xr:uid="{00000000-0005-0000-0000-0000E5110000}"/>
    <cellStyle name="Comma 2 4 2 2 5 2 4" xfId="4344" xr:uid="{00000000-0005-0000-0000-0000E6110000}"/>
    <cellStyle name="Comma 2 4 2 2 5 3" xfId="4345" xr:uid="{00000000-0005-0000-0000-0000E7110000}"/>
    <cellStyle name="Comma 2 4 2 2 5 4" xfId="4346" xr:uid="{00000000-0005-0000-0000-0000E8110000}"/>
    <cellStyle name="Comma 2 4 2 2 5 5" xfId="4347" xr:uid="{00000000-0005-0000-0000-0000E9110000}"/>
    <cellStyle name="Comma 2 4 2 2 6" xfId="4348" xr:uid="{00000000-0005-0000-0000-0000EA110000}"/>
    <cellStyle name="Comma 2 4 2 2 6 2" xfId="4349" xr:uid="{00000000-0005-0000-0000-0000EB110000}"/>
    <cellStyle name="Comma 2 4 2 2 6 3" xfId="4350" xr:uid="{00000000-0005-0000-0000-0000EC110000}"/>
    <cellStyle name="Comma 2 4 2 2 6 4" xfId="4351" xr:uid="{00000000-0005-0000-0000-0000ED110000}"/>
    <cellStyle name="Comma 2 4 2 2 7" xfId="4352" xr:uid="{00000000-0005-0000-0000-0000EE110000}"/>
    <cellStyle name="Comma 2 4 2 2 8" xfId="4353" xr:uid="{00000000-0005-0000-0000-0000EF110000}"/>
    <cellStyle name="Comma 2 4 2 2 9" xfId="4354" xr:uid="{00000000-0005-0000-0000-0000F0110000}"/>
    <cellStyle name="Comma 2 4 2 3" xfId="4355" xr:uid="{00000000-0005-0000-0000-0000F1110000}"/>
    <cellStyle name="Comma 2 4 2 3 2" xfId="4356" xr:uid="{00000000-0005-0000-0000-0000F2110000}"/>
    <cellStyle name="Comma 2 4 2 3 2 2" xfId="4357" xr:uid="{00000000-0005-0000-0000-0000F3110000}"/>
    <cellStyle name="Comma 2 4 2 3 2 2 2" xfId="4358" xr:uid="{00000000-0005-0000-0000-0000F4110000}"/>
    <cellStyle name="Comma 2 4 2 3 2 2 3" xfId="4359" xr:uid="{00000000-0005-0000-0000-0000F5110000}"/>
    <cellStyle name="Comma 2 4 2 3 2 2 4" xfId="4360" xr:uid="{00000000-0005-0000-0000-0000F6110000}"/>
    <cellStyle name="Comma 2 4 2 3 2 3" xfId="4361" xr:uid="{00000000-0005-0000-0000-0000F7110000}"/>
    <cellStyle name="Comma 2 4 2 3 2 4" xfId="4362" xr:uid="{00000000-0005-0000-0000-0000F8110000}"/>
    <cellStyle name="Comma 2 4 2 3 2 5" xfId="4363" xr:uid="{00000000-0005-0000-0000-0000F9110000}"/>
    <cellStyle name="Comma 2 4 2 3 3" xfId="4364" xr:uid="{00000000-0005-0000-0000-0000FA110000}"/>
    <cellStyle name="Comma 2 4 2 3 3 2" xfId="4365" xr:uid="{00000000-0005-0000-0000-0000FB110000}"/>
    <cellStyle name="Comma 2 4 2 3 3 3" xfId="4366" xr:uid="{00000000-0005-0000-0000-0000FC110000}"/>
    <cellStyle name="Comma 2 4 2 3 3 4" xfId="4367" xr:uid="{00000000-0005-0000-0000-0000FD110000}"/>
    <cellStyle name="Comma 2 4 2 3 4" xfId="4368" xr:uid="{00000000-0005-0000-0000-0000FE110000}"/>
    <cellStyle name="Comma 2 4 2 3 5" xfId="4369" xr:uid="{00000000-0005-0000-0000-0000FF110000}"/>
    <cellStyle name="Comma 2 4 2 3 6" xfId="4370" xr:uid="{00000000-0005-0000-0000-000000120000}"/>
    <cellStyle name="Comma 2 4 2 4" xfId="4371" xr:uid="{00000000-0005-0000-0000-000001120000}"/>
    <cellStyle name="Comma 2 4 2 4 2" xfId="4372" xr:uid="{00000000-0005-0000-0000-000002120000}"/>
    <cellStyle name="Comma 2 4 2 4 2 2" xfId="4373" xr:uid="{00000000-0005-0000-0000-000003120000}"/>
    <cellStyle name="Comma 2 4 2 4 2 2 2" xfId="4374" xr:uid="{00000000-0005-0000-0000-000004120000}"/>
    <cellStyle name="Comma 2 4 2 4 2 2 3" xfId="4375" xr:uid="{00000000-0005-0000-0000-000005120000}"/>
    <cellStyle name="Comma 2 4 2 4 2 2 4" xfId="4376" xr:uid="{00000000-0005-0000-0000-000006120000}"/>
    <cellStyle name="Comma 2 4 2 4 2 3" xfId="4377" xr:uid="{00000000-0005-0000-0000-000007120000}"/>
    <cellStyle name="Comma 2 4 2 4 2 4" xfId="4378" xr:uid="{00000000-0005-0000-0000-000008120000}"/>
    <cellStyle name="Comma 2 4 2 4 2 5" xfId="4379" xr:uid="{00000000-0005-0000-0000-000009120000}"/>
    <cellStyle name="Comma 2 4 2 4 3" xfId="4380" xr:uid="{00000000-0005-0000-0000-00000A120000}"/>
    <cellStyle name="Comma 2 4 2 4 3 2" xfId="4381" xr:uid="{00000000-0005-0000-0000-00000B120000}"/>
    <cellStyle name="Comma 2 4 2 4 3 3" xfId="4382" xr:uid="{00000000-0005-0000-0000-00000C120000}"/>
    <cellStyle name="Comma 2 4 2 4 3 4" xfId="4383" xr:uid="{00000000-0005-0000-0000-00000D120000}"/>
    <cellStyle name="Comma 2 4 2 4 4" xfId="4384" xr:uid="{00000000-0005-0000-0000-00000E120000}"/>
    <cellStyle name="Comma 2 4 2 4 5" xfId="4385" xr:uid="{00000000-0005-0000-0000-00000F120000}"/>
    <cellStyle name="Comma 2 4 2 4 6" xfId="4386" xr:uid="{00000000-0005-0000-0000-000010120000}"/>
    <cellStyle name="Comma 2 4 2 5" xfId="4387" xr:uid="{00000000-0005-0000-0000-000011120000}"/>
    <cellStyle name="Comma 2 4 2 6" xfId="4388" xr:uid="{00000000-0005-0000-0000-000012120000}"/>
    <cellStyle name="Comma 2 4 2 6 2" xfId="4389" xr:uid="{00000000-0005-0000-0000-000013120000}"/>
    <cellStyle name="Comma 2 4 2 6 2 2" xfId="4390" xr:uid="{00000000-0005-0000-0000-000014120000}"/>
    <cellStyle name="Comma 2 4 2 6 2 3" xfId="4391" xr:uid="{00000000-0005-0000-0000-000015120000}"/>
    <cellStyle name="Comma 2 4 2 6 2 4" xfId="4392" xr:uid="{00000000-0005-0000-0000-000016120000}"/>
    <cellStyle name="Comma 2 4 2 6 3" xfId="4393" xr:uid="{00000000-0005-0000-0000-000017120000}"/>
    <cellStyle name="Comma 2 4 2 6 4" xfId="4394" xr:uid="{00000000-0005-0000-0000-000018120000}"/>
    <cellStyle name="Comma 2 4 2 6 5" xfId="4395" xr:uid="{00000000-0005-0000-0000-000019120000}"/>
    <cellStyle name="Comma 2 4 2 7" xfId="4396" xr:uid="{00000000-0005-0000-0000-00001A120000}"/>
    <cellStyle name="Comma 2 4 2 7 2" xfId="4397" xr:uid="{00000000-0005-0000-0000-00001B120000}"/>
    <cellStyle name="Comma 2 4 2 7 3" xfId="4398" xr:uid="{00000000-0005-0000-0000-00001C120000}"/>
    <cellStyle name="Comma 2 4 2 7 4" xfId="4399" xr:uid="{00000000-0005-0000-0000-00001D120000}"/>
    <cellStyle name="Comma 2 4 2 8" xfId="4400" xr:uid="{00000000-0005-0000-0000-00001E120000}"/>
    <cellStyle name="Comma 2 4 2 9" xfId="4401" xr:uid="{00000000-0005-0000-0000-00001F120000}"/>
    <cellStyle name="Comma 2 4 3" xfId="4402" xr:uid="{00000000-0005-0000-0000-000020120000}"/>
    <cellStyle name="Comma 2 4 3 2" xfId="4403" xr:uid="{00000000-0005-0000-0000-000021120000}"/>
    <cellStyle name="Comma 2 4 3 2 2" xfId="4404" xr:uid="{00000000-0005-0000-0000-000022120000}"/>
    <cellStyle name="Comma 2 4 3 2 2 2" xfId="4405" xr:uid="{00000000-0005-0000-0000-000023120000}"/>
    <cellStyle name="Comma 2 4 3 2 2 2 2" xfId="4406" xr:uid="{00000000-0005-0000-0000-000024120000}"/>
    <cellStyle name="Comma 2 4 3 2 2 2 2 2" xfId="4407" xr:uid="{00000000-0005-0000-0000-000025120000}"/>
    <cellStyle name="Comma 2 4 3 2 2 2 2 3" xfId="4408" xr:uid="{00000000-0005-0000-0000-000026120000}"/>
    <cellStyle name="Comma 2 4 3 2 2 2 2 4" xfId="4409" xr:uid="{00000000-0005-0000-0000-000027120000}"/>
    <cellStyle name="Comma 2 4 3 2 2 2 3" xfId="4410" xr:uid="{00000000-0005-0000-0000-000028120000}"/>
    <cellStyle name="Comma 2 4 3 2 2 2 4" xfId="4411" xr:uid="{00000000-0005-0000-0000-000029120000}"/>
    <cellStyle name="Comma 2 4 3 2 2 2 5" xfId="4412" xr:uid="{00000000-0005-0000-0000-00002A120000}"/>
    <cellStyle name="Comma 2 4 3 2 2 3" xfId="4413" xr:uid="{00000000-0005-0000-0000-00002B120000}"/>
    <cellStyle name="Comma 2 4 3 2 2 3 2" xfId="4414" xr:uid="{00000000-0005-0000-0000-00002C120000}"/>
    <cellStyle name="Comma 2 4 3 2 2 3 3" xfId="4415" xr:uid="{00000000-0005-0000-0000-00002D120000}"/>
    <cellStyle name="Comma 2 4 3 2 2 3 4" xfId="4416" xr:uid="{00000000-0005-0000-0000-00002E120000}"/>
    <cellStyle name="Comma 2 4 3 2 2 4" xfId="4417" xr:uid="{00000000-0005-0000-0000-00002F120000}"/>
    <cellStyle name="Comma 2 4 3 2 2 5" xfId="4418" xr:uid="{00000000-0005-0000-0000-000030120000}"/>
    <cellStyle name="Comma 2 4 3 2 2 6" xfId="4419" xr:uid="{00000000-0005-0000-0000-000031120000}"/>
    <cellStyle name="Comma 2 4 3 2 3" xfId="4420" xr:uid="{00000000-0005-0000-0000-000032120000}"/>
    <cellStyle name="Comma 2 4 3 2 3 2" xfId="4421" xr:uid="{00000000-0005-0000-0000-000033120000}"/>
    <cellStyle name="Comma 2 4 3 2 3 2 2" xfId="4422" xr:uid="{00000000-0005-0000-0000-000034120000}"/>
    <cellStyle name="Comma 2 4 3 2 3 2 2 2" xfId="4423" xr:uid="{00000000-0005-0000-0000-000035120000}"/>
    <cellStyle name="Comma 2 4 3 2 3 2 2 3" xfId="4424" xr:uid="{00000000-0005-0000-0000-000036120000}"/>
    <cellStyle name="Comma 2 4 3 2 3 2 2 4" xfId="4425" xr:uid="{00000000-0005-0000-0000-000037120000}"/>
    <cellStyle name="Comma 2 4 3 2 3 2 3" xfId="4426" xr:uid="{00000000-0005-0000-0000-000038120000}"/>
    <cellStyle name="Comma 2 4 3 2 3 2 4" xfId="4427" xr:uid="{00000000-0005-0000-0000-000039120000}"/>
    <cellStyle name="Comma 2 4 3 2 3 2 5" xfId="4428" xr:uid="{00000000-0005-0000-0000-00003A120000}"/>
    <cellStyle name="Comma 2 4 3 2 3 3" xfId="4429" xr:uid="{00000000-0005-0000-0000-00003B120000}"/>
    <cellStyle name="Comma 2 4 3 2 3 3 2" xfId="4430" xr:uid="{00000000-0005-0000-0000-00003C120000}"/>
    <cellStyle name="Comma 2 4 3 2 3 3 3" xfId="4431" xr:uid="{00000000-0005-0000-0000-00003D120000}"/>
    <cellStyle name="Comma 2 4 3 2 3 3 4" xfId="4432" xr:uid="{00000000-0005-0000-0000-00003E120000}"/>
    <cellStyle name="Comma 2 4 3 2 3 4" xfId="4433" xr:uid="{00000000-0005-0000-0000-00003F120000}"/>
    <cellStyle name="Comma 2 4 3 2 3 5" xfId="4434" xr:uid="{00000000-0005-0000-0000-000040120000}"/>
    <cellStyle name="Comma 2 4 3 2 3 6" xfId="4435" xr:uid="{00000000-0005-0000-0000-000041120000}"/>
    <cellStyle name="Comma 2 4 3 2 4" xfId="4436" xr:uid="{00000000-0005-0000-0000-000042120000}"/>
    <cellStyle name="Comma 2 4 3 2 4 2" xfId="4437" xr:uid="{00000000-0005-0000-0000-000043120000}"/>
    <cellStyle name="Comma 2 4 3 2 4 2 2" xfId="4438" xr:uid="{00000000-0005-0000-0000-000044120000}"/>
    <cellStyle name="Comma 2 4 3 2 4 2 3" xfId="4439" xr:uid="{00000000-0005-0000-0000-000045120000}"/>
    <cellStyle name="Comma 2 4 3 2 4 2 4" xfId="4440" xr:uid="{00000000-0005-0000-0000-000046120000}"/>
    <cellStyle name="Comma 2 4 3 2 4 3" xfId="4441" xr:uid="{00000000-0005-0000-0000-000047120000}"/>
    <cellStyle name="Comma 2 4 3 2 4 4" xfId="4442" xr:uid="{00000000-0005-0000-0000-000048120000}"/>
    <cellStyle name="Comma 2 4 3 2 4 5" xfId="4443" xr:uid="{00000000-0005-0000-0000-000049120000}"/>
    <cellStyle name="Comma 2 4 3 2 5" xfId="4444" xr:uid="{00000000-0005-0000-0000-00004A120000}"/>
    <cellStyle name="Comma 2 4 3 2 5 2" xfId="4445" xr:uid="{00000000-0005-0000-0000-00004B120000}"/>
    <cellStyle name="Comma 2 4 3 2 5 3" xfId="4446" xr:uid="{00000000-0005-0000-0000-00004C120000}"/>
    <cellStyle name="Comma 2 4 3 2 5 4" xfId="4447" xr:uid="{00000000-0005-0000-0000-00004D120000}"/>
    <cellStyle name="Comma 2 4 3 2 6" xfId="4448" xr:uid="{00000000-0005-0000-0000-00004E120000}"/>
    <cellStyle name="Comma 2 4 3 2 7" xfId="4449" xr:uid="{00000000-0005-0000-0000-00004F120000}"/>
    <cellStyle name="Comma 2 4 3 2 8" xfId="4450" xr:uid="{00000000-0005-0000-0000-000050120000}"/>
    <cellStyle name="Comma 2 4 3 3" xfId="4451" xr:uid="{00000000-0005-0000-0000-000051120000}"/>
    <cellStyle name="Comma 2 4 3 3 2" xfId="4452" xr:uid="{00000000-0005-0000-0000-000052120000}"/>
    <cellStyle name="Comma 2 4 3 3 2 2" xfId="4453" xr:uid="{00000000-0005-0000-0000-000053120000}"/>
    <cellStyle name="Comma 2 4 3 3 2 2 2" xfId="4454" xr:uid="{00000000-0005-0000-0000-000054120000}"/>
    <cellStyle name="Comma 2 4 3 3 2 2 3" xfId="4455" xr:uid="{00000000-0005-0000-0000-000055120000}"/>
    <cellStyle name="Comma 2 4 3 3 2 2 4" xfId="4456" xr:uid="{00000000-0005-0000-0000-000056120000}"/>
    <cellStyle name="Comma 2 4 3 3 2 3" xfId="4457" xr:uid="{00000000-0005-0000-0000-000057120000}"/>
    <cellStyle name="Comma 2 4 3 3 2 4" xfId="4458" xr:uid="{00000000-0005-0000-0000-000058120000}"/>
    <cellStyle name="Comma 2 4 3 3 2 5" xfId="4459" xr:uid="{00000000-0005-0000-0000-000059120000}"/>
    <cellStyle name="Comma 2 4 3 3 3" xfId="4460" xr:uid="{00000000-0005-0000-0000-00005A120000}"/>
    <cellStyle name="Comma 2 4 3 3 3 2" xfId="4461" xr:uid="{00000000-0005-0000-0000-00005B120000}"/>
    <cellStyle name="Comma 2 4 3 3 3 3" xfId="4462" xr:uid="{00000000-0005-0000-0000-00005C120000}"/>
    <cellStyle name="Comma 2 4 3 3 3 4" xfId="4463" xr:uid="{00000000-0005-0000-0000-00005D120000}"/>
    <cellStyle name="Comma 2 4 3 3 4" xfId="4464" xr:uid="{00000000-0005-0000-0000-00005E120000}"/>
    <cellStyle name="Comma 2 4 3 3 5" xfId="4465" xr:uid="{00000000-0005-0000-0000-00005F120000}"/>
    <cellStyle name="Comma 2 4 3 3 6" xfId="4466" xr:uid="{00000000-0005-0000-0000-000060120000}"/>
    <cellStyle name="Comma 2 4 3 4" xfId="4467" xr:uid="{00000000-0005-0000-0000-000061120000}"/>
    <cellStyle name="Comma 2 4 3 4 2" xfId="4468" xr:uid="{00000000-0005-0000-0000-000062120000}"/>
    <cellStyle name="Comma 2 4 3 4 2 2" xfId="4469" xr:uid="{00000000-0005-0000-0000-000063120000}"/>
    <cellStyle name="Comma 2 4 3 4 2 2 2" xfId="4470" xr:uid="{00000000-0005-0000-0000-000064120000}"/>
    <cellStyle name="Comma 2 4 3 4 2 2 3" xfId="4471" xr:uid="{00000000-0005-0000-0000-000065120000}"/>
    <cellStyle name="Comma 2 4 3 4 2 2 4" xfId="4472" xr:uid="{00000000-0005-0000-0000-000066120000}"/>
    <cellStyle name="Comma 2 4 3 4 2 3" xfId="4473" xr:uid="{00000000-0005-0000-0000-000067120000}"/>
    <cellStyle name="Comma 2 4 3 4 2 4" xfId="4474" xr:uid="{00000000-0005-0000-0000-000068120000}"/>
    <cellStyle name="Comma 2 4 3 4 2 5" xfId="4475" xr:uid="{00000000-0005-0000-0000-000069120000}"/>
    <cellStyle name="Comma 2 4 3 4 3" xfId="4476" xr:uid="{00000000-0005-0000-0000-00006A120000}"/>
    <cellStyle name="Comma 2 4 3 4 3 2" xfId="4477" xr:uid="{00000000-0005-0000-0000-00006B120000}"/>
    <cellStyle name="Comma 2 4 3 4 3 3" xfId="4478" xr:uid="{00000000-0005-0000-0000-00006C120000}"/>
    <cellStyle name="Comma 2 4 3 4 3 4" xfId="4479" xr:uid="{00000000-0005-0000-0000-00006D120000}"/>
    <cellStyle name="Comma 2 4 3 4 4" xfId="4480" xr:uid="{00000000-0005-0000-0000-00006E120000}"/>
    <cellStyle name="Comma 2 4 3 4 5" xfId="4481" xr:uid="{00000000-0005-0000-0000-00006F120000}"/>
    <cellStyle name="Comma 2 4 3 4 6" xfId="4482" xr:uid="{00000000-0005-0000-0000-000070120000}"/>
    <cellStyle name="Comma 2 4 3 5" xfId="4483" xr:uid="{00000000-0005-0000-0000-000071120000}"/>
    <cellStyle name="Comma 2 4 3 5 2" xfId="4484" xr:uid="{00000000-0005-0000-0000-000072120000}"/>
    <cellStyle name="Comma 2 4 3 5 2 2" xfId="4485" xr:uid="{00000000-0005-0000-0000-000073120000}"/>
    <cellStyle name="Comma 2 4 3 5 2 3" xfId="4486" xr:uid="{00000000-0005-0000-0000-000074120000}"/>
    <cellStyle name="Comma 2 4 3 5 2 4" xfId="4487" xr:uid="{00000000-0005-0000-0000-000075120000}"/>
    <cellStyle name="Comma 2 4 3 5 3" xfId="4488" xr:uid="{00000000-0005-0000-0000-000076120000}"/>
    <cellStyle name="Comma 2 4 3 5 4" xfId="4489" xr:uid="{00000000-0005-0000-0000-000077120000}"/>
    <cellStyle name="Comma 2 4 3 5 5" xfId="4490" xr:uid="{00000000-0005-0000-0000-000078120000}"/>
    <cellStyle name="Comma 2 4 3 6" xfId="4491" xr:uid="{00000000-0005-0000-0000-000079120000}"/>
    <cellStyle name="Comma 2 4 3 6 2" xfId="4492" xr:uid="{00000000-0005-0000-0000-00007A120000}"/>
    <cellStyle name="Comma 2 4 3 6 3" xfId="4493" xr:uid="{00000000-0005-0000-0000-00007B120000}"/>
    <cellStyle name="Comma 2 4 3 6 4" xfId="4494" xr:uid="{00000000-0005-0000-0000-00007C120000}"/>
    <cellStyle name="Comma 2 4 3 7" xfId="4495" xr:uid="{00000000-0005-0000-0000-00007D120000}"/>
    <cellStyle name="Comma 2 4 3 8" xfId="4496" xr:uid="{00000000-0005-0000-0000-00007E120000}"/>
    <cellStyle name="Comma 2 4 3 9" xfId="4497" xr:uid="{00000000-0005-0000-0000-00007F120000}"/>
    <cellStyle name="Comma 2 4 4" xfId="4498" xr:uid="{00000000-0005-0000-0000-000080120000}"/>
    <cellStyle name="Comma 2 4 5" xfId="4499" xr:uid="{00000000-0005-0000-0000-000081120000}"/>
    <cellStyle name="Comma 2 4 5 2" xfId="4500" xr:uid="{00000000-0005-0000-0000-000082120000}"/>
    <cellStyle name="Comma 2 4 5 2 2" xfId="4501" xr:uid="{00000000-0005-0000-0000-000083120000}"/>
    <cellStyle name="Comma 2 4 5 2 2 2" xfId="4502" xr:uid="{00000000-0005-0000-0000-000084120000}"/>
    <cellStyle name="Comma 2 4 5 2 2 2 2" xfId="4503" xr:uid="{00000000-0005-0000-0000-000085120000}"/>
    <cellStyle name="Comma 2 4 5 2 2 2 2 2" xfId="4504" xr:uid="{00000000-0005-0000-0000-000086120000}"/>
    <cellStyle name="Comma 2 4 5 2 2 2 2 3" xfId="4505" xr:uid="{00000000-0005-0000-0000-000087120000}"/>
    <cellStyle name="Comma 2 4 5 2 2 2 2 4" xfId="4506" xr:uid="{00000000-0005-0000-0000-000088120000}"/>
    <cellStyle name="Comma 2 4 5 2 2 2 3" xfId="4507" xr:uid="{00000000-0005-0000-0000-000089120000}"/>
    <cellStyle name="Comma 2 4 5 2 2 2 4" xfId="4508" xr:uid="{00000000-0005-0000-0000-00008A120000}"/>
    <cellStyle name="Comma 2 4 5 2 2 2 5" xfId="4509" xr:uid="{00000000-0005-0000-0000-00008B120000}"/>
    <cellStyle name="Comma 2 4 5 2 2 3" xfId="4510" xr:uid="{00000000-0005-0000-0000-00008C120000}"/>
    <cellStyle name="Comma 2 4 5 2 2 3 2" xfId="4511" xr:uid="{00000000-0005-0000-0000-00008D120000}"/>
    <cellStyle name="Comma 2 4 5 2 2 3 3" xfId="4512" xr:uid="{00000000-0005-0000-0000-00008E120000}"/>
    <cellStyle name="Comma 2 4 5 2 2 3 4" xfId="4513" xr:uid="{00000000-0005-0000-0000-00008F120000}"/>
    <cellStyle name="Comma 2 4 5 2 2 4" xfId="4514" xr:uid="{00000000-0005-0000-0000-000090120000}"/>
    <cellStyle name="Comma 2 4 5 2 2 5" xfId="4515" xr:uid="{00000000-0005-0000-0000-000091120000}"/>
    <cellStyle name="Comma 2 4 5 2 2 6" xfId="4516" xr:uid="{00000000-0005-0000-0000-000092120000}"/>
    <cellStyle name="Comma 2 4 5 2 3" xfId="4517" xr:uid="{00000000-0005-0000-0000-000093120000}"/>
    <cellStyle name="Comma 2 4 5 2 3 2" xfId="4518" xr:uid="{00000000-0005-0000-0000-000094120000}"/>
    <cellStyle name="Comma 2 4 5 2 3 2 2" xfId="4519" xr:uid="{00000000-0005-0000-0000-000095120000}"/>
    <cellStyle name="Comma 2 4 5 2 3 2 2 2" xfId="4520" xr:uid="{00000000-0005-0000-0000-000096120000}"/>
    <cellStyle name="Comma 2 4 5 2 3 2 2 3" xfId="4521" xr:uid="{00000000-0005-0000-0000-000097120000}"/>
    <cellStyle name="Comma 2 4 5 2 3 2 2 4" xfId="4522" xr:uid="{00000000-0005-0000-0000-000098120000}"/>
    <cellStyle name="Comma 2 4 5 2 3 2 3" xfId="4523" xr:uid="{00000000-0005-0000-0000-000099120000}"/>
    <cellStyle name="Comma 2 4 5 2 3 2 4" xfId="4524" xr:uid="{00000000-0005-0000-0000-00009A120000}"/>
    <cellStyle name="Comma 2 4 5 2 3 2 5" xfId="4525" xr:uid="{00000000-0005-0000-0000-00009B120000}"/>
    <cellStyle name="Comma 2 4 5 2 3 3" xfId="4526" xr:uid="{00000000-0005-0000-0000-00009C120000}"/>
    <cellStyle name="Comma 2 4 5 2 3 3 2" xfId="4527" xr:uid="{00000000-0005-0000-0000-00009D120000}"/>
    <cellStyle name="Comma 2 4 5 2 3 3 3" xfId="4528" xr:uid="{00000000-0005-0000-0000-00009E120000}"/>
    <cellStyle name="Comma 2 4 5 2 3 3 4" xfId="4529" xr:uid="{00000000-0005-0000-0000-00009F120000}"/>
    <cellStyle name="Comma 2 4 5 2 3 4" xfId="4530" xr:uid="{00000000-0005-0000-0000-0000A0120000}"/>
    <cellStyle name="Comma 2 4 5 2 3 5" xfId="4531" xr:uid="{00000000-0005-0000-0000-0000A1120000}"/>
    <cellStyle name="Comma 2 4 5 2 3 6" xfId="4532" xr:uid="{00000000-0005-0000-0000-0000A2120000}"/>
    <cellStyle name="Comma 2 4 5 2 4" xfId="4533" xr:uid="{00000000-0005-0000-0000-0000A3120000}"/>
    <cellStyle name="Comma 2 4 5 2 4 2" xfId="4534" xr:uid="{00000000-0005-0000-0000-0000A4120000}"/>
    <cellStyle name="Comma 2 4 5 2 4 2 2" xfId="4535" xr:uid="{00000000-0005-0000-0000-0000A5120000}"/>
    <cellStyle name="Comma 2 4 5 2 4 2 3" xfId="4536" xr:uid="{00000000-0005-0000-0000-0000A6120000}"/>
    <cellStyle name="Comma 2 4 5 2 4 2 4" xfId="4537" xr:uid="{00000000-0005-0000-0000-0000A7120000}"/>
    <cellStyle name="Comma 2 4 5 2 4 3" xfId="4538" xr:uid="{00000000-0005-0000-0000-0000A8120000}"/>
    <cellStyle name="Comma 2 4 5 2 4 4" xfId="4539" xr:uid="{00000000-0005-0000-0000-0000A9120000}"/>
    <cellStyle name="Comma 2 4 5 2 4 5" xfId="4540" xr:uid="{00000000-0005-0000-0000-0000AA120000}"/>
    <cellStyle name="Comma 2 4 5 2 5" xfId="4541" xr:uid="{00000000-0005-0000-0000-0000AB120000}"/>
    <cellStyle name="Comma 2 4 5 2 5 2" xfId="4542" xr:uid="{00000000-0005-0000-0000-0000AC120000}"/>
    <cellStyle name="Comma 2 4 5 2 5 3" xfId="4543" xr:uid="{00000000-0005-0000-0000-0000AD120000}"/>
    <cellStyle name="Comma 2 4 5 2 5 4" xfId="4544" xr:uid="{00000000-0005-0000-0000-0000AE120000}"/>
    <cellStyle name="Comma 2 4 5 2 6" xfId="4545" xr:uid="{00000000-0005-0000-0000-0000AF120000}"/>
    <cellStyle name="Comma 2 4 5 2 7" xfId="4546" xr:uid="{00000000-0005-0000-0000-0000B0120000}"/>
    <cellStyle name="Comma 2 4 5 2 8" xfId="4547" xr:uid="{00000000-0005-0000-0000-0000B1120000}"/>
    <cellStyle name="Comma 2 4 5 3" xfId="4548" xr:uid="{00000000-0005-0000-0000-0000B2120000}"/>
    <cellStyle name="Comma 2 4 5 3 2" xfId="4549" xr:uid="{00000000-0005-0000-0000-0000B3120000}"/>
    <cellStyle name="Comma 2 4 5 3 2 2" xfId="4550" xr:uid="{00000000-0005-0000-0000-0000B4120000}"/>
    <cellStyle name="Comma 2 4 5 3 2 2 2" xfId="4551" xr:uid="{00000000-0005-0000-0000-0000B5120000}"/>
    <cellStyle name="Comma 2 4 5 3 2 2 3" xfId="4552" xr:uid="{00000000-0005-0000-0000-0000B6120000}"/>
    <cellStyle name="Comma 2 4 5 3 2 2 4" xfId="4553" xr:uid="{00000000-0005-0000-0000-0000B7120000}"/>
    <cellStyle name="Comma 2 4 5 3 2 3" xfId="4554" xr:uid="{00000000-0005-0000-0000-0000B8120000}"/>
    <cellStyle name="Comma 2 4 5 3 2 4" xfId="4555" xr:uid="{00000000-0005-0000-0000-0000B9120000}"/>
    <cellStyle name="Comma 2 4 5 3 2 5" xfId="4556" xr:uid="{00000000-0005-0000-0000-0000BA120000}"/>
    <cellStyle name="Comma 2 4 5 3 3" xfId="4557" xr:uid="{00000000-0005-0000-0000-0000BB120000}"/>
    <cellStyle name="Comma 2 4 5 3 3 2" xfId="4558" xr:uid="{00000000-0005-0000-0000-0000BC120000}"/>
    <cellStyle name="Comma 2 4 5 3 3 3" xfId="4559" xr:uid="{00000000-0005-0000-0000-0000BD120000}"/>
    <cellStyle name="Comma 2 4 5 3 3 4" xfId="4560" xr:uid="{00000000-0005-0000-0000-0000BE120000}"/>
    <cellStyle name="Comma 2 4 5 3 4" xfId="4561" xr:uid="{00000000-0005-0000-0000-0000BF120000}"/>
    <cellStyle name="Comma 2 4 5 3 5" xfId="4562" xr:uid="{00000000-0005-0000-0000-0000C0120000}"/>
    <cellStyle name="Comma 2 4 5 3 6" xfId="4563" xr:uid="{00000000-0005-0000-0000-0000C1120000}"/>
    <cellStyle name="Comma 2 4 5 4" xfId="4564" xr:uid="{00000000-0005-0000-0000-0000C2120000}"/>
    <cellStyle name="Comma 2 4 5 4 2" xfId="4565" xr:uid="{00000000-0005-0000-0000-0000C3120000}"/>
    <cellStyle name="Comma 2 4 5 4 2 2" xfId="4566" xr:uid="{00000000-0005-0000-0000-0000C4120000}"/>
    <cellStyle name="Comma 2 4 5 4 2 2 2" xfId="4567" xr:uid="{00000000-0005-0000-0000-0000C5120000}"/>
    <cellStyle name="Comma 2 4 5 4 2 2 3" xfId="4568" xr:uid="{00000000-0005-0000-0000-0000C6120000}"/>
    <cellStyle name="Comma 2 4 5 4 2 2 4" xfId="4569" xr:uid="{00000000-0005-0000-0000-0000C7120000}"/>
    <cellStyle name="Comma 2 4 5 4 2 3" xfId="4570" xr:uid="{00000000-0005-0000-0000-0000C8120000}"/>
    <cellStyle name="Comma 2 4 5 4 2 4" xfId="4571" xr:uid="{00000000-0005-0000-0000-0000C9120000}"/>
    <cellStyle name="Comma 2 4 5 4 2 5" xfId="4572" xr:uid="{00000000-0005-0000-0000-0000CA120000}"/>
    <cellStyle name="Comma 2 4 5 4 3" xfId="4573" xr:uid="{00000000-0005-0000-0000-0000CB120000}"/>
    <cellStyle name="Comma 2 4 5 4 3 2" xfId="4574" xr:uid="{00000000-0005-0000-0000-0000CC120000}"/>
    <cellStyle name="Comma 2 4 5 4 3 3" xfId="4575" xr:uid="{00000000-0005-0000-0000-0000CD120000}"/>
    <cellStyle name="Comma 2 4 5 4 3 4" xfId="4576" xr:uid="{00000000-0005-0000-0000-0000CE120000}"/>
    <cellStyle name="Comma 2 4 5 4 4" xfId="4577" xr:uid="{00000000-0005-0000-0000-0000CF120000}"/>
    <cellStyle name="Comma 2 4 5 4 5" xfId="4578" xr:uid="{00000000-0005-0000-0000-0000D0120000}"/>
    <cellStyle name="Comma 2 4 5 4 6" xfId="4579" xr:uid="{00000000-0005-0000-0000-0000D1120000}"/>
    <cellStyle name="Comma 2 4 5 5" xfId="4580" xr:uid="{00000000-0005-0000-0000-0000D2120000}"/>
    <cellStyle name="Comma 2 4 5 5 2" xfId="4581" xr:uid="{00000000-0005-0000-0000-0000D3120000}"/>
    <cellStyle name="Comma 2 4 5 5 2 2" xfId="4582" xr:uid="{00000000-0005-0000-0000-0000D4120000}"/>
    <cellStyle name="Comma 2 4 5 5 2 3" xfId="4583" xr:uid="{00000000-0005-0000-0000-0000D5120000}"/>
    <cellStyle name="Comma 2 4 5 5 2 4" xfId="4584" xr:uid="{00000000-0005-0000-0000-0000D6120000}"/>
    <cellStyle name="Comma 2 4 5 5 3" xfId="4585" xr:uid="{00000000-0005-0000-0000-0000D7120000}"/>
    <cellStyle name="Comma 2 4 5 5 4" xfId="4586" xr:uid="{00000000-0005-0000-0000-0000D8120000}"/>
    <cellStyle name="Comma 2 4 5 5 5" xfId="4587" xr:uid="{00000000-0005-0000-0000-0000D9120000}"/>
    <cellStyle name="Comma 2 4 5 6" xfId="4588" xr:uid="{00000000-0005-0000-0000-0000DA120000}"/>
    <cellStyle name="Comma 2 4 5 6 2" xfId="4589" xr:uid="{00000000-0005-0000-0000-0000DB120000}"/>
    <cellStyle name="Comma 2 4 5 6 3" xfId="4590" xr:uid="{00000000-0005-0000-0000-0000DC120000}"/>
    <cellStyle name="Comma 2 4 5 6 4" xfId="4591" xr:uid="{00000000-0005-0000-0000-0000DD120000}"/>
    <cellStyle name="Comma 2 4 5 7" xfId="4592" xr:uid="{00000000-0005-0000-0000-0000DE120000}"/>
    <cellStyle name="Comma 2 4 5 8" xfId="4593" xr:uid="{00000000-0005-0000-0000-0000DF120000}"/>
    <cellStyle name="Comma 2 4 5 9" xfId="4594" xr:uid="{00000000-0005-0000-0000-0000E0120000}"/>
    <cellStyle name="Comma 2 4 6" xfId="4595" xr:uid="{00000000-0005-0000-0000-0000E1120000}"/>
    <cellStyle name="Comma 2 4 6 2" xfId="4596" xr:uid="{00000000-0005-0000-0000-0000E2120000}"/>
    <cellStyle name="Comma 2 4 6 2 2" xfId="4597" xr:uid="{00000000-0005-0000-0000-0000E3120000}"/>
    <cellStyle name="Comma 2 4 6 2 2 2" xfId="4598" xr:uid="{00000000-0005-0000-0000-0000E4120000}"/>
    <cellStyle name="Comma 2 4 6 2 2 2 2" xfId="4599" xr:uid="{00000000-0005-0000-0000-0000E5120000}"/>
    <cellStyle name="Comma 2 4 6 2 2 2 3" xfId="4600" xr:uid="{00000000-0005-0000-0000-0000E6120000}"/>
    <cellStyle name="Comma 2 4 6 2 2 2 4" xfId="4601" xr:uid="{00000000-0005-0000-0000-0000E7120000}"/>
    <cellStyle name="Comma 2 4 6 2 2 3" xfId="4602" xr:uid="{00000000-0005-0000-0000-0000E8120000}"/>
    <cellStyle name="Comma 2 4 6 2 2 4" xfId="4603" xr:uid="{00000000-0005-0000-0000-0000E9120000}"/>
    <cellStyle name="Comma 2 4 6 2 2 5" xfId="4604" xr:uid="{00000000-0005-0000-0000-0000EA120000}"/>
    <cellStyle name="Comma 2 4 6 2 3" xfId="4605" xr:uid="{00000000-0005-0000-0000-0000EB120000}"/>
    <cellStyle name="Comma 2 4 6 2 3 2" xfId="4606" xr:uid="{00000000-0005-0000-0000-0000EC120000}"/>
    <cellStyle name="Comma 2 4 6 2 3 3" xfId="4607" xr:uid="{00000000-0005-0000-0000-0000ED120000}"/>
    <cellStyle name="Comma 2 4 6 2 3 4" xfId="4608" xr:uid="{00000000-0005-0000-0000-0000EE120000}"/>
    <cellStyle name="Comma 2 4 6 2 4" xfId="4609" xr:uid="{00000000-0005-0000-0000-0000EF120000}"/>
    <cellStyle name="Comma 2 4 6 2 5" xfId="4610" xr:uid="{00000000-0005-0000-0000-0000F0120000}"/>
    <cellStyle name="Comma 2 4 6 2 6" xfId="4611" xr:uid="{00000000-0005-0000-0000-0000F1120000}"/>
    <cellStyle name="Comma 2 4 6 3" xfId="4612" xr:uid="{00000000-0005-0000-0000-0000F2120000}"/>
    <cellStyle name="Comma 2 4 6 3 2" xfId="4613" xr:uid="{00000000-0005-0000-0000-0000F3120000}"/>
    <cellStyle name="Comma 2 4 6 3 2 2" xfId="4614" xr:uid="{00000000-0005-0000-0000-0000F4120000}"/>
    <cellStyle name="Comma 2 4 6 3 2 2 2" xfId="4615" xr:uid="{00000000-0005-0000-0000-0000F5120000}"/>
    <cellStyle name="Comma 2 4 6 3 2 2 3" xfId="4616" xr:uid="{00000000-0005-0000-0000-0000F6120000}"/>
    <cellStyle name="Comma 2 4 6 3 2 2 4" xfId="4617" xr:uid="{00000000-0005-0000-0000-0000F7120000}"/>
    <cellStyle name="Comma 2 4 6 3 2 3" xfId="4618" xr:uid="{00000000-0005-0000-0000-0000F8120000}"/>
    <cellStyle name="Comma 2 4 6 3 2 4" xfId="4619" xr:uid="{00000000-0005-0000-0000-0000F9120000}"/>
    <cellStyle name="Comma 2 4 6 3 2 5" xfId="4620" xr:uid="{00000000-0005-0000-0000-0000FA120000}"/>
    <cellStyle name="Comma 2 4 6 3 3" xfId="4621" xr:uid="{00000000-0005-0000-0000-0000FB120000}"/>
    <cellStyle name="Comma 2 4 6 3 3 2" xfId="4622" xr:uid="{00000000-0005-0000-0000-0000FC120000}"/>
    <cellStyle name="Comma 2 4 6 3 3 3" xfId="4623" xr:uid="{00000000-0005-0000-0000-0000FD120000}"/>
    <cellStyle name="Comma 2 4 6 3 3 4" xfId="4624" xr:uid="{00000000-0005-0000-0000-0000FE120000}"/>
    <cellStyle name="Comma 2 4 6 3 4" xfId="4625" xr:uid="{00000000-0005-0000-0000-0000FF120000}"/>
    <cellStyle name="Comma 2 4 6 3 5" xfId="4626" xr:uid="{00000000-0005-0000-0000-000000130000}"/>
    <cellStyle name="Comma 2 4 6 3 6" xfId="4627" xr:uid="{00000000-0005-0000-0000-000001130000}"/>
    <cellStyle name="Comma 2 4 6 4" xfId="4628" xr:uid="{00000000-0005-0000-0000-000002130000}"/>
    <cellStyle name="Comma 2 4 6 4 2" xfId="4629" xr:uid="{00000000-0005-0000-0000-000003130000}"/>
    <cellStyle name="Comma 2 4 6 4 2 2" xfId="4630" xr:uid="{00000000-0005-0000-0000-000004130000}"/>
    <cellStyle name="Comma 2 4 6 4 2 3" xfId="4631" xr:uid="{00000000-0005-0000-0000-000005130000}"/>
    <cellStyle name="Comma 2 4 6 4 2 4" xfId="4632" xr:uid="{00000000-0005-0000-0000-000006130000}"/>
    <cellStyle name="Comma 2 4 6 4 3" xfId="4633" xr:uid="{00000000-0005-0000-0000-000007130000}"/>
    <cellStyle name="Comma 2 4 6 4 4" xfId="4634" xr:uid="{00000000-0005-0000-0000-000008130000}"/>
    <cellStyle name="Comma 2 4 6 4 5" xfId="4635" xr:uid="{00000000-0005-0000-0000-000009130000}"/>
    <cellStyle name="Comma 2 4 6 5" xfId="4636" xr:uid="{00000000-0005-0000-0000-00000A130000}"/>
    <cellStyle name="Comma 2 4 6 5 2" xfId="4637" xr:uid="{00000000-0005-0000-0000-00000B130000}"/>
    <cellStyle name="Comma 2 4 6 5 3" xfId="4638" xr:uid="{00000000-0005-0000-0000-00000C130000}"/>
    <cellStyle name="Comma 2 4 6 5 4" xfId="4639" xr:uid="{00000000-0005-0000-0000-00000D130000}"/>
    <cellStyle name="Comma 2 4 6 6" xfId="4640" xr:uid="{00000000-0005-0000-0000-00000E130000}"/>
    <cellStyle name="Comma 2 4 6 7" xfId="4641" xr:uid="{00000000-0005-0000-0000-00000F130000}"/>
    <cellStyle name="Comma 2 4 6 8" xfId="4642" xr:uid="{00000000-0005-0000-0000-000010130000}"/>
    <cellStyle name="Comma 2 4 7" xfId="4643" xr:uid="{00000000-0005-0000-0000-000011130000}"/>
    <cellStyle name="Comma 2 4 7 2" xfId="4644" xr:uid="{00000000-0005-0000-0000-000012130000}"/>
    <cellStyle name="Comma 2 4 7 2 2" xfId="4645" xr:uid="{00000000-0005-0000-0000-000013130000}"/>
    <cellStyle name="Comma 2 4 7 2 2 2" xfId="4646" xr:uid="{00000000-0005-0000-0000-000014130000}"/>
    <cellStyle name="Comma 2 4 7 2 2 2 2" xfId="4647" xr:uid="{00000000-0005-0000-0000-000015130000}"/>
    <cellStyle name="Comma 2 4 7 2 2 2 3" xfId="4648" xr:uid="{00000000-0005-0000-0000-000016130000}"/>
    <cellStyle name="Comma 2 4 7 2 2 2 4" xfId="4649" xr:uid="{00000000-0005-0000-0000-000017130000}"/>
    <cellStyle name="Comma 2 4 7 2 2 3" xfId="4650" xr:uid="{00000000-0005-0000-0000-000018130000}"/>
    <cellStyle name="Comma 2 4 7 2 2 4" xfId="4651" xr:uid="{00000000-0005-0000-0000-000019130000}"/>
    <cellStyle name="Comma 2 4 7 2 2 5" xfId="4652" xr:uid="{00000000-0005-0000-0000-00001A130000}"/>
    <cellStyle name="Comma 2 4 7 2 3" xfId="4653" xr:uid="{00000000-0005-0000-0000-00001B130000}"/>
    <cellStyle name="Comma 2 4 7 2 3 2" xfId="4654" xr:uid="{00000000-0005-0000-0000-00001C130000}"/>
    <cellStyle name="Comma 2 4 7 2 3 3" xfId="4655" xr:uid="{00000000-0005-0000-0000-00001D130000}"/>
    <cellStyle name="Comma 2 4 7 2 3 4" xfId="4656" xr:uid="{00000000-0005-0000-0000-00001E130000}"/>
    <cellStyle name="Comma 2 4 7 2 4" xfId="4657" xr:uid="{00000000-0005-0000-0000-00001F130000}"/>
    <cellStyle name="Comma 2 4 7 2 5" xfId="4658" xr:uid="{00000000-0005-0000-0000-000020130000}"/>
    <cellStyle name="Comma 2 4 7 2 6" xfId="4659" xr:uid="{00000000-0005-0000-0000-000021130000}"/>
    <cellStyle name="Comma 2 4 7 3" xfId="4660" xr:uid="{00000000-0005-0000-0000-000022130000}"/>
    <cellStyle name="Comma 2 4 7 3 2" xfId="4661" xr:uid="{00000000-0005-0000-0000-000023130000}"/>
    <cellStyle name="Comma 2 4 7 3 2 2" xfId="4662" xr:uid="{00000000-0005-0000-0000-000024130000}"/>
    <cellStyle name="Comma 2 4 7 3 2 2 2" xfId="4663" xr:uid="{00000000-0005-0000-0000-000025130000}"/>
    <cellStyle name="Comma 2 4 7 3 2 2 3" xfId="4664" xr:uid="{00000000-0005-0000-0000-000026130000}"/>
    <cellStyle name="Comma 2 4 7 3 2 2 4" xfId="4665" xr:uid="{00000000-0005-0000-0000-000027130000}"/>
    <cellStyle name="Comma 2 4 7 3 2 3" xfId="4666" xr:uid="{00000000-0005-0000-0000-000028130000}"/>
    <cellStyle name="Comma 2 4 7 3 2 4" xfId="4667" xr:uid="{00000000-0005-0000-0000-000029130000}"/>
    <cellStyle name="Comma 2 4 7 3 2 5" xfId="4668" xr:uid="{00000000-0005-0000-0000-00002A130000}"/>
    <cellStyle name="Comma 2 4 7 3 3" xfId="4669" xr:uid="{00000000-0005-0000-0000-00002B130000}"/>
    <cellStyle name="Comma 2 4 7 3 3 2" xfId="4670" xr:uid="{00000000-0005-0000-0000-00002C130000}"/>
    <cellStyle name="Comma 2 4 7 3 3 3" xfId="4671" xr:uid="{00000000-0005-0000-0000-00002D130000}"/>
    <cellStyle name="Comma 2 4 7 3 3 4" xfId="4672" xr:uid="{00000000-0005-0000-0000-00002E130000}"/>
    <cellStyle name="Comma 2 4 7 3 4" xfId="4673" xr:uid="{00000000-0005-0000-0000-00002F130000}"/>
    <cellStyle name="Comma 2 4 7 3 5" xfId="4674" xr:uid="{00000000-0005-0000-0000-000030130000}"/>
    <cellStyle name="Comma 2 4 7 3 6" xfId="4675" xr:uid="{00000000-0005-0000-0000-000031130000}"/>
    <cellStyle name="Comma 2 4 7 4" xfId="4676" xr:uid="{00000000-0005-0000-0000-000032130000}"/>
    <cellStyle name="Comma 2 4 7 4 2" xfId="4677" xr:uid="{00000000-0005-0000-0000-000033130000}"/>
    <cellStyle name="Comma 2 4 7 4 2 2" xfId="4678" xr:uid="{00000000-0005-0000-0000-000034130000}"/>
    <cellStyle name="Comma 2 4 7 4 2 3" xfId="4679" xr:uid="{00000000-0005-0000-0000-000035130000}"/>
    <cellStyle name="Comma 2 4 7 4 2 4" xfId="4680" xr:uid="{00000000-0005-0000-0000-000036130000}"/>
    <cellStyle name="Comma 2 4 7 4 3" xfId="4681" xr:uid="{00000000-0005-0000-0000-000037130000}"/>
    <cellStyle name="Comma 2 4 7 4 4" xfId="4682" xr:uid="{00000000-0005-0000-0000-000038130000}"/>
    <cellStyle name="Comma 2 4 7 4 5" xfId="4683" xr:uid="{00000000-0005-0000-0000-000039130000}"/>
    <cellStyle name="Comma 2 4 7 5" xfId="4684" xr:uid="{00000000-0005-0000-0000-00003A130000}"/>
    <cellStyle name="Comma 2 4 7 5 2" xfId="4685" xr:uid="{00000000-0005-0000-0000-00003B130000}"/>
    <cellStyle name="Comma 2 4 7 5 3" xfId="4686" xr:uid="{00000000-0005-0000-0000-00003C130000}"/>
    <cellStyle name="Comma 2 4 7 5 4" xfId="4687" xr:uid="{00000000-0005-0000-0000-00003D130000}"/>
    <cellStyle name="Comma 2 4 7 6" xfId="4688" xr:uid="{00000000-0005-0000-0000-00003E130000}"/>
    <cellStyle name="Comma 2 4 7 7" xfId="4689" xr:uid="{00000000-0005-0000-0000-00003F130000}"/>
    <cellStyle name="Comma 2 4 7 8" xfId="4690" xr:uid="{00000000-0005-0000-0000-000040130000}"/>
    <cellStyle name="Comma 2 4 8" xfId="4691" xr:uid="{00000000-0005-0000-0000-000041130000}"/>
    <cellStyle name="Comma 2 4 8 2" xfId="4692" xr:uid="{00000000-0005-0000-0000-000042130000}"/>
    <cellStyle name="Comma 2 4 8 2 2" xfId="4693" xr:uid="{00000000-0005-0000-0000-000043130000}"/>
    <cellStyle name="Comma 2 4 8 2 2 2" xfId="4694" xr:uid="{00000000-0005-0000-0000-000044130000}"/>
    <cellStyle name="Comma 2 4 8 2 2 3" xfId="4695" xr:uid="{00000000-0005-0000-0000-000045130000}"/>
    <cellStyle name="Comma 2 4 8 2 2 4" xfId="4696" xr:uid="{00000000-0005-0000-0000-000046130000}"/>
    <cellStyle name="Comma 2 4 8 2 3" xfId="4697" xr:uid="{00000000-0005-0000-0000-000047130000}"/>
    <cellStyle name="Comma 2 4 8 2 4" xfId="4698" xr:uid="{00000000-0005-0000-0000-000048130000}"/>
    <cellStyle name="Comma 2 4 8 2 5" xfId="4699" xr:uid="{00000000-0005-0000-0000-000049130000}"/>
    <cellStyle name="Comma 2 4 8 3" xfId="4700" xr:uid="{00000000-0005-0000-0000-00004A130000}"/>
    <cellStyle name="Comma 2 4 8 3 2" xfId="4701" xr:uid="{00000000-0005-0000-0000-00004B130000}"/>
    <cellStyle name="Comma 2 4 8 3 3" xfId="4702" xr:uid="{00000000-0005-0000-0000-00004C130000}"/>
    <cellStyle name="Comma 2 4 8 3 4" xfId="4703" xr:uid="{00000000-0005-0000-0000-00004D130000}"/>
    <cellStyle name="Comma 2 4 8 4" xfId="4704" xr:uid="{00000000-0005-0000-0000-00004E130000}"/>
    <cellStyle name="Comma 2 4 8 5" xfId="4705" xr:uid="{00000000-0005-0000-0000-00004F130000}"/>
    <cellStyle name="Comma 2 4 8 6" xfId="4706" xr:uid="{00000000-0005-0000-0000-000050130000}"/>
    <cellStyle name="Comma 2 4 9" xfId="4707" xr:uid="{00000000-0005-0000-0000-000051130000}"/>
    <cellStyle name="Comma 2 4 9 2" xfId="4708" xr:uid="{00000000-0005-0000-0000-000052130000}"/>
    <cellStyle name="Comma 2 4 9 2 2" xfId="4709" xr:uid="{00000000-0005-0000-0000-000053130000}"/>
    <cellStyle name="Comma 2 4 9 2 2 2" xfId="4710" xr:uid="{00000000-0005-0000-0000-000054130000}"/>
    <cellStyle name="Comma 2 4 9 2 2 3" xfId="4711" xr:uid="{00000000-0005-0000-0000-000055130000}"/>
    <cellStyle name="Comma 2 4 9 2 2 4" xfId="4712" xr:uid="{00000000-0005-0000-0000-000056130000}"/>
    <cellStyle name="Comma 2 4 9 2 3" xfId="4713" xr:uid="{00000000-0005-0000-0000-000057130000}"/>
    <cellStyle name="Comma 2 4 9 2 4" xfId="4714" xr:uid="{00000000-0005-0000-0000-000058130000}"/>
    <cellStyle name="Comma 2 4 9 2 5" xfId="4715" xr:uid="{00000000-0005-0000-0000-000059130000}"/>
    <cellStyle name="Comma 2 4 9 3" xfId="4716" xr:uid="{00000000-0005-0000-0000-00005A130000}"/>
    <cellStyle name="Comma 2 4 9 3 2" xfId="4717" xr:uid="{00000000-0005-0000-0000-00005B130000}"/>
    <cellStyle name="Comma 2 4 9 3 3" xfId="4718" xr:uid="{00000000-0005-0000-0000-00005C130000}"/>
    <cellStyle name="Comma 2 4 9 3 4" xfId="4719" xr:uid="{00000000-0005-0000-0000-00005D130000}"/>
    <cellStyle name="Comma 2 4 9 4" xfId="4720" xr:uid="{00000000-0005-0000-0000-00005E130000}"/>
    <cellStyle name="Comma 2 4 9 5" xfId="4721" xr:uid="{00000000-0005-0000-0000-00005F130000}"/>
    <cellStyle name="Comma 2 4 9 6" xfId="4722" xr:uid="{00000000-0005-0000-0000-000060130000}"/>
    <cellStyle name="Comma 2 40" xfId="4723" xr:uid="{00000000-0005-0000-0000-000061130000}"/>
    <cellStyle name="Comma 2 41" xfId="4724" xr:uid="{00000000-0005-0000-0000-000062130000}"/>
    <cellStyle name="Comma 2 42" xfId="4725" xr:uid="{00000000-0005-0000-0000-000063130000}"/>
    <cellStyle name="Comma 2 43" xfId="4726" xr:uid="{00000000-0005-0000-0000-000064130000}"/>
    <cellStyle name="Comma 2 44" xfId="4727" xr:uid="{00000000-0005-0000-0000-000065130000}"/>
    <cellStyle name="Comma 2 45" xfId="4728" xr:uid="{00000000-0005-0000-0000-000066130000}"/>
    <cellStyle name="Comma 2 46" xfId="4729" xr:uid="{00000000-0005-0000-0000-000067130000}"/>
    <cellStyle name="Comma 2 47" xfId="4730" xr:uid="{00000000-0005-0000-0000-000068130000}"/>
    <cellStyle name="Comma 2 48" xfId="4731" xr:uid="{00000000-0005-0000-0000-000069130000}"/>
    <cellStyle name="Comma 2 49" xfId="4732" xr:uid="{00000000-0005-0000-0000-00006A130000}"/>
    <cellStyle name="Comma 2 5" xfId="4733" xr:uid="{00000000-0005-0000-0000-00006B130000}"/>
    <cellStyle name="Comma 2 5 10" xfId="4734" xr:uid="{00000000-0005-0000-0000-00006C130000}"/>
    <cellStyle name="Comma 2 5 11" xfId="4735" xr:uid="{00000000-0005-0000-0000-00006D130000}"/>
    <cellStyle name="Comma 2 5 2" xfId="4736" xr:uid="{00000000-0005-0000-0000-00006E130000}"/>
    <cellStyle name="Comma 2 5 2 2" xfId="4737" xr:uid="{00000000-0005-0000-0000-00006F130000}"/>
    <cellStyle name="Comma 2 5 2 3" xfId="4738" xr:uid="{00000000-0005-0000-0000-000070130000}"/>
    <cellStyle name="Comma 2 5 3" xfId="4739" xr:uid="{00000000-0005-0000-0000-000071130000}"/>
    <cellStyle name="Comma 2 5 3 2" xfId="4740" xr:uid="{00000000-0005-0000-0000-000072130000}"/>
    <cellStyle name="Comma 2 5 3 2 2" xfId="4741" xr:uid="{00000000-0005-0000-0000-000073130000}"/>
    <cellStyle name="Comma 2 5 3 2 2 2" xfId="4742" xr:uid="{00000000-0005-0000-0000-000074130000}"/>
    <cellStyle name="Comma 2 5 3 2 2 2 2" xfId="4743" xr:uid="{00000000-0005-0000-0000-000075130000}"/>
    <cellStyle name="Comma 2 5 3 2 2 2 3" xfId="4744" xr:uid="{00000000-0005-0000-0000-000076130000}"/>
    <cellStyle name="Comma 2 5 3 2 2 2 4" xfId="4745" xr:uid="{00000000-0005-0000-0000-000077130000}"/>
    <cellStyle name="Comma 2 5 3 2 2 3" xfId="4746" xr:uid="{00000000-0005-0000-0000-000078130000}"/>
    <cellStyle name="Comma 2 5 3 2 2 4" xfId="4747" xr:uid="{00000000-0005-0000-0000-000079130000}"/>
    <cellStyle name="Comma 2 5 3 2 2 5" xfId="4748" xr:uid="{00000000-0005-0000-0000-00007A130000}"/>
    <cellStyle name="Comma 2 5 3 2 3" xfId="4749" xr:uid="{00000000-0005-0000-0000-00007B130000}"/>
    <cellStyle name="Comma 2 5 3 2 3 2" xfId="4750" xr:uid="{00000000-0005-0000-0000-00007C130000}"/>
    <cellStyle name="Comma 2 5 3 2 3 3" xfId="4751" xr:uid="{00000000-0005-0000-0000-00007D130000}"/>
    <cellStyle name="Comma 2 5 3 2 3 4" xfId="4752" xr:uid="{00000000-0005-0000-0000-00007E130000}"/>
    <cellStyle name="Comma 2 5 3 2 4" xfId="4753" xr:uid="{00000000-0005-0000-0000-00007F130000}"/>
    <cellStyle name="Comma 2 5 3 2 5" xfId="4754" xr:uid="{00000000-0005-0000-0000-000080130000}"/>
    <cellStyle name="Comma 2 5 3 2 6" xfId="4755" xr:uid="{00000000-0005-0000-0000-000081130000}"/>
    <cellStyle name="Comma 2 5 3 3" xfId="4756" xr:uid="{00000000-0005-0000-0000-000082130000}"/>
    <cellStyle name="Comma 2 5 3 3 2" xfId="4757" xr:uid="{00000000-0005-0000-0000-000083130000}"/>
    <cellStyle name="Comma 2 5 3 3 2 2" xfId="4758" xr:uid="{00000000-0005-0000-0000-000084130000}"/>
    <cellStyle name="Comma 2 5 3 3 2 2 2" xfId="4759" xr:uid="{00000000-0005-0000-0000-000085130000}"/>
    <cellStyle name="Comma 2 5 3 3 2 2 3" xfId="4760" xr:uid="{00000000-0005-0000-0000-000086130000}"/>
    <cellStyle name="Comma 2 5 3 3 2 2 4" xfId="4761" xr:uid="{00000000-0005-0000-0000-000087130000}"/>
    <cellStyle name="Comma 2 5 3 3 2 3" xfId="4762" xr:uid="{00000000-0005-0000-0000-000088130000}"/>
    <cellStyle name="Comma 2 5 3 3 2 4" xfId="4763" xr:uid="{00000000-0005-0000-0000-000089130000}"/>
    <cellStyle name="Comma 2 5 3 3 2 5" xfId="4764" xr:uid="{00000000-0005-0000-0000-00008A130000}"/>
    <cellStyle name="Comma 2 5 3 3 3" xfId="4765" xr:uid="{00000000-0005-0000-0000-00008B130000}"/>
    <cellStyle name="Comma 2 5 3 3 3 2" xfId="4766" xr:uid="{00000000-0005-0000-0000-00008C130000}"/>
    <cellStyle name="Comma 2 5 3 3 3 3" xfId="4767" xr:uid="{00000000-0005-0000-0000-00008D130000}"/>
    <cellStyle name="Comma 2 5 3 3 3 4" xfId="4768" xr:uid="{00000000-0005-0000-0000-00008E130000}"/>
    <cellStyle name="Comma 2 5 3 3 4" xfId="4769" xr:uid="{00000000-0005-0000-0000-00008F130000}"/>
    <cellStyle name="Comma 2 5 3 3 5" xfId="4770" xr:uid="{00000000-0005-0000-0000-000090130000}"/>
    <cellStyle name="Comma 2 5 3 3 6" xfId="4771" xr:uid="{00000000-0005-0000-0000-000091130000}"/>
    <cellStyle name="Comma 2 5 3 4" xfId="4772" xr:uid="{00000000-0005-0000-0000-000092130000}"/>
    <cellStyle name="Comma 2 5 3 4 2" xfId="4773" xr:uid="{00000000-0005-0000-0000-000093130000}"/>
    <cellStyle name="Comma 2 5 3 4 2 2" xfId="4774" xr:uid="{00000000-0005-0000-0000-000094130000}"/>
    <cellStyle name="Comma 2 5 3 4 2 3" xfId="4775" xr:uid="{00000000-0005-0000-0000-000095130000}"/>
    <cellStyle name="Comma 2 5 3 4 2 4" xfId="4776" xr:uid="{00000000-0005-0000-0000-000096130000}"/>
    <cellStyle name="Comma 2 5 3 4 3" xfId="4777" xr:uid="{00000000-0005-0000-0000-000097130000}"/>
    <cellStyle name="Comma 2 5 3 4 4" xfId="4778" xr:uid="{00000000-0005-0000-0000-000098130000}"/>
    <cellStyle name="Comma 2 5 3 4 5" xfId="4779" xr:uid="{00000000-0005-0000-0000-000099130000}"/>
    <cellStyle name="Comma 2 5 3 5" xfId="4780" xr:uid="{00000000-0005-0000-0000-00009A130000}"/>
    <cellStyle name="Comma 2 5 3 5 2" xfId="4781" xr:uid="{00000000-0005-0000-0000-00009B130000}"/>
    <cellStyle name="Comma 2 5 3 5 3" xfId="4782" xr:uid="{00000000-0005-0000-0000-00009C130000}"/>
    <cellStyle name="Comma 2 5 3 5 4" xfId="4783" xr:uid="{00000000-0005-0000-0000-00009D130000}"/>
    <cellStyle name="Comma 2 5 3 6" xfId="4784" xr:uid="{00000000-0005-0000-0000-00009E130000}"/>
    <cellStyle name="Comma 2 5 3 7" xfId="4785" xr:uid="{00000000-0005-0000-0000-00009F130000}"/>
    <cellStyle name="Comma 2 5 3 8" xfId="4786" xr:uid="{00000000-0005-0000-0000-0000A0130000}"/>
    <cellStyle name="Comma 2 5 4" xfId="4787" xr:uid="{00000000-0005-0000-0000-0000A1130000}"/>
    <cellStyle name="Comma 2 5 4 2" xfId="4788" xr:uid="{00000000-0005-0000-0000-0000A2130000}"/>
    <cellStyle name="Comma 2 5 4 2 2" xfId="4789" xr:uid="{00000000-0005-0000-0000-0000A3130000}"/>
    <cellStyle name="Comma 2 5 4 2 2 2" xfId="4790" xr:uid="{00000000-0005-0000-0000-0000A4130000}"/>
    <cellStyle name="Comma 2 5 4 2 2 3" xfId="4791" xr:uid="{00000000-0005-0000-0000-0000A5130000}"/>
    <cellStyle name="Comma 2 5 4 2 2 4" xfId="4792" xr:uid="{00000000-0005-0000-0000-0000A6130000}"/>
    <cellStyle name="Comma 2 5 4 2 3" xfId="4793" xr:uid="{00000000-0005-0000-0000-0000A7130000}"/>
    <cellStyle name="Comma 2 5 4 2 4" xfId="4794" xr:uid="{00000000-0005-0000-0000-0000A8130000}"/>
    <cellStyle name="Comma 2 5 4 2 5" xfId="4795" xr:uid="{00000000-0005-0000-0000-0000A9130000}"/>
    <cellStyle name="Comma 2 5 4 3" xfId="4796" xr:uid="{00000000-0005-0000-0000-0000AA130000}"/>
    <cellStyle name="Comma 2 5 4 3 2" xfId="4797" xr:uid="{00000000-0005-0000-0000-0000AB130000}"/>
    <cellStyle name="Comma 2 5 4 3 3" xfId="4798" xr:uid="{00000000-0005-0000-0000-0000AC130000}"/>
    <cellStyle name="Comma 2 5 4 3 4" xfId="4799" xr:uid="{00000000-0005-0000-0000-0000AD130000}"/>
    <cellStyle name="Comma 2 5 4 4" xfId="4800" xr:uid="{00000000-0005-0000-0000-0000AE130000}"/>
    <cellStyle name="Comma 2 5 4 5" xfId="4801" xr:uid="{00000000-0005-0000-0000-0000AF130000}"/>
    <cellStyle name="Comma 2 5 4 6" xfId="4802" xr:uid="{00000000-0005-0000-0000-0000B0130000}"/>
    <cellStyle name="Comma 2 5 5" xfId="4803" xr:uid="{00000000-0005-0000-0000-0000B1130000}"/>
    <cellStyle name="Comma 2 5 5 2" xfId="4804" xr:uid="{00000000-0005-0000-0000-0000B2130000}"/>
    <cellStyle name="Comma 2 5 5 2 2" xfId="4805" xr:uid="{00000000-0005-0000-0000-0000B3130000}"/>
    <cellStyle name="Comma 2 5 5 2 2 2" xfId="4806" xr:uid="{00000000-0005-0000-0000-0000B4130000}"/>
    <cellStyle name="Comma 2 5 5 2 2 3" xfId="4807" xr:uid="{00000000-0005-0000-0000-0000B5130000}"/>
    <cellStyle name="Comma 2 5 5 2 2 4" xfId="4808" xr:uid="{00000000-0005-0000-0000-0000B6130000}"/>
    <cellStyle name="Comma 2 5 5 2 3" xfId="4809" xr:uid="{00000000-0005-0000-0000-0000B7130000}"/>
    <cellStyle name="Comma 2 5 5 2 4" xfId="4810" xr:uid="{00000000-0005-0000-0000-0000B8130000}"/>
    <cellStyle name="Comma 2 5 5 2 5" xfId="4811" xr:uid="{00000000-0005-0000-0000-0000B9130000}"/>
    <cellStyle name="Comma 2 5 5 3" xfId="4812" xr:uid="{00000000-0005-0000-0000-0000BA130000}"/>
    <cellStyle name="Comma 2 5 5 3 2" xfId="4813" xr:uid="{00000000-0005-0000-0000-0000BB130000}"/>
    <cellStyle name="Comma 2 5 5 3 3" xfId="4814" xr:uid="{00000000-0005-0000-0000-0000BC130000}"/>
    <cellStyle name="Comma 2 5 5 3 4" xfId="4815" xr:uid="{00000000-0005-0000-0000-0000BD130000}"/>
    <cellStyle name="Comma 2 5 5 4" xfId="4816" xr:uid="{00000000-0005-0000-0000-0000BE130000}"/>
    <cellStyle name="Comma 2 5 5 5" xfId="4817" xr:uid="{00000000-0005-0000-0000-0000BF130000}"/>
    <cellStyle name="Comma 2 5 5 6" xfId="4818" xr:uid="{00000000-0005-0000-0000-0000C0130000}"/>
    <cellStyle name="Comma 2 5 6" xfId="4819" xr:uid="{00000000-0005-0000-0000-0000C1130000}"/>
    <cellStyle name="Comma 2 5 7" xfId="4820" xr:uid="{00000000-0005-0000-0000-0000C2130000}"/>
    <cellStyle name="Comma 2 5 7 2" xfId="4821" xr:uid="{00000000-0005-0000-0000-0000C3130000}"/>
    <cellStyle name="Comma 2 5 7 2 2" xfId="4822" xr:uid="{00000000-0005-0000-0000-0000C4130000}"/>
    <cellStyle name="Comma 2 5 7 2 3" xfId="4823" xr:uid="{00000000-0005-0000-0000-0000C5130000}"/>
    <cellStyle name="Comma 2 5 7 2 4" xfId="4824" xr:uid="{00000000-0005-0000-0000-0000C6130000}"/>
    <cellStyle name="Comma 2 5 7 3" xfId="4825" xr:uid="{00000000-0005-0000-0000-0000C7130000}"/>
    <cellStyle name="Comma 2 5 7 4" xfId="4826" xr:uid="{00000000-0005-0000-0000-0000C8130000}"/>
    <cellStyle name="Comma 2 5 7 5" xfId="4827" xr:uid="{00000000-0005-0000-0000-0000C9130000}"/>
    <cellStyle name="Comma 2 5 8" xfId="4828" xr:uid="{00000000-0005-0000-0000-0000CA130000}"/>
    <cellStyle name="Comma 2 5 8 2" xfId="4829" xr:uid="{00000000-0005-0000-0000-0000CB130000}"/>
    <cellStyle name="Comma 2 5 8 3" xfId="4830" xr:uid="{00000000-0005-0000-0000-0000CC130000}"/>
    <cellStyle name="Comma 2 5 8 4" xfId="4831" xr:uid="{00000000-0005-0000-0000-0000CD130000}"/>
    <cellStyle name="Comma 2 5 9" xfId="4832" xr:uid="{00000000-0005-0000-0000-0000CE130000}"/>
    <cellStyle name="Comma 2 50" xfId="4833" xr:uid="{00000000-0005-0000-0000-0000CF130000}"/>
    <cellStyle name="Comma 2 51" xfId="4834" xr:uid="{00000000-0005-0000-0000-0000D0130000}"/>
    <cellStyle name="Comma 2 52" xfId="4835" xr:uid="{00000000-0005-0000-0000-0000D1130000}"/>
    <cellStyle name="Comma 2 53" xfId="4836" xr:uid="{00000000-0005-0000-0000-0000D2130000}"/>
    <cellStyle name="Comma 2 54" xfId="4837" xr:uid="{00000000-0005-0000-0000-0000D3130000}"/>
    <cellStyle name="Comma 2 55" xfId="4838" xr:uid="{00000000-0005-0000-0000-0000D4130000}"/>
    <cellStyle name="Comma 2 56" xfId="4839" xr:uid="{00000000-0005-0000-0000-0000D5130000}"/>
    <cellStyle name="Comma 2 57" xfId="4840" xr:uid="{00000000-0005-0000-0000-0000D6130000}"/>
    <cellStyle name="Comma 2 58" xfId="4841" xr:uid="{00000000-0005-0000-0000-0000D7130000}"/>
    <cellStyle name="Comma 2 59" xfId="4842" xr:uid="{00000000-0005-0000-0000-0000D8130000}"/>
    <cellStyle name="Comma 2 6" xfId="4843" xr:uid="{00000000-0005-0000-0000-0000D9130000}"/>
    <cellStyle name="Comma 2 6 10" xfId="4844" xr:uid="{00000000-0005-0000-0000-0000DA130000}"/>
    <cellStyle name="Comma 2 6 11" xfId="4845" xr:uid="{00000000-0005-0000-0000-0000DB130000}"/>
    <cellStyle name="Comma 2 6 2" xfId="4846" xr:uid="{00000000-0005-0000-0000-0000DC130000}"/>
    <cellStyle name="Comma 2 6 2 2" xfId="4847" xr:uid="{00000000-0005-0000-0000-0000DD130000}"/>
    <cellStyle name="Comma 2 6 2 3" xfId="4848" xr:uid="{00000000-0005-0000-0000-0000DE130000}"/>
    <cellStyle name="Comma 2 6 3" xfId="4849" xr:uid="{00000000-0005-0000-0000-0000DF130000}"/>
    <cellStyle name="Comma 2 6 3 2" xfId="4850" xr:uid="{00000000-0005-0000-0000-0000E0130000}"/>
    <cellStyle name="Comma 2 6 3 2 2" xfId="4851" xr:uid="{00000000-0005-0000-0000-0000E1130000}"/>
    <cellStyle name="Comma 2 6 3 2 2 2" xfId="4852" xr:uid="{00000000-0005-0000-0000-0000E2130000}"/>
    <cellStyle name="Comma 2 6 3 2 2 2 2" xfId="4853" xr:uid="{00000000-0005-0000-0000-0000E3130000}"/>
    <cellStyle name="Comma 2 6 3 2 2 2 3" xfId="4854" xr:uid="{00000000-0005-0000-0000-0000E4130000}"/>
    <cellStyle name="Comma 2 6 3 2 2 2 4" xfId="4855" xr:uid="{00000000-0005-0000-0000-0000E5130000}"/>
    <cellStyle name="Comma 2 6 3 2 2 3" xfId="4856" xr:uid="{00000000-0005-0000-0000-0000E6130000}"/>
    <cellStyle name="Comma 2 6 3 2 2 4" xfId="4857" xr:uid="{00000000-0005-0000-0000-0000E7130000}"/>
    <cellStyle name="Comma 2 6 3 2 2 5" xfId="4858" xr:uid="{00000000-0005-0000-0000-0000E8130000}"/>
    <cellStyle name="Comma 2 6 3 2 3" xfId="4859" xr:uid="{00000000-0005-0000-0000-0000E9130000}"/>
    <cellStyle name="Comma 2 6 3 2 3 2" xfId="4860" xr:uid="{00000000-0005-0000-0000-0000EA130000}"/>
    <cellStyle name="Comma 2 6 3 2 3 3" xfId="4861" xr:uid="{00000000-0005-0000-0000-0000EB130000}"/>
    <cellStyle name="Comma 2 6 3 2 3 4" xfId="4862" xr:uid="{00000000-0005-0000-0000-0000EC130000}"/>
    <cellStyle name="Comma 2 6 3 2 4" xfId="4863" xr:uid="{00000000-0005-0000-0000-0000ED130000}"/>
    <cellStyle name="Comma 2 6 3 2 5" xfId="4864" xr:uid="{00000000-0005-0000-0000-0000EE130000}"/>
    <cellStyle name="Comma 2 6 3 2 6" xfId="4865" xr:uid="{00000000-0005-0000-0000-0000EF130000}"/>
    <cellStyle name="Comma 2 6 3 3" xfId="4866" xr:uid="{00000000-0005-0000-0000-0000F0130000}"/>
    <cellStyle name="Comma 2 6 3 3 2" xfId="4867" xr:uid="{00000000-0005-0000-0000-0000F1130000}"/>
    <cellStyle name="Comma 2 6 3 3 2 2" xfId="4868" xr:uid="{00000000-0005-0000-0000-0000F2130000}"/>
    <cellStyle name="Comma 2 6 3 3 2 2 2" xfId="4869" xr:uid="{00000000-0005-0000-0000-0000F3130000}"/>
    <cellStyle name="Comma 2 6 3 3 2 2 3" xfId="4870" xr:uid="{00000000-0005-0000-0000-0000F4130000}"/>
    <cellStyle name="Comma 2 6 3 3 2 2 4" xfId="4871" xr:uid="{00000000-0005-0000-0000-0000F5130000}"/>
    <cellStyle name="Comma 2 6 3 3 2 3" xfId="4872" xr:uid="{00000000-0005-0000-0000-0000F6130000}"/>
    <cellStyle name="Comma 2 6 3 3 2 4" xfId="4873" xr:uid="{00000000-0005-0000-0000-0000F7130000}"/>
    <cellStyle name="Comma 2 6 3 3 2 5" xfId="4874" xr:uid="{00000000-0005-0000-0000-0000F8130000}"/>
    <cellStyle name="Comma 2 6 3 3 3" xfId="4875" xr:uid="{00000000-0005-0000-0000-0000F9130000}"/>
    <cellStyle name="Comma 2 6 3 3 3 2" xfId="4876" xr:uid="{00000000-0005-0000-0000-0000FA130000}"/>
    <cellStyle name="Comma 2 6 3 3 3 3" xfId="4877" xr:uid="{00000000-0005-0000-0000-0000FB130000}"/>
    <cellStyle name="Comma 2 6 3 3 3 4" xfId="4878" xr:uid="{00000000-0005-0000-0000-0000FC130000}"/>
    <cellStyle name="Comma 2 6 3 3 4" xfId="4879" xr:uid="{00000000-0005-0000-0000-0000FD130000}"/>
    <cellStyle name="Comma 2 6 3 3 5" xfId="4880" xr:uid="{00000000-0005-0000-0000-0000FE130000}"/>
    <cellStyle name="Comma 2 6 3 3 6" xfId="4881" xr:uid="{00000000-0005-0000-0000-0000FF130000}"/>
    <cellStyle name="Comma 2 6 3 4" xfId="4882" xr:uid="{00000000-0005-0000-0000-000000140000}"/>
    <cellStyle name="Comma 2 6 3 4 2" xfId="4883" xr:uid="{00000000-0005-0000-0000-000001140000}"/>
    <cellStyle name="Comma 2 6 3 4 2 2" xfId="4884" xr:uid="{00000000-0005-0000-0000-000002140000}"/>
    <cellStyle name="Comma 2 6 3 4 2 3" xfId="4885" xr:uid="{00000000-0005-0000-0000-000003140000}"/>
    <cellStyle name="Comma 2 6 3 4 2 4" xfId="4886" xr:uid="{00000000-0005-0000-0000-000004140000}"/>
    <cellStyle name="Comma 2 6 3 4 3" xfId="4887" xr:uid="{00000000-0005-0000-0000-000005140000}"/>
    <cellStyle name="Comma 2 6 3 4 4" xfId="4888" xr:uid="{00000000-0005-0000-0000-000006140000}"/>
    <cellStyle name="Comma 2 6 3 4 5" xfId="4889" xr:uid="{00000000-0005-0000-0000-000007140000}"/>
    <cellStyle name="Comma 2 6 3 5" xfId="4890" xr:uid="{00000000-0005-0000-0000-000008140000}"/>
    <cellStyle name="Comma 2 6 3 5 2" xfId="4891" xr:uid="{00000000-0005-0000-0000-000009140000}"/>
    <cellStyle name="Comma 2 6 3 5 3" xfId="4892" xr:uid="{00000000-0005-0000-0000-00000A140000}"/>
    <cellStyle name="Comma 2 6 3 5 4" xfId="4893" xr:uid="{00000000-0005-0000-0000-00000B140000}"/>
    <cellStyle name="Comma 2 6 3 6" xfId="4894" xr:uid="{00000000-0005-0000-0000-00000C140000}"/>
    <cellStyle name="Comma 2 6 3 7" xfId="4895" xr:uid="{00000000-0005-0000-0000-00000D140000}"/>
    <cellStyle name="Comma 2 6 3 8" xfId="4896" xr:uid="{00000000-0005-0000-0000-00000E140000}"/>
    <cellStyle name="Comma 2 6 4" xfId="4897" xr:uid="{00000000-0005-0000-0000-00000F140000}"/>
    <cellStyle name="Comma 2 6 4 2" xfId="4898" xr:uid="{00000000-0005-0000-0000-000010140000}"/>
    <cellStyle name="Comma 2 6 4 2 2" xfId="4899" xr:uid="{00000000-0005-0000-0000-000011140000}"/>
    <cellStyle name="Comma 2 6 4 2 2 2" xfId="4900" xr:uid="{00000000-0005-0000-0000-000012140000}"/>
    <cellStyle name="Comma 2 6 4 2 2 3" xfId="4901" xr:uid="{00000000-0005-0000-0000-000013140000}"/>
    <cellStyle name="Comma 2 6 4 2 2 4" xfId="4902" xr:uid="{00000000-0005-0000-0000-000014140000}"/>
    <cellStyle name="Comma 2 6 4 2 3" xfId="4903" xr:uid="{00000000-0005-0000-0000-000015140000}"/>
    <cellStyle name="Comma 2 6 4 2 4" xfId="4904" xr:uid="{00000000-0005-0000-0000-000016140000}"/>
    <cellStyle name="Comma 2 6 4 2 5" xfId="4905" xr:uid="{00000000-0005-0000-0000-000017140000}"/>
    <cellStyle name="Comma 2 6 4 3" xfId="4906" xr:uid="{00000000-0005-0000-0000-000018140000}"/>
    <cellStyle name="Comma 2 6 4 3 2" xfId="4907" xr:uid="{00000000-0005-0000-0000-000019140000}"/>
    <cellStyle name="Comma 2 6 4 3 3" xfId="4908" xr:uid="{00000000-0005-0000-0000-00001A140000}"/>
    <cellStyle name="Comma 2 6 4 3 4" xfId="4909" xr:uid="{00000000-0005-0000-0000-00001B140000}"/>
    <cellStyle name="Comma 2 6 4 4" xfId="4910" xr:uid="{00000000-0005-0000-0000-00001C140000}"/>
    <cellStyle name="Comma 2 6 4 5" xfId="4911" xr:uid="{00000000-0005-0000-0000-00001D140000}"/>
    <cellStyle name="Comma 2 6 4 6" xfId="4912" xr:uid="{00000000-0005-0000-0000-00001E140000}"/>
    <cellStyle name="Comma 2 6 5" xfId="4913" xr:uid="{00000000-0005-0000-0000-00001F140000}"/>
    <cellStyle name="Comma 2 6 5 2" xfId="4914" xr:uid="{00000000-0005-0000-0000-000020140000}"/>
    <cellStyle name="Comma 2 6 5 2 2" xfId="4915" xr:uid="{00000000-0005-0000-0000-000021140000}"/>
    <cellStyle name="Comma 2 6 5 2 2 2" xfId="4916" xr:uid="{00000000-0005-0000-0000-000022140000}"/>
    <cellStyle name="Comma 2 6 5 2 2 3" xfId="4917" xr:uid="{00000000-0005-0000-0000-000023140000}"/>
    <cellStyle name="Comma 2 6 5 2 2 4" xfId="4918" xr:uid="{00000000-0005-0000-0000-000024140000}"/>
    <cellStyle name="Comma 2 6 5 2 3" xfId="4919" xr:uid="{00000000-0005-0000-0000-000025140000}"/>
    <cellStyle name="Comma 2 6 5 2 4" xfId="4920" xr:uid="{00000000-0005-0000-0000-000026140000}"/>
    <cellStyle name="Comma 2 6 5 2 5" xfId="4921" xr:uid="{00000000-0005-0000-0000-000027140000}"/>
    <cellStyle name="Comma 2 6 5 3" xfId="4922" xr:uid="{00000000-0005-0000-0000-000028140000}"/>
    <cellStyle name="Comma 2 6 5 3 2" xfId="4923" xr:uid="{00000000-0005-0000-0000-000029140000}"/>
    <cellStyle name="Comma 2 6 5 3 3" xfId="4924" xr:uid="{00000000-0005-0000-0000-00002A140000}"/>
    <cellStyle name="Comma 2 6 5 3 4" xfId="4925" xr:uid="{00000000-0005-0000-0000-00002B140000}"/>
    <cellStyle name="Comma 2 6 5 4" xfId="4926" xr:uid="{00000000-0005-0000-0000-00002C140000}"/>
    <cellStyle name="Comma 2 6 5 5" xfId="4927" xr:uid="{00000000-0005-0000-0000-00002D140000}"/>
    <cellStyle name="Comma 2 6 5 6" xfId="4928" xr:uid="{00000000-0005-0000-0000-00002E140000}"/>
    <cellStyle name="Comma 2 6 6" xfId="4929" xr:uid="{00000000-0005-0000-0000-00002F140000}"/>
    <cellStyle name="Comma 2 6 7" xfId="4930" xr:uid="{00000000-0005-0000-0000-000030140000}"/>
    <cellStyle name="Comma 2 6 7 2" xfId="4931" xr:uid="{00000000-0005-0000-0000-000031140000}"/>
    <cellStyle name="Comma 2 6 7 2 2" xfId="4932" xr:uid="{00000000-0005-0000-0000-000032140000}"/>
    <cellStyle name="Comma 2 6 7 2 3" xfId="4933" xr:uid="{00000000-0005-0000-0000-000033140000}"/>
    <cellStyle name="Comma 2 6 7 2 4" xfId="4934" xr:uid="{00000000-0005-0000-0000-000034140000}"/>
    <cellStyle name="Comma 2 6 7 3" xfId="4935" xr:uid="{00000000-0005-0000-0000-000035140000}"/>
    <cellStyle name="Comma 2 6 7 4" xfId="4936" xr:uid="{00000000-0005-0000-0000-000036140000}"/>
    <cellStyle name="Comma 2 6 7 5" xfId="4937" xr:uid="{00000000-0005-0000-0000-000037140000}"/>
    <cellStyle name="Comma 2 6 8" xfId="4938" xr:uid="{00000000-0005-0000-0000-000038140000}"/>
    <cellStyle name="Comma 2 6 8 2" xfId="4939" xr:uid="{00000000-0005-0000-0000-000039140000}"/>
    <cellStyle name="Comma 2 6 8 3" xfId="4940" xr:uid="{00000000-0005-0000-0000-00003A140000}"/>
    <cellStyle name="Comma 2 6 8 4" xfId="4941" xr:uid="{00000000-0005-0000-0000-00003B140000}"/>
    <cellStyle name="Comma 2 6 9" xfId="4942" xr:uid="{00000000-0005-0000-0000-00003C140000}"/>
    <cellStyle name="Comma 2 60" xfId="4943" xr:uid="{00000000-0005-0000-0000-00003D140000}"/>
    <cellStyle name="Comma 2 61" xfId="4944" xr:uid="{00000000-0005-0000-0000-00003E140000}"/>
    <cellStyle name="Comma 2 62" xfId="4945" xr:uid="{00000000-0005-0000-0000-00003F140000}"/>
    <cellStyle name="Comma 2 63" xfId="4946" xr:uid="{00000000-0005-0000-0000-000040140000}"/>
    <cellStyle name="Comma 2 64" xfId="4947" xr:uid="{00000000-0005-0000-0000-000041140000}"/>
    <cellStyle name="Comma 2 65" xfId="4948" xr:uid="{00000000-0005-0000-0000-000042140000}"/>
    <cellStyle name="Comma 2 66" xfId="4949" xr:uid="{00000000-0005-0000-0000-000043140000}"/>
    <cellStyle name="Comma 2 67" xfId="4950" xr:uid="{00000000-0005-0000-0000-000044140000}"/>
    <cellStyle name="Comma 2 68" xfId="4951" xr:uid="{00000000-0005-0000-0000-000045140000}"/>
    <cellStyle name="Comma 2 69" xfId="4952" xr:uid="{00000000-0005-0000-0000-000046140000}"/>
    <cellStyle name="Comma 2 7" xfId="4953" xr:uid="{00000000-0005-0000-0000-000047140000}"/>
    <cellStyle name="Comma 2 7 2" xfId="4954" xr:uid="{00000000-0005-0000-0000-000048140000}"/>
    <cellStyle name="Comma 2 7 2 2" xfId="4955" xr:uid="{00000000-0005-0000-0000-000049140000}"/>
    <cellStyle name="Comma 2 7 2 2 2" xfId="4956" xr:uid="{00000000-0005-0000-0000-00004A140000}"/>
    <cellStyle name="Comma 2 7 2 2 3" xfId="4957" xr:uid="{00000000-0005-0000-0000-00004B140000}"/>
    <cellStyle name="Comma 2 7 2 2 4" xfId="4958" xr:uid="{00000000-0005-0000-0000-00004C140000}"/>
    <cellStyle name="Comma 2 7 2 3" xfId="4959" xr:uid="{00000000-0005-0000-0000-00004D140000}"/>
    <cellStyle name="Comma 2 7 2 3 2" xfId="4960" xr:uid="{00000000-0005-0000-0000-00004E140000}"/>
    <cellStyle name="Comma 2 7 2 3 3" xfId="4961" xr:uid="{00000000-0005-0000-0000-00004F140000}"/>
    <cellStyle name="Comma 2 7 2 3 4" xfId="4962" xr:uid="{00000000-0005-0000-0000-000050140000}"/>
    <cellStyle name="Comma 2 7 2 4" xfId="4963" xr:uid="{00000000-0005-0000-0000-000051140000}"/>
    <cellStyle name="Comma 2 7 2 4 2" xfId="4964" xr:uid="{00000000-0005-0000-0000-000052140000}"/>
    <cellStyle name="Comma 2 7 2 4 3" xfId="4965" xr:uid="{00000000-0005-0000-0000-000053140000}"/>
    <cellStyle name="Comma 2 7 2 4 4" xfId="4966" xr:uid="{00000000-0005-0000-0000-000054140000}"/>
    <cellStyle name="Comma 2 7 2 5" xfId="4967" xr:uid="{00000000-0005-0000-0000-000055140000}"/>
    <cellStyle name="Comma 2 7 2 6" xfId="4968" xr:uid="{00000000-0005-0000-0000-000056140000}"/>
    <cellStyle name="Comma 2 7 3" xfId="4969" xr:uid="{00000000-0005-0000-0000-000057140000}"/>
    <cellStyle name="Comma 2 7 4" xfId="4970" xr:uid="{00000000-0005-0000-0000-000058140000}"/>
    <cellStyle name="Comma 2 7 5" xfId="4971" xr:uid="{00000000-0005-0000-0000-000059140000}"/>
    <cellStyle name="Comma 2 7 6" xfId="4972" xr:uid="{00000000-0005-0000-0000-00005A140000}"/>
    <cellStyle name="Comma 2 7 7" xfId="4973" xr:uid="{00000000-0005-0000-0000-00005B140000}"/>
    <cellStyle name="Comma 2 7 7 2" xfId="4974" xr:uid="{00000000-0005-0000-0000-00005C140000}"/>
    <cellStyle name="Comma 2 7 7 3" xfId="4975" xr:uid="{00000000-0005-0000-0000-00005D140000}"/>
    <cellStyle name="Comma 2 7 7 4" xfId="4976" xr:uid="{00000000-0005-0000-0000-00005E140000}"/>
    <cellStyle name="Comma 2 70" xfId="4977" xr:uid="{00000000-0005-0000-0000-00005F140000}"/>
    <cellStyle name="Comma 2 71" xfId="4978" xr:uid="{00000000-0005-0000-0000-000060140000}"/>
    <cellStyle name="Comma 2 72" xfId="4979" xr:uid="{00000000-0005-0000-0000-000061140000}"/>
    <cellStyle name="Comma 2 73" xfId="4980" xr:uid="{00000000-0005-0000-0000-000062140000}"/>
    <cellStyle name="Comma 2 74" xfId="4981" xr:uid="{00000000-0005-0000-0000-000063140000}"/>
    <cellStyle name="Comma 2 75" xfId="4982" xr:uid="{00000000-0005-0000-0000-000064140000}"/>
    <cellStyle name="Comma 2 76" xfId="4983" xr:uid="{00000000-0005-0000-0000-000065140000}"/>
    <cellStyle name="Comma 2 77" xfId="4984" xr:uid="{00000000-0005-0000-0000-000066140000}"/>
    <cellStyle name="Comma 2 78" xfId="4985" xr:uid="{00000000-0005-0000-0000-000067140000}"/>
    <cellStyle name="Comma 2 79" xfId="4986" xr:uid="{00000000-0005-0000-0000-000068140000}"/>
    <cellStyle name="Comma 2 8" xfId="4987" xr:uid="{00000000-0005-0000-0000-000069140000}"/>
    <cellStyle name="Comma 2 8 2" xfId="4988" xr:uid="{00000000-0005-0000-0000-00006A140000}"/>
    <cellStyle name="Comma 2 8 2 2" xfId="4989" xr:uid="{00000000-0005-0000-0000-00006B140000}"/>
    <cellStyle name="Comma 2 8 2 3" xfId="4990" xr:uid="{00000000-0005-0000-0000-00006C140000}"/>
    <cellStyle name="Comma 2 8 3" xfId="4991" xr:uid="{00000000-0005-0000-0000-00006D140000}"/>
    <cellStyle name="Comma 2 8 3 2" xfId="4992" xr:uid="{00000000-0005-0000-0000-00006E140000}"/>
    <cellStyle name="Comma 2 8 4" xfId="4993" xr:uid="{00000000-0005-0000-0000-00006F140000}"/>
    <cellStyle name="Comma 2 8 5" xfId="4994" xr:uid="{00000000-0005-0000-0000-000070140000}"/>
    <cellStyle name="Comma 2 8 6" xfId="4995" xr:uid="{00000000-0005-0000-0000-000071140000}"/>
    <cellStyle name="Comma 2 8 6 2" xfId="4996" xr:uid="{00000000-0005-0000-0000-000072140000}"/>
    <cellStyle name="Comma 2 8 6 3" xfId="4997" xr:uid="{00000000-0005-0000-0000-000073140000}"/>
    <cellStyle name="Comma 2 8 6 4" xfId="4998" xr:uid="{00000000-0005-0000-0000-000074140000}"/>
    <cellStyle name="Comma 2 80" xfId="4999" xr:uid="{00000000-0005-0000-0000-000075140000}"/>
    <cellStyle name="Comma 2 81" xfId="5000" xr:uid="{00000000-0005-0000-0000-000076140000}"/>
    <cellStyle name="Comma 2 82" xfId="5001" xr:uid="{00000000-0005-0000-0000-000077140000}"/>
    <cellStyle name="Comma 2 83" xfId="5002" xr:uid="{00000000-0005-0000-0000-000078140000}"/>
    <cellStyle name="Comma 2 84" xfId="5003" xr:uid="{00000000-0005-0000-0000-000079140000}"/>
    <cellStyle name="Comma 2 85" xfId="5004" xr:uid="{00000000-0005-0000-0000-00007A140000}"/>
    <cellStyle name="Comma 2 86" xfId="5005" xr:uid="{00000000-0005-0000-0000-00007B140000}"/>
    <cellStyle name="Comma 2 87" xfId="5006" xr:uid="{00000000-0005-0000-0000-00007C140000}"/>
    <cellStyle name="Comma 2 88" xfId="5007" xr:uid="{00000000-0005-0000-0000-00007D140000}"/>
    <cellStyle name="Comma 2 89" xfId="5008" xr:uid="{00000000-0005-0000-0000-00007E140000}"/>
    <cellStyle name="Comma 2 9" xfId="5009" xr:uid="{00000000-0005-0000-0000-00007F140000}"/>
    <cellStyle name="Comma 2 9 2" xfId="5010" xr:uid="{00000000-0005-0000-0000-000080140000}"/>
    <cellStyle name="Comma 2 9 2 2" xfId="5011" xr:uid="{00000000-0005-0000-0000-000081140000}"/>
    <cellStyle name="Comma 2 9 3" xfId="5012" xr:uid="{00000000-0005-0000-0000-000082140000}"/>
    <cellStyle name="Comma 2 9 4" xfId="5013" xr:uid="{00000000-0005-0000-0000-000083140000}"/>
    <cellStyle name="Comma 2 9 5" xfId="5014" xr:uid="{00000000-0005-0000-0000-000084140000}"/>
    <cellStyle name="Comma 2 9 5 2" xfId="5015" xr:uid="{00000000-0005-0000-0000-000085140000}"/>
    <cellStyle name="Comma 2 9 5 3" xfId="5016" xr:uid="{00000000-0005-0000-0000-000086140000}"/>
    <cellStyle name="Comma 2 9 5 4" xfId="5017" xr:uid="{00000000-0005-0000-0000-000087140000}"/>
    <cellStyle name="Comma 2 90" xfId="5018" xr:uid="{00000000-0005-0000-0000-000088140000}"/>
    <cellStyle name="Comma 2 91" xfId="5019" xr:uid="{00000000-0005-0000-0000-000089140000}"/>
    <cellStyle name="Comma 2 92" xfId="5020" xr:uid="{00000000-0005-0000-0000-00008A140000}"/>
    <cellStyle name="Comma 2 93" xfId="5021" xr:uid="{00000000-0005-0000-0000-00008B140000}"/>
    <cellStyle name="Comma 2 94" xfId="5022" xr:uid="{00000000-0005-0000-0000-00008C140000}"/>
    <cellStyle name="Comma 2 95" xfId="5023" xr:uid="{00000000-0005-0000-0000-00008D140000}"/>
    <cellStyle name="Comma 2 96" xfId="5024" xr:uid="{00000000-0005-0000-0000-00008E140000}"/>
    <cellStyle name="Comma 2 97" xfId="5025" xr:uid="{00000000-0005-0000-0000-00008F140000}"/>
    <cellStyle name="Comma 2 98" xfId="5026" xr:uid="{00000000-0005-0000-0000-000090140000}"/>
    <cellStyle name="Comma 2 99" xfId="5027" xr:uid="{00000000-0005-0000-0000-000091140000}"/>
    <cellStyle name="Comma 20" xfId="5028" xr:uid="{00000000-0005-0000-0000-000092140000}"/>
    <cellStyle name="Comma 20 10" xfId="5029" xr:uid="{00000000-0005-0000-0000-000093140000}"/>
    <cellStyle name="Comma 20 11" xfId="5030" xr:uid="{00000000-0005-0000-0000-000094140000}"/>
    <cellStyle name="Comma 20 12" xfId="5031" xr:uid="{00000000-0005-0000-0000-000095140000}"/>
    <cellStyle name="Comma 20 2" xfId="5032" xr:uid="{00000000-0005-0000-0000-000096140000}"/>
    <cellStyle name="Comma 20 2 2" xfId="5033" xr:uid="{00000000-0005-0000-0000-000097140000}"/>
    <cellStyle name="Comma 20 2 3" xfId="5034" xr:uid="{00000000-0005-0000-0000-000098140000}"/>
    <cellStyle name="Comma 20 2 4" xfId="5035" xr:uid="{00000000-0005-0000-0000-000099140000}"/>
    <cellStyle name="Comma 20 2 5" xfId="5036" xr:uid="{00000000-0005-0000-0000-00009A140000}"/>
    <cellStyle name="Comma 20 2 6" xfId="5037" xr:uid="{00000000-0005-0000-0000-00009B140000}"/>
    <cellStyle name="Comma 20 2 7" xfId="5038" xr:uid="{00000000-0005-0000-0000-00009C140000}"/>
    <cellStyle name="Comma 20 3" xfId="5039" xr:uid="{00000000-0005-0000-0000-00009D140000}"/>
    <cellStyle name="Comma 20 3 2" xfId="5040" xr:uid="{00000000-0005-0000-0000-00009E140000}"/>
    <cellStyle name="Comma 20 3 3" xfId="5041" xr:uid="{00000000-0005-0000-0000-00009F140000}"/>
    <cellStyle name="Comma 20 3 4" xfId="5042" xr:uid="{00000000-0005-0000-0000-0000A0140000}"/>
    <cellStyle name="Comma 20 3 5" xfId="5043" xr:uid="{00000000-0005-0000-0000-0000A1140000}"/>
    <cellStyle name="Comma 20 3 6" xfId="5044" xr:uid="{00000000-0005-0000-0000-0000A2140000}"/>
    <cellStyle name="Comma 20 4" xfId="5045" xr:uid="{00000000-0005-0000-0000-0000A3140000}"/>
    <cellStyle name="Comma 20 4 2" xfId="5046" xr:uid="{00000000-0005-0000-0000-0000A4140000}"/>
    <cellStyle name="Comma 20 4 3" xfId="5047" xr:uid="{00000000-0005-0000-0000-0000A5140000}"/>
    <cellStyle name="Comma 20 4 4" xfId="5048" xr:uid="{00000000-0005-0000-0000-0000A6140000}"/>
    <cellStyle name="Comma 20 4 5" xfId="5049" xr:uid="{00000000-0005-0000-0000-0000A7140000}"/>
    <cellStyle name="Comma 20 4 6" xfId="5050" xr:uid="{00000000-0005-0000-0000-0000A8140000}"/>
    <cellStyle name="Comma 20 5" xfId="5051" xr:uid="{00000000-0005-0000-0000-0000A9140000}"/>
    <cellStyle name="Comma 20 5 2" xfId="5052" xr:uid="{00000000-0005-0000-0000-0000AA140000}"/>
    <cellStyle name="Comma 20 5 3" xfId="5053" xr:uid="{00000000-0005-0000-0000-0000AB140000}"/>
    <cellStyle name="Comma 20 5 4" xfId="5054" xr:uid="{00000000-0005-0000-0000-0000AC140000}"/>
    <cellStyle name="Comma 20 5 5" xfId="5055" xr:uid="{00000000-0005-0000-0000-0000AD140000}"/>
    <cellStyle name="Comma 20 5 6" xfId="5056" xr:uid="{00000000-0005-0000-0000-0000AE140000}"/>
    <cellStyle name="Comma 20 6" xfId="5057" xr:uid="{00000000-0005-0000-0000-0000AF140000}"/>
    <cellStyle name="Comma 20 7" xfId="5058" xr:uid="{00000000-0005-0000-0000-0000B0140000}"/>
    <cellStyle name="Comma 20 8" xfId="5059" xr:uid="{00000000-0005-0000-0000-0000B1140000}"/>
    <cellStyle name="Comma 20 9" xfId="5060" xr:uid="{00000000-0005-0000-0000-0000B2140000}"/>
    <cellStyle name="Comma 21" xfId="5061" xr:uid="{00000000-0005-0000-0000-0000B3140000}"/>
    <cellStyle name="Comma 21 2" xfId="5062" xr:uid="{00000000-0005-0000-0000-0000B4140000}"/>
    <cellStyle name="Comma 21 2 2" xfId="5063" xr:uid="{00000000-0005-0000-0000-0000B5140000}"/>
    <cellStyle name="Comma 21 3" xfId="5064" xr:uid="{00000000-0005-0000-0000-0000B6140000}"/>
    <cellStyle name="Comma 22" xfId="5065" xr:uid="{00000000-0005-0000-0000-0000B7140000}"/>
    <cellStyle name="Comma 22 2" xfId="5066" xr:uid="{00000000-0005-0000-0000-0000B8140000}"/>
    <cellStyle name="Comma 22 2 2" xfId="5067" xr:uid="{00000000-0005-0000-0000-0000B9140000}"/>
    <cellStyle name="Comma 22 3" xfId="5068" xr:uid="{00000000-0005-0000-0000-0000BA140000}"/>
    <cellStyle name="Comma 23" xfId="5069" xr:uid="{00000000-0005-0000-0000-0000BB140000}"/>
    <cellStyle name="Comma 23 2" xfId="5070" xr:uid="{00000000-0005-0000-0000-0000BC140000}"/>
    <cellStyle name="Comma 24" xfId="5071" xr:uid="{00000000-0005-0000-0000-0000BD140000}"/>
    <cellStyle name="Comma 24 2" xfId="5072" xr:uid="{00000000-0005-0000-0000-0000BE140000}"/>
    <cellStyle name="Comma 25" xfId="5073" xr:uid="{00000000-0005-0000-0000-0000BF140000}"/>
    <cellStyle name="Comma 25 2" xfId="5074" xr:uid="{00000000-0005-0000-0000-0000C0140000}"/>
    <cellStyle name="Comma 26" xfId="5075" xr:uid="{00000000-0005-0000-0000-0000C1140000}"/>
    <cellStyle name="Comma 26 2" xfId="5076" xr:uid="{00000000-0005-0000-0000-0000C2140000}"/>
    <cellStyle name="Comma 26 2 2" xfId="5077" xr:uid="{00000000-0005-0000-0000-0000C3140000}"/>
    <cellStyle name="Comma 26 3" xfId="5078" xr:uid="{00000000-0005-0000-0000-0000C4140000}"/>
    <cellStyle name="Comma 26 4" xfId="5079" xr:uid="{00000000-0005-0000-0000-0000C5140000}"/>
    <cellStyle name="Comma 27" xfId="5080" xr:uid="{00000000-0005-0000-0000-0000C6140000}"/>
    <cellStyle name="Comma 27 2" xfId="5081" xr:uid="{00000000-0005-0000-0000-0000C7140000}"/>
    <cellStyle name="Comma 27 2 2" xfId="5082" xr:uid="{00000000-0005-0000-0000-0000C8140000}"/>
    <cellStyle name="Comma 27 3" xfId="5083" xr:uid="{00000000-0005-0000-0000-0000C9140000}"/>
    <cellStyle name="Comma 27 4" xfId="5084" xr:uid="{00000000-0005-0000-0000-0000CA140000}"/>
    <cellStyle name="Comma 28" xfId="5085" xr:uid="{00000000-0005-0000-0000-0000CB140000}"/>
    <cellStyle name="Comma 28 2" xfId="5086" xr:uid="{00000000-0005-0000-0000-0000CC140000}"/>
    <cellStyle name="Comma 28 2 2" xfId="5087" xr:uid="{00000000-0005-0000-0000-0000CD140000}"/>
    <cellStyle name="Comma 28 3" xfId="5088" xr:uid="{00000000-0005-0000-0000-0000CE140000}"/>
    <cellStyle name="Comma 28 4" xfId="5089" xr:uid="{00000000-0005-0000-0000-0000CF140000}"/>
    <cellStyle name="Comma 29" xfId="5090" xr:uid="{00000000-0005-0000-0000-0000D0140000}"/>
    <cellStyle name="Comma 29 2" xfId="5091" xr:uid="{00000000-0005-0000-0000-0000D1140000}"/>
    <cellStyle name="Comma 29 2 2" xfId="5092" xr:uid="{00000000-0005-0000-0000-0000D2140000}"/>
    <cellStyle name="Comma 29 3" xfId="5093" xr:uid="{00000000-0005-0000-0000-0000D3140000}"/>
    <cellStyle name="Comma 29 4" xfId="5094" xr:uid="{00000000-0005-0000-0000-0000D4140000}"/>
    <cellStyle name="Comma 3" xfId="2" xr:uid="{00000000-0005-0000-0000-0000D5140000}"/>
    <cellStyle name="Comma 3 10" xfId="5095" xr:uid="{00000000-0005-0000-0000-0000D6140000}"/>
    <cellStyle name="Comma 3 10 2" xfId="5096" xr:uid="{00000000-0005-0000-0000-0000D7140000}"/>
    <cellStyle name="Comma 3 10 3" xfId="5097" xr:uid="{00000000-0005-0000-0000-0000D8140000}"/>
    <cellStyle name="Comma 3 10 4" xfId="5098" xr:uid="{00000000-0005-0000-0000-0000D9140000}"/>
    <cellStyle name="Comma 3 11" xfId="5099" xr:uid="{00000000-0005-0000-0000-0000DA140000}"/>
    <cellStyle name="Comma 3 11 2" xfId="5100" xr:uid="{00000000-0005-0000-0000-0000DB140000}"/>
    <cellStyle name="Comma 3 12" xfId="5101" xr:uid="{00000000-0005-0000-0000-0000DC140000}"/>
    <cellStyle name="Comma 3 12 2" xfId="5102" xr:uid="{00000000-0005-0000-0000-0000DD140000}"/>
    <cellStyle name="Comma 3 13" xfId="5103" xr:uid="{00000000-0005-0000-0000-0000DE140000}"/>
    <cellStyle name="Comma 3 13 2" xfId="5104" xr:uid="{00000000-0005-0000-0000-0000DF140000}"/>
    <cellStyle name="Comma 3 14" xfId="5105" xr:uid="{00000000-0005-0000-0000-0000E0140000}"/>
    <cellStyle name="Comma 3 14 2" xfId="5106" xr:uid="{00000000-0005-0000-0000-0000E1140000}"/>
    <cellStyle name="Comma 3 15" xfId="5107" xr:uid="{00000000-0005-0000-0000-0000E2140000}"/>
    <cellStyle name="Comma 3 15 2" xfId="5108" xr:uid="{00000000-0005-0000-0000-0000E3140000}"/>
    <cellStyle name="Comma 3 16" xfId="5109" xr:uid="{00000000-0005-0000-0000-0000E4140000}"/>
    <cellStyle name="Comma 3 16 2" xfId="5110" xr:uid="{00000000-0005-0000-0000-0000E5140000}"/>
    <cellStyle name="Comma 3 17" xfId="5111" xr:uid="{00000000-0005-0000-0000-0000E6140000}"/>
    <cellStyle name="Comma 3 17 2" xfId="5112" xr:uid="{00000000-0005-0000-0000-0000E7140000}"/>
    <cellStyle name="Comma 3 18" xfId="5113" xr:uid="{00000000-0005-0000-0000-0000E8140000}"/>
    <cellStyle name="Comma 3 18 2" xfId="5114" xr:uid="{00000000-0005-0000-0000-0000E9140000}"/>
    <cellStyle name="Comma 3 19" xfId="5115" xr:uid="{00000000-0005-0000-0000-0000EA140000}"/>
    <cellStyle name="Comma 3 19 2" xfId="5116" xr:uid="{00000000-0005-0000-0000-0000EB140000}"/>
    <cellStyle name="Comma 3 2" xfId="5117" xr:uid="{00000000-0005-0000-0000-0000EC140000}"/>
    <cellStyle name="Comma 3 2 2" xfId="5118" xr:uid="{00000000-0005-0000-0000-0000ED140000}"/>
    <cellStyle name="Comma 3 2 2 2" xfId="5119" xr:uid="{00000000-0005-0000-0000-0000EE140000}"/>
    <cellStyle name="Comma 3 2 2 2 2" xfId="5120" xr:uid="{00000000-0005-0000-0000-0000EF140000}"/>
    <cellStyle name="Comma 3 2 2 3" xfId="5121" xr:uid="{00000000-0005-0000-0000-0000F0140000}"/>
    <cellStyle name="Comma 3 2 2 3 2" xfId="5122" xr:uid="{00000000-0005-0000-0000-0000F1140000}"/>
    <cellStyle name="Comma 3 2 3" xfId="5123" xr:uid="{00000000-0005-0000-0000-0000F2140000}"/>
    <cellStyle name="Comma 3 2 3 2" xfId="5124" xr:uid="{00000000-0005-0000-0000-0000F3140000}"/>
    <cellStyle name="Comma 3 2 4" xfId="5125" xr:uid="{00000000-0005-0000-0000-0000F4140000}"/>
    <cellStyle name="Comma 3 2 5" xfId="5126" xr:uid="{00000000-0005-0000-0000-0000F5140000}"/>
    <cellStyle name="Comma 3 2 5 2" xfId="5127" xr:uid="{00000000-0005-0000-0000-0000F6140000}"/>
    <cellStyle name="Comma 3 2 5 2 2" xfId="5128" xr:uid="{00000000-0005-0000-0000-0000F7140000}"/>
    <cellStyle name="Comma 3 2 5 2 2 2" xfId="5129" xr:uid="{00000000-0005-0000-0000-0000F8140000}"/>
    <cellStyle name="Comma 3 2 5 2 2 3" xfId="5130" xr:uid="{00000000-0005-0000-0000-0000F9140000}"/>
    <cellStyle name="Comma 3 2 5 2 2 4" xfId="5131" xr:uid="{00000000-0005-0000-0000-0000FA140000}"/>
    <cellStyle name="Comma 3 2 5 2 3" xfId="5132" xr:uid="{00000000-0005-0000-0000-0000FB140000}"/>
    <cellStyle name="Comma 3 2 5 2 4" xfId="5133" xr:uid="{00000000-0005-0000-0000-0000FC140000}"/>
    <cellStyle name="Comma 3 2 5 2 5" xfId="5134" xr:uid="{00000000-0005-0000-0000-0000FD140000}"/>
    <cellStyle name="Comma 3 2 5 3" xfId="5135" xr:uid="{00000000-0005-0000-0000-0000FE140000}"/>
    <cellStyle name="Comma 3 2 5 3 2" xfId="5136" xr:uid="{00000000-0005-0000-0000-0000FF140000}"/>
    <cellStyle name="Comma 3 2 5 3 3" xfId="5137" xr:uid="{00000000-0005-0000-0000-000000150000}"/>
    <cellStyle name="Comma 3 2 5 3 4" xfId="5138" xr:uid="{00000000-0005-0000-0000-000001150000}"/>
    <cellStyle name="Comma 3 2 5 4" xfId="5139" xr:uid="{00000000-0005-0000-0000-000002150000}"/>
    <cellStyle name="Comma 3 2 5 5" xfId="5140" xr:uid="{00000000-0005-0000-0000-000003150000}"/>
    <cellStyle name="Comma 3 2 5 6" xfId="5141" xr:uid="{00000000-0005-0000-0000-000004150000}"/>
    <cellStyle name="Comma 3 2 6" xfId="5142" xr:uid="{00000000-0005-0000-0000-000005150000}"/>
    <cellStyle name="Comma 3 20" xfId="5143" xr:uid="{00000000-0005-0000-0000-000006150000}"/>
    <cellStyle name="Comma 3 20 2" xfId="5144" xr:uid="{00000000-0005-0000-0000-000007150000}"/>
    <cellStyle name="Comma 3 21" xfId="5145" xr:uid="{00000000-0005-0000-0000-000008150000}"/>
    <cellStyle name="Comma 3 21 2" xfId="5146" xr:uid="{00000000-0005-0000-0000-000009150000}"/>
    <cellStyle name="Comma 3 22" xfId="5147" xr:uid="{00000000-0005-0000-0000-00000A150000}"/>
    <cellStyle name="Comma 3 22 2" xfId="5148" xr:uid="{00000000-0005-0000-0000-00000B150000}"/>
    <cellStyle name="Comma 3 23" xfId="5149" xr:uid="{00000000-0005-0000-0000-00000C150000}"/>
    <cellStyle name="Comma 3 23 2" xfId="5150" xr:uid="{00000000-0005-0000-0000-00000D150000}"/>
    <cellStyle name="Comma 3 24" xfId="5151" xr:uid="{00000000-0005-0000-0000-00000E150000}"/>
    <cellStyle name="Comma 3 24 2" xfId="5152" xr:uid="{00000000-0005-0000-0000-00000F150000}"/>
    <cellStyle name="Comma 3 25" xfId="5153" xr:uid="{00000000-0005-0000-0000-000010150000}"/>
    <cellStyle name="Comma 3 25 2" xfId="5154" xr:uid="{00000000-0005-0000-0000-000011150000}"/>
    <cellStyle name="Comma 3 26" xfId="5155" xr:uid="{00000000-0005-0000-0000-000012150000}"/>
    <cellStyle name="Comma 3 26 2" xfId="5156" xr:uid="{00000000-0005-0000-0000-000013150000}"/>
    <cellStyle name="Comma 3 27" xfId="5157" xr:uid="{00000000-0005-0000-0000-000014150000}"/>
    <cellStyle name="Comma 3 27 2" xfId="5158" xr:uid="{00000000-0005-0000-0000-000015150000}"/>
    <cellStyle name="Comma 3 28" xfId="5159" xr:uid="{00000000-0005-0000-0000-000016150000}"/>
    <cellStyle name="Comma 3 28 2" xfId="5160" xr:uid="{00000000-0005-0000-0000-000017150000}"/>
    <cellStyle name="Comma 3 29" xfId="5161" xr:uid="{00000000-0005-0000-0000-000018150000}"/>
    <cellStyle name="Comma 3 29 2" xfId="5162" xr:uid="{00000000-0005-0000-0000-000019150000}"/>
    <cellStyle name="Comma 3 3" xfId="5163" xr:uid="{00000000-0005-0000-0000-00001A150000}"/>
    <cellStyle name="Comma 3 3 2" xfId="5164" xr:uid="{00000000-0005-0000-0000-00001B150000}"/>
    <cellStyle name="Comma 3 3 3" xfId="5165" xr:uid="{00000000-0005-0000-0000-00001C150000}"/>
    <cellStyle name="Comma 3 3 4" xfId="5166" xr:uid="{00000000-0005-0000-0000-00001D150000}"/>
    <cellStyle name="Comma 3 30" xfId="5167" xr:uid="{00000000-0005-0000-0000-00001E150000}"/>
    <cellStyle name="Comma 3 30 2" xfId="5168" xr:uid="{00000000-0005-0000-0000-00001F150000}"/>
    <cellStyle name="Comma 3 31" xfId="5169" xr:uid="{00000000-0005-0000-0000-000020150000}"/>
    <cellStyle name="Comma 3 31 2" xfId="5170" xr:uid="{00000000-0005-0000-0000-000021150000}"/>
    <cellStyle name="Comma 3 32" xfId="5171" xr:uid="{00000000-0005-0000-0000-000022150000}"/>
    <cellStyle name="Comma 3 32 2" xfId="5172" xr:uid="{00000000-0005-0000-0000-000023150000}"/>
    <cellStyle name="Comma 3 33" xfId="5173" xr:uid="{00000000-0005-0000-0000-000024150000}"/>
    <cellStyle name="Comma 3 33 2" xfId="5174" xr:uid="{00000000-0005-0000-0000-000025150000}"/>
    <cellStyle name="Comma 3 34" xfId="5175" xr:uid="{00000000-0005-0000-0000-000026150000}"/>
    <cellStyle name="Comma 3 34 2" xfId="5176" xr:uid="{00000000-0005-0000-0000-000027150000}"/>
    <cellStyle name="Comma 3 35" xfId="5177" xr:uid="{00000000-0005-0000-0000-000028150000}"/>
    <cellStyle name="Comma 3 35 2" xfId="5178" xr:uid="{00000000-0005-0000-0000-000029150000}"/>
    <cellStyle name="Comma 3 36" xfId="5179" xr:uid="{00000000-0005-0000-0000-00002A150000}"/>
    <cellStyle name="Comma 3 36 2" xfId="5180" xr:uid="{00000000-0005-0000-0000-00002B150000}"/>
    <cellStyle name="Comma 3 37" xfId="5181" xr:uid="{00000000-0005-0000-0000-00002C150000}"/>
    <cellStyle name="Comma 3 37 2" xfId="5182" xr:uid="{00000000-0005-0000-0000-00002D150000}"/>
    <cellStyle name="Comma 3 38" xfId="5183" xr:uid="{00000000-0005-0000-0000-00002E150000}"/>
    <cellStyle name="Comma 3 38 2" xfId="5184" xr:uid="{00000000-0005-0000-0000-00002F150000}"/>
    <cellStyle name="Comma 3 39" xfId="5185" xr:uid="{00000000-0005-0000-0000-000030150000}"/>
    <cellStyle name="Comma 3 39 2" xfId="5186" xr:uid="{00000000-0005-0000-0000-000031150000}"/>
    <cellStyle name="Comma 3 4" xfId="5187" xr:uid="{00000000-0005-0000-0000-000032150000}"/>
    <cellStyle name="Comma 3 4 2" xfId="5188" xr:uid="{00000000-0005-0000-0000-000033150000}"/>
    <cellStyle name="Comma 3 4 3" xfId="5189" xr:uid="{00000000-0005-0000-0000-000034150000}"/>
    <cellStyle name="Comma 3 40" xfId="5190" xr:uid="{00000000-0005-0000-0000-000035150000}"/>
    <cellStyle name="Comma 3 40 2" xfId="5191" xr:uid="{00000000-0005-0000-0000-000036150000}"/>
    <cellStyle name="Comma 3 41" xfId="5192" xr:uid="{00000000-0005-0000-0000-000037150000}"/>
    <cellStyle name="Comma 3 41 2" xfId="5193" xr:uid="{00000000-0005-0000-0000-000038150000}"/>
    <cellStyle name="Comma 3 42" xfId="5194" xr:uid="{00000000-0005-0000-0000-000039150000}"/>
    <cellStyle name="Comma 3 42 2" xfId="5195" xr:uid="{00000000-0005-0000-0000-00003A150000}"/>
    <cellStyle name="Comma 3 43" xfId="5196" xr:uid="{00000000-0005-0000-0000-00003B150000}"/>
    <cellStyle name="Comma 3 43 2" xfId="5197" xr:uid="{00000000-0005-0000-0000-00003C150000}"/>
    <cellStyle name="Comma 3 44" xfId="5198" xr:uid="{00000000-0005-0000-0000-00003D150000}"/>
    <cellStyle name="Comma 3 44 2" xfId="5199" xr:uid="{00000000-0005-0000-0000-00003E150000}"/>
    <cellStyle name="Comma 3 45" xfId="5200" xr:uid="{00000000-0005-0000-0000-00003F150000}"/>
    <cellStyle name="Comma 3 45 2" xfId="5201" xr:uid="{00000000-0005-0000-0000-000040150000}"/>
    <cellStyle name="Comma 3 46" xfId="5202" xr:uid="{00000000-0005-0000-0000-000041150000}"/>
    <cellStyle name="Comma 3 46 2" xfId="5203" xr:uid="{00000000-0005-0000-0000-000042150000}"/>
    <cellStyle name="Comma 3 47" xfId="5204" xr:uid="{00000000-0005-0000-0000-000043150000}"/>
    <cellStyle name="Comma 3 47 2" xfId="5205" xr:uid="{00000000-0005-0000-0000-000044150000}"/>
    <cellStyle name="Comma 3 48" xfId="5206" xr:uid="{00000000-0005-0000-0000-000045150000}"/>
    <cellStyle name="Comma 3 48 2" xfId="5207" xr:uid="{00000000-0005-0000-0000-000046150000}"/>
    <cellStyle name="Comma 3 49" xfId="5208" xr:uid="{00000000-0005-0000-0000-000047150000}"/>
    <cellStyle name="Comma 3 49 2" xfId="5209" xr:uid="{00000000-0005-0000-0000-000048150000}"/>
    <cellStyle name="Comma 3 5" xfId="5210" xr:uid="{00000000-0005-0000-0000-000049150000}"/>
    <cellStyle name="Comma 3 5 2" xfId="5211" xr:uid="{00000000-0005-0000-0000-00004A150000}"/>
    <cellStyle name="Comma 3 5 3" xfId="5212" xr:uid="{00000000-0005-0000-0000-00004B150000}"/>
    <cellStyle name="Comma 3 50" xfId="5213" xr:uid="{00000000-0005-0000-0000-00004C150000}"/>
    <cellStyle name="Comma 3 50 2" xfId="5214" xr:uid="{00000000-0005-0000-0000-00004D150000}"/>
    <cellStyle name="Comma 3 51" xfId="5215" xr:uid="{00000000-0005-0000-0000-00004E150000}"/>
    <cellStyle name="Comma 3 51 2" xfId="5216" xr:uid="{00000000-0005-0000-0000-00004F150000}"/>
    <cellStyle name="Comma 3 51 2 2" xfId="5217" xr:uid="{00000000-0005-0000-0000-000050150000}"/>
    <cellStyle name="Comma 3 52" xfId="5218" xr:uid="{00000000-0005-0000-0000-000051150000}"/>
    <cellStyle name="Comma 3 52 2" xfId="5219" xr:uid="{00000000-0005-0000-0000-000052150000}"/>
    <cellStyle name="Comma 3 52 2 2" xfId="5220" xr:uid="{00000000-0005-0000-0000-000053150000}"/>
    <cellStyle name="Comma 3 52 2 2 2" xfId="5221" xr:uid="{00000000-0005-0000-0000-000054150000}"/>
    <cellStyle name="Comma 3 52 2 2 2 2" xfId="5222" xr:uid="{00000000-0005-0000-0000-000055150000}"/>
    <cellStyle name="Comma 3 52 2 2 2 3" xfId="5223" xr:uid="{00000000-0005-0000-0000-000056150000}"/>
    <cellStyle name="Comma 3 52 2 2 2 4" xfId="5224" xr:uid="{00000000-0005-0000-0000-000057150000}"/>
    <cellStyle name="Comma 3 52 2 2 3" xfId="5225" xr:uid="{00000000-0005-0000-0000-000058150000}"/>
    <cellStyle name="Comma 3 52 2 2 4" xfId="5226" xr:uid="{00000000-0005-0000-0000-000059150000}"/>
    <cellStyle name="Comma 3 52 2 2 5" xfId="5227" xr:uid="{00000000-0005-0000-0000-00005A150000}"/>
    <cellStyle name="Comma 3 52 2 3" xfId="5228" xr:uid="{00000000-0005-0000-0000-00005B150000}"/>
    <cellStyle name="Comma 3 52 2 4" xfId="5229" xr:uid="{00000000-0005-0000-0000-00005C150000}"/>
    <cellStyle name="Comma 3 52 2 4 2" xfId="5230" xr:uid="{00000000-0005-0000-0000-00005D150000}"/>
    <cellStyle name="Comma 3 52 2 4 3" xfId="5231" xr:uid="{00000000-0005-0000-0000-00005E150000}"/>
    <cellStyle name="Comma 3 52 2 4 4" xfId="5232" xr:uid="{00000000-0005-0000-0000-00005F150000}"/>
    <cellStyle name="Comma 3 52 2 5" xfId="5233" xr:uid="{00000000-0005-0000-0000-000060150000}"/>
    <cellStyle name="Comma 3 52 2 6" xfId="5234" xr:uid="{00000000-0005-0000-0000-000061150000}"/>
    <cellStyle name="Comma 3 52 2 7" xfId="5235" xr:uid="{00000000-0005-0000-0000-000062150000}"/>
    <cellStyle name="Comma 3 53" xfId="5236" xr:uid="{00000000-0005-0000-0000-000063150000}"/>
    <cellStyle name="Comma 3 53 2" xfId="5237" xr:uid="{00000000-0005-0000-0000-000064150000}"/>
    <cellStyle name="Comma 3 54" xfId="5238" xr:uid="{00000000-0005-0000-0000-000065150000}"/>
    <cellStyle name="Comma 3 54 2" xfId="5239" xr:uid="{00000000-0005-0000-0000-000066150000}"/>
    <cellStyle name="Comma 3 55" xfId="5240" xr:uid="{00000000-0005-0000-0000-000067150000}"/>
    <cellStyle name="Comma 3 55 2" xfId="5241" xr:uid="{00000000-0005-0000-0000-000068150000}"/>
    <cellStyle name="Comma 3 56" xfId="5242" xr:uid="{00000000-0005-0000-0000-000069150000}"/>
    <cellStyle name="Comma 3 56 2" xfId="5243" xr:uid="{00000000-0005-0000-0000-00006A150000}"/>
    <cellStyle name="Comma 3 57" xfId="5244" xr:uid="{00000000-0005-0000-0000-00006B150000}"/>
    <cellStyle name="Comma 3 57 2" xfId="5245" xr:uid="{00000000-0005-0000-0000-00006C150000}"/>
    <cellStyle name="Comma 3 58" xfId="5246" xr:uid="{00000000-0005-0000-0000-00006D150000}"/>
    <cellStyle name="Comma 3 58 2" xfId="5247" xr:uid="{00000000-0005-0000-0000-00006E150000}"/>
    <cellStyle name="Comma 3 59" xfId="5248" xr:uid="{00000000-0005-0000-0000-00006F150000}"/>
    <cellStyle name="Comma 3 59 2" xfId="5249" xr:uid="{00000000-0005-0000-0000-000070150000}"/>
    <cellStyle name="Comma 3 6" xfId="5250" xr:uid="{00000000-0005-0000-0000-000071150000}"/>
    <cellStyle name="Comma 3 6 2" xfId="5251" xr:uid="{00000000-0005-0000-0000-000072150000}"/>
    <cellStyle name="Comma 3 6 3" xfId="5252" xr:uid="{00000000-0005-0000-0000-000073150000}"/>
    <cellStyle name="Comma 3 60" xfId="5253" xr:uid="{00000000-0005-0000-0000-000074150000}"/>
    <cellStyle name="Comma 3 60 2" xfId="5254" xr:uid="{00000000-0005-0000-0000-000075150000}"/>
    <cellStyle name="Comma 3 61" xfId="5255" xr:uid="{00000000-0005-0000-0000-000076150000}"/>
    <cellStyle name="Comma 3 61 2" xfId="5256" xr:uid="{00000000-0005-0000-0000-000077150000}"/>
    <cellStyle name="Comma 3 62" xfId="5257" xr:uid="{00000000-0005-0000-0000-000078150000}"/>
    <cellStyle name="Comma 3 62 2" xfId="5258" xr:uid="{00000000-0005-0000-0000-000079150000}"/>
    <cellStyle name="Comma 3 63" xfId="5259" xr:uid="{00000000-0005-0000-0000-00007A150000}"/>
    <cellStyle name="Comma 3 63 2" xfId="5260" xr:uid="{00000000-0005-0000-0000-00007B150000}"/>
    <cellStyle name="Comma 3 64" xfId="5261" xr:uid="{00000000-0005-0000-0000-00007C150000}"/>
    <cellStyle name="Comma 3 64 2" xfId="5262" xr:uid="{00000000-0005-0000-0000-00007D150000}"/>
    <cellStyle name="Comma 3 65" xfId="5263" xr:uid="{00000000-0005-0000-0000-00007E150000}"/>
    <cellStyle name="Comma 3 65 2" xfId="5264" xr:uid="{00000000-0005-0000-0000-00007F150000}"/>
    <cellStyle name="Comma 3 66" xfId="5265" xr:uid="{00000000-0005-0000-0000-000080150000}"/>
    <cellStyle name="Comma 3 66 2" xfId="5266" xr:uid="{00000000-0005-0000-0000-000081150000}"/>
    <cellStyle name="Comma 3 67" xfId="5267" xr:uid="{00000000-0005-0000-0000-000082150000}"/>
    <cellStyle name="Comma 3 67 2" xfId="5268" xr:uid="{00000000-0005-0000-0000-000083150000}"/>
    <cellStyle name="Comma 3 68" xfId="5269" xr:uid="{00000000-0005-0000-0000-000084150000}"/>
    <cellStyle name="Comma 3 68 2" xfId="5270" xr:uid="{00000000-0005-0000-0000-000085150000}"/>
    <cellStyle name="Comma 3 69" xfId="5271" xr:uid="{00000000-0005-0000-0000-000086150000}"/>
    <cellStyle name="Comma 3 69 2" xfId="5272" xr:uid="{00000000-0005-0000-0000-000087150000}"/>
    <cellStyle name="Comma 3 7" xfId="5273" xr:uid="{00000000-0005-0000-0000-000088150000}"/>
    <cellStyle name="Comma 3 7 2" xfId="5274" xr:uid="{00000000-0005-0000-0000-000089150000}"/>
    <cellStyle name="Comma 3 7 3" xfId="5275" xr:uid="{00000000-0005-0000-0000-00008A150000}"/>
    <cellStyle name="Comma 3 7 4" xfId="5276" xr:uid="{00000000-0005-0000-0000-00008B150000}"/>
    <cellStyle name="Comma 3 70" xfId="5277" xr:uid="{00000000-0005-0000-0000-00008C150000}"/>
    <cellStyle name="Comma 3 70 2" xfId="5278" xr:uid="{00000000-0005-0000-0000-00008D150000}"/>
    <cellStyle name="Comma 3 71" xfId="5279" xr:uid="{00000000-0005-0000-0000-00008E150000}"/>
    <cellStyle name="Comma 3 71 2" xfId="5280" xr:uid="{00000000-0005-0000-0000-00008F150000}"/>
    <cellStyle name="Comma 3 72" xfId="5281" xr:uid="{00000000-0005-0000-0000-000090150000}"/>
    <cellStyle name="Comma 3 72 2" xfId="5282" xr:uid="{00000000-0005-0000-0000-000091150000}"/>
    <cellStyle name="Comma 3 73" xfId="5283" xr:uid="{00000000-0005-0000-0000-000092150000}"/>
    <cellStyle name="Comma 3 73 2" xfId="5284" xr:uid="{00000000-0005-0000-0000-000093150000}"/>
    <cellStyle name="Comma 3 74" xfId="5285" xr:uid="{00000000-0005-0000-0000-000094150000}"/>
    <cellStyle name="Comma 3 74 2" xfId="5286" xr:uid="{00000000-0005-0000-0000-000095150000}"/>
    <cellStyle name="Comma 3 75" xfId="5287" xr:uid="{00000000-0005-0000-0000-000096150000}"/>
    <cellStyle name="Comma 3 75 2" xfId="5288" xr:uid="{00000000-0005-0000-0000-000097150000}"/>
    <cellStyle name="Comma 3 76" xfId="5289" xr:uid="{00000000-0005-0000-0000-000098150000}"/>
    <cellStyle name="Comma 3 76 2" xfId="5290" xr:uid="{00000000-0005-0000-0000-000099150000}"/>
    <cellStyle name="Comma 3 77" xfId="5291" xr:uid="{00000000-0005-0000-0000-00009A150000}"/>
    <cellStyle name="Comma 3 77 2" xfId="5292" xr:uid="{00000000-0005-0000-0000-00009B150000}"/>
    <cellStyle name="Comma 3 78" xfId="5293" xr:uid="{00000000-0005-0000-0000-00009C150000}"/>
    <cellStyle name="Comma 3 78 2" xfId="5294" xr:uid="{00000000-0005-0000-0000-00009D150000}"/>
    <cellStyle name="Comma 3 79" xfId="5295" xr:uid="{00000000-0005-0000-0000-00009E150000}"/>
    <cellStyle name="Comma 3 79 2" xfId="5296" xr:uid="{00000000-0005-0000-0000-00009F150000}"/>
    <cellStyle name="Comma 3 8" xfId="5297" xr:uid="{00000000-0005-0000-0000-0000A0150000}"/>
    <cellStyle name="Comma 3 8 2" xfId="5298" xr:uid="{00000000-0005-0000-0000-0000A1150000}"/>
    <cellStyle name="Comma 3 8 3" xfId="5299" xr:uid="{00000000-0005-0000-0000-0000A2150000}"/>
    <cellStyle name="Comma 3 8 4" xfId="5300" xr:uid="{00000000-0005-0000-0000-0000A3150000}"/>
    <cellStyle name="Comma 3 80" xfId="5301" xr:uid="{00000000-0005-0000-0000-0000A4150000}"/>
    <cellStyle name="Comma 3 80 2" xfId="5302" xr:uid="{00000000-0005-0000-0000-0000A5150000}"/>
    <cellStyle name="Comma 3 81" xfId="5303" xr:uid="{00000000-0005-0000-0000-0000A6150000}"/>
    <cellStyle name="Comma 3 81 2" xfId="5304" xr:uid="{00000000-0005-0000-0000-0000A7150000}"/>
    <cellStyle name="Comma 3 82" xfId="5305" xr:uid="{00000000-0005-0000-0000-0000A8150000}"/>
    <cellStyle name="Comma 3 82 2" xfId="5306" xr:uid="{00000000-0005-0000-0000-0000A9150000}"/>
    <cellStyle name="Comma 3 83" xfId="5307" xr:uid="{00000000-0005-0000-0000-0000AA150000}"/>
    <cellStyle name="Comma 3 84" xfId="5308" xr:uid="{00000000-0005-0000-0000-0000AB150000}"/>
    <cellStyle name="Comma 3 9" xfId="5309" xr:uid="{00000000-0005-0000-0000-0000AC150000}"/>
    <cellStyle name="Comma 3 9 2" xfId="5310" xr:uid="{00000000-0005-0000-0000-0000AD150000}"/>
    <cellStyle name="Comma 3 9 2 2" xfId="5311" xr:uid="{00000000-0005-0000-0000-0000AE150000}"/>
    <cellStyle name="Comma 30" xfId="5312" xr:uid="{00000000-0005-0000-0000-0000AF150000}"/>
    <cellStyle name="Comma 30 2" xfId="5313" xr:uid="{00000000-0005-0000-0000-0000B0150000}"/>
    <cellStyle name="Comma 31" xfId="5314" xr:uid="{00000000-0005-0000-0000-0000B1150000}"/>
    <cellStyle name="Comma 31 2" xfId="5315" xr:uid="{00000000-0005-0000-0000-0000B2150000}"/>
    <cellStyle name="Comma 31 2 2" xfId="5316" xr:uid="{00000000-0005-0000-0000-0000B3150000}"/>
    <cellStyle name="Comma 31 3" xfId="5317" xr:uid="{00000000-0005-0000-0000-0000B4150000}"/>
    <cellStyle name="Comma 32" xfId="5318" xr:uid="{00000000-0005-0000-0000-0000B5150000}"/>
    <cellStyle name="Comma 32 2" xfId="5319" xr:uid="{00000000-0005-0000-0000-0000B6150000}"/>
    <cellStyle name="Comma 33" xfId="5320" xr:uid="{00000000-0005-0000-0000-0000B7150000}"/>
    <cellStyle name="Comma 33 2" xfId="5321" xr:uid="{00000000-0005-0000-0000-0000B8150000}"/>
    <cellStyle name="Comma 34" xfId="5322" xr:uid="{00000000-0005-0000-0000-0000B9150000}"/>
    <cellStyle name="Comma 34 10" xfId="5323" xr:uid="{00000000-0005-0000-0000-0000BA150000}"/>
    <cellStyle name="Comma 34 2" xfId="5324" xr:uid="{00000000-0005-0000-0000-0000BB150000}"/>
    <cellStyle name="Comma 34 2 2" xfId="5325" xr:uid="{00000000-0005-0000-0000-0000BC150000}"/>
    <cellStyle name="Comma 34 2 2 2" xfId="5326" xr:uid="{00000000-0005-0000-0000-0000BD150000}"/>
    <cellStyle name="Comma 34 2 2 2 2" xfId="5327" xr:uid="{00000000-0005-0000-0000-0000BE150000}"/>
    <cellStyle name="Comma 34 2 2 2 2 2" xfId="5328" xr:uid="{00000000-0005-0000-0000-0000BF150000}"/>
    <cellStyle name="Comma 34 2 2 2 2 3" xfId="5329" xr:uid="{00000000-0005-0000-0000-0000C0150000}"/>
    <cellStyle name="Comma 34 2 2 2 2 4" xfId="5330" xr:uid="{00000000-0005-0000-0000-0000C1150000}"/>
    <cellStyle name="Comma 34 2 2 2 3" xfId="5331" xr:uid="{00000000-0005-0000-0000-0000C2150000}"/>
    <cellStyle name="Comma 34 2 2 2 4" xfId="5332" xr:uid="{00000000-0005-0000-0000-0000C3150000}"/>
    <cellStyle name="Comma 34 2 2 2 5" xfId="5333" xr:uid="{00000000-0005-0000-0000-0000C4150000}"/>
    <cellStyle name="Comma 34 2 2 3" xfId="5334" xr:uid="{00000000-0005-0000-0000-0000C5150000}"/>
    <cellStyle name="Comma 34 2 2 4" xfId="5335" xr:uid="{00000000-0005-0000-0000-0000C6150000}"/>
    <cellStyle name="Comma 34 2 2 4 2" xfId="5336" xr:uid="{00000000-0005-0000-0000-0000C7150000}"/>
    <cellStyle name="Comma 34 2 2 4 3" xfId="5337" xr:uid="{00000000-0005-0000-0000-0000C8150000}"/>
    <cellStyle name="Comma 34 2 2 4 4" xfId="5338" xr:uid="{00000000-0005-0000-0000-0000C9150000}"/>
    <cellStyle name="Comma 34 2 2 5" xfId="5339" xr:uid="{00000000-0005-0000-0000-0000CA150000}"/>
    <cellStyle name="Comma 34 2 2 6" xfId="5340" xr:uid="{00000000-0005-0000-0000-0000CB150000}"/>
    <cellStyle name="Comma 34 2 2 7" xfId="5341" xr:uid="{00000000-0005-0000-0000-0000CC150000}"/>
    <cellStyle name="Comma 34 2 3" xfId="5342" xr:uid="{00000000-0005-0000-0000-0000CD150000}"/>
    <cellStyle name="Comma 34 2 3 2" xfId="5343" xr:uid="{00000000-0005-0000-0000-0000CE150000}"/>
    <cellStyle name="Comma 34 2 3 2 2" xfId="5344" xr:uid="{00000000-0005-0000-0000-0000CF150000}"/>
    <cellStyle name="Comma 34 2 3 2 2 2" xfId="5345" xr:uid="{00000000-0005-0000-0000-0000D0150000}"/>
    <cellStyle name="Comma 34 2 3 2 2 3" xfId="5346" xr:uid="{00000000-0005-0000-0000-0000D1150000}"/>
    <cellStyle name="Comma 34 2 3 2 2 4" xfId="5347" xr:uid="{00000000-0005-0000-0000-0000D2150000}"/>
    <cellStyle name="Comma 34 2 3 2 3" xfId="5348" xr:uid="{00000000-0005-0000-0000-0000D3150000}"/>
    <cellStyle name="Comma 34 2 3 2 4" xfId="5349" xr:uid="{00000000-0005-0000-0000-0000D4150000}"/>
    <cellStyle name="Comma 34 2 3 2 5" xfId="5350" xr:uid="{00000000-0005-0000-0000-0000D5150000}"/>
    <cellStyle name="Comma 34 2 3 3" xfId="5351" xr:uid="{00000000-0005-0000-0000-0000D6150000}"/>
    <cellStyle name="Comma 34 2 3 3 2" xfId="5352" xr:uid="{00000000-0005-0000-0000-0000D7150000}"/>
    <cellStyle name="Comma 34 2 3 3 3" xfId="5353" xr:uid="{00000000-0005-0000-0000-0000D8150000}"/>
    <cellStyle name="Comma 34 2 3 3 4" xfId="5354" xr:uid="{00000000-0005-0000-0000-0000D9150000}"/>
    <cellStyle name="Comma 34 2 3 4" xfId="5355" xr:uid="{00000000-0005-0000-0000-0000DA150000}"/>
    <cellStyle name="Comma 34 2 3 5" xfId="5356" xr:uid="{00000000-0005-0000-0000-0000DB150000}"/>
    <cellStyle name="Comma 34 2 3 6" xfId="5357" xr:uid="{00000000-0005-0000-0000-0000DC150000}"/>
    <cellStyle name="Comma 34 2 4" xfId="5358" xr:uid="{00000000-0005-0000-0000-0000DD150000}"/>
    <cellStyle name="Comma 34 2 4 2" xfId="5359" xr:uid="{00000000-0005-0000-0000-0000DE150000}"/>
    <cellStyle name="Comma 34 2 4 2 2" xfId="5360" xr:uid="{00000000-0005-0000-0000-0000DF150000}"/>
    <cellStyle name="Comma 34 2 4 2 3" xfId="5361" xr:uid="{00000000-0005-0000-0000-0000E0150000}"/>
    <cellStyle name="Comma 34 2 4 2 4" xfId="5362" xr:uid="{00000000-0005-0000-0000-0000E1150000}"/>
    <cellStyle name="Comma 34 2 4 3" xfId="5363" xr:uid="{00000000-0005-0000-0000-0000E2150000}"/>
    <cellStyle name="Comma 34 2 4 4" xfId="5364" xr:uid="{00000000-0005-0000-0000-0000E3150000}"/>
    <cellStyle name="Comma 34 2 4 5" xfId="5365" xr:uid="{00000000-0005-0000-0000-0000E4150000}"/>
    <cellStyle name="Comma 34 2 5" xfId="5366" xr:uid="{00000000-0005-0000-0000-0000E5150000}"/>
    <cellStyle name="Comma 34 2 6" xfId="5367" xr:uid="{00000000-0005-0000-0000-0000E6150000}"/>
    <cellStyle name="Comma 34 2 6 2" xfId="5368" xr:uid="{00000000-0005-0000-0000-0000E7150000}"/>
    <cellStyle name="Comma 34 2 6 3" xfId="5369" xr:uid="{00000000-0005-0000-0000-0000E8150000}"/>
    <cellStyle name="Comma 34 2 6 4" xfId="5370" xr:uid="{00000000-0005-0000-0000-0000E9150000}"/>
    <cellStyle name="Comma 34 2 7" xfId="5371" xr:uid="{00000000-0005-0000-0000-0000EA150000}"/>
    <cellStyle name="Comma 34 2 8" xfId="5372" xr:uid="{00000000-0005-0000-0000-0000EB150000}"/>
    <cellStyle name="Comma 34 2 9" xfId="5373" xr:uid="{00000000-0005-0000-0000-0000EC150000}"/>
    <cellStyle name="Comma 34 3" xfId="5374" xr:uid="{00000000-0005-0000-0000-0000ED150000}"/>
    <cellStyle name="Comma 34 3 2" xfId="5375" xr:uid="{00000000-0005-0000-0000-0000EE150000}"/>
    <cellStyle name="Comma 34 3 2 2" xfId="5376" xr:uid="{00000000-0005-0000-0000-0000EF150000}"/>
    <cellStyle name="Comma 34 3 2 2 2" xfId="5377" xr:uid="{00000000-0005-0000-0000-0000F0150000}"/>
    <cellStyle name="Comma 34 3 2 2 3" xfId="5378" xr:uid="{00000000-0005-0000-0000-0000F1150000}"/>
    <cellStyle name="Comma 34 3 2 2 4" xfId="5379" xr:uid="{00000000-0005-0000-0000-0000F2150000}"/>
    <cellStyle name="Comma 34 3 2 3" xfId="5380" xr:uid="{00000000-0005-0000-0000-0000F3150000}"/>
    <cellStyle name="Comma 34 3 2 4" xfId="5381" xr:uid="{00000000-0005-0000-0000-0000F4150000}"/>
    <cellStyle name="Comma 34 3 2 5" xfId="5382" xr:uid="{00000000-0005-0000-0000-0000F5150000}"/>
    <cellStyle name="Comma 34 3 3" xfId="5383" xr:uid="{00000000-0005-0000-0000-0000F6150000}"/>
    <cellStyle name="Comma 34 3 4" xfId="5384" xr:uid="{00000000-0005-0000-0000-0000F7150000}"/>
    <cellStyle name="Comma 34 3 4 2" xfId="5385" xr:uid="{00000000-0005-0000-0000-0000F8150000}"/>
    <cellStyle name="Comma 34 3 4 3" xfId="5386" xr:uid="{00000000-0005-0000-0000-0000F9150000}"/>
    <cellStyle name="Comma 34 3 4 4" xfId="5387" xr:uid="{00000000-0005-0000-0000-0000FA150000}"/>
    <cellStyle name="Comma 34 3 5" xfId="5388" xr:uid="{00000000-0005-0000-0000-0000FB150000}"/>
    <cellStyle name="Comma 34 3 6" xfId="5389" xr:uid="{00000000-0005-0000-0000-0000FC150000}"/>
    <cellStyle name="Comma 34 3 7" xfId="5390" xr:uid="{00000000-0005-0000-0000-0000FD150000}"/>
    <cellStyle name="Comma 34 4" xfId="5391" xr:uid="{00000000-0005-0000-0000-0000FE150000}"/>
    <cellStyle name="Comma 34 4 2" xfId="5392" xr:uid="{00000000-0005-0000-0000-0000FF150000}"/>
    <cellStyle name="Comma 34 4 2 2" xfId="5393" xr:uid="{00000000-0005-0000-0000-000000160000}"/>
    <cellStyle name="Comma 34 4 2 2 2" xfId="5394" xr:uid="{00000000-0005-0000-0000-000001160000}"/>
    <cellStyle name="Comma 34 4 2 2 3" xfId="5395" xr:uid="{00000000-0005-0000-0000-000002160000}"/>
    <cellStyle name="Comma 34 4 2 2 4" xfId="5396" xr:uid="{00000000-0005-0000-0000-000003160000}"/>
    <cellStyle name="Comma 34 4 2 3" xfId="5397" xr:uid="{00000000-0005-0000-0000-000004160000}"/>
    <cellStyle name="Comma 34 4 2 4" xfId="5398" xr:uid="{00000000-0005-0000-0000-000005160000}"/>
    <cellStyle name="Comma 34 4 2 5" xfId="5399" xr:uid="{00000000-0005-0000-0000-000006160000}"/>
    <cellStyle name="Comma 34 4 3" xfId="5400" xr:uid="{00000000-0005-0000-0000-000007160000}"/>
    <cellStyle name="Comma 34 4 3 2" xfId="5401" xr:uid="{00000000-0005-0000-0000-000008160000}"/>
    <cellStyle name="Comma 34 4 3 3" xfId="5402" xr:uid="{00000000-0005-0000-0000-000009160000}"/>
    <cellStyle name="Comma 34 4 3 4" xfId="5403" xr:uid="{00000000-0005-0000-0000-00000A160000}"/>
    <cellStyle name="Comma 34 4 4" xfId="5404" xr:uid="{00000000-0005-0000-0000-00000B160000}"/>
    <cellStyle name="Comma 34 4 5" xfId="5405" xr:uid="{00000000-0005-0000-0000-00000C160000}"/>
    <cellStyle name="Comma 34 4 6" xfId="5406" xr:uid="{00000000-0005-0000-0000-00000D160000}"/>
    <cellStyle name="Comma 34 5" xfId="5407" xr:uid="{00000000-0005-0000-0000-00000E160000}"/>
    <cellStyle name="Comma 34 6" xfId="5408" xr:uid="{00000000-0005-0000-0000-00000F160000}"/>
    <cellStyle name="Comma 34 6 2" xfId="5409" xr:uid="{00000000-0005-0000-0000-000010160000}"/>
    <cellStyle name="Comma 34 6 2 2" xfId="5410" xr:uid="{00000000-0005-0000-0000-000011160000}"/>
    <cellStyle name="Comma 34 6 2 3" xfId="5411" xr:uid="{00000000-0005-0000-0000-000012160000}"/>
    <cellStyle name="Comma 34 6 2 4" xfId="5412" xr:uid="{00000000-0005-0000-0000-000013160000}"/>
    <cellStyle name="Comma 34 6 3" xfId="5413" xr:uid="{00000000-0005-0000-0000-000014160000}"/>
    <cellStyle name="Comma 34 6 4" xfId="5414" xr:uid="{00000000-0005-0000-0000-000015160000}"/>
    <cellStyle name="Comma 34 6 5" xfId="5415" xr:uid="{00000000-0005-0000-0000-000016160000}"/>
    <cellStyle name="Comma 34 7" xfId="5416" xr:uid="{00000000-0005-0000-0000-000017160000}"/>
    <cellStyle name="Comma 34 7 2" xfId="5417" xr:uid="{00000000-0005-0000-0000-000018160000}"/>
    <cellStyle name="Comma 34 7 3" xfId="5418" xr:uid="{00000000-0005-0000-0000-000019160000}"/>
    <cellStyle name="Comma 34 7 4" xfId="5419" xr:uid="{00000000-0005-0000-0000-00001A160000}"/>
    <cellStyle name="Comma 34 8" xfId="5420" xr:uid="{00000000-0005-0000-0000-00001B160000}"/>
    <cellStyle name="Comma 34 9" xfId="5421" xr:uid="{00000000-0005-0000-0000-00001C160000}"/>
    <cellStyle name="Comma 35" xfId="5422" xr:uid="{00000000-0005-0000-0000-00001D160000}"/>
    <cellStyle name="Comma 35 2" xfId="5423" xr:uid="{00000000-0005-0000-0000-00001E160000}"/>
    <cellStyle name="Comma 35 2 2" xfId="5424" xr:uid="{00000000-0005-0000-0000-00001F160000}"/>
    <cellStyle name="Comma 35 2 2 2" xfId="5425" xr:uid="{00000000-0005-0000-0000-000020160000}"/>
    <cellStyle name="Comma 35 2 2 3" xfId="5426" xr:uid="{00000000-0005-0000-0000-000021160000}"/>
    <cellStyle name="Comma 35 2 2 3 2" xfId="5427" xr:uid="{00000000-0005-0000-0000-000022160000}"/>
    <cellStyle name="Comma 35 2 2 3 3" xfId="5428" xr:uid="{00000000-0005-0000-0000-000023160000}"/>
    <cellStyle name="Comma 35 2 2 3 4" xfId="5429" xr:uid="{00000000-0005-0000-0000-000024160000}"/>
    <cellStyle name="Comma 35 2 2 4" xfId="5430" xr:uid="{00000000-0005-0000-0000-000025160000}"/>
    <cellStyle name="Comma 35 2 2 5" xfId="5431" xr:uid="{00000000-0005-0000-0000-000026160000}"/>
    <cellStyle name="Comma 35 2 2 6" xfId="5432" xr:uid="{00000000-0005-0000-0000-000027160000}"/>
    <cellStyle name="Comma 35 2 3" xfId="5433" xr:uid="{00000000-0005-0000-0000-000028160000}"/>
    <cellStyle name="Comma 35 2 4" xfId="5434" xr:uid="{00000000-0005-0000-0000-000029160000}"/>
    <cellStyle name="Comma 35 2 4 2" xfId="5435" xr:uid="{00000000-0005-0000-0000-00002A160000}"/>
    <cellStyle name="Comma 35 2 4 3" xfId="5436" xr:uid="{00000000-0005-0000-0000-00002B160000}"/>
    <cellStyle name="Comma 35 2 4 4" xfId="5437" xr:uid="{00000000-0005-0000-0000-00002C160000}"/>
    <cellStyle name="Comma 35 2 5" xfId="5438" xr:uid="{00000000-0005-0000-0000-00002D160000}"/>
    <cellStyle name="Comma 35 2 6" xfId="5439" xr:uid="{00000000-0005-0000-0000-00002E160000}"/>
    <cellStyle name="Comma 35 2 7" xfId="5440" xr:uid="{00000000-0005-0000-0000-00002F160000}"/>
    <cellStyle name="Comma 35 3" xfId="5441" xr:uid="{00000000-0005-0000-0000-000030160000}"/>
    <cellStyle name="Comma 35 4" xfId="5442" xr:uid="{00000000-0005-0000-0000-000031160000}"/>
    <cellStyle name="Comma 35 4 2" xfId="5443" xr:uid="{00000000-0005-0000-0000-000032160000}"/>
    <cellStyle name="Comma 35 4 2 2" xfId="5444" xr:uid="{00000000-0005-0000-0000-000033160000}"/>
    <cellStyle name="Comma 35 4 2 3" xfId="5445" xr:uid="{00000000-0005-0000-0000-000034160000}"/>
    <cellStyle name="Comma 35 4 2 4" xfId="5446" xr:uid="{00000000-0005-0000-0000-000035160000}"/>
    <cellStyle name="Comma 35 4 3" xfId="5447" xr:uid="{00000000-0005-0000-0000-000036160000}"/>
    <cellStyle name="Comma 35 4 4" xfId="5448" xr:uid="{00000000-0005-0000-0000-000037160000}"/>
    <cellStyle name="Comma 35 4 5" xfId="5449" xr:uid="{00000000-0005-0000-0000-000038160000}"/>
    <cellStyle name="Comma 35 5" xfId="5450" xr:uid="{00000000-0005-0000-0000-000039160000}"/>
    <cellStyle name="Comma 35 5 2" xfId="5451" xr:uid="{00000000-0005-0000-0000-00003A160000}"/>
    <cellStyle name="Comma 35 5 3" xfId="5452" xr:uid="{00000000-0005-0000-0000-00003B160000}"/>
    <cellStyle name="Comma 35 5 4" xfId="5453" xr:uid="{00000000-0005-0000-0000-00003C160000}"/>
    <cellStyle name="Comma 35 6" xfId="5454" xr:uid="{00000000-0005-0000-0000-00003D160000}"/>
    <cellStyle name="Comma 35 7" xfId="5455" xr:uid="{00000000-0005-0000-0000-00003E160000}"/>
    <cellStyle name="Comma 35 8" xfId="5456" xr:uid="{00000000-0005-0000-0000-00003F160000}"/>
    <cellStyle name="Comma 36" xfId="5457" xr:uid="{00000000-0005-0000-0000-000040160000}"/>
    <cellStyle name="Comma 36 2" xfId="5458" xr:uid="{00000000-0005-0000-0000-000041160000}"/>
    <cellStyle name="Comma 36 2 2" xfId="5459" xr:uid="{00000000-0005-0000-0000-000042160000}"/>
    <cellStyle name="Comma 36 3" xfId="5460" xr:uid="{00000000-0005-0000-0000-000043160000}"/>
    <cellStyle name="Comma 37" xfId="5461" xr:uid="{00000000-0005-0000-0000-000044160000}"/>
    <cellStyle name="Comma 37 2" xfId="5462" xr:uid="{00000000-0005-0000-0000-000045160000}"/>
    <cellStyle name="Comma 37 2 2" xfId="5463" xr:uid="{00000000-0005-0000-0000-000046160000}"/>
    <cellStyle name="Comma 37 3" xfId="5464" xr:uid="{00000000-0005-0000-0000-000047160000}"/>
    <cellStyle name="Comma 38" xfId="5465" xr:uid="{00000000-0005-0000-0000-000048160000}"/>
    <cellStyle name="Comma 38 2" xfId="5466" xr:uid="{00000000-0005-0000-0000-000049160000}"/>
    <cellStyle name="Comma 38 2 2" xfId="5467" xr:uid="{00000000-0005-0000-0000-00004A160000}"/>
    <cellStyle name="Comma 38 3" xfId="5468" xr:uid="{00000000-0005-0000-0000-00004B160000}"/>
    <cellStyle name="Comma 39" xfId="5469" xr:uid="{00000000-0005-0000-0000-00004C160000}"/>
    <cellStyle name="Comma 39 2" xfId="5470" xr:uid="{00000000-0005-0000-0000-00004D160000}"/>
    <cellStyle name="Comma 39 2 2" xfId="5471" xr:uid="{00000000-0005-0000-0000-00004E160000}"/>
    <cellStyle name="Comma 39 3" xfId="5472" xr:uid="{00000000-0005-0000-0000-00004F160000}"/>
    <cellStyle name="Comma 4" xfId="10" xr:uid="{00000000-0005-0000-0000-000050160000}"/>
    <cellStyle name="Comma 4 2" xfId="5473" xr:uid="{00000000-0005-0000-0000-000051160000}"/>
    <cellStyle name="Comma 4 2 2" xfId="5474" xr:uid="{00000000-0005-0000-0000-000052160000}"/>
    <cellStyle name="Comma 4 2 2 2" xfId="5475" xr:uid="{00000000-0005-0000-0000-000053160000}"/>
    <cellStyle name="Comma 4 3" xfId="5476" xr:uid="{00000000-0005-0000-0000-000054160000}"/>
    <cellStyle name="Comma 4 3 2" xfId="5477" xr:uid="{00000000-0005-0000-0000-000055160000}"/>
    <cellStyle name="Comma 4 4" xfId="5478" xr:uid="{00000000-0005-0000-0000-000056160000}"/>
    <cellStyle name="Comma 40" xfId="5479" xr:uid="{00000000-0005-0000-0000-000057160000}"/>
    <cellStyle name="Comma 40 2" xfId="5480" xr:uid="{00000000-0005-0000-0000-000058160000}"/>
    <cellStyle name="Comma 40 2 2" xfId="5481" xr:uid="{00000000-0005-0000-0000-000059160000}"/>
    <cellStyle name="Comma 40 3" xfId="5482" xr:uid="{00000000-0005-0000-0000-00005A160000}"/>
    <cellStyle name="Comma 41" xfId="5483" xr:uid="{00000000-0005-0000-0000-00005B160000}"/>
    <cellStyle name="Comma 41 2" xfId="5484" xr:uid="{00000000-0005-0000-0000-00005C160000}"/>
    <cellStyle name="Comma 41 2 2" xfId="5485" xr:uid="{00000000-0005-0000-0000-00005D160000}"/>
    <cellStyle name="Comma 41 3" xfId="5486" xr:uid="{00000000-0005-0000-0000-00005E160000}"/>
    <cellStyle name="Comma 42" xfId="5487" xr:uid="{00000000-0005-0000-0000-00005F160000}"/>
    <cellStyle name="Comma 42 2" xfId="5488" xr:uid="{00000000-0005-0000-0000-000060160000}"/>
    <cellStyle name="Comma 42 2 2" xfId="5489" xr:uid="{00000000-0005-0000-0000-000061160000}"/>
    <cellStyle name="Comma 42 3" xfId="5490" xr:uid="{00000000-0005-0000-0000-000062160000}"/>
    <cellStyle name="Comma 43" xfId="5491" xr:uid="{00000000-0005-0000-0000-000063160000}"/>
    <cellStyle name="Comma 43 2" xfId="5492" xr:uid="{00000000-0005-0000-0000-000064160000}"/>
    <cellStyle name="Comma 43 2 2" xfId="5493" xr:uid="{00000000-0005-0000-0000-000065160000}"/>
    <cellStyle name="Comma 43 3" xfId="5494" xr:uid="{00000000-0005-0000-0000-000066160000}"/>
    <cellStyle name="Comma 44" xfId="5495" xr:uid="{00000000-0005-0000-0000-000067160000}"/>
    <cellStyle name="Comma 44 2" xfId="5496" xr:uid="{00000000-0005-0000-0000-000068160000}"/>
    <cellStyle name="Comma 44 2 2" xfId="5497" xr:uid="{00000000-0005-0000-0000-000069160000}"/>
    <cellStyle name="Comma 44 3" xfId="5498" xr:uid="{00000000-0005-0000-0000-00006A160000}"/>
    <cellStyle name="Comma 45" xfId="5499" xr:uid="{00000000-0005-0000-0000-00006B160000}"/>
    <cellStyle name="Comma 45 2" xfId="5500" xr:uid="{00000000-0005-0000-0000-00006C160000}"/>
    <cellStyle name="Comma 45 2 2" xfId="5501" xr:uid="{00000000-0005-0000-0000-00006D160000}"/>
    <cellStyle name="Comma 45 3" xfId="5502" xr:uid="{00000000-0005-0000-0000-00006E160000}"/>
    <cellStyle name="Comma 46" xfId="5503" xr:uid="{00000000-0005-0000-0000-00006F160000}"/>
    <cellStyle name="Comma 46 2" xfId="5504" xr:uid="{00000000-0005-0000-0000-000070160000}"/>
    <cellStyle name="Comma 46 2 2" xfId="5505" xr:uid="{00000000-0005-0000-0000-000071160000}"/>
    <cellStyle name="Comma 46 3" xfId="5506" xr:uid="{00000000-0005-0000-0000-000072160000}"/>
    <cellStyle name="Comma 47" xfId="5507" xr:uid="{00000000-0005-0000-0000-000073160000}"/>
    <cellStyle name="Comma 47 2" xfId="5508" xr:uid="{00000000-0005-0000-0000-000074160000}"/>
    <cellStyle name="Comma 47 2 2" xfId="5509" xr:uid="{00000000-0005-0000-0000-000075160000}"/>
    <cellStyle name="Comma 47 3" xfId="5510" xr:uid="{00000000-0005-0000-0000-000076160000}"/>
    <cellStyle name="Comma 48" xfId="5511" xr:uid="{00000000-0005-0000-0000-000077160000}"/>
    <cellStyle name="Comma 48 2" xfId="5512" xr:uid="{00000000-0005-0000-0000-000078160000}"/>
    <cellStyle name="Comma 48 2 2" xfId="5513" xr:uid="{00000000-0005-0000-0000-000079160000}"/>
    <cellStyle name="Comma 48 3" xfId="5514" xr:uid="{00000000-0005-0000-0000-00007A160000}"/>
    <cellStyle name="Comma 49" xfId="5515" xr:uid="{00000000-0005-0000-0000-00007B160000}"/>
    <cellStyle name="Comma 49 10" xfId="5516" xr:uid="{00000000-0005-0000-0000-00007C160000}"/>
    <cellStyle name="Comma 49 11" xfId="5517" xr:uid="{00000000-0005-0000-0000-00007D160000}"/>
    <cellStyle name="Comma 49 12" xfId="5518" xr:uid="{00000000-0005-0000-0000-00007E160000}"/>
    <cellStyle name="Comma 49 2" xfId="5519" xr:uid="{00000000-0005-0000-0000-00007F160000}"/>
    <cellStyle name="Comma 49 2 10" xfId="5520" xr:uid="{00000000-0005-0000-0000-000080160000}"/>
    <cellStyle name="Comma 49 2 2" xfId="5521" xr:uid="{00000000-0005-0000-0000-000081160000}"/>
    <cellStyle name="Comma 49 2 2 2" xfId="5522" xr:uid="{00000000-0005-0000-0000-000082160000}"/>
    <cellStyle name="Comma 49 2 2 2 2" xfId="5523" xr:uid="{00000000-0005-0000-0000-000083160000}"/>
    <cellStyle name="Comma 49 2 2 2 2 2" xfId="5524" xr:uid="{00000000-0005-0000-0000-000084160000}"/>
    <cellStyle name="Comma 49 2 2 2 2 2 2" xfId="5525" xr:uid="{00000000-0005-0000-0000-000085160000}"/>
    <cellStyle name="Comma 49 2 2 2 2 2 3" xfId="5526" xr:uid="{00000000-0005-0000-0000-000086160000}"/>
    <cellStyle name="Comma 49 2 2 2 2 2 4" xfId="5527" xr:uid="{00000000-0005-0000-0000-000087160000}"/>
    <cellStyle name="Comma 49 2 2 2 2 3" xfId="5528" xr:uid="{00000000-0005-0000-0000-000088160000}"/>
    <cellStyle name="Comma 49 2 2 2 2 4" xfId="5529" xr:uid="{00000000-0005-0000-0000-000089160000}"/>
    <cellStyle name="Comma 49 2 2 2 2 5" xfId="5530" xr:uid="{00000000-0005-0000-0000-00008A160000}"/>
    <cellStyle name="Comma 49 2 2 2 3" xfId="5531" xr:uid="{00000000-0005-0000-0000-00008B160000}"/>
    <cellStyle name="Comma 49 2 2 2 3 2" xfId="5532" xr:uid="{00000000-0005-0000-0000-00008C160000}"/>
    <cellStyle name="Comma 49 2 2 2 3 3" xfId="5533" xr:uid="{00000000-0005-0000-0000-00008D160000}"/>
    <cellStyle name="Comma 49 2 2 2 3 4" xfId="5534" xr:uid="{00000000-0005-0000-0000-00008E160000}"/>
    <cellStyle name="Comma 49 2 2 2 4" xfId="5535" xr:uid="{00000000-0005-0000-0000-00008F160000}"/>
    <cellStyle name="Comma 49 2 2 2 5" xfId="5536" xr:uid="{00000000-0005-0000-0000-000090160000}"/>
    <cellStyle name="Comma 49 2 2 2 6" xfId="5537" xr:uid="{00000000-0005-0000-0000-000091160000}"/>
    <cellStyle name="Comma 49 2 2 3" xfId="5538" xr:uid="{00000000-0005-0000-0000-000092160000}"/>
    <cellStyle name="Comma 49 2 2 3 2" xfId="5539" xr:uid="{00000000-0005-0000-0000-000093160000}"/>
    <cellStyle name="Comma 49 2 2 3 2 2" xfId="5540" xr:uid="{00000000-0005-0000-0000-000094160000}"/>
    <cellStyle name="Comma 49 2 2 3 2 2 2" xfId="5541" xr:uid="{00000000-0005-0000-0000-000095160000}"/>
    <cellStyle name="Comma 49 2 2 3 2 2 3" xfId="5542" xr:uid="{00000000-0005-0000-0000-000096160000}"/>
    <cellStyle name="Comma 49 2 2 3 2 2 4" xfId="5543" xr:uid="{00000000-0005-0000-0000-000097160000}"/>
    <cellStyle name="Comma 49 2 2 3 2 3" xfId="5544" xr:uid="{00000000-0005-0000-0000-000098160000}"/>
    <cellStyle name="Comma 49 2 2 3 2 4" xfId="5545" xr:uid="{00000000-0005-0000-0000-000099160000}"/>
    <cellStyle name="Comma 49 2 2 3 2 5" xfId="5546" xr:uid="{00000000-0005-0000-0000-00009A160000}"/>
    <cellStyle name="Comma 49 2 2 3 3" xfId="5547" xr:uid="{00000000-0005-0000-0000-00009B160000}"/>
    <cellStyle name="Comma 49 2 2 3 3 2" xfId="5548" xr:uid="{00000000-0005-0000-0000-00009C160000}"/>
    <cellStyle name="Comma 49 2 2 3 3 3" xfId="5549" xr:uid="{00000000-0005-0000-0000-00009D160000}"/>
    <cellStyle name="Comma 49 2 2 3 3 4" xfId="5550" xr:uid="{00000000-0005-0000-0000-00009E160000}"/>
    <cellStyle name="Comma 49 2 2 3 4" xfId="5551" xr:uid="{00000000-0005-0000-0000-00009F160000}"/>
    <cellStyle name="Comma 49 2 2 3 5" xfId="5552" xr:uid="{00000000-0005-0000-0000-0000A0160000}"/>
    <cellStyle name="Comma 49 2 2 3 6" xfId="5553" xr:uid="{00000000-0005-0000-0000-0000A1160000}"/>
    <cellStyle name="Comma 49 2 2 4" xfId="5554" xr:uid="{00000000-0005-0000-0000-0000A2160000}"/>
    <cellStyle name="Comma 49 2 2 4 2" xfId="5555" xr:uid="{00000000-0005-0000-0000-0000A3160000}"/>
    <cellStyle name="Comma 49 2 2 4 2 2" xfId="5556" xr:uid="{00000000-0005-0000-0000-0000A4160000}"/>
    <cellStyle name="Comma 49 2 2 4 2 3" xfId="5557" xr:uid="{00000000-0005-0000-0000-0000A5160000}"/>
    <cellStyle name="Comma 49 2 2 4 2 4" xfId="5558" xr:uid="{00000000-0005-0000-0000-0000A6160000}"/>
    <cellStyle name="Comma 49 2 2 4 3" xfId="5559" xr:uid="{00000000-0005-0000-0000-0000A7160000}"/>
    <cellStyle name="Comma 49 2 2 4 4" xfId="5560" xr:uid="{00000000-0005-0000-0000-0000A8160000}"/>
    <cellStyle name="Comma 49 2 2 4 5" xfId="5561" xr:uid="{00000000-0005-0000-0000-0000A9160000}"/>
    <cellStyle name="Comma 49 2 2 5" xfId="5562" xr:uid="{00000000-0005-0000-0000-0000AA160000}"/>
    <cellStyle name="Comma 49 2 2 5 2" xfId="5563" xr:uid="{00000000-0005-0000-0000-0000AB160000}"/>
    <cellStyle name="Comma 49 2 2 5 3" xfId="5564" xr:uid="{00000000-0005-0000-0000-0000AC160000}"/>
    <cellStyle name="Comma 49 2 2 5 4" xfId="5565" xr:uid="{00000000-0005-0000-0000-0000AD160000}"/>
    <cellStyle name="Comma 49 2 2 6" xfId="5566" xr:uid="{00000000-0005-0000-0000-0000AE160000}"/>
    <cellStyle name="Comma 49 2 2 7" xfId="5567" xr:uid="{00000000-0005-0000-0000-0000AF160000}"/>
    <cellStyle name="Comma 49 2 2 8" xfId="5568" xr:uid="{00000000-0005-0000-0000-0000B0160000}"/>
    <cellStyle name="Comma 49 2 3" xfId="5569" xr:uid="{00000000-0005-0000-0000-0000B1160000}"/>
    <cellStyle name="Comma 49 2 3 2" xfId="5570" xr:uid="{00000000-0005-0000-0000-0000B2160000}"/>
    <cellStyle name="Comma 49 2 3 2 2" xfId="5571" xr:uid="{00000000-0005-0000-0000-0000B3160000}"/>
    <cellStyle name="Comma 49 2 3 2 2 2" xfId="5572" xr:uid="{00000000-0005-0000-0000-0000B4160000}"/>
    <cellStyle name="Comma 49 2 3 2 2 2 2" xfId="5573" xr:uid="{00000000-0005-0000-0000-0000B5160000}"/>
    <cellStyle name="Comma 49 2 3 2 2 2 3" xfId="5574" xr:uid="{00000000-0005-0000-0000-0000B6160000}"/>
    <cellStyle name="Comma 49 2 3 2 2 2 4" xfId="5575" xr:uid="{00000000-0005-0000-0000-0000B7160000}"/>
    <cellStyle name="Comma 49 2 3 2 2 3" xfId="5576" xr:uid="{00000000-0005-0000-0000-0000B8160000}"/>
    <cellStyle name="Comma 49 2 3 2 2 4" xfId="5577" xr:uid="{00000000-0005-0000-0000-0000B9160000}"/>
    <cellStyle name="Comma 49 2 3 2 2 5" xfId="5578" xr:uid="{00000000-0005-0000-0000-0000BA160000}"/>
    <cellStyle name="Comma 49 2 3 2 3" xfId="5579" xr:uid="{00000000-0005-0000-0000-0000BB160000}"/>
    <cellStyle name="Comma 49 2 3 2 3 2" xfId="5580" xr:uid="{00000000-0005-0000-0000-0000BC160000}"/>
    <cellStyle name="Comma 49 2 3 2 3 3" xfId="5581" xr:uid="{00000000-0005-0000-0000-0000BD160000}"/>
    <cellStyle name="Comma 49 2 3 2 3 4" xfId="5582" xr:uid="{00000000-0005-0000-0000-0000BE160000}"/>
    <cellStyle name="Comma 49 2 3 2 4" xfId="5583" xr:uid="{00000000-0005-0000-0000-0000BF160000}"/>
    <cellStyle name="Comma 49 2 3 2 5" xfId="5584" xr:uid="{00000000-0005-0000-0000-0000C0160000}"/>
    <cellStyle name="Comma 49 2 3 2 6" xfId="5585" xr:uid="{00000000-0005-0000-0000-0000C1160000}"/>
    <cellStyle name="Comma 49 2 3 3" xfId="5586" xr:uid="{00000000-0005-0000-0000-0000C2160000}"/>
    <cellStyle name="Comma 49 2 3 3 2" xfId="5587" xr:uid="{00000000-0005-0000-0000-0000C3160000}"/>
    <cellStyle name="Comma 49 2 3 3 2 2" xfId="5588" xr:uid="{00000000-0005-0000-0000-0000C4160000}"/>
    <cellStyle name="Comma 49 2 3 3 2 2 2" xfId="5589" xr:uid="{00000000-0005-0000-0000-0000C5160000}"/>
    <cellStyle name="Comma 49 2 3 3 2 2 3" xfId="5590" xr:uid="{00000000-0005-0000-0000-0000C6160000}"/>
    <cellStyle name="Comma 49 2 3 3 2 2 4" xfId="5591" xr:uid="{00000000-0005-0000-0000-0000C7160000}"/>
    <cellStyle name="Comma 49 2 3 3 2 3" xfId="5592" xr:uid="{00000000-0005-0000-0000-0000C8160000}"/>
    <cellStyle name="Comma 49 2 3 3 2 4" xfId="5593" xr:uid="{00000000-0005-0000-0000-0000C9160000}"/>
    <cellStyle name="Comma 49 2 3 3 2 5" xfId="5594" xr:uid="{00000000-0005-0000-0000-0000CA160000}"/>
    <cellStyle name="Comma 49 2 3 3 3" xfId="5595" xr:uid="{00000000-0005-0000-0000-0000CB160000}"/>
    <cellStyle name="Comma 49 2 3 3 3 2" xfId="5596" xr:uid="{00000000-0005-0000-0000-0000CC160000}"/>
    <cellStyle name="Comma 49 2 3 3 3 3" xfId="5597" xr:uid="{00000000-0005-0000-0000-0000CD160000}"/>
    <cellStyle name="Comma 49 2 3 3 3 4" xfId="5598" xr:uid="{00000000-0005-0000-0000-0000CE160000}"/>
    <cellStyle name="Comma 49 2 3 3 4" xfId="5599" xr:uid="{00000000-0005-0000-0000-0000CF160000}"/>
    <cellStyle name="Comma 49 2 3 3 5" xfId="5600" xr:uid="{00000000-0005-0000-0000-0000D0160000}"/>
    <cellStyle name="Comma 49 2 3 3 6" xfId="5601" xr:uid="{00000000-0005-0000-0000-0000D1160000}"/>
    <cellStyle name="Comma 49 2 3 4" xfId="5602" xr:uid="{00000000-0005-0000-0000-0000D2160000}"/>
    <cellStyle name="Comma 49 2 3 4 2" xfId="5603" xr:uid="{00000000-0005-0000-0000-0000D3160000}"/>
    <cellStyle name="Comma 49 2 3 4 2 2" xfId="5604" xr:uid="{00000000-0005-0000-0000-0000D4160000}"/>
    <cellStyle name="Comma 49 2 3 4 2 3" xfId="5605" xr:uid="{00000000-0005-0000-0000-0000D5160000}"/>
    <cellStyle name="Comma 49 2 3 4 2 4" xfId="5606" xr:uid="{00000000-0005-0000-0000-0000D6160000}"/>
    <cellStyle name="Comma 49 2 3 4 3" xfId="5607" xr:uid="{00000000-0005-0000-0000-0000D7160000}"/>
    <cellStyle name="Comma 49 2 3 4 4" xfId="5608" xr:uid="{00000000-0005-0000-0000-0000D8160000}"/>
    <cellStyle name="Comma 49 2 3 4 5" xfId="5609" xr:uid="{00000000-0005-0000-0000-0000D9160000}"/>
    <cellStyle name="Comma 49 2 3 5" xfId="5610" xr:uid="{00000000-0005-0000-0000-0000DA160000}"/>
    <cellStyle name="Comma 49 2 3 5 2" xfId="5611" xr:uid="{00000000-0005-0000-0000-0000DB160000}"/>
    <cellStyle name="Comma 49 2 3 5 3" xfId="5612" xr:uid="{00000000-0005-0000-0000-0000DC160000}"/>
    <cellStyle name="Comma 49 2 3 5 4" xfId="5613" xr:uid="{00000000-0005-0000-0000-0000DD160000}"/>
    <cellStyle name="Comma 49 2 3 6" xfId="5614" xr:uid="{00000000-0005-0000-0000-0000DE160000}"/>
    <cellStyle name="Comma 49 2 3 7" xfId="5615" xr:uid="{00000000-0005-0000-0000-0000DF160000}"/>
    <cellStyle name="Comma 49 2 3 8" xfId="5616" xr:uid="{00000000-0005-0000-0000-0000E0160000}"/>
    <cellStyle name="Comma 49 2 4" xfId="5617" xr:uid="{00000000-0005-0000-0000-0000E1160000}"/>
    <cellStyle name="Comma 49 2 4 2" xfId="5618" xr:uid="{00000000-0005-0000-0000-0000E2160000}"/>
    <cellStyle name="Comma 49 2 4 2 2" xfId="5619" xr:uid="{00000000-0005-0000-0000-0000E3160000}"/>
    <cellStyle name="Comma 49 2 4 2 2 2" xfId="5620" xr:uid="{00000000-0005-0000-0000-0000E4160000}"/>
    <cellStyle name="Comma 49 2 4 2 2 3" xfId="5621" xr:uid="{00000000-0005-0000-0000-0000E5160000}"/>
    <cellStyle name="Comma 49 2 4 2 2 4" xfId="5622" xr:uid="{00000000-0005-0000-0000-0000E6160000}"/>
    <cellStyle name="Comma 49 2 4 2 3" xfId="5623" xr:uid="{00000000-0005-0000-0000-0000E7160000}"/>
    <cellStyle name="Comma 49 2 4 2 4" xfId="5624" xr:uid="{00000000-0005-0000-0000-0000E8160000}"/>
    <cellStyle name="Comma 49 2 4 2 5" xfId="5625" xr:uid="{00000000-0005-0000-0000-0000E9160000}"/>
    <cellStyle name="Comma 49 2 4 3" xfId="5626" xr:uid="{00000000-0005-0000-0000-0000EA160000}"/>
    <cellStyle name="Comma 49 2 4 3 2" xfId="5627" xr:uid="{00000000-0005-0000-0000-0000EB160000}"/>
    <cellStyle name="Comma 49 2 4 3 3" xfId="5628" xr:uid="{00000000-0005-0000-0000-0000EC160000}"/>
    <cellStyle name="Comma 49 2 4 3 4" xfId="5629" xr:uid="{00000000-0005-0000-0000-0000ED160000}"/>
    <cellStyle name="Comma 49 2 4 4" xfId="5630" xr:uid="{00000000-0005-0000-0000-0000EE160000}"/>
    <cellStyle name="Comma 49 2 4 5" xfId="5631" xr:uid="{00000000-0005-0000-0000-0000EF160000}"/>
    <cellStyle name="Comma 49 2 4 6" xfId="5632" xr:uid="{00000000-0005-0000-0000-0000F0160000}"/>
    <cellStyle name="Comma 49 2 5" xfId="5633" xr:uid="{00000000-0005-0000-0000-0000F1160000}"/>
    <cellStyle name="Comma 49 2 5 2" xfId="5634" xr:uid="{00000000-0005-0000-0000-0000F2160000}"/>
    <cellStyle name="Comma 49 2 5 2 2" xfId="5635" xr:uid="{00000000-0005-0000-0000-0000F3160000}"/>
    <cellStyle name="Comma 49 2 5 2 2 2" xfId="5636" xr:uid="{00000000-0005-0000-0000-0000F4160000}"/>
    <cellStyle name="Comma 49 2 5 2 2 3" xfId="5637" xr:uid="{00000000-0005-0000-0000-0000F5160000}"/>
    <cellStyle name="Comma 49 2 5 2 2 4" xfId="5638" xr:uid="{00000000-0005-0000-0000-0000F6160000}"/>
    <cellStyle name="Comma 49 2 5 2 3" xfId="5639" xr:uid="{00000000-0005-0000-0000-0000F7160000}"/>
    <cellStyle name="Comma 49 2 5 2 4" xfId="5640" xr:uid="{00000000-0005-0000-0000-0000F8160000}"/>
    <cellStyle name="Comma 49 2 5 2 5" xfId="5641" xr:uid="{00000000-0005-0000-0000-0000F9160000}"/>
    <cellStyle name="Comma 49 2 5 3" xfId="5642" xr:uid="{00000000-0005-0000-0000-0000FA160000}"/>
    <cellStyle name="Comma 49 2 5 3 2" xfId="5643" xr:uid="{00000000-0005-0000-0000-0000FB160000}"/>
    <cellStyle name="Comma 49 2 5 3 3" xfId="5644" xr:uid="{00000000-0005-0000-0000-0000FC160000}"/>
    <cellStyle name="Comma 49 2 5 3 4" xfId="5645" xr:uid="{00000000-0005-0000-0000-0000FD160000}"/>
    <cellStyle name="Comma 49 2 5 4" xfId="5646" xr:uid="{00000000-0005-0000-0000-0000FE160000}"/>
    <cellStyle name="Comma 49 2 5 5" xfId="5647" xr:uid="{00000000-0005-0000-0000-0000FF160000}"/>
    <cellStyle name="Comma 49 2 5 6" xfId="5648" xr:uid="{00000000-0005-0000-0000-000000170000}"/>
    <cellStyle name="Comma 49 2 6" xfId="5649" xr:uid="{00000000-0005-0000-0000-000001170000}"/>
    <cellStyle name="Comma 49 2 6 2" xfId="5650" xr:uid="{00000000-0005-0000-0000-000002170000}"/>
    <cellStyle name="Comma 49 2 6 2 2" xfId="5651" xr:uid="{00000000-0005-0000-0000-000003170000}"/>
    <cellStyle name="Comma 49 2 6 2 3" xfId="5652" xr:uid="{00000000-0005-0000-0000-000004170000}"/>
    <cellStyle name="Comma 49 2 6 2 4" xfId="5653" xr:uid="{00000000-0005-0000-0000-000005170000}"/>
    <cellStyle name="Comma 49 2 6 3" xfId="5654" xr:uid="{00000000-0005-0000-0000-000006170000}"/>
    <cellStyle name="Comma 49 2 6 4" xfId="5655" xr:uid="{00000000-0005-0000-0000-000007170000}"/>
    <cellStyle name="Comma 49 2 6 5" xfId="5656" xr:uid="{00000000-0005-0000-0000-000008170000}"/>
    <cellStyle name="Comma 49 2 7" xfId="5657" xr:uid="{00000000-0005-0000-0000-000009170000}"/>
    <cellStyle name="Comma 49 2 7 2" xfId="5658" xr:uid="{00000000-0005-0000-0000-00000A170000}"/>
    <cellStyle name="Comma 49 2 7 3" xfId="5659" xr:uid="{00000000-0005-0000-0000-00000B170000}"/>
    <cellStyle name="Comma 49 2 7 4" xfId="5660" xr:uid="{00000000-0005-0000-0000-00000C170000}"/>
    <cellStyle name="Comma 49 2 8" xfId="5661" xr:uid="{00000000-0005-0000-0000-00000D170000}"/>
    <cellStyle name="Comma 49 2 9" xfId="5662" xr:uid="{00000000-0005-0000-0000-00000E170000}"/>
    <cellStyle name="Comma 49 3" xfId="5663" xr:uid="{00000000-0005-0000-0000-00000F170000}"/>
    <cellStyle name="Comma 49 3 10" xfId="5664" xr:uid="{00000000-0005-0000-0000-000010170000}"/>
    <cellStyle name="Comma 49 3 2" xfId="5665" xr:uid="{00000000-0005-0000-0000-000011170000}"/>
    <cellStyle name="Comma 49 3 2 2" xfId="5666" xr:uid="{00000000-0005-0000-0000-000012170000}"/>
    <cellStyle name="Comma 49 3 2 2 2" xfId="5667" xr:uid="{00000000-0005-0000-0000-000013170000}"/>
    <cellStyle name="Comma 49 3 2 2 2 2" xfId="5668" xr:uid="{00000000-0005-0000-0000-000014170000}"/>
    <cellStyle name="Comma 49 3 2 2 2 2 2" xfId="5669" xr:uid="{00000000-0005-0000-0000-000015170000}"/>
    <cellStyle name="Comma 49 3 2 2 2 2 3" xfId="5670" xr:uid="{00000000-0005-0000-0000-000016170000}"/>
    <cellStyle name="Comma 49 3 2 2 2 2 4" xfId="5671" xr:uid="{00000000-0005-0000-0000-000017170000}"/>
    <cellStyle name="Comma 49 3 2 2 2 3" xfId="5672" xr:uid="{00000000-0005-0000-0000-000018170000}"/>
    <cellStyle name="Comma 49 3 2 2 2 4" xfId="5673" xr:uid="{00000000-0005-0000-0000-000019170000}"/>
    <cellStyle name="Comma 49 3 2 2 2 5" xfId="5674" xr:uid="{00000000-0005-0000-0000-00001A170000}"/>
    <cellStyle name="Comma 49 3 2 2 3" xfId="5675" xr:uid="{00000000-0005-0000-0000-00001B170000}"/>
    <cellStyle name="Comma 49 3 2 2 3 2" xfId="5676" xr:uid="{00000000-0005-0000-0000-00001C170000}"/>
    <cellStyle name="Comma 49 3 2 2 3 3" xfId="5677" xr:uid="{00000000-0005-0000-0000-00001D170000}"/>
    <cellStyle name="Comma 49 3 2 2 3 4" xfId="5678" xr:uid="{00000000-0005-0000-0000-00001E170000}"/>
    <cellStyle name="Comma 49 3 2 2 4" xfId="5679" xr:uid="{00000000-0005-0000-0000-00001F170000}"/>
    <cellStyle name="Comma 49 3 2 2 5" xfId="5680" xr:uid="{00000000-0005-0000-0000-000020170000}"/>
    <cellStyle name="Comma 49 3 2 2 6" xfId="5681" xr:uid="{00000000-0005-0000-0000-000021170000}"/>
    <cellStyle name="Comma 49 3 2 3" xfId="5682" xr:uid="{00000000-0005-0000-0000-000022170000}"/>
    <cellStyle name="Comma 49 3 2 3 2" xfId="5683" xr:uid="{00000000-0005-0000-0000-000023170000}"/>
    <cellStyle name="Comma 49 3 2 3 2 2" xfId="5684" xr:uid="{00000000-0005-0000-0000-000024170000}"/>
    <cellStyle name="Comma 49 3 2 3 2 2 2" xfId="5685" xr:uid="{00000000-0005-0000-0000-000025170000}"/>
    <cellStyle name="Comma 49 3 2 3 2 2 3" xfId="5686" xr:uid="{00000000-0005-0000-0000-000026170000}"/>
    <cellStyle name="Comma 49 3 2 3 2 2 4" xfId="5687" xr:uid="{00000000-0005-0000-0000-000027170000}"/>
    <cellStyle name="Comma 49 3 2 3 2 3" xfId="5688" xr:uid="{00000000-0005-0000-0000-000028170000}"/>
    <cellStyle name="Comma 49 3 2 3 2 4" xfId="5689" xr:uid="{00000000-0005-0000-0000-000029170000}"/>
    <cellStyle name="Comma 49 3 2 3 2 5" xfId="5690" xr:uid="{00000000-0005-0000-0000-00002A170000}"/>
    <cellStyle name="Comma 49 3 2 3 3" xfId="5691" xr:uid="{00000000-0005-0000-0000-00002B170000}"/>
    <cellStyle name="Comma 49 3 2 3 3 2" xfId="5692" xr:uid="{00000000-0005-0000-0000-00002C170000}"/>
    <cellStyle name="Comma 49 3 2 3 3 3" xfId="5693" xr:uid="{00000000-0005-0000-0000-00002D170000}"/>
    <cellStyle name="Comma 49 3 2 3 3 4" xfId="5694" xr:uid="{00000000-0005-0000-0000-00002E170000}"/>
    <cellStyle name="Comma 49 3 2 3 4" xfId="5695" xr:uid="{00000000-0005-0000-0000-00002F170000}"/>
    <cellStyle name="Comma 49 3 2 3 5" xfId="5696" xr:uid="{00000000-0005-0000-0000-000030170000}"/>
    <cellStyle name="Comma 49 3 2 3 6" xfId="5697" xr:uid="{00000000-0005-0000-0000-000031170000}"/>
    <cellStyle name="Comma 49 3 2 4" xfId="5698" xr:uid="{00000000-0005-0000-0000-000032170000}"/>
    <cellStyle name="Comma 49 3 2 4 2" xfId="5699" xr:uid="{00000000-0005-0000-0000-000033170000}"/>
    <cellStyle name="Comma 49 3 2 4 2 2" xfId="5700" xr:uid="{00000000-0005-0000-0000-000034170000}"/>
    <cellStyle name="Comma 49 3 2 4 2 3" xfId="5701" xr:uid="{00000000-0005-0000-0000-000035170000}"/>
    <cellStyle name="Comma 49 3 2 4 2 4" xfId="5702" xr:uid="{00000000-0005-0000-0000-000036170000}"/>
    <cellStyle name="Comma 49 3 2 4 3" xfId="5703" xr:uid="{00000000-0005-0000-0000-000037170000}"/>
    <cellStyle name="Comma 49 3 2 4 4" xfId="5704" xr:uid="{00000000-0005-0000-0000-000038170000}"/>
    <cellStyle name="Comma 49 3 2 4 5" xfId="5705" xr:uid="{00000000-0005-0000-0000-000039170000}"/>
    <cellStyle name="Comma 49 3 2 5" xfId="5706" xr:uid="{00000000-0005-0000-0000-00003A170000}"/>
    <cellStyle name="Comma 49 3 2 5 2" xfId="5707" xr:uid="{00000000-0005-0000-0000-00003B170000}"/>
    <cellStyle name="Comma 49 3 2 5 3" xfId="5708" xr:uid="{00000000-0005-0000-0000-00003C170000}"/>
    <cellStyle name="Comma 49 3 2 5 4" xfId="5709" xr:uid="{00000000-0005-0000-0000-00003D170000}"/>
    <cellStyle name="Comma 49 3 2 6" xfId="5710" xr:uid="{00000000-0005-0000-0000-00003E170000}"/>
    <cellStyle name="Comma 49 3 2 7" xfId="5711" xr:uid="{00000000-0005-0000-0000-00003F170000}"/>
    <cellStyle name="Comma 49 3 2 8" xfId="5712" xr:uid="{00000000-0005-0000-0000-000040170000}"/>
    <cellStyle name="Comma 49 3 3" xfId="5713" xr:uid="{00000000-0005-0000-0000-000041170000}"/>
    <cellStyle name="Comma 49 3 3 2" xfId="5714" xr:uid="{00000000-0005-0000-0000-000042170000}"/>
    <cellStyle name="Comma 49 3 3 2 2" xfId="5715" xr:uid="{00000000-0005-0000-0000-000043170000}"/>
    <cellStyle name="Comma 49 3 3 2 2 2" xfId="5716" xr:uid="{00000000-0005-0000-0000-000044170000}"/>
    <cellStyle name="Comma 49 3 3 2 2 2 2" xfId="5717" xr:uid="{00000000-0005-0000-0000-000045170000}"/>
    <cellStyle name="Comma 49 3 3 2 2 2 3" xfId="5718" xr:uid="{00000000-0005-0000-0000-000046170000}"/>
    <cellStyle name="Comma 49 3 3 2 2 2 4" xfId="5719" xr:uid="{00000000-0005-0000-0000-000047170000}"/>
    <cellStyle name="Comma 49 3 3 2 2 3" xfId="5720" xr:uid="{00000000-0005-0000-0000-000048170000}"/>
    <cellStyle name="Comma 49 3 3 2 2 4" xfId="5721" xr:uid="{00000000-0005-0000-0000-000049170000}"/>
    <cellStyle name="Comma 49 3 3 2 2 5" xfId="5722" xr:uid="{00000000-0005-0000-0000-00004A170000}"/>
    <cellStyle name="Comma 49 3 3 2 3" xfId="5723" xr:uid="{00000000-0005-0000-0000-00004B170000}"/>
    <cellStyle name="Comma 49 3 3 2 3 2" xfId="5724" xr:uid="{00000000-0005-0000-0000-00004C170000}"/>
    <cellStyle name="Comma 49 3 3 2 3 3" xfId="5725" xr:uid="{00000000-0005-0000-0000-00004D170000}"/>
    <cellStyle name="Comma 49 3 3 2 3 4" xfId="5726" xr:uid="{00000000-0005-0000-0000-00004E170000}"/>
    <cellStyle name="Comma 49 3 3 2 4" xfId="5727" xr:uid="{00000000-0005-0000-0000-00004F170000}"/>
    <cellStyle name="Comma 49 3 3 2 5" xfId="5728" xr:uid="{00000000-0005-0000-0000-000050170000}"/>
    <cellStyle name="Comma 49 3 3 2 6" xfId="5729" xr:uid="{00000000-0005-0000-0000-000051170000}"/>
    <cellStyle name="Comma 49 3 3 3" xfId="5730" xr:uid="{00000000-0005-0000-0000-000052170000}"/>
    <cellStyle name="Comma 49 3 3 3 2" xfId="5731" xr:uid="{00000000-0005-0000-0000-000053170000}"/>
    <cellStyle name="Comma 49 3 3 3 2 2" xfId="5732" xr:uid="{00000000-0005-0000-0000-000054170000}"/>
    <cellStyle name="Comma 49 3 3 3 2 2 2" xfId="5733" xr:uid="{00000000-0005-0000-0000-000055170000}"/>
    <cellStyle name="Comma 49 3 3 3 2 2 3" xfId="5734" xr:uid="{00000000-0005-0000-0000-000056170000}"/>
    <cellStyle name="Comma 49 3 3 3 2 2 4" xfId="5735" xr:uid="{00000000-0005-0000-0000-000057170000}"/>
    <cellStyle name="Comma 49 3 3 3 2 3" xfId="5736" xr:uid="{00000000-0005-0000-0000-000058170000}"/>
    <cellStyle name="Comma 49 3 3 3 2 4" xfId="5737" xr:uid="{00000000-0005-0000-0000-000059170000}"/>
    <cellStyle name="Comma 49 3 3 3 2 5" xfId="5738" xr:uid="{00000000-0005-0000-0000-00005A170000}"/>
    <cellStyle name="Comma 49 3 3 3 3" xfId="5739" xr:uid="{00000000-0005-0000-0000-00005B170000}"/>
    <cellStyle name="Comma 49 3 3 3 3 2" xfId="5740" xr:uid="{00000000-0005-0000-0000-00005C170000}"/>
    <cellStyle name="Comma 49 3 3 3 3 3" xfId="5741" xr:uid="{00000000-0005-0000-0000-00005D170000}"/>
    <cellStyle name="Comma 49 3 3 3 3 4" xfId="5742" xr:uid="{00000000-0005-0000-0000-00005E170000}"/>
    <cellStyle name="Comma 49 3 3 3 4" xfId="5743" xr:uid="{00000000-0005-0000-0000-00005F170000}"/>
    <cellStyle name="Comma 49 3 3 3 5" xfId="5744" xr:uid="{00000000-0005-0000-0000-000060170000}"/>
    <cellStyle name="Comma 49 3 3 3 6" xfId="5745" xr:uid="{00000000-0005-0000-0000-000061170000}"/>
    <cellStyle name="Comma 49 3 3 4" xfId="5746" xr:uid="{00000000-0005-0000-0000-000062170000}"/>
    <cellStyle name="Comma 49 3 3 4 2" xfId="5747" xr:uid="{00000000-0005-0000-0000-000063170000}"/>
    <cellStyle name="Comma 49 3 3 4 2 2" xfId="5748" xr:uid="{00000000-0005-0000-0000-000064170000}"/>
    <cellStyle name="Comma 49 3 3 4 2 3" xfId="5749" xr:uid="{00000000-0005-0000-0000-000065170000}"/>
    <cellStyle name="Comma 49 3 3 4 2 4" xfId="5750" xr:uid="{00000000-0005-0000-0000-000066170000}"/>
    <cellStyle name="Comma 49 3 3 4 3" xfId="5751" xr:uid="{00000000-0005-0000-0000-000067170000}"/>
    <cellStyle name="Comma 49 3 3 4 4" xfId="5752" xr:uid="{00000000-0005-0000-0000-000068170000}"/>
    <cellStyle name="Comma 49 3 3 4 5" xfId="5753" xr:uid="{00000000-0005-0000-0000-000069170000}"/>
    <cellStyle name="Comma 49 3 3 5" xfId="5754" xr:uid="{00000000-0005-0000-0000-00006A170000}"/>
    <cellStyle name="Comma 49 3 3 5 2" xfId="5755" xr:uid="{00000000-0005-0000-0000-00006B170000}"/>
    <cellStyle name="Comma 49 3 3 5 3" xfId="5756" xr:uid="{00000000-0005-0000-0000-00006C170000}"/>
    <cellStyle name="Comma 49 3 3 5 4" xfId="5757" xr:uid="{00000000-0005-0000-0000-00006D170000}"/>
    <cellStyle name="Comma 49 3 3 6" xfId="5758" xr:uid="{00000000-0005-0000-0000-00006E170000}"/>
    <cellStyle name="Comma 49 3 3 7" xfId="5759" xr:uid="{00000000-0005-0000-0000-00006F170000}"/>
    <cellStyle name="Comma 49 3 3 8" xfId="5760" xr:uid="{00000000-0005-0000-0000-000070170000}"/>
    <cellStyle name="Comma 49 3 4" xfId="5761" xr:uid="{00000000-0005-0000-0000-000071170000}"/>
    <cellStyle name="Comma 49 3 4 2" xfId="5762" xr:uid="{00000000-0005-0000-0000-000072170000}"/>
    <cellStyle name="Comma 49 3 4 2 2" xfId="5763" xr:uid="{00000000-0005-0000-0000-000073170000}"/>
    <cellStyle name="Comma 49 3 4 2 2 2" xfId="5764" xr:uid="{00000000-0005-0000-0000-000074170000}"/>
    <cellStyle name="Comma 49 3 4 2 2 3" xfId="5765" xr:uid="{00000000-0005-0000-0000-000075170000}"/>
    <cellStyle name="Comma 49 3 4 2 2 4" xfId="5766" xr:uid="{00000000-0005-0000-0000-000076170000}"/>
    <cellStyle name="Comma 49 3 4 2 3" xfId="5767" xr:uid="{00000000-0005-0000-0000-000077170000}"/>
    <cellStyle name="Comma 49 3 4 2 4" xfId="5768" xr:uid="{00000000-0005-0000-0000-000078170000}"/>
    <cellStyle name="Comma 49 3 4 2 5" xfId="5769" xr:uid="{00000000-0005-0000-0000-000079170000}"/>
    <cellStyle name="Comma 49 3 4 3" xfId="5770" xr:uid="{00000000-0005-0000-0000-00007A170000}"/>
    <cellStyle name="Comma 49 3 4 3 2" xfId="5771" xr:uid="{00000000-0005-0000-0000-00007B170000}"/>
    <cellStyle name="Comma 49 3 4 3 3" xfId="5772" xr:uid="{00000000-0005-0000-0000-00007C170000}"/>
    <cellStyle name="Comma 49 3 4 3 4" xfId="5773" xr:uid="{00000000-0005-0000-0000-00007D170000}"/>
    <cellStyle name="Comma 49 3 4 4" xfId="5774" xr:uid="{00000000-0005-0000-0000-00007E170000}"/>
    <cellStyle name="Comma 49 3 4 5" xfId="5775" xr:uid="{00000000-0005-0000-0000-00007F170000}"/>
    <cellStyle name="Comma 49 3 4 6" xfId="5776" xr:uid="{00000000-0005-0000-0000-000080170000}"/>
    <cellStyle name="Comma 49 3 5" xfId="5777" xr:uid="{00000000-0005-0000-0000-000081170000}"/>
    <cellStyle name="Comma 49 3 5 2" xfId="5778" xr:uid="{00000000-0005-0000-0000-000082170000}"/>
    <cellStyle name="Comma 49 3 5 2 2" xfId="5779" xr:uid="{00000000-0005-0000-0000-000083170000}"/>
    <cellStyle name="Comma 49 3 5 2 2 2" xfId="5780" xr:uid="{00000000-0005-0000-0000-000084170000}"/>
    <cellStyle name="Comma 49 3 5 2 2 3" xfId="5781" xr:uid="{00000000-0005-0000-0000-000085170000}"/>
    <cellStyle name="Comma 49 3 5 2 2 4" xfId="5782" xr:uid="{00000000-0005-0000-0000-000086170000}"/>
    <cellStyle name="Comma 49 3 5 2 3" xfId="5783" xr:uid="{00000000-0005-0000-0000-000087170000}"/>
    <cellStyle name="Comma 49 3 5 2 4" xfId="5784" xr:uid="{00000000-0005-0000-0000-000088170000}"/>
    <cellStyle name="Comma 49 3 5 2 5" xfId="5785" xr:uid="{00000000-0005-0000-0000-000089170000}"/>
    <cellStyle name="Comma 49 3 5 3" xfId="5786" xr:uid="{00000000-0005-0000-0000-00008A170000}"/>
    <cellStyle name="Comma 49 3 5 3 2" xfId="5787" xr:uid="{00000000-0005-0000-0000-00008B170000}"/>
    <cellStyle name="Comma 49 3 5 3 3" xfId="5788" xr:uid="{00000000-0005-0000-0000-00008C170000}"/>
    <cellStyle name="Comma 49 3 5 3 4" xfId="5789" xr:uid="{00000000-0005-0000-0000-00008D170000}"/>
    <cellStyle name="Comma 49 3 5 4" xfId="5790" xr:uid="{00000000-0005-0000-0000-00008E170000}"/>
    <cellStyle name="Comma 49 3 5 5" xfId="5791" xr:uid="{00000000-0005-0000-0000-00008F170000}"/>
    <cellStyle name="Comma 49 3 5 6" xfId="5792" xr:uid="{00000000-0005-0000-0000-000090170000}"/>
    <cellStyle name="Comma 49 3 6" xfId="5793" xr:uid="{00000000-0005-0000-0000-000091170000}"/>
    <cellStyle name="Comma 49 3 6 2" xfId="5794" xr:uid="{00000000-0005-0000-0000-000092170000}"/>
    <cellStyle name="Comma 49 3 6 2 2" xfId="5795" xr:uid="{00000000-0005-0000-0000-000093170000}"/>
    <cellStyle name="Comma 49 3 6 2 3" xfId="5796" xr:uid="{00000000-0005-0000-0000-000094170000}"/>
    <cellStyle name="Comma 49 3 6 2 4" xfId="5797" xr:uid="{00000000-0005-0000-0000-000095170000}"/>
    <cellStyle name="Comma 49 3 6 3" xfId="5798" xr:uid="{00000000-0005-0000-0000-000096170000}"/>
    <cellStyle name="Comma 49 3 6 4" xfId="5799" xr:uid="{00000000-0005-0000-0000-000097170000}"/>
    <cellStyle name="Comma 49 3 6 5" xfId="5800" xr:uid="{00000000-0005-0000-0000-000098170000}"/>
    <cellStyle name="Comma 49 3 7" xfId="5801" xr:uid="{00000000-0005-0000-0000-000099170000}"/>
    <cellStyle name="Comma 49 3 7 2" xfId="5802" xr:uid="{00000000-0005-0000-0000-00009A170000}"/>
    <cellStyle name="Comma 49 3 7 3" xfId="5803" xr:uid="{00000000-0005-0000-0000-00009B170000}"/>
    <cellStyle name="Comma 49 3 7 4" xfId="5804" xr:uid="{00000000-0005-0000-0000-00009C170000}"/>
    <cellStyle name="Comma 49 3 8" xfId="5805" xr:uid="{00000000-0005-0000-0000-00009D170000}"/>
    <cellStyle name="Comma 49 3 9" xfId="5806" xr:uid="{00000000-0005-0000-0000-00009E170000}"/>
    <cellStyle name="Comma 49 4" xfId="5807" xr:uid="{00000000-0005-0000-0000-00009F170000}"/>
    <cellStyle name="Comma 49 4 2" xfId="5808" xr:uid="{00000000-0005-0000-0000-0000A0170000}"/>
    <cellStyle name="Comma 49 4 2 2" xfId="5809" xr:uid="{00000000-0005-0000-0000-0000A1170000}"/>
    <cellStyle name="Comma 49 4 2 2 2" xfId="5810" xr:uid="{00000000-0005-0000-0000-0000A2170000}"/>
    <cellStyle name="Comma 49 4 2 2 2 2" xfId="5811" xr:uid="{00000000-0005-0000-0000-0000A3170000}"/>
    <cellStyle name="Comma 49 4 2 2 2 3" xfId="5812" xr:uid="{00000000-0005-0000-0000-0000A4170000}"/>
    <cellStyle name="Comma 49 4 2 2 2 4" xfId="5813" xr:uid="{00000000-0005-0000-0000-0000A5170000}"/>
    <cellStyle name="Comma 49 4 2 2 3" xfId="5814" xr:uid="{00000000-0005-0000-0000-0000A6170000}"/>
    <cellStyle name="Comma 49 4 2 2 4" xfId="5815" xr:uid="{00000000-0005-0000-0000-0000A7170000}"/>
    <cellStyle name="Comma 49 4 2 2 5" xfId="5816" xr:uid="{00000000-0005-0000-0000-0000A8170000}"/>
    <cellStyle name="Comma 49 4 2 3" xfId="5817" xr:uid="{00000000-0005-0000-0000-0000A9170000}"/>
    <cellStyle name="Comma 49 4 2 3 2" xfId="5818" xr:uid="{00000000-0005-0000-0000-0000AA170000}"/>
    <cellStyle name="Comma 49 4 2 3 3" xfId="5819" xr:uid="{00000000-0005-0000-0000-0000AB170000}"/>
    <cellStyle name="Comma 49 4 2 3 4" xfId="5820" xr:uid="{00000000-0005-0000-0000-0000AC170000}"/>
    <cellStyle name="Comma 49 4 2 4" xfId="5821" xr:uid="{00000000-0005-0000-0000-0000AD170000}"/>
    <cellStyle name="Comma 49 4 2 5" xfId="5822" xr:uid="{00000000-0005-0000-0000-0000AE170000}"/>
    <cellStyle name="Comma 49 4 2 6" xfId="5823" xr:uid="{00000000-0005-0000-0000-0000AF170000}"/>
    <cellStyle name="Comma 49 4 3" xfId="5824" xr:uid="{00000000-0005-0000-0000-0000B0170000}"/>
    <cellStyle name="Comma 49 4 3 2" xfId="5825" xr:uid="{00000000-0005-0000-0000-0000B1170000}"/>
    <cellStyle name="Comma 49 4 3 2 2" xfId="5826" xr:uid="{00000000-0005-0000-0000-0000B2170000}"/>
    <cellStyle name="Comma 49 4 3 2 2 2" xfId="5827" xr:uid="{00000000-0005-0000-0000-0000B3170000}"/>
    <cellStyle name="Comma 49 4 3 2 2 3" xfId="5828" xr:uid="{00000000-0005-0000-0000-0000B4170000}"/>
    <cellStyle name="Comma 49 4 3 2 2 4" xfId="5829" xr:uid="{00000000-0005-0000-0000-0000B5170000}"/>
    <cellStyle name="Comma 49 4 3 2 3" xfId="5830" xr:uid="{00000000-0005-0000-0000-0000B6170000}"/>
    <cellStyle name="Comma 49 4 3 2 4" xfId="5831" xr:uid="{00000000-0005-0000-0000-0000B7170000}"/>
    <cellStyle name="Comma 49 4 3 2 5" xfId="5832" xr:uid="{00000000-0005-0000-0000-0000B8170000}"/>
    <cellStyle name="Comma 49 4 3 3" xfId="5833" xr:uid="{00000000-0005-0000-0000-0000B9170000}"/>
    <cellStyle name="Comma 49 4 3 3 2" xfId="5834" xr:uid="{00000000-0005-0000-0000-0000BA170000}"/>
    <cellStyle name="Comma 49 4 3 3 3" xfId="5835" xr:uid="{00000000-0005-0000-0000-0000BB170000}"/>
    <cellStyle name="Comma 49 4 3 3 4" xfId="5836" xr:uid="{00000000-0005-0000-0000-0000BC170000}"/>
    <cellStyle name="Comma 49 4 3 4" xfId="5837" xr:uid="{00000000-0005-0000-0000-0000BD170000}"/>
    <cellStyle name="Comma 49 4 3 5" xfId="5838" xr:uid="{00000000-0005-0000-0000-0000BE170000}"/>
    <cellStyle name="Comma 49 4 3 6" xfId="5839" xr:uid="{00000000-0005-0000-0000-0000BF170000}"/>
    <cellStyle name="Comma 49 4 4" xfId="5840" xr:uid="{00000000-0005-0000-0000-0000C0170000}"/>
    <cellStyle name="Comma 49 4 4 2" xfId="5841" xr:uid="{00000000-0005-0000-0000-0000C1170000}"/>
    <cellStyle name="Comma 49 4 4 2 2" xfId="5842" xr:uid="{00000000-0005-0000-0000-0000C2170000}"/>
    <cellStyle name="Comma 49 4 4 2 3" xfId="5843" xr:uid="{00000000-0005-0000-0000-0000C3170000}"/>
    <cellStyle name="Comma 49 4 4 2 4" xfId="5844" xr:uid="{00000000-0005-0000-0000-0000C4170000}"/>
    <cellStyle name="Comma 49 4 4 3" xfId="5845" xr:uid="{00000000-0005-0000-0000-0000C5170000}"/>
    <cellStyle name="Comma 49 4 4 4" xfId="5846" xr:uid="{00000000-0005-0000-0000-0000C6170000}"/>
    <cellStyle name="Comma 49 4 4 5" xfId="5847" xr:uid="{00000000-0005-0000-0000-0000C7170000}"/>
    <cellStyle name="Comma 49 4 5" xfId="5848" xr:uid="{00000000-0005-0000-0000-0000C8170000}"/>
    <cellStyle name="Comma 49 4 5 2" xfId="5849" xr:uid="{00000000-0005-0000-0000-0000C9170000}"/>
    <cellStyle name="Comma 49 4 5 3" xfId="5850" xr:uid="{00000000-0005-0000-0000-0000CA170000}"/>
    <cellStyle name="Comma 49 4 5 4" xfId="5851" xr:uid="{00000000-0005-0000-0000-0000CB170000}"/>
    <cellStyle name="Comma 49 4 6" xfId="5852" xr:uid="{00000000-0005-0000-0000-0000CC170000}"/>
    <cellStyle name="Comma 49 4 7" xfId="5853" xr:uid="{00000000-0005-0000-0000-0000CD170000}"/>
    <cellStyle name="Comma 49 4 8" xfId="5854" xr:uid="{00000000-0005-0000-0000-0000CE170000}"/>
    <cellStyle name="Comma 49 5" xfId="5855" xr:uid="{00000000-0005-0000-0000-0000CF170000}"/>
    <cellStyle name="Comma 49 5 2" xfId="5856" xr:uid="{00000000-0005-0000-0000-0000D0170000}"/>
    <cellStyle name="Comma 49 5 2 2" xfId="5857" xr:uid="{00000000-0005-0000-0000-0000D1170000}"/>
    <cellStyle name="Comma 49 5 2 2 2" xfId="5858" xr:uid="{00000000-0005-0000-0000-0000D2170000}"/>
    <cellStyle name="Comma 49 5 2 2 2 2" xfId="5859" xr:uid="{00000000-0005-0000-0000-0000D3170000}"/>
    <cellStyle name="Comma 49 5 2 2 2 3" xfId="5860" xr:uid="{00000000-0005-0000-0000-0000D4170000}"/>
    <cellStyle name="Comma 49 5 2 2 2 4" xfId="5861" xr:uid="{00000000-0005-0000-0000-0000D5170000}"/>
    <cellStyle name="Comma 49 5 2 2 3" xfId="5862" xr:uid="{00000000-0005-0000-0000-0000D6170000}"/>
    <cellStyle name="Comma 49 5 2 2 4" xfId="5863" xr:uid="{00000000-0005-0000-0000-0000D7170000}"/>
    <cellStyle name="Comma 49 5 2 2 5" xfId="5864" xr:uid="{00000000-0005-0000-0000-0000D8170000}"/>
    <cellStyle name="Comma 49 5 2 3" xfId="5865" xr:uid="{00000000-0005-0000-0000-0000D9170000}"/>
    <cellStyle name="Comma 49 5 2 3 2" xfId="5866" xr:uid="{00000000-0005-0000-0000-0000DA170000}"/>
    <cellStyle name="Comma 49 5 2 3 3" xfId="5867" xr:uid="{00000000-0005-0000-0000-0000DB170000}"/>
    <cellStyle name="Comma 49 5 2 3 4" xfId="5868" xr:uid="{00000000-0005-0000-0000-0000DC170000}"/>
    <cellStyle name="Comma 49 5 2 4" xfId="5869" xr:uid="{00000000-0005-0000-0000-0000DD170000}"/>
    <cellStyle name="Comma 49 5 2 5" xfId="5870" xr:uid="{00000000-0005-0000-0000-0000DE170000}"/>
    <cellStyle name="Comma 49 5 2 6" xfId="5871" xr:uid="{00000000-0005-0000-0000-0000DF170000}"/>
    <cellStyle name="Comma 49 5 3" xfId="5872" xr:uid="{00000000-0005-0000-0000-0000E0170000}"/>
    <cellStyle name="Comma 49 5 3 2" xfId="5873" xr:uid="{00000000-0005-0000-0000-0000E1170000}"/>
    <cellStyle name="Comma 49 5 3 2 2" xfId="5874" xr:uid="{00000000-0005-0000-0000-0000E2170000}"/>
    <cellStyle name="Comma 49 5 3 2 2 2" xfId="5875" xr:uid="{00000000-0005-0000-0000-0000E3170000}"/>
    <cellStyle name="Comma 49 5 3 2 2 3" xfId="5876" xr:uid="{00000000-0005-0000-0000-0000E4170000}"/>
    <cellStyle name="Comma 49 5 3 2 2 4" xfId="5877" xr:uid="{00000000-0005-0000-0000-0000E5170000}"/>
    <cellStyle name="Comma 49 5 3 2 3" xfId="5878" xr:uid="{00000000-0005-0000-0000-0000E6170000}"/>
    <cellStyle name="Comma 49 5 3 2 4" xfId="5879" xr:uid="{00000000-0005-0000-0000-0000E7170000}"/>
    <cellStyle name="Comma 49 5 3 2 5" xfId="5880" xr:uid="{00000000-0005-0000-0000-0000E8170000}"/>
    <cellStyle name="Comma 49 5 3 3" xfId="5881" xr:uid="{00000000-0005-0000-0000-0000E9170000}"/>
    <cellStyle name="Comma 49 5 3 3 2" xfId="5882" xr:uid="{00000000-0005-0000-0000-0000EA170000}"/>
    <cellStyle name="Comma 49 5 3 3 3" xfId="5883" xr:uid="{00000000-0005-0000-0000-0000EB170000}"/>
    <cellStyle name="Comma 49 5 3 3 4" xfId="5884" xr:uid="{00000000-0005-0000-0000-0000EC170000}"/>
    <cellStyle name="Comma 49 5 3 4" xfId="5885" xr:uid="{00000000-0005-0000-0000-0000ED170000}"/>
    <cellStyle name="Comma 49 5 3 5" xfId="5886" xr:uid="{00000000-0005-0000-0000-0000EE170000}"/>
    <cellStyle name="Comma 49 5 3 6" xfId="5887" xr:uid="{00000000-0005-0000-0000-0000EF170000}"/>
    <cellStyle name="Comma 49 5 4" xfId="5888" xr:uid="{00000000-0005-0000-0000-0000F0170000}"/>
    <cellStyle name="Comma 49 5 4 2" xfId="5889" xr:uid="{00000000-0005-0000-0000-0000F1170000}"/>
    <cellStyle name="Comma 49 5 4 2 2" xfId="5890" xr:uid="{00000000-0005-0000-0000-0000F2170000}"/>
    <cellStyle name="Comma 49 5 4 2 3" xfId="5891" xr:uid="{00000000-0005-0000-0000-0000F3170000}"/>
    <cellStyle name="Comma 49 5 4 2 4" xfId="5892" xr:uid="{00000000-0005-0000-0000-0000F4170000}"/>
    <cellStyle name="Comma 49 5 4 3" xfId="5893" xr:uid="{00000000-0005-0000-0000-0000F5170000}"/>
    <cellStyle name="Comma 49 5 4 4" xfId="5894" xr:uid="{00000000-0005-0000-0000-0000F6170000}"/>
    <cellStyle name="Comma 49 5 4 5" xfId="5895" xr:uid="{00000000-0005-0000-0000-0000F7170000}"/>
    <cellStyle name="Comma 49 5 5" xfId="5896" xr:uid="{00000000-0005-0000-0000-0000F8170000}"/>
    <cellStyle name="Comma 49 5 5 2" xfId="5897" xr:uid="{00000000-0005-0000-0000-0000F9170000}"/>
    <cellStyle name="Comma 49 5 5 3" xfId="5898" xr:uid="{00000000-0005-0000-0000-0000FA170000}"/>
    <cellStyle name="Comma 49 5 5 4" xfId="5899" xr:uid="{00000000-0005-0000-0000-0000FB170000}"/>
    <cellStyle name="Comma 49 5 6" xfId="5900" xr:uid="{00000000-0005-0000-0000-0000FC170000}"/>
    <cellStyle name="Comma 49 5 7" xfId="5901" xr:uid="{00000000-0005-0000-0000-0000FD170000}"/>
    <cellStyle name="Comma 49 5 8" xfId="5902" xr:uid="{00000000-0005-0000-0000-0000FE170000}"/>
    <cellStyle name="Comma 49 6" xfId="5903" xr:uid="{00000000-0005-0000-0000-0000FF170000}"/>
    <cellStyle name="Comma 49 6 2" xfId="5904" xr:uid="{00000000-0005-0000-0000-000000180000}"/>
    <cellStyle name="Comma 49 6 2 2" xfId="5905" xr:uid="{00000000-0005-0000-0000-000001180000}"/>
    <cellStyle name="Comma 49 6 2 2 2" xfId="5906" xr:uid="{00000000-0005-0000-0000-000002180000}"/>
    <cellStyle name="Comma 49 6 2 2 3" xfId="5907" xr:uid="{00000000-0005-0000-0000-000003180000}"/>
    <cellStyle name="Comma 49 6 2 2 4" xfId="5908" xr:uid="{00000000-0005-0000-0000-000004180000}"/>
    <cellStyle name="Comma 49 6 2 3" xfId="5909" xr:uid="{00000000-0005-0000-0000-000005180000}"/>
    <cellStyle name="Comma 49 6 2 4" xfId="5910" xr:uid="{00000000-0005-0000-0000-000006180000}"/>
    <cellStyle name="Comma 49 6 2 5" xfId="5911" xr:uid="{00000000-0005-0000-0000-000007180000}"/>
    <cellStyle name="Comma 49 6 3" xfId="5912" xr:uid="{00000000-0005-0000-0000-000008180000}"/>
    <cellStyle name="Comma 49 6 3 2" xfId="5913" xr:uid="{00000000-0005-0000-0000-000009180000}"/>
    <cellStyle name="Comma 49 6 3 3" xfId="5914" xr:uid="{00000000-0005-0000-0000-00000A180000}"/>
    <cellStyle name="Comma 49 6 3 4" xfId="5915" xr:uid="{00000000-0005-0000-0000-00000B180000}"/>
    <cellStyle name="Comma 49 6 4" xfId="5916" xr:uid="{00000000-0005-0000-0000-00000C180000}"/>
    <cellStyle name="Comma 49 6 5" xfId="5917" xr:uid="{00000000-0005-0000-0000-00000D180000}"/>
    <cellStyle name="Comma 49 6 6" xfId="5918" xr:uid="{00000000-0005-0000-0000-00000E180000}"/>
    <cellStyle name="Comma 49 7" xfId="5919" xr:uid="{00000000-0005-0000-0000-00000F180000}"/>
    <cellStyle name="Comma 49 7 2" xfId="5920" xr:uid="{00000000-0005-0000-0000-000010180000}"/>
    <cellStyle name="Comma 49 7 2 2" xfId="5921" xr:uid="{00000000-0005-0000-0000-000011180000}"/>
    <cellStyle name="Comma 49 7 2 2 2" xfId="5922" xr:uid="{00000000-0005-0000-0000-000012180000}"/>
    <cellStyle name="Comma 49 7 2 2 3" xfId="5923" xr:uid="{00000000-0005-0000-0000-000013180000}"/>
    <cellStyle name="Comma 49 7 2 2 4" xfId="5924" xr:uid="{00000000-0005-0000-0000-000014180000}"/>
    <cellStyle name="Comma 49 7 2 3" xfId="5925" xr:uid="{00000000-0005-0000-0000-000015180000}"/>
    <cellStyle name="Comma 49 7 2 4" xfId="5926" xr:uid="{00000000-0005-0000-0000-000016180000}"/>
    <cellStyle name="Comma 49 7 2 5" xfId="5927" xr:uid="{00000000-0005-0000-0000-000017180000}"/>
    <cellStyle name="Comma 49 7 3" xfId="5928" xr:uid="{00000000-0005-0000-0000-000018180000}"/>
    <cellStyle name="Comma 49 7 3 2" xfId="5929" xr:uid="{00000000-0005-0000-0000-000019180000}"/>
    <cellStyle name="Comma 49 7 3 3" xfId="5930" xr:uid="{00000000-0005-0000-0000-00001A180000}"/>
    <cellStyle name="Comma 49 7 3 4" xfId="5931" xr:uid="{00000000-0005-0000-0000-00001B180000}"/>
    <cellStyle name="Comma 49 7 4" xfId="5932" xr:uid="{00000000-0005-0000-0000-00001C180000}"/>
    <cellStyle name="Comma 49 7 5" xfId="5933" xr:uid="{00000000-0005-0000-0000-00001D180000}"/>
    <cellStyle name="Comma 49 7 6" xfId="5934" xr:uid="{00000000-0005-0000-0000-00001E180000}"/>
    <cellStyle name="Comma 49 8" xfId="5935" xr:uid="{00000000-0005-0000-0000-00001F180000}"/>
    <cellStyle name="Comma 49 8 2" xfId="5936" xr:uid="{00000000-0005-0000-0000-000020180000}"/>
    <cellStyle name="Comma 49 8 2 2" xfId="5937" xr:uid="{00000000-0005-0000-0000-000021180000}"/>
    <cellStyle name="Comma 49 8 2 3" xfId="5938" xr:uid="{00000000-0005-0000-0000-000022180000}"/>
    <cellStyle name="Comma 49 8 2 4" xfId="5939" xr:uid="{00000000-0005-0000-0000-000023180000}"/>
    <cellStyle name="Comma 49 8 3" xfId="5940" xr:uid="{00000000-0005-0000-0000-000024180000}"/>
    <cellStyle name="Comma 49 8 4" xfId="5941" xr:uid="{00000000-0005-0000-0000-000025180000}"/>
    <cellStyle name="Comma 49 8 5" xfId="5942" xr:uid="{00000000-0005-0000-0000-000026180000}"/>
    <cellStyle name="Comma 49 9" xfId="5943" xr:uid="{00000000-0005-0000-0000-000027180000}"/>
    <cellStyle name="Comma 49 9 2" xfId="5944" xr:uid="{00000000-0005-0000-0000-000028180000}"/>
    <cellStyle name="Comma 49 9 3" xfId="5945" xr:uid="{00000000-0005-0000-0000-000029180000}"/>
    <cellStyle name="Comma 49 9 4" xfId="5946" xr:uid="{00000000-0005-0000-0000-00002A180000}"/>
    <cellStyle name="Comma 5" xfId="5947" xr:uid="{00000000-0005-0000-0000-00002B180000}"/>
    <cellStyle name="Comma 5 2" xfId="5948" xr:uid="{00000000-0005-0000-0000-00002C180000}"/>
    <cellStyle name="Comma 5 2 2" xfId="5949" xr:uid="{00000000-0005-0000-0000-00002D180000}"/>
    <cellStyle name="Comma 5 2 2 2" xfId="5950" xr:uid="{00000000-0005-0000-0000-00002E180000}"/>
    <cellStyle name="Comma 5 2 3" xfId="5951" xr:uid="{00000000-0005-0000-0000-00002F180000}"/>
    <cellStyle name="Comma 5 2 3 2" xfId="5952" xr:uid="{00000000-0005-0000-0000-000030180000}"/>
    <cellStyle name="Comma 5 3" xfId="5953" xr:uid="{00000000-0005-0000-0000-000031180000}"/>
    <cellStyle name="Comma 5 3 2" xfId="5954" xr:uid="{00000000-0005-0000-0000-000032180000}"/>
    <cellStyle name="Comma 5 4" xfId="5955" xr:uid="{00000000-0005-0000-0000-000033180000}"/>
    <cellStyle name="Comma 50" xfId="5956" xr:uid="{00000000-0005-0000-0000-000034180000}"/>
    <cellStyle name="Comma 50 2" xfId="5957" xr:uid="{00000000-0005-0000-0000-000035180000}"/>
    <cellStyle name="Comma 51" xfId="5958" xr:uid="{00000000-0005-0000-0000-000036180000}"/>
    <cellStyle name="Comma 51 2" xfId="5959" xr:uid="{00000000-0005-0000-0000-000037180000}"/>
    <cellStyle name="Comma 51 2 2" xfId="5960" xr:uid="{00000000-0005-0000-0000-000038180000}"/>
    <cellStyle name="Comma 52" xfId="5961" xr:uid="{00000000-0005-0000-0000-000039180000}"/>
    <cellStyle name="Comma 52 2" xfId="5962" xr:uid="{00000000-0005-0000-0000-00003A180000}"/>
    <cellStyle name="Comma 53" xfId="5963" xr:uid="{00000000-0005-0000-0000-00003B180000}"/>
    <cellStyle name="Comma 53 10" xfId="5964" xr:uid="{00000000-0005-0000-0000-00003C180000}"/>
    <cellStyle name="Comma 53 11" xfId="5965" xr:uid="{00000000-0005-0000-0000-00003D180000}"/>
    <cellStyle name="Comma 53 12" xfId="5966" xr:uid="{00000000-0005-0000-0000-00003E180000}"/>
    <cellStyle name="Comma 53 2" xfId="5967" xr:uid="{00000000-0005-0000-0000-00003F180000}"/>
    <cellStyle name="Comma 53 2 10" xfId="5968" xr:uid="{00000000-0005-0000-0000-000040180000}"/>
    <cellStyle name="Comma 53 2 2" xfId="5969" xr:uid="{00000000-0005-0000-0000-000041180000}"/>
    <cellStyle name="Comma 53 2 2 2" xfId="5970" xr:uid="{00000000-0005-0000-0000-000042180000}"/>
    <cellStyle name="Comma 53 2 2 2 2" xfId="5971" xr:uid="{00000000-0005-0000-0000-000043180000}"/>
    <cellStyle name="Comma 53 2 2 2 2 2" xfId="5972" xr:uid="{00000000-0005-0000-0000-000044180000}"/>
    <cellStyle name="Comma 53 2 2 2 2 2 2" xfId="5973" xr:uid="{00000000-0005-0000-0000-000045180000}"/>
    <cellStyle name="Comma 53 2 2 2 2 2 3" xfId="5974" xr:uid="{00000000-0005-0000-0000-000046180000}"/>
    <cellStyle name="Comma 53 2 2 2 2 2 4" xfId="5975" xr:uid="{00000000-0005-0000-0000-000047180000}"/>
    <cellStyle name="Comma 53 2 2 2 2 3" xfId="5976" xr:uid="{00000000-0005-0000-0000-000048180000}"/>
    <cellStyle name="Comma 53 2 2 2 2 4" xfId="5977" xr:uid="{00000000-0005-0000-0000-000049180000}"/>
    <cellStyle name="Comma 53 2 2 2 2 5" xfId="5978" xr:uid="{00000000-0005-0000-0000-00004A180000}"/>
    <cellStyle name="Comma 53 2 2 2 3" xfId="5979" xr:uid="{00000000-0005-0000-0000-00004B180000}"/>
    <cellStyle name="Comma 53 2 2 2 3 2" xfId="5980" xr:uid="{00000000-0005-0000-0000-00004C180000}"/>
    <cellStyle name="Comma 53 2 2 2 3 3" xfId="5981" xr:uid="{00000000-0005-0000-0000-00004D180000}"/>
    <cellStyle name="Comma 53 2 2 2 3 4" xfId="5982" xr:uid="{00000000-0005-0000-0000-00004E180000}"/>
    <cellStyle name="Comma 53 2 2 2 4" xfId="5983" xr:uid="{00000000-0005-0000-0000-00004F180000}"/>
    <cellStyle name="Comma 53 2 2 2 5" xfId="5984" xr:uid="{00000000-0005-0000-0000-000050180000}"/>
    <cellStyle name="Comma 53 2 2 2 6" xfId="5985" xr:uid="{00000000-0005-0000-0000-000051180000}"/>
    <cellStyle name="Comma 53 2 2 3" xfId="5986" xr:uid="{00000000-0005-0000-0000-000052180000}"/>
    <cellStyle name="Comma 53 2 2 3 2" xfId="5987" xr:uid="{00000000-0005-0000-0000-000053180000}"/>
    <cellStyle name="Comma 53 2 2 3 2 2" xfId="5988" xr:uid="{00000000-0005-0000-0000-000054180000}"/>
    <cellStyle name="Comma 53 2 2 3 2 2 2" xfId="5989" xr:uid="{00000000-0005-0000-0000-000055180000}"/>
    <cellStyle name="Comma 53 2 2 3 2 2 3" xfId="5990" xr:uid="{00000000-0005-0000-0000-000056180000}"/>
    <cellStyle name="Comma 53 2 2 3 2 2 4" xfId="5991" xr:uid="{00000000-0005-0000-0000-000057180000}"/>
    <cellStyle name="Comma 53 2 2 3 2 3" xfId="5992" xr:uid="{00000000-0005-0000-0000-000058180000}"/>
    <cellStyle name="Comma 53 2 2 3 2 4" xfId="5993" xr:uid="{00000000-0005-0000-0000-000059180000}"/>
    <cellStyle name="Comma 53 2 2 3 2 5" xfId="5994" xr:uid="{00000000-0005-0000-0000-00005A180000}"/>
    <cellStyle name="Comma 53 2 2 3 3" xfId="5995" xr:uid="{00000000-0005-0000-0000-00005B180000}"/>
    <cellStyle name="Comma 53 2 2 3 3 2" xfId="5996" xr:uid="{00000000-0005-0000-0000-00005C180000}"/>
    <cellStyle name="Comma 53 2 2 3 3 3" xfId="5997" xr:uid="{00000000-0005-0000-0000-00005D180000}"/>
    <cellStyle name="Comma 53 2 2 3 3 4" xfId="5998" xr:uid="{00000000-0005-0000-0000-00005E180000}"/>
    <cellStyle name="Comma 53 2 2 3 4" xfId="5999" xr:uid="{00000000-0005-0000-0000-00005F180000}"/>
    <cellStyle name="Comma 53 2 2 3 5" xfId="6000" xr:uid="{00000000-0005-0000-0000-000060180000}"/>
    <cellStyle name="Comma 53 2 2 3 6" xfId="6001" xr:uid="{00000000-0005-0000-0000-000061180000}"/>
    <cellStyle name="Comma 53 2 2 4" xfId="6002" xr:uid="{00000000-0005-0000-0000-000062180000}"/>
    <cellStyle name="Comma 53 2 2 4 2" xfId="6003" xr:uid="{00000000-0005-0000-0000-000063180000}"/>
    <cellStyle name="Comma 53 2 2 4 2 2" xfId="6004" xr:uid="{00000000-0005-0000-0000-000064180000}"/>
    <cellStyle name="Comma 53 2 2 4 2 3" xfId="6005" xr:uid="{00000000-0005-0000-0000-000065180000}"/>
    <cellStyle name="Comma 53 2 2 4 2 4" xfId="6006" xr:uid="{00000000-0005-0000-0000-000066180000}"/>
    <cellStyle name="Comma 53 2 2 4 3" xfId="6007" xr:uid="{00000000-0005-0000-0000-000067180000}"/>
    <cellStyle name="Comma 53 2 2 4 4" xfId="6008" xr:uid="{00000000-0005-0000-0000-000068180000}"/>
    <cellStyle name="Comma 53 2 2 4 5" xfId="6009" xr:uid="{00000000-0005-0000-0000-000069180000}"/>
    <cellStyle name="Comma 53 2 2 5" xfId="6010" xr:uid="{00000000-0005-0000-0000-00006A180000}"/>
    <cellStyle name="Comma 53 2 2 5 2" xfId="6011" xr:uid="{00000000-0005-0000-0000-00006B180000}"/>
    <cellStyle name="Comma 53 2 2 5 3" xfId="6012" xr:uid="{00000000-0005-0000-0000-00006C180000}"/>
    <cellStyle name="Comma 53 2 2 5 4" xfId="6013" xr:uid="{00000000-0005-0000-0000-00006D180000}"/>
    <cellStyle name="Comma 53 2 2 6" xfId="6014" xr:uid="{00000000-0005-0000-0000-00006E180000}"/>
    <cellStyle name="Comma 53 2 2 7" xfId="6015" xr:uid="{00000000-0005-0000-0000-00006F180000}"/>
    <cellStyle name="Comma 53 2 2 8" xfId="6016" xr:uid="{00000000-0005-0000-0000-000070180000}"/>
    <cellStyle name="Comma 53 2 3" xfId="6017" xr:uid="{00000000-0005-0000-0000-000071180000}"/>
    <cellStyle name="Comma 53 2 3 2" xfId="6018" xr:uid="{00000000-0005-0000-0000-000072180000}"/>
    <cellStyle name="Comma 53 2 3 2 2" xfId="6019" xr:uid="{00000000-0005-0000-0000-000073180000}"/>
    <cellStyle name="Comma 53 2 3 2 2 2" xfId="6020" xr:uid="{00000000-0005-0000-0000-000074180000}"/>
    <cellStyle name="Comma 53 2 3 2 2 2 2" xfId="6021" xr:uid="{00000000-0005-0000-0000-000075180000}"/>
    <cellStyle name="Comma 53 2 3 2 2 2 3" xfId="6022" xr:uid="{00000000-0005-0000-0000-000076180000}"/>
    <cellStyle name="Comma 53 2 3 2 2 2 4" xfId="6023" xr:uid="{00000000-0005-0000-0000-000077180000}"/>
    <cellStyle name="Comma 53 2 3 2 2 3" xfId="6024" xr:uid="{00000000-0005-0000-0000-000078180000}"/>
    <cellStyle name="Comma 53 2 3 2 2 4" xfId="6025" xr:uid="{00000000-0005-0000-0000-000079180000}"/>
    <cellStyle name="Comma 53 2 3 2 2 5" xfId="6026" xr:uid="{00000000-0005-0000-0000-00007A180000}"/>
    <cellStyle name="Comma 53 2 3 2 3" xfId="6027" xr:uid="{00000000-0005-0000-0000-00007B180000}"/>
    <cellStyle name="Comma 53 2 3 2 3 2" xfId="6028" xr:uid="{00000000-0005-0000-0000-00007C180000}"/>
    <cellStyle name="Comma 53 2 3 2 3 3" xfId="6029" xr:uid="{00000000-0005-0000-0000-00007D180000}"/>
    <cellStyle name="Comma 53 2 3 2 3 4" xfId="6030" xr:uid="{00000000-0005-0000-0000-00007E180000}"/>
    <cellStyle name="Comma 53 2 3 2 4" xfId="6031" xr:uid="{00000000-0005-0000-0000-00007F180000}"/>
    <cellStyle name="Comma 53 2 3 2 5" xfId="6032" xr:uid="{00000000-0005-0000-0000-000080180000}"/>
    <cellStyle name="Comma 53 2 3 2 6" xfId="6033" xr:uid="{00000000-0005-0000-0000-000081180000}"/>
    <cellStyle name="Comma 53 2 3 3" xfId="6034" xr:uid="{00000000-0005-0000-0000-000082180000}"/>
    <cellStyle name="Comma 53 2 3 3 2" xfId="6035" xr:uid="{00000000-0005-0000-0000-000083180000}"/>
    <cellStyle name="Comma 53 2 3 3 2 2" xfId="6036" xr:uid="{00000000-0005-0000-0000-000084180000}"/>
    <cellStyle name="Comma 53 2 3 3 2 2 2" xfId="6037" xr:uid="{00000000-0005-0000-0000-000085180000}"/>
    <cellStyle name="Comma 53 2 3 3 2 2 3" xfId="6038" xr:uid="{00000000-0005-0000-0000-000086180000}"/>
    <cellStyle name="Comma 53 2 3 3 2 2 4" xfId="6039" xr:uid="{00000000-0005-0000-0000-000087180000}"/>
    <cellStyle name="Comma 53 2 3 3 2 3" xfId="6040" xr:uid="{00000000-0005-0000-0000-000088180000}"/>
    <cellStyle name="Comma 53 2 3 3 2 4" xfId="6041" xr:uid="{00000000-0005-0000-0000-000089180000}"/>
    <cellStyle name="Comma 53 2 3 3 2 5" xfId="6042" xr:uid="{00000000-0005-0000-0000-00008A180000}"/>
    <cellStyle name="Comma 53 2 3 3 3" xfId="6043" xr:uid="{00000000-0005-0000-0000-00008B180000}"/>
    <cellStyle name="Comma 53 2 3 3 3 2" xfId="6044" xr:uid="{00000000-0005-0000-0000-00008C180000}"/>
    <cellStyle name="Comma 53 2 3 3 3 3" xfId="6045" xr:uid="{00000000-0005-0000-0000-00008D180000}"/>
    <cellStyle name="Comma 53 2 3 3 3 4" xfId="6046" xr:uid="{00000000-0005-0000-0000-00008E180000}"/>
    <cellStyle name="Comma 53 2 3 3 4" xfId="6047" xr:uid="{00000000-0005-0000-0000-00008F180000}"/>
    <cellStyle name="Comma 53 2 3 3 5" xfId="6048" xr:uid="{00000000-0005-0000-0000-000090180000}"/>
    <cellStyle name="Comma 53 2 3 3 6" xfId="6049" xr:uid="{00000000-0005-0000-0000-000091180000}"/>
    <cellStyle name="Comma 53 2 3 4" xfId="6050" xr:uid="{00000000-0005-0000-0000-000092180000}"/>
    <cellStyle name="Comma 53 2 3 4 2" xfId="6051" xr:uid="{00000000-0005-0000-0000-000093180000}"/>
    <cellStyle name="Comma 53 2 3 4 2 2" xfId="6052" xr:uid="{00000000-0005-0000-0000-000094180000}"/>
    <cellStyle name="Comma 53 2 3 4 2 3" xfId="6053" xr:uid="{00000000-0005-0000-0000-000095180000}"/>
    <cellStyle name="Comma 53 2 3 4 2 4" xfId="6054" xr:uid="{00000000-0005-0000-0000-000096180000}"/>
    <cellStyle name="Comma 53 2 3 4 3" xfId="6055" xr:uid="{00000000-0005-0000-0000-000097180000}"/>
    <cellStyle name="Comma 53 2 3 4 4" xfId="6056" xr:uid="{00000000-0005-0000-0000-000098180000}"/>
    <cellStyle name="Comma 53 2 3 4 5" xfId="6057" xr:uid="{00000000-0005-0000-0000-000099180000}"/>
    <cellStyle name="Comma 53 2 3 5" xfId="6058" xr:uid="{00000000-0005-0000-0000-00009A180000}"/>
    <cellStyle name="Comma 53 2 3 5 2" xfId="6059" xr:uid="{00000000-0005-0000-0000-00009B180000}"/>
    <cellStyle name="Comma 53 2 3 5 3" xfId="6060" xr:uid="{00000000-0005-0000-0000-00009C180000}"/>
    <cellStyle name="Comma 53 2 3 5 4" xfId="6061" xr:uid="{00000000-0005-0000-0000-00009D180000}"/>
    <cellStyle name="Comma 53 2 3 6" xfId="6062" xr:uid="{00000000-0005-0000-0000-00009E180000}"/>
    <cellStyle name="Comma 53 2 3 7" xfId="6063" xr:uid="{00000000-0005-0000-0000-00009F180000}"/>
    <cellStyle name="Comma 53 2 3 8" xfId="6064" xr:uid="{00000000-0005-0000-0000-0000A0180000}"/>
    <cellStyle name="Comma 53 2 4" xfId="6065" xr:uid="{00000000-0005-0000-0000-0000A1180000}"/>
    <cellStyle name="Comma 53 2 4 2" xfId="6066" xr:uid="{00000000-0005-0000-0000-0000A2180000}"/>
    <cellStyle name="Comma 53 2 4 2 2" xfId="6067" xr:uid="{00000000-0005-0000-0000-0000A3180000}"/>
    <cellStyle name="Comma 53 2 4 2 2 2" xfId="6068" xr:uid="{00000000-0005-0000-0000-0000A4180000}"/>
    <cellStyle name="Comma 53 2 4 2 2 3" xfId="6069" xr:uid="{00000000-0005-0000-0000-0000A5180000}"/>
    <cellStyle name="Comma 53 2 4 2 2 4" xfId="6070" xr:uid="{00000000-0005-0000-0000-0000A6180000}"/>
    <cellStyle name="Comma 53 2 4 2 3" xfId="6071" xr:uid="{00000000-0005-0000-0000-0000A7180000}"/>
    <cellStyle name="Comma 53 2 4 2 4" xfId="6072" xr:uid="{00000000-0005-0000-0000-0000A8180000}"/>
    <cellStyle name="Comma 53 2 4 2 5" xfId="6073" xr:uid="{00000000-0005-0000-0000-0000A9180000}"/>
    <cellStyle name="Comma 53 2 4 3" xfId="6074" xr:uid="{00000000-0005-0000-0000-0000AA180000}"/>
    <cellStyle name="Comma 53 2 4 3 2" xfId="6075" xr:uid="{00000000-0005-0000-0000-0000AB180000}"/>
    <cellStyle name="Comma 53 2 4 3 3" xfId="6076" xr:uid="{00000000-0005-0000-0000-0000AC180000}"/>
    <cellStyle name="Comma 53 2 4 3 4" xfId="6077" xr:uid="{00000000-0005-0000-0000-0000AD180000}"/>
    <cellStyle name="Comma 53 2 4 4" xfId="6078" xr:uid="{00000000-0005-0000-0000-0000AE180000}"/>
    <cellStyle name="Comma 53 2 4 5" xfId="6079" xr:uid="{00000000-0005-0000-0000-0000AF180000}"/>
    <cellStyle name="Comma 53 2 4 6" xfId="6080" xr:uid="{00000000-0005-0000-0000-0000B0180000}"/>
    <cellStyle name="Comma 53 2 5" xfId="6081" xr:uid="{00000000-0005-0000-0000-0000B1180000}"/>
    <cellStyle name="Comma 53 2 5 2" xfId="6082" xr:uid="{00000000-0005-0000-0000-0000B2180000}"/>
    <cellStyle name="Comma 53 2 5 2 2" xfId="6083" xr:uid="{00000000-0005-0000-0000-0000B3180000}"/>
    <cellStyle name="Comma 53 2 5 2 2 2" xfId="6084" xr:uid="{00000000-0005-0000-0000-0000B4180000}"/>
    <cellStyle name="Comma 53 2 5 2 2 3" xfId="6085" xr:uid="{00000000-0005-0000-0000-0000B5180000}"/>
    <cellStyle name="Comma 53 2 5 2 2 4" xfId="6086" xr:uid="{00000000-0005-0000-0000-0000B6180000}"/>
    <cellStyle name="Comma 53 2 5 2 3" xfId="6087" xr:uid="{00000000-0005-0000-0000-0000B7180000}"/>
    <cellStyle name="Comma 53 2 5 2 4" xfId="6088" xr:uid="{00000000-0005-0000-0000-0000B8180000}"/>
    <cellStyle name="Comma 53 2 5 2 5" xfId="6089" xr:uid="{00000000-0005-0000-0000-0000B9180000}"/>
    <cellStyle name="Comma 53 2 5 3" xfId="6090" xr:uid="{00000000-0005-0000-0000-0000BA180000}"/>
    <cellStyle name="Comma 53 2 5 3 2" xfId="6091" xr:uid="{00000000-0005-0000-0000-0000BB180000}"/>
    <cellStyle name="Comma 53 2 5 3 3" xfId="6092" xr:uid="{00000000-0005-0000-0000-0000BC180000}"/>
    <cellStyle name="Comma 53 2 5 3 4" xfId="6093" xr:uid="{00000000-0005-0000-0000-0000BD180000}"/>
    <cellStyle name="Comma 53 2 5 4" xfId="6094" xr:uid="{00000000-0005-0000-0000-0000BE180000}"/>
    <cellStyle name="Comma 53 2 5 5" xfId="6095" xr:uid="{00000000-0005-0000-0000-0000BF180000}"/>
    <cellStyle name="Comma 53 2 5 6" xfId="6096" xr:uid="{00000000-0005-0000-0000-0000C0180000}"/>
    <cellStyle name="Comma 53 2 6" xfId="6097" xr:uid="{00000000-0005-0000-0000-0000C1180000}"/>
    <cellStyle name="Comma 53 2 6 2" xfId="6098" xr:uid="{00000000-0005-0000-0000-0000C2180000}"/>
    <cellStyle name="Comma 53 2 6 2 2" xfId="6099" xr:uid="{00000000-0005-0000-0000-0000C3180000}"/>
    <cellStyle name="Comma 53 2 6 2 3" xfId="6100" xr:uid="{00000000-0005-0000-0000-0000C4180000}"/>
    <cellStyle name="Comma 53 2 6 2 4" xfId="6101" xr:uid="{00000000-0005-0000-0000-0000C5180000}"/>
    <cellStyle name="Comma 53 2 6 3" xfId="6102" xr:uid="{00000000-0005-0000-0000-0000C6180000}"/>
    <cellStyle name="Comma 53 2 6 4" xfId="6103" xr:uid="{00000000-0005-0000-0000-0000C7180000}"/>
    <cellStyle name="Comma 53 2 6 5" xfId="6104" xr:uid="{00000000-0005-0000-0000-0000C8180000}"/>
    <cellStyle name="Comma 53 2 7" xfId="6105" xr:uid="{00000000-0005-0000-0000-0000C9180000}"/>
    <cellStyle name="Comma 53 2 7 2" xfId="6106" xr:uid="{00000000-0005-0000-0000-0000CA180000}"/>
    <cellStyle name="Comma 53 2 7 3" xfId="6107" xr:uid="{00000000-0005-0000-0000-0000CB180000}"/>
    <cellStyle name="Comma 53 2 7 4" xfId="6108" xr:uid="{00000000-0005-0000-0000-0000CC180000}"/>
    <cellStyle name="Comma 53 2 8" xfId="6109" xr:uid="{00000000-0005-0000-0000-0000CD180000}"/>
    <cellStyle name="Comma 53 2 9" xfId="6110" xr:uid="{00000000-0005-0000-0000-0000CE180000}"/>
    <cellStyle name="Comma 53 3" xfId="6111" xr:uid="{00000000-0005-0000-0000-0000CF180000}"/>
    <cellStyle name="Comma 53 3 10" xfId="6112" xr:uid="{00000000-0005-0000-0000-0000D0180000}"/>
    <cellStyle name="Comma 53 3 2" xfId="6113" xr:uid="{00000000-0005-0000-0000-0000D1180000}"/>
    <cellStyle name="Comma 53 3 2 2" xfId="6114" xr:uid="{00000000-0005-0000-0000-0000D2180000}"/>
    <cellStyle name="Comma 53 3 2 2 2" xfId="6115" xr:uid="{00000000-0005-0000-0000-0000D3180000}"/>
    <cellStyle name="Comma 53 3 2 2 2 2" xfId="6116" xr:uid="{00000000-0005-0000-0000-0000D4180000}"/>
    <cellStyle name="Comma 53 3 2 2 2 2 2" xfId="6117" xr:uid="{00000000-0005-0000-0000-0000D5180000}"/>
    <cellStyle name="Comma 53 3 2 2 2 2 3" xfId="6118" xr:uid="{00000000-0005-0000-0000-0000D6180000}"/>
    <cellStyle name="Comma 53 3 2 2 2 2 4" xfId="6119" xr:uid="{00000000-0005-0000-0000-0000D7180000}"/>
    <cellStyle name="Comma 53 3 2 2 2 3" xfId="6120" xr:uid="{00000000-0005-0000-0000-0000D8180000}"/>
    <cellStyle name="Comma 53 3 2 2 2 4" xfId="6121" xr:uid="{00000000-0005-0000-0000-0000D9180000}"/>
    <cellStyle name="Comma 53 3 2 2 2 5" xfId="6122" xr:uid="{00000000-0005-0000-0000-0000DA180000}"/>
    <cellStyle name="Comma 53 3 2 2 3" xfId="6123" xr:uid="{00000000-0005-0000-0000-0000DB180000}"/>
    <cellStyle name="Comma 53 3 2 2 3 2" xfId="6124" xr:uid="{00000000-0005-0000-0000-0000DC180000}"/>
    <cellStyle name="Comma 53 3 2 2 3 3" xfId="6125" xr:uid="{00000000-0005-0000-0000-0000DD180000}"/>
    <cellStyle name="Comma 53 3 2 2 3 4" xfId="6126" xr:uid="{00000000-0005-0000-0000-0000DE180000}"/>
    <cellStyle name="Comma 53 3 2 2 4" xfId="6127" xr:uid="{00000000-0005-0000-0000-0000DF180000}"/>
    <cellStyle name="Comma 53 3 2 2 5" xfId="6128" xr:uid="{00000000-0005-0000-0000-0000E0180000}"/>
    <cellStyle name="Comma 53 3 2 2 6" xfId="6129" xr:uid="{00000000-0005-0000-0000-0000E1180000}"/>
    <cellStyle name="Comma 53 3 2 3" xfId="6130" xr:uid="{00000000-0005-0000-0000-0000E2180000}"/>
    <cellStyle name="Comma 53 3 2 3 2" xfId="6131" xr:uid="{00000000-0005-0000-0000-0000E3180000}"/>
    <cellStyle name="Comma 53 3 2 3 2 2" xfId="6132" xr:uid="{00000000-0005-0000-0000-0000E4180000}"/>
    <cellStyle name="Comma 53 3 2 3 2 2 2" xfId="6133" xr:uid="{00000000-0005-0000-0000-0000E5180000}"/>
    <cellStyle name="Comma 53 3 2 3 2 2 3" xfId="6134" xr:uid="{00000000-0005-0000-0000-0000E6180000}"/>
    <cellStyle name="Comma 53 3 2 3 2 2 4" xfId="6135" xr:uid="{00000000-0005-0000-0000-0000E7180000}"/>
    <cellStyle name="Comma 53 3 2 3 2 3" xfId="6136" xr:uid="{00000000-0005-0000-0000-0000E8180000}"/>
    <cellStyle name="Comma 53 3 2 3 2 4" xfId="6137" xr:uid="{00000000-0005-0000-0000-0000E9180000}"/>
    <cellStyle name="Comma 53 3 2 3 2 5" xfId="6138" xr:uid="{00000000-0005-0000-0000-0000EA180000}"/>
    <cellStyle name="Comma 53 3 2 3 3" xfId="6139" xr:uid="{00000000-0005-0000-0000-0000EB180000}"/>
    <cellStyle name="Comma 53 3 2 3 3 2" xfId="6140" xr:uid="{00000000-0005-0000-0000-0000EC180000}"/>
    <cellStyle name="Comma 53 3 2 3 3 3" xfId="6141" xr:uid="{00000000-0005-0000-0000-0000ED180000}"/>
    <cellStyle name="Comma 53 3 2 3 3 4" xfId="6142" xr:uid="{00000000-0005-0000-0000-0000EE180000}"/>
    <cellStyle name="Comma 53 3 2 3 4" xfId="6143" xr:uid="{00000000-0005-0000-0000-0000EF180000}"/>
    <cellStyle name="Comma 53 3 2 3 5" xfId="6144" xr:uid="{00000000-0005-0000-0000-0000F0180000}"/>
    <cellStyle name="Comma 53 3 2 3 6" xfId="6145" xr:uid="{00000000-0005-0000-0000-0000F1180000}"/>
    <cellStyle name="Comma 53 3 2 4" xfId="6146" xr:uid="{00000000-0005-0000-0000-0000F2180000}"/>
    <cellStyle name="Comma 53 3 2 4 2" xfId="6147" xr:uid="{00000000-0005-0000-0000-0000F3180000}"/>
    <cellStyle name="Comma 53 3 2 4 2 2" xfId="6148" xr:uid="{00000000-0005-0000-0000-0000F4180000}"/>
    <cellStyle name="Comma 53 3 2 4 2 3" xfId="6149" xr:uid="{00000000-0005-0000-0000-0000F5180000}"/>
    <cellStyle name="Comma 53 3 2 4 2 4" xfId="6150" xr:uid="{00000000-0005-0000-0000-0000F6180000}"/>
    <cellStyle name="Comma 53 3 2 4 3" xfId="6151" xr:uid="{00000000-0005-0000-0000-0000F7180000}"/>
    <cellStyle name="Comma 53 3 2 4 4" xfId="6152" xr:uid="{00000000-0005-0000-0000-0000F8180000}"/>
    <cellStyle name="Comma 53 3 2 4 5" xfId="6153" xr:uid="{00000000-0005-0000-0000-0000F9180000}"/>
    <cellStyle name="Comma 53 3 2 5" xfId="6154" xr:uid="{00000000-0005-0000-0000-0000FA180000}"/>
    <cellStyle name="Comma 53 3 2 5 2" xfId="6155" xr:uid="{00000000-0005-0000-0000-0000FB180000}"/>
    <cellStyle name="Comma 53 3 2 5 3" xfId="6156" xr:uid="{00000000-0005-0000-0000-0000FC180000}"/>
    <cellStyle name="Comma 53 3 2 5 4" xfId="6157" xr:uid="{00000000-0005-0000-0000-0000FD180000}"/>
    <cellStyle name="Comma 53 3 2 6" xfId="6158" xr:uid="{00000000-0005-0000-0000-0000FE180000}"/>
    <cellStyle name="Comma 53 3 2 7" xfId="6159" xr:uid="{00000000-0005-0000-0000-0000FF180000}"/>
    <cellStyle name="Comma 53 3 2 8" xfId="6160" xr:uid="{00000000-0005-0000-0000-000000190000}"/>
    <cellStyle name="Comma 53 3 3" xfId="6161" xr:uid="{00000000-0005-0000-0000-000001190000}"/>
    <cellStyle name="Comma 53 3 3 2" xfId="6162" xr:uid="{00000000-0005-0000-0000-000002190000}"/>
    <cellStyle name="Comma 53 3 3 2 2" xfId="6163" xr:uid="{00000000-0005-0000-0000-000003190000}"/>
    <cellStyle name="Comma 53 3 3 2 2 2" xfId="6164" xr:uid="{00000000-0005-0000-0000-000004190000}"/>
    <cellStyle name="Comma 53 3 3 2 2 2 2" xfId="6165" xr:uid="{00000000-0005-0000-0000-000005190000}"/>
    <cellStyle name="Comma 53 3 3 2 2 2 3" xfId="6166" xr:uid="{00000000-0005-0000-0000-000006190000}"/>
    <cellStyle name="Comma 53 3 3 2 2 2 4" xfId="6167" xr:uid="{00000000-0005-0000-0000-000007190000}"/>
    <cellStyle name="Comma 53 3 3 2 2 3" xfId="6168" xr:uid="{00000000-0005-0000-0000-000008190000}"/>
    <cellStyle name="Comma 53 3 3 2 2 4" xfId="6169" xr:uid="{00000000-0005-0000-0000-000009190000}"/>
    <cellStyle name="Comma 53 3 3 2 2 5" xfId="6170" xr:uid="{00000000-0005-0000-0000-00000A190000}"/>
    <cellStyle name="Comma 53 3 3 2 3" xfId="6171" xr:uid="{00000000-0005-0000-0000-00000B190000}"/>
    <cellStyle name="Comma 53 3 3 2 3 2" xfId="6172" xr:uid="{00000000-0005-0000-0000-00000C190000}"/>
    <cellStyle name="Comma 53 3 3 2 3 3" xfId="6173" xr:uid="{00000000-0005-0000-0000-00000D190000}"/>
    <cellStyle name="Comma 53 3 3 2 3 4" xfId="6174" xr:uid="{00000000-0005-0000-0000-00000E190000}"/>
    <cellStyle name="Comma 53 3 3 2 4" xfId="6175" xr:uid="{00000000-0005-0000-0000-00000F190000}"/>
    <cellStyle name="Comma 53 3 3 2 5" xfId="6176" xr:uid="{00000000-0005-0000-0000-000010190000}"/>
    <cellStyle name="Comma 53 3 3 2 6" xfId="6177" xr:uid="{00000000-0005-0000-0000-000011190000}"/>
    <cellStyle name="Comma 53 3 3 3" xfId="6178" xr:uid="{00000000-0005-0000-0000-000012190000}"/>
    <cellStyle name="Comma 53 3 3 3 2" xfId="6179" xr:uid="{00000000-0005-0000-0000-000013190000}"/>
    <cellStyle name="Comma 53 3 3 3 2 2" xfId="6180" xr:uid="{00000000-0005-0000-0000-000014190000}"/>
    <cellStyle name="Comma 53 3 3 3 2 2 2" xfId="6181" xr:uid="{00000000-0005-0000-0000-000015190000}"/>
    <cellStyle name="Comma 53 3 3 3 2 2 3" xfId="6182" xr:uid="{00000000-0005-0000-0000-000016190000}"/>
    <cellStyle name="Comma 53 3 3 3 2 2 4" xfId="6183" xr:uid="{00000000-0005-0000-0000-000017190000}"/>
    <cellStyle name="Comma 53 3 3 3 2 3" xfId="6184" xr:uid="{00000000-0005-0000-0000-000018190000}"/>
    <cellStyle name="Comma 53 3 3 3 2 4" xfId="6185" xr:uid="{00000000-0005-0000-0000-000019190000}"/>
    <cellStyle name="Comma 53 3 3 3 2 5" xfId="6186" xr:uid="{00000000-0005-0000-0000-00001A190000}"/>
    <cellStyle name="Comma 53 3 3 3 3" xfId="6187" xr:uid="{00000000-0005-0000-0000-00001B190000}"/>
    <cellStyle name="Comma 53 3 3 3 3 2" xfId="6188" xr:uid="{00000000-0005-0000-0000-00001C190000}"/>
    <cellStyle name="Comma 53 3 3 3 3 3" xfId="6189" xr:uid="{00000000-0005-0000-0000-00001D190000}"/>
    <cellStyle name="Comma 53 3 3 3 3 4" xfId="6190" xr:uid="{00000000-0005-0000-0000-00001E190000}"/>
    <cellStyle name="Comma 53 3 3 3 4" xfId="6191" xr:uid="{00000000-0005-0000-0000-00001F190000}"/>
    <cellStyle name="Comma 53 3 3 3 5" xfId="6192" xr:uid="{00000000-0005-0000-0000-000020190000}"/>
    <cellStyle name="Comma 53 3 3 3 6" xfId="6193" xr:uid="{00000000-0005-0000-0000-000021190000}"/>
    <cellStyle name="Comma 53 3 3 4" xfId="6194" xr:uid="{00000000-0005-0000-0000-000022190000}"/>
    <cellStyle name="Comma 53 3 3 4 2" xfId="6195" xr:uid="{00000000-0005-0000-0000-000023190000}"/>
    <cellStyle name="Comma 53 3 3 4 2 2" xfId="6196" xr:uid="{00000000-0005-0000-0000-000024190000}"/>
    <cellStyle name="Comma 53 3 3 4 2 3" xfId="6197" xr:uid="{00000000-0005-0000-0000-000025190000}"/>
    <cellStyle name="Comma 53 3 3 4 2 4" xfId="6198" xr:uid="{00000000-0005-0000-0000-000026190000}"/>
    <cellStyle name="Comma 53 3 3 4 3" xfId="6199" xr:uid="{00000000-0005-0000-0000-000027190000}"/>
    <cellStyle name="Comma 53 3 3 4 4" xfId="6200" xr:uid="{00000000-0005-0000-0000-000028190000}"/>
    <cellStyle name="Comma 53 3 3 4 5" xfId="6201" xr:uid="{00000000-0005-0000-0000-000029190000}"/>
    <cellStyle name="Comma 53 3 3 5" xfId="6202" xr:uid="{00000000-0005-0000-0000-00002A190000}"/>
    <cellStyle name="Comma 53 3 3 5 2" xfId="6203" xr:uid="{00000000-0005-0000-0000-00002B190000}"/>
    <cellStyle name="Comma 53 3 3 5 3" xfId="6204" xr:uid="{00000000-0005-0000-0000-00002C190000}"/>
    <cellStyle name="Comma 53 3 3 5 4" xfId="6205" xr:uid="{00000000-0005-0000-0000-00002D190000}"/>
    <cellStyle name="Comma 53 3 3 6" xfId="6206" xr:uid="{00000000-0005-0000-0000-00002E190000}"/>
    <cellStyle name="Comma 53 3 3 7" xfId="6207" xr:uid="{00000000-0005-0000-0000-00002F190000}"/>
    <cellStyle name="Comma 53 3 3 8" xfId="6208" xr:uid="{00000000-0005-0000-0000-000030190000}"/>
    <cellStyle name="Comma 53 3 4" xfId="6209" xr:uid="{00000000-0005-0000-0000-000031190000}"/>
    <cellStyle name="Comma 53 3 4 2" xfId="6210" xr:uid="{00000000-0005-0000-0000-000032190000}"/>
    <cellStyle name="Comma 53 3 4 2 2" xfId="6211" xr:uid="{00000000-0005-0000-0000-000033190000}"/>
    <cellStyle name="Comma 53 3 4 2 2 2" xfId="6212" xr:uid="{00000000-0005-0000-0000-000034190000}"/>
    <cellStyle name="Comma 53 3 4 2 2 3" xfId="6213" xr:uid="{00000000-0005-0000-0000-000035190000}"/>
    <cellStyle name="Comma 53 3 4 2 2 4" xfId="6214" xr:uid="{00000000-0005-0000-0000-000036190000}"/>
    <cellStyle name="Comma 53 3 4 2 3" xfId="6215" xr:uid="{00000000-0005-0000-0000-000037190000}"/>
    <cellStyle name="Comma 53 3 4 2 4" xfId="6216" xr:uid="{00000000-0005-0000-0000-000038190000}"/>
    <cellStyle name="Comma 53 3 4 2 5" xfId="6217" xr:uid="{00000000-0005-0000-0000-000039190000}"/>
    <cellStyle name="Comma 53 3 4 3" xfId="6218" xr:uid="{00000000-0005-0000-0000-00003A190000}"/>
    <cellStyle name="Comma 53 3 4 3 2" xfId="6219" xr:uid="{00000000-0005-0000-0000-00003B190000}"/>
    <cellStyle name="Comma 53 3 4 3 3" xfId="6220" xr:uid="{00000000-0005-0000-0000-00003C190000}"/>
    <cellStyle name="Comma 53 3 4 3 4" xfId="6221" xr:uid="{00000000-0005-0000-0000-00003D190000}"/>
    <cellStyle name="Comma 53 3 4 4" xfId="6222" xr:uid="{00000000-0005-0000-0000-00003E190000}"/>
    <cellStyle name="Comma 53 3 4 5" xfId="6223" xr:uid="{00000000-0005-0000-0000-00003F190000}"/>
    <cellStyle name="Comma 53 3 4 6" xfId="6224" xr:uid="{00000000-0005-0000-0000-000040190000}"/>
    <cellStyle name="Comma 53 3 5" xfId="6225" xr:uid="{00000000-0005-0000-0000-000041190000}"/>
    <cellStyle name="Comma 53 3 5 2" xfId="6226" xr:uid="{00000000-0005-0000-0000-000042190000}"/>
    <cellStyle name="Comma 53 3 5 2 2" xfId="6227" xr:uid="{00000000-0005-0000-0000-000043190000}"/>
    <cellStyle name="Comma 53 3 5 2 2 2" xfId="6228" xr:uid="{00000000-0005-0000-0000-000044190000}"/>
    <cellStyle name="Comma 53 3 5 2 2 3" xfId="6229" xr:uid="{00000000-0005-0000-0000-000045190000}"/>
    <cellStyle name="Comma 53 3 5 2 2 4" xfId="6230" xr:uid="{00000000-0005-0000-0000-000046190000}"/>
    <cellStyle name="Comma 53 3 5 2 3" xfId="6231" xr:uid="{00000000-0005-0000-0000-000047190000}"/>
    <cellStyle name="Comma 53 3 5 2 4" xfId="6232" xr:uid="{00000000-0005-0000-0000-000048190000}"/>
    <cellStyle name="Comma 53 3 5 2 5" xfId="6233" xr:uid="{00000000-0005-0000-0000-000049190000}"/>
    <cellStyle name="Comma 53 3 5 3" xfId="6234" xr:uid="{00000000-0005-0000-0000-00004A190000}"/>
    <cellStyle name="Comma 53 3 5 3 2" xfId="6235" xr:uid="{00000000-0005-0000-0000-00004B190000}"/>
    <cellStyle name="Comma 53 3 5 3 3" xfId="6236" xr:uid="{00000000-0005-0000-0000-00004C190000}"/>
    <cellStyle name="Comma 53 3 5 3 4" xfId="6237" xr:uid="{00000000-0005-0000-0000-00004D190000}"/>
    <cellStyle name="Comma 53 3 5 4" xfId="6238" xr:uid="{00000000-0005-0000-0000-00004E190000}"/>
    <cellStyle name="Comma 53 3 5 5" xfId="6239" xr:uid="{00000000-0005-0000-0000-00004F190000}"/>
    <cellStyle name="Comma 53 3 5 6" xfId="6240" xr:uid="{00000000-0005-0000-0000-000050190000}"/>
    <cellStyle name="Comma 53 3 6" xfId="6241" xr:uid="{00000000-0005-0000-0000-000051190000}"/>
    <cellStyle name="Comma 53 3 6 2" xfId="6242" xr:uid="{00000000-0005-0000-0000-000052190000}"/>
    <cellStyle name="Comma 53 3 6 2 2" xfId="6243" xr:uid="{00000000-0005-0000-0000-000053190000}"/>
    <cellStyle name="Comma 53 3 6 2 3" xfId="6244" xr:uid="{00000000-0005-0000-0000-000054190000}"/>
    <cellStyle name="Comma 53 3 6 2 4" xfId="6245" xr:uid="{00000000-0005-0000-0000-000055190000}"/>
    <cellStyle name="Comma 53 3 6 3" xfId="6246" xr:uid="{00000000-0005-0000-0000-000056190000}"/>
    <cellStyle name="Comma 53 3 6 4" xfId="6247" xr:uid="{00000000-0005-0000-0000-000057190000}"/>
    <cellStyle name="Comma 53 3 6 5" xfId="6248" xr:uid="{00000000-0005-0000-0000-000058190000}"/>
    <cellStyle name="Comma 53 3 7" xfId="6249" xr:uid="{00000000-0005-0000-0000-000059190000}"/>
    <cellStyle name="Comma 53 3 7 2" xfId="6250" xr:uid="{00000000-0005-0000-0000-00005A190000}"/>
    <cellStyle name="Comma 53 3 7 3" xfId="6251" xr:uid="{00000000-0005-0000-0000-00005B190000}"/>
    <cellStyle name="Comma 53 3 7 4" xfId="6252" xr:uid="{00000000-0005-0000-0000-00005C190000}"/>
    <cellStyle name="Comma 53 3 8" xfId="6253" xr:uid="{00000000-0005-0000-0000-00005D190000}"/>
    <cellStyle name="Comma 53 3 9" xfId="6254" xr:uid="{00000000-0005-0000-0000-00005E190000}"/>
    <cellStyle name="Comma 53 4" xfId="6255" xr:uid="{00000000-0005-0000-0000-00005F190000}"/>
    <cellStyle name="Comma 53 4 2" xfId="6256" xr:uid="{00000000-0005-0000-0000-000060190000}"/>
    <cellStyle name="Comma 53 4 2 2" xfId="6257" xr:uid="{00000000-0005-0000-0000-000061190000}"/>
    <cellStyle name="Comma 53 4 2 2 2" xfId="6258" xr:uid="{00000000-0005-0000-0000-000062190000}"/>
    <cellStyle name="Comma 53 4 2 2 2 2" xfId="6259" xr:uid="{00000000-0005-0000-0000-000063190000}"/>
    <cellStyle name="Comma 53 4 2 2 2 3" xfId="6260" xr:uid="{00000000-0005-0000-0000-000064190000}"/>
    <cellStyle name="Comma 53 4 2 2 2 4" xfId="6261" xr:uid="{00000000-0005-0000-0000-000065190000}"/>
    <cellStyle name="Comma 53 4 2 2 3" xfId="6262" xr:uid="{00000000-0005-0000-0000-000066190000}"/>
    <cellStyle name="Comma 53 4 2 2 4" xfId="6263" xr:uid="{00000000-0005-0000-0000-000067190000}"/>
    <cellStyle name="Comma 53 4 2 2 5" xfId="6264" xr:uid="{00000000-0005-0000-0000-000068190000}"/>
    <cellStyle name="Comma 53 4 2 3" xfId="6265" xr:uid="{00000000-0005-0000-0000-000069190000}"/>
    <cellStyle name="Comma 53 4 2 3 2" xfId="6266" xr:uid="{00000000-0005-0000-0000-00006A190000}"/>
    <cellStyle name="Comma 53 4 2 3 3" xfId="6267" xr:uid="{00000000-0005-0000-0000-00006B190000}"/>
    <cellStyle name="Comma 53 4 2 3 4" xfId="6268" xr:uid="{00000000-0005-0000-0000-00006C190000}"/>
    <cellStyle name="Comma 53 4 2 4" xfId="6269" xr:uid="{00000000-0005-0000-0000-00006D190000}"/>
    <cellStyle name="Comma 53 4 2 5" xfId="6270" xr:uid="{00000000-0005-0000-0000-00006E190000}"/>
    <cellStyle name="Comma 53 4 2 6" xfId="6271" xr:uid="{00000000-0005-0000-0000-00006F190000}"/>
    <cellStyle name="Comma 53 4 3" xfId="6272" xr:uid="{00000000-0005-0000-0000-000070190000}"/>
    <cellStyle name="Comma 53 4 3 2" xfId="6273" xr:uid="{00000000-0005-0000-0000-000071190000}"/>
    <cellStyle name="Comma 53 4 3 2 2" xfId="6274" xr:uid="{00000000-0005-0000-0000-000072190000}"/>
    <cellStyle name="Comma 53 4 3 2 2 2" xfId="6275" xr:uid="{00000000-0005-0000-0000-000073190000}"/>
    <cellStyle name="Comma 53 4 3 2 2 3" xfId="6276" xr:uid="{00000000-0005-0000-0000-000074190000}"/>
    <cellStyle name="Comma 53 4 3 2 2 4" xfId="6277" xr:uid="{00000000-0005-0000-0000-000075190000}"/>
    <cellStyle name="Comma 53 4 3 2 3" xfId="6278" xr:uid="{00000000-0005-0000-0000-000076190000}"/>
    <cellStyle name="Comma 53 4 3 2 4" xfId="6279" xr:uid="{00000000-0005-0000-0000-000077190000}"/>
    <cellStyle name="Comma 53 4 3 2 5" xfId="6280" xr:uid="{00000000-0005-0000-0000-000078190000}"/>
    <cellStyle name="Comma 53 4 3 3" xfId="6281" xr:uid="{00000000-0005-0000-0000-000079190000}"/>
    <cellStyle name="Comma 53 4 3 3 2" xfId="6282" xr:uid="{00000000-0005-0000-0000-00007A190000}"/>
    <cellStyle name="Comma 53 4 3 3 3" xfId="6283" xr:uid="{00000000-0005-0000-0000-00007B190000}"/>
    <cellStyle name="Comma 53 4 3 3 4" xfId="6284" xr:uid="{00000000-0005-0000-0000-00007C190000}"/>
    <cellStyle name="Comma 53 4 3 4" xfId="6285" xr:uid="{00000000-0005-0000-0000-00007D190000}"/>
    <cellStyle name="Comma 53 4 3 5" xfId="6286" xr:uid="{00000000-0005-0000-0000-00007E190000}"/>
    <cellStyle name="Comma 53 4 3 6" xfId="6287" xr:uid="{00000000-0005-0000-0000-00007F190000}"/>
    <cellStyle name="Comma 53 4 4" xfId="6288" xr:uid="{00000000-0005-0000-0000-000080190000}"/>
    <cellStyle name="Comma 53 4 4 2" xfId="6289" xr:uid="{00000000-0005-0000-0000-000081190000}"/>
    <cellStyle name="Comma 53 4 4 2 2" xfId="6290" xr:uid="{00000000-0005-0000-0000-000082190000}"/>
    <cellStyle name="Comma 53 4 4 2 3" xfId="6291" xr:uid="{00000000-0005-0000-0000-000083190000}"/>
    <cellStyle name="Comma 53 4 4 2 4" xfId="6292" xr:uid="{00000000-0005-0000-0000-000084190000}"/>
    <cellStyle name="Comma 53 4 4 3" xfId="6293" xr:uid="{00000000-0005-0000-0000-000085190000}"/>
    <cellStyle name="Comma 53 4 4 4" xfId="6294" xr:uid="{00000000-0005-0000-0000-000086190000}"/>
    <cellStyle name="Comma 53 4 4 5" xfId="6295" xr:uid="{00000000-0005-0000-0000-000087190000}"/>
    <cellStyle name="Comma 53 4 5" xfId="6296" xr:uid="{00000000-0005-0000-0000-000088190000}"/>
    <cellStyle name="Comma 53 4 5 2" xfId="6297" xr:uid="{00000000-0005-0000-0000-000089190000}"/>
    <cellStyle name="Comma 53 4 5 3" xfId="6298" xr:uid="{00000000-0005-0000-0000-00008A190000}"/>
    <cellStyle name="Comma 53 4 5 4" xfId="6299" xr:uid="{00000000-0005-0000-0000-00008B190000}"/>
    <cellStyle name="Comma 53 4 6" xfId="6300" xr:uid="{00000000-0005-0000-0000-00008C190000}"/>
    <cellStyle name="Comma 53 4 7" xfId="6301" xr:uid="{00000000-0005-0000-0000-00008D190000}"/>
    <cellStyle name="Comma 53 4 8" xfId="6302" xr:uid="{00000000-0005-0000-0000-00008E190000}"/>
    <cellStyle name="Comma 53 5" xfId="6303" xr:uid="{00000000-0005-0000-0000-00008F190000}"/>
    <cellStyle name="Comma 53 5 2" xfId="6304" xr:uid="{00000000-0005-0000-0000-000090190000}"/>
    <cellStyle name="Comma 53 5 2 2" xfId="6305" xr:uid="{00000000-0005-0000-0000-000091190000}"/>
    <cellStyle name="Comma 53 5 2 2 2" xfId="6306" xr:uid="{00000000-0005-0000-0000-000092190000}"/>
    <cellStyle name="Comma 53 5 2 2 2 2" xfId="6307" xr:uid="{00000000-0005-0000-0000-000093190000}"/>
    <cellStyle name="Comma 53 5 2 2 2 3" xfId="6308" xr:uid="{00000000-0005-0000-0000-000094190000}"/>
    <cellStyle name="Comma 53 5 2 2 2 4" xfId="6309" xr:uid="{00000000-0005-0000-0000-000095190000}"/>
    <cellStyle name="Comma 53 5 2 2 3" xfId="6310" xr:uid="{00000000-0005-0000-0000-000096190000}"/>
    <cellStyle name="Comma 53 5 2 2 4" xfId="6311" xr:uid="{00000000-0005-0000-0000-000097190000}"/>
    <cellStyle name="Comma 53 5 2 2 5" xfId="6312" xr:uid="{00000000-0005-0000-0000-000098190000}"/>
    <cellStyle name="Comma 53 5 2 3" xfId="6313" xr:uid="{00000000-0005-0000-0000-000099190000}"/>
    <cellStyle name="Comma 53 5 2 3 2" xfId="6314" xr:uid="{00000000-0005-0000-0000-00009A190000}"/>
    <cellStyle name="Comma 53 5 2 3 3" xfId="6315" xr:uid="{00000000-0005-0000-0000-00009B190000}"/>
    <cellStyle name="Comma 53 5 2 3 4" xfId="6316" xr:uid="{00000000-0005-0000-0000-00009C190000}"/>
    <cellStyle name="Comma 53 5 2 4" xfId="6317" xr:uid="{00000000-0005-0000-0000-00009D190000}"/>
    <cellStyle name="Comma 53 5 2 5" xfId="6318" xr:uid="{00000000-0005-0000-0000-00009E190000}"/>
    <cellStyle name="Comma 53 5 2 6" xfId="6319" xr:uid="{00000000-0005-0000-0000-00009F190000}"/>
    <cellStyle name="Comma 53 5 3" xfId="6320" xr:uid="{00000000-0005-0000-0000-0000A0190000}"/>
    <cellStyle name="Comma 53 5 3 2" xfId="6321" xr:uid="{00000000-0005-0000-0000-0000A1190000}"/>
    <cellStyle name="Comma 53 5 3 2 2" xfId="6322" xr:uid="{00000000-0005-0000-0000-0000A2190000}"/>
    <cellStyle name="Comma 53 5 3 2 2 2" xfId="6323" xr:uid="{00000000-0005-0000-0000-0000A3190000}"/>
    <cellStyle name="Comma 53 5 3 2 2 3" xfId="6324" xr:uid="{00000000-0005-0000-0000-0000A4190000}"/>
    <cellStyle name="Comma 53 5 3 2 2 4" xfId="6325" xr:uid="{00000000-0005-0000-0000-0000A5190000}"/>
    <cellStyle name="Comma 53 5 3 2 3" xfId="6326" xr:uid="{00000000-0005-0000-0000-0000A6190000}"/>
    <cellStyle name="Comma 53 5 3 2 4" xfId="6327" xr:uid="{00000000-0005-0000-0000-0000A7190000}"/>
    <cellStyle name="Comma 53 5 3 2 5" xfId="6328" xr:uid="{00000000-0005-0000-0000-0000A8190000}"/>
    <cellStyle name="Comma 53 5 3 3" xfId="6329" xr:uid="{00000000-0005-0000-0000-0000A9190000}"/>
    <cellStyle name="Comma 53 5 3 3 2" xfId="6330" xr:uid="{00000000-0005-0000-0000-0000AA190000}"/>
    <cellStyle name="Comma 53 5 3 3 3" xfId="6331" xr:uid="{00000000-0005-0000-0000-0000AB190000}"/>
    <cellStyle name="Comma 53 5 3 3 4" xfId="6332" xr:uid="{00000000-0005-0000-0000-0000AC190000}"/>
    <cellStyle name="Comma 53 5 3 4" xfId="6333" xr:uid="{00000000-0005-0000-0000-0000AD190000}"/>
    <cellStyle name="Comma 53 5 3 5" xfId="6334" xr:uid="{00000000-0005-0000-0000-0000AE190000}"/>
    <cellStyle name="Comma 53 5 3 6" xfId="6335" xr:uid="{00000000-0005-0000-0000-0000AF190000}"/>
    <cellStyle name="Comma 53 5 4" xfId="6336" xr:uid="{00000000-0005-0000-0000-0000B0190000}"/>
    <cellStyle name="Comma 53 5 4 2" xfId="6337" xr:uid="{00000000-0005-0000-0000-0000B1190000}"/>
    <cellStyle name="Comma 53 5 4 2 2" xfId="6338" xr:uid="{00000000-0005-0000-0000-0000B2190000}"/>
    <cellStyle name="Comma 53 5 4 2 3" xfId="6339" xr:uid="{00000000-0005-0000-0000-0000B3190000}"/>
    <cellStyle name="Comma 53 5 4 2 4" xfId="6340" xr:uid="{00000000-0005-0000-0000-0000B4190000}"/>
    <cellStyle name="Comma 53 5 4 3" xfId="6341" xr:uid="{00000000-0005-0000-0000-0000B5190000}"/>
    <cellStyle name="Comma 53 5 4 4" xfId="6342" xr:uid="{00000000-0005-0000-0000-0000B6190000}"/>
    <cellStyle name="Comma 53 5 4 5" xfId="6343" xr:uid="{00000000-0005-0000-0000-0000B7190000}"/>
    <cellStyle name="Comma 53 5 5" xfId="6344" xr:uid="{00000000-0005-0000-0000-0000B8190000}"/>
    <cellStyle name="Comma 53 5 5 2" xfId="6345" xr:uid="{00000000-0005-0000-0000-0000B9190000}"/>
    <cellStyle name="Comma 53 5 5 3" xfId="6346" xr:uid="{00000000-0005-0000-0000-0000BA190000}"/>
    <cellStyle name="Comma 53 5 5 4" xfId="6347" xr:uid="{00000000-0005-0000-0000-0000BB190000}"/>
    <cellStyle name="Comma 53 5 6" xfId="6348" xr:uid="{00000000-0005-0000-0000-0000BC190000}"/>
    <cellStyle name="Comma 53 5 7" xfId="6349" xr:uid="{00000000-0005-0000-0000-0000BD190000}"/>
    <cellStyle name="Comma 53 5 8" xfId="6350" xr:uid="{00000000-0005-0000-0000-0000BE190000}"/>
    <cellStyle name="Comma 53 6" xfId="6351" xr:uid="{00000000-0005-0000-0000-0000BF190000}"/>
    <cellStyle name="Comma 53 6 2" xfId="6352" xr:uid="{00000000-0005-0000-0000-0000C0190000}"/>
    <cellStyle name="Comma 53 6 2 2" xfId="6353" xr:uid="{00000000-0005-0000-0000-0000C1190000}"/>
    <cellStyle name="Comma 53 6 2 2 2" xfId="6354" xr:uid="{00000000-0005-0000-0000-0000C2190000}"/>
    <cellStyle name="Comma 53 6 2 2 3" xfId="6355" xr:uid="{00000000-0005-0000-0000-0000C3190000}"/>
    <cellStyle name="Comma 53 6 2 2 4" xfId="6356" xr:uid="{00000000-0005-0000-0000-0000C4190000}"/>
    <cellStyle name="Comma 53 6 2 3" xfId="6357" xr:uid="{00000000-0005-0000-0000-0000C5190000}"/>
    <cellStyle name="Comma 53 6 2 4" xfId="6358" xr:uid="{00000000-0005-0000-0000-0000C6190000}"/>
    <cellStyle name="Comma 53 6 2 5" xfId="6359" xr:uid="{00000000-0005-0000-0000-0000C7190000}"/>
    <cellStyle name="Comma 53 6 3" xfId="6360" xr:uid="{00000000-0005-0000-0000-0000C8190000}"/>
    <cellStyle name="Comma 53 6 3 2" xfId="6361" xr:uid="{00000000-0005-0000-0000-0000C9190000}"/>
    <cellStyle name="Comma 53 6 3 3" xfId="6362" xr:uid="{00000000-0005-0000-0000-0000CA190000}"/>
    <cellStyle name="Comma 53 6 3 4" xfId="6363" xr:uid="{00000000-0005-0000-0000-0000CB190000}"/>
    <cellStyle name="Comma 53 6 4" xfId="6364" xr:uid="{00000000-0005-0000-0000-0000CC190000}"/>
    <cellStyle name="Comma 53 6 5" xfId="6365" xr:uid="{00000000-0005-0000-0000-0000CD190000}"/>
    <cellStyle name="Comma 53 6 6" xfId="6366" xr:uid="{00000000-0005-0000-0000-0000CE190000}"/>
    <cellStyle name="Comma 53 7" xfId="6367" xr:uid="{00000000-0005-0000-0000-0000CF190000}"/>
    <cellStyle name="Comma 53 7 2" xfId="6368" xr:uid="{00000000-0005-0000-0000-0000D0190000}"/>
    <cellStyle name="Comma 53 7 2 2" xfId="6369" xr:uid="{00000000-0005-0000-0000-0000D1190000}"/>
    <cellStyle name="Comma 53 7 2 2 2" xfId="6370" xr:uid="{00000000-0005-0000-0000-0000D2190000}"/>
    <cellStyle name="Comma 53 7 2 2 3" xfId="6371" xr:uid="{00000000-0005-0000-0000-0000D3190000}"/>
    <cellStyle name="Comma 53 7 2 2 4" xfId="6372" xr:uid="{00000000-0005-0000-0000-0000D4190000}"/>
    <cellStyle name="Comma 53 7 2 3" xfId="6373" xr:uid="{00000000-0005-0000-0000-0000D5190000}"/>
    <cellStyle name="Comma 53 7 2 4" xfId="6374" xr:uid="{00000000-0005-0000-0000-0000D6190000}"/>
    <cellStyle name="Comma 53 7 2 5" xfId="6375" xr:uid="{00000000-0005-0000-0000-0000D7190000}"/>
    <cellStyle name="Comma 53 7 3" xfId="6376" xr:uid="{00000000-0005-0000-0000-0000D8190000}"/>
    <cellStyle name="Comma 53 7 3 2" xfId="6377" xr:uid="{00000000-0005-0000-0000-0000D9190000}"/>
    <cellStyle name="Comma 53 7 3 3" xfId="6378" xr:uid="{00000000-0005-0000-0000-0000DA190000}"/>
    <cellStyle name="Comma 53 7 3 4" xfId="6379" xr:uid="{00000000-0005-0000-0000-0000DB190000}"/>
    <cellStyle name="Comma 53 7 4" xfId="6380" xr:uid="{00000000-0005-0000-0000-0000DC190000}"/>
    <cellStyle name="Comma 53 7 5" xfId="6381" xr:uid="{00000000-0005-0000-0000-0000DD190000}"/>
    <cellStyle name="Comma 53 7 6" xfId="6382" xr:uid="{00000000-0005-0000-0000-0000DE190000}"/>
    <cellStyle name="Comma 53 8" xfId="6383" xr:uid="{00000000-0005-0000-0000-0000DF190000}"/>
    <cellStyle name="Comma 53 8 2" xfId="6384" xr:uid="{00000000-0005-0000-0000-0000E0190000}"/>
    <cellStyle name="Comma 53 8 2 2" xfId="6385" xr:uid="{00000000-0005-0000-0000-0000E1190000}"/>
    <cellStyle name="Comma 53 8 2 3" xfId="6386" xr:uid="{00000000-0005-0000-0000-0000E2190000}"/>
    <cellStyle name="Comma 53 8 2 4" xfId="6387" xr:uid="{00000000-0005-0000-0000-0000E3190000}"/>
    <cellStyle name="Comma 53 8 3" xfId="6388" xr:uid="{00000000-0005-0000-0000-0000E4190000}"/>
    <cellStyle name="Comma 53 8 4" xfId="6389" xr:uid="{00000000-0005-0000-0000-0000E5190000}"/>
    <cellStyle name="Comma 53 8 5" xfId="6390" xr:uid="{00000000-0005-0000-0000-0000E6190000}"/>
    <cellStyle name="Comma 53 9" xfId="6391" xr:uid="{00000000-0005-0000-0000-0000E7190000}"/>
    <cellStyle name="Comma 53 9 2" xfId="6392" xr:uid="{00000000-0005-0000-0000-0000E8190000}"/>
    <cellStyle name="Comma 53 9 3" xfId="6393" xr:uid="{00000000-0005-0000-0000-0000E9190000}"/>
    <cellStyle name="Comma 53 9 4" xfId="6394" xr:uid="{00000000-0005-0000-0000-0000EA190000}"/>
    <cellStyle name="Comma 54" xfId="6395" xr:uid="{00000000-0005-0000-0000-0000EB190000}"/>
    <cellStyle name="Comma 54 10" xfId="6396" xr:uid="{00000000-0005-0000-0000-0000EC190000}"/>
    <cellStyle name="Comma 54 11" xfId="6397" xr:uid="{00000000-0005-0000-0000-0000ED190000}"/>
    <cellStyle name="Comma 54 12" xfId="6398" xr:uid="{00000000-0005-0000-0000-0000EE190000}"/>
    <cellStyle name="Comma 54 2" xfId="6399" xr:uid="{00000000-0005-0000-0000-0000EF190000}"/>
    <cellStyle name="Comma 54 2 10" xfId="6400" xr:uid="{00000000-0005-0000-0000-0000F0190000}"/>
    <cellStyle name="Comma 54 2 2" xfId="6401" xr:uid="{00000000-0005-0000-0000-0000F1190000}"/>
    <cellStyle name="Comma 54 2 2 2" xfId="6402" xr:uid="{00000000-0005-0000-0000-0000F2190000}"/>
    <cellStyle name="Comma 54 2 2 2 2" xfId="6403" xr:uid="{00000000-0005-0000-0000-0000F3190000}"/>
    <cellStyle name="Comma 54 2 2 2 2 2" xfId="6404" xr:uid="{00000000-0005-0000-0000-0000F4190000}"/>
    <cellStyle name="Comma 54 2 2 2 2 2 2" xfId="6405" xr:uid="{00000000-0005-0000-0000-0000F5190000}"/>
    <cellStyle name="Comma 54 2 2 2 2 2 3" xfId="6406" xr:uid="{00000000-0005-0000-0000-0000F6190000}"/>
    <cellStyle name="Comma 54 2 2 2 2 2 4" xfId="6407" xr:uid="{00000000-0005-0000-0000-0000F7190000}"/>
    <cellStyle name="Comma 54 2 2 2 2 3" xfId="6408" xr:uid="{00000000-0005-0000-0000-0000F8190000}"/>
    <cellStyle name="Comma 54 2 2 2 2 4" xfId="6409" xr:uid="{00000000-0005-0000-0000-0000F9190000}"/>
    <cellStyle name="Comma 54 2 2 2 2 5" xfId="6410" xr:uid="{00000000-0005-0000-0000-0000FA190000}"/>
    <cellStyle name="Comma 54 2 2 2 3" xfId="6411" xr:uid="{00000000-0005-0000-0000-0000FB190000}"/>
    <cellStyle name="Comma 54 2 2 2 3 2" xfId="6412" xr:uid="{00000000-0005-0000-0000-0000FC190000}"/>
    <cellStyle name="Comma 54 2 2 2 3 3" xfId="6413" xr:uid="{00000000-0005-0000-0000-0000FD190000}"/>
    <cellStyle name="Comma 54 2 2 2 3 4" xfId="6414" xr:uid="{00000000-0005-0000-0000-0000FE190000}"/>
    <cellStyle name="Comma 54 2 2 2 4" xfId="6415" xr:uid="{00000000-0005-0000-0000-0000FF190000}"/>
    <cellStyle name="Comma 54 2 2 2 5" xfId="6416" xr:uid="{00000000-0005-0000-0000-0000001A0000}"/>
    <cellStyle name="Comma 54 2 2 2 6" xfId="6417" xr:uid="{00000000-0005-0000-0000-0000011A0000}"/>
    <cellStyle name="Comma 54 2 2 3" xfId="6418" xr:uid="{00000000-0005-0000-0000-0000021A0000}"/>
    <cellStyle name="Comma 54 2 2 3 2" xfId="6419" xr:uid="{00000000-0005-0000-0000-0000031A0000}"/>
    <cellStyle name="Comma 54 2 2 3 2 2" xfId="6420" xr:uid="{00000000-0005-0000-0000-0000041A0000}"/>
    <cellStyle name="Comma 54 2 2 3 2 2 2" xfId="6421" xr:uid="{00000000-0005-0000-0000-0000051A0000}"/>
    <cellStyle name="Comma 54 2 2 3 2 2 3" xfId="6422" xr:uid="{00000000-0005-0000-0000-0000061A0000}"/>
    <cellStyle name="Comma 54 2 2 3 2 2 4" xfId="6423" xr:uid="{00000000-0005-0000-0000-0000071A0000}"/>
    <cellStyle name="Comma 54 2 2 3 2 3" xfId="6424" xr:uid="{00000000-0005-0000-0000-0000081A0000}"/>
    <cellStyle name="Comma 54 2 2 3 2 4" xfId="6425" xr:uid="{00000000-0005-0000-0000-0000091A0000}"/>
    <cellStyle name="Comma 54 2 2 3 2 5" xfId="6426" xr:uid="{00000000-0005-0000-0000-00000A1A0000}"/>
    <cellStyle name="Comma 54 2 2 3 3" xfId="6427" xr:uid="{00000000-0005-0000-0000-00000B1A0000}"/>
    <cellStyle name="Comma 54 2 2 3 3 2" xfId="6428" xr:uid="{00000000-0005-0000-0000-00000C1A0000}"/>
    <cellStyle name="Comma 54 2 2 3 3 3" xfId="6429" xr:uid="{00000000-0005-0000-0000-00000D1A0000}"/>
    <cellStyle name="Comma 54 2 2 3 3 4" xfId="6430" xr:uid="{00000000-0005-0000-0000-00000E1A0000}"/>
    <cellStyle name="Comma 54 2 2 3 4" xfId="6431" xr:uid="{00000000-0005-0000-0000-00000F1A0000}"/>
    <cellStyle name="Comma 54 2 2 3 5" xfId="6432" xr:uid="{00000000-0005-0000-0000-0000101A0000}"/>
    <cellStyle name="Comma 54 2 2 3 6" xfId="6433" xr:uid="{00000000-0005-0000-0000-0000111A0000}"/>
    <cellStyle name="Comma 54 2 2 4" xfId="6434" xr:uid="{00000000-0005-0000-0000-0000121A0000}"/>
    <cellStyle name="Comma 54 2 2 4 2" xfId="6435" xr:uid="{00000000-0005-0000-0000-0000131A0000}"/>
    <cellStyle name="Comma 54 2 2 4 2 2" xfId="6436" xr:uid="{00000000-0005-0000-0000-0000141A0000}"/>
    <cellStyle name="Comma 54 2 2 4 2 3" xfId="6437" xr:uid="{00000000-0005-0000-0000-0000151A0000}"/>
    <cellStyle name="Comma 54 2 2 4 2 4" xfId="6438" xr:uid="{00000000-0005-0000-0000-0000161A0000}"/>
    <cellStyle name="Comma 54 2 2 4 3" xfId="6439" xr:uid="{00000000-0005-0000-0000-0000171A0000}"/>
    <cellStyle name="Comma 54 2 2 4 4" xfId="6440" xr:uid="{00000000-0005-0000-0000-0000181A0000}"/>
    <cellStyle name="Comma 54 2 2 4 5" xfId="6441" xr:uid="{00000000-0005-0000-0000-0000191A0000}"/>
    <cellStyle name="Comma 54 2 2 5" xfId="6442" xr:uid="{00000000-0005-0000-0000-00001A1A0000}"/>
    <cellStyle name="Comma 54 2 2 5 2" xfId="6443" xr:uid="{00000000-0005-0000-0000-00001B1A0000}"/>
    <cellStyle name="Comma 54 2 2 5 3" xfId="6444" xr:uid="{00000000-0005-0000-0000-00001C1A0000}"/>
    <cellStyle name="Comma 54 2 2 5 4" xfId="6445" xr:uid="{00000000-0005-0000-0000-00001D1A0000}"/>
    <cellStyle name="Comma 54 2 2 6" xfId="6446" xr:uid="{00000000-0005-0000-0000-00001E1A0000}"/>
    <cellStyle name="Comma 54 2 2 7" xfId="6447" xr:uid="{00000000-0005-0000-0000-00001F1A0000}"/>
    <cellStyle name="Comma 54 2 2 8" xfId="6448" xr:uid="{00000000-0005-0000-0000-0000201A0000}"/>
    <cellStyle name="Comma 54 2 3" xfId="6449" xr:uid="{00000000-0005-0000-0000-0000211A0000}"/>
    <cellStyle name="Comma 54 2 3 2" xfId="6450" xr:uid="{00000000-0005-0000-0000-0000221A0000}"/>
    <cellStyle name="Comma 54 2 3 2 2" xfId="6451" xr:uid="{00000000-0005-0000-0000-0000231A0000}"/>
    <cellStyle name="Comma 54 2 3 2 2 2" xfId="6452" xr:uid="{00000000-0005-0000-0000-0000241A0000}"/>
    <cellStyle name="Comma 54 2 3 2 2 2 2" xfId="6453" xr:uid="{00000000-0005-0000-0000-0000251A0000}"/>
    <cellStyle name="Comma 54 2 3 2 2 2 3" xfId="6454" xr:uid="{00000000-0005-0000-0000-0000261A0000}"/>
    <cellStyle name="Comma 54 2 3 2 2 2 4" xfId="6455" xr:uid="{00000000-0005-0000-0000-0000271A0000}"/>
    <cellStyle name="Comma 54 2 3 2 2 3" xfId="6456" xr:uid="{00000000-0005-0000-0000-0000281A0000}"/>
    <cellStyle name="Comma 54 2 3 2 2 4" xfId="6457" xr:uid="{00000000-0005-0000-0000-0000291A0000}"/>
    <cellStyle name="Comma 54 2 3 2 2 5" xfId="6458" xr:uid="{00000000-0005-0000-0000-00002A1A0000}"/>
    <cellStyle name="Comma 54 2 3 2 3" xfId="6459" xr:uid="{00000000-0005-0000-0000-00002B1A0000}"/>
    <cellStyle name="Comma 54 2 3 2 3 2" xfId="6460" xr:uid="{00000000-0005-0000-0000-00002C1A0000}"/>
    <cellStyle name="Comma 54 2 3 2 3 3" xfId="6461" xr:uid="{00000000-0005-0000-0000-00002D1A0000}"/>
    <cellStyle name="Comma 54 2 3 2 3 4" xfId="6462" xr:uid="{00000000-0005-0000-0000-00002E1A0000}"/>
    <cellStyle name="Comma 54 2 3 2 4" xfId="6463" xr:uid="{00000000-0005-0000-0000-00002F1A0000}"/>
    <cellStyle name="Comma 54 2 3 2 5" xfId="6464" xr:uid="{00000000-0005-0000-0000-0000301A0000}"/>
    <cellStyle name="Comma 54 2 3 2 6" xfId="6465" xr:uid="{00000000-0005-0000-0000-0000311A0000}"/>
    <cellStyle name="Comma 54 2 3 3" xfId="6466" xr:uid="{00000000-0005-0000-0000-0000321A0000}"/>
    <cellStyle name="Comma 54 2 3 3 2" xfId="6467" xr:uid="{00000000-0005-0000-0000-0000331A0000}"/>
    <cellStyle name="Comma 54 2 3 3 2 2" xfId="6468" xr:uid="{00000000-0005-0000-0000-0000341A0000}"/>
    <cellStyle name="Comma 54 2 3 3 2 2 2" xfId="6469" xr:uid="{00000000-0005-0000-0000-0000351A0000}"/>
    <cellStyle name="Comma 54 2 3 3 2 2 3" xfId="6470" xr:uid="{00000000-0005-0000-0000-0000361A0000}"/>
    <cellStyle name="Comma 54 2 3 3 2 2 4" xfId="6471" xr:uid="{00000000-0005-0000-0000-0000371A0000}"/>
    <cellStyle name="Comma 54 2 3 3 2 3" xfId="6472" xr:uid="{00000000-0005-0000-0000-0000381A0000}"/>
    <cellStyle name="Comma 54 2 3 3 2 4" xfId="6473" xr:uid="{00000000-0005-0000-0000-0000391A0000}"/>
    <cellStyle name="Comma 54 2 3 3 2 5" xfId="6474" xr:uid="{00000000-0005-0000-0000-00003A1A0000}"/>
    <cellStyle name="Comma 54 2 3 3 3" xfId="6475" xr:uid="{00000000-0005-0000-0000-00003B1A0000}"/>
    <cellStyle name="Comma 54 2 3 3 3 2" xfId="6476" xr:uid="{00000000-0005-0000-0000-00003C1A0000}"/>
    <cellStyle name="Comma 54 2 3 3 3 3" xfId="6477" xr:uid="{00000000-0005-0000-0000-00003D1A0000}"/>
    <cellStyle name="Comma 54 2 3 3 3 4" xfId="6478" xr:uid="{00000000-0005-0000-0000-00003E1A0000}"/>
    <cellStyle name="Comma 54 2 3 3 4" xfId="6479" xr:uid="{00000000-0005-0000-0000-00003F1A0000}"/>
    <cellStyle name="Comma 54 2 3 3 5" xfId="6480" xr:uid="{00000000-0005-0000-0000-0000401A0000}"/>
    <cellStyle name="Comma 54 2 3 3 6" xfId="6481" xr:uid="{00000000-0005-0000-0000-0000411A0000}"/>
    <cellStyle name="Comma 54 2 3 4" xfId="6482" xr:uid="{00000000-0005-0000-0000-0000421A0000}"/>
    <cellStyle name="Comma 54 2 3 4 2" xfId="6483" xr:uid="{00000000-0005-0000-0000-0000431A0000}"/>
    <cellStyle name="Comma 54 2 3 4 2 2" xfId="6484" xr:uid="{00000000-0005-0000-0000-0000441A0000}"/>
    <cellStyle name="Comma 54 2 3 4 2 3" xfId="6485" xr:uid="{00000000-0005-0000-0000-0000451A0000}"/>
    <cellStyle name="Comma 54 2 3 4 2 4" xfId="6486" xr:uid="{00000000-0005-0000-0000-0000461A0000}"/>
    <cellStyle name="Comma 54 2 3 4 3" xfId="6487" xr:uid="{00000000-0005-0000-0000-0000471A0000}"/>
    <cellStyle name="Comma 54 2 3 4 4" xfId="6488" xr:uid="{00000000-0005-0000-0000-0000481A0000}"/>
    <cellStyle name="Comma 54 2 3 4 5" xfId="6489" xr:uid="{00000000-0005-0000-0000-0000491A0000}"/>
    <cellStyle name="Comma 54 2 3 5" xfId="6490" xr:uid="{00000000-0005-0000-0000-00004A1A0000}"/>
    <cellStyle name="Comma 54 2 3 5 2" xfId="6491" xr:uid="{00000000-0005-0000-0000-00004B1A0000}"/>
    <cellStyle name="Comma 54 2 3 5 3" xfId="6492" xr:uid="{00000000-0005-0000-0000-00004C1A0000}"/>
    <cellStyle name="Comma 54 2 3 5 4" xfId="6493" xr:uid="{00000000-0005-0000-0000-00004D1A0000}"/>
    <cellStyle name="Comma 54 2 3 6" xfId="6494" xr:uid="{00000000-0005-0000-0000-00004E1A0000}"/>
    <cellStyle name="Comma 54 2 3 7" xfId="6495" xr:uid="{00000000-0005-0000-0000-00004F1A0000}"/>
    <cellStyle name="Comma 54 2 3 8" xfId="6496" xr:uid="{00000000-0005-0000-0000-0000501A0000}"/>
    <cellStyle name="Comma 54 2 4" xfId="6497" xr:uid="{00000000-0005-0000-0000-0000511A0000}"/>
    <cellStyle name="Comma 54 2 4 2" xfId="6498" xr:uid="{00000000-0005-0000-0000-0000521A0000}"/>
    <cellStyle name="Comma 54 2 4 2 2" xfId="6499" xr:uid="{00000000-0005-0000-0000-0000531A0000}"/>
    <cellStyle name="Comma 54 2 4 2 2 2" xfId="6500" xr:uid="{00000000-0005-0000-0000-0000541A0000}"/>
    <cellStyle name="Comma 54 2 4 2 2 3" xfId="6501" xr:uid="{00000000-0005-0000-0000-0000551A0000}"/>
    <cellStyle name="Comma 54 2 4 2 2 4" xfId="6502" xr:uid="{00000000-0005-0000-0000-0000561A0000}"/>
    <cellStyle name="Comma 54 2 4 2 3" xfId="6503" xr:uid="{00000000-0005-0000-0000-0000571A0000}"/>
    <cellStyle name="Comma 54 2 4 2 4" xfId="6504" xr:uid="{00000000-0005-0000-0000-0000581A0000}"/>
    <cellStyle name="Comma 54 2 4 2 5" xfId="6505" xr:uid="{00000000-0005-0000-0000-0000591A0000}"/>
    <cellStyle name="Comma 54 2 4 3" xfId="6506" xr:uid="{00000000-0005-0000-0000-00005A1A0000}"/>
    <cellStyle name="Comma 54 2 4 3 2" xfId="6507" xr:uid="{00000000-0005-0000-0000-00005B1A0000}"/>
    <cellStyle name="Comma 54 2 4 3 3" xfId="6508" xr:uid="{00000000-0005-0000-0000-00005C1A0000}"/>
    <cellStyle name="Comma 54 2 4 3 4" xfId="6509" xr:uid="{00000000-0005-0000-0000-00005D1A0000}"/>
    <cellStyle name="Comma 54 2 4 4" xfId="6510" xr:uid="{00000000-0005-0000-0000-00005E1A0000}"/>
    <cellStyle name="Comma 54 2 4 5" xfId="6511" xr:uid="{00000000-0005-0000-0000-00005F1A0000}"/>
    <cellStyle name="Comma 54 2 4 6" xfId="6512" xr:uid="{00000000-0005-0000-0000-0000601A0000}"/>
    <cellStyle name="Comma 54 2 5" xfId="6513" xr:uid="{00000000-0005-0000-0000-0000611A0000}"/>
    <cellStyle name="Comma 54 2 5 2" xfId="6514" xr:uid="{00000000-0005-0000-0000-0000621A0000}"/>
    <cellStyle name="Comma 54 2 5 2 2" xfId="6515" xr:uid="{00000000-0005-0000-0000-0000631A0000}"/>
    <cellStyle name="Comma 54 2 5 2 2 2" xfId="6516" xr:uid="{00000000-0005-0000-0000-0000641A0000}"/>
    <cellStyle name="Comma 54 2 5 2 2 3" xfId="6517" xr:uid="{00000000-0005-0000-0000-0000651A0000}"/>
    <cellStyle name="Comma 54 2 5 2 2 4" xfId="6518" xr:uid="{00000000-0005-0000-0000-0000661A0000}"/>
    <cellStyle name="Comma 54 2 5 2 3" xfId="6519" xr:uid="{00000000-0005-0000-0000-0000671A0000}"/>
    <cellStyle name="Comma 54 2 5 2 4" xfId="6520" xr:uid="{00000000-0005-0000-0000-0000681A0000}"/>
    <cellStyle name="Comma 54 2 5 2 5" xfId="6521" xr:uid="{00000000-0005-0000-0000-0000691A0000}"/>
    <cellStyle name="Comma 54 2 5 3" xfId="6522" xr:uid="{00000000-0005-0000-0000-00006A1A0000}"/>
    <cellStyle name="Comma 54 2 5 3 2" xfId="6523" xr:uid="{00000000-0005-0000-0000-00006B1A0000}"/>
    <cellStyle name="Comma 54 2 5 3 3" xfId="6524" xr:uid="{00000000-0005-0000-0000-00006C1A0000}"/>
    <cellStyle name="Comma 54 2 5 3 4" xfId="6525" xr:uid="{00000000-0005-0000-0000-00006D1A0000}"/>
    <cellStyle name="Comma 54 2 5 4" xfId="6526" xr:uid="{00000000-0005-0000-0000-00006E1A0000}"/>
    <cellStyle name="Comma 54 2 5 5" xfId="6527" xr:uid="{00000000-0005-0000-0000-00006F1A0000}"/>
    <cellStyle name="Comma 54 2 5 6" xfId="6528" xr:uid="{00000000-0005-0000-0000-0000701A0000}"/>
    <cellStyle name="Comma 54 2 6" xfId="6529" xr:uid="{00000000-0005-0000-0000-0000711A0000}"/>
    <cellStyle name="Comma 54 2 6 2" xfId="6530" xr:uid="{00000000-0005-0000-0000-0000721A0000}"/>
    <cellStyle name="Comma 54 2 6 2 2" xfId="6531" xr:uid="{00000000-0005-0000-0000-0000731A0000}"/>
    <cellStyle name="Comma 54 2 6 2 3" xfId="6532" xr:uid="{00000000-0005-0000-0000-0000741A0000}"/>
    <cellStyle name="Comma 54 2 6 2 4" xfId="6533" xr:uid="{00000000-0005-0000-0000-0000751A0000}"/>
    <cellStyle name="Comma 54 2 6 3" xfId="6534" xr:uid="{00000000-0005-0000-0000-0000761A0000}"/>
    <cellStyle name="Comma 54 2 6 4" xfId="6535" xr:uid="{00000000-0005-0000-0000-0000771A0000}"/>
    <cellStyle name="Comma 54 2 6 5" xfId="6536" xr:uid="{00000000-0005-0000-0000-0000781A0000}"/>
    <cellStyle name="Comma 54 2 7" xfId="6537" xr:uid="{00000000-0005-0000-0000-0000791A0000}"/>
    <cellStyle name="Comma 54 2 7 2" xfId="6538" xr:uid="{00000000-0005-0000-0000-00007A1A0000}"/>
    <cellStyle name="Comma 54 2 7 3" xfId="6539" xr:uid="{00000000-0005-0000-0000-00007B1A0000}"/>
    <cellStyle name="Comma 54 2 7 4" xfId="6540" xr:uid="{00000000-0005-0000-0000-00007C1A0000}"/>
    <cellStyle name="Comma 54 2 8" xfId="6541" xr:uid="{00000000-0005-0000-0000-00007D1A0000}"/>
    <cellStyle name="Comma 54 2 9" xfId="6542" xr:uid="{00000000-0005-0000-0000-00007E1A0000}"/>
    <cellStyle name="Comma 54 3" xfId="6543" xr:uid="{00000000-0005-0000-0000-00007F1A0000}"/>
    <cellStyle name="Comma 54 3 10" xfId="6544" xr:uid="{00000000-0005-0000-0000-0000801A0000}"/>
    <cellStyle name="Comma 54 3 2" xfId="6545" xr:uid="{00000000-0005-0000-0000-0000811A0000}"/>
    <cellStyle name="Comma 54 3 2 2" xfId="6546" xr:uid="{00000000-0005-0000-0000-0000821A0000}"/>
    <cellStyle name="Comma 54 3 2 2 2" xfId="6547" xr:uid="{00000000-0005-0000-0000-0000831A0000}"/>
    <cellStyle name="Comma 54 3 2 2 2 2" xfId="6548" xr:uid="{00000000-0005-0000-0000-0000841A0000}"/>
    <cellStyle name="Comma 54 3 2 2 2 2 2" xfId="6549" xr:uid="{00000000-0005-0000-0000-0000851A0000}"/>
    <cellStyle name="Comma 54 3 2 2 2 2 3" xfId="6550" xr:uid="{00000000-0005-0000-0000-0000861A0000}"/>
    <cellStyle name="Comma 54 3 2 2 2 2 4" xfId="6551" xr:uid="{00000000-0005-0000-0000-0000871A0000}"/>
    <cellStyle name="Comma 54 3 2 2 2 3" xfId="6552" xr:uid="{00000000-0005-0000-0000-0000881A0000}"/>
    <cellStyle name="Comma 54 3 2 2 2 4" xfId="6553" xr:uid="{00000000-0005-0000-0000-0000891A0000}"/>
    <cellStyle name="Comma 54 3 2 2 2 5" xfId="6554" xr:uid="{00000000-0005-0000-0000-00008A1A0000}"/>
    <cellStyle name="Comma 54 3 2 2 3" xfId="6555" xr:uid="{00000000-0005-0000-0000-00008B1A0000}"/>
    <cellStyle name="Comma 54 3 2 2 3 2" xfId="6556" xr:uid="{00000000-0005-0000-0000-00008C1A0000}"/>
    <cellStyle name="Comma 54 3 2 2 3 3" xfId="6557" xr:uid="{00000000-0005-0000-0000-00008D1A0000}"/>
    <cellStyle name="Comma 54 3 2 2 3 4" xfId="6558" xr:uid="{00000000-0005-0000-0000-00008E1A0000}"/>
    <cellStyle name="Comma 54 3 2 2 4" xfId="6559" xr:uid="{00000000-0005-0000-0000-00008F1A0000}"/>
    <cellStyle name="Comma 54 3 2 2 5" xfId="6560" xr:uid="{00000000-0005-0000-0000-0000901A0000}"/>
    <cellStyle name="Comma 54 3 2 2 6" xfId="6561" xr:uid="{00000000-0005-0000-0000-0000911A0000}"/>
    <cellStyle name="Comma 54 3 2 3" xfId="6562" xr:uid="{00000000-0005-0000-0000-0000921A0000}"/>
    <cellStyle name="Comma 54 3 2 3 2" xfId="6563" xr:uid="{00000000-0005-0000-0000-0000931A0000}"/>
    <cellStyle name="Comma 54 3 2 3 2 2" xfId="6564" xr:uid="{00000000-0005-0000-0000-0000941A0000}"/>
    <cellStyle name="Comma 54 3 2 3 2 2 2" xfId="6565" xr:uid="{00000000-0005-0000-0000-0000951A0000}"/>
    <cellStyle name="Comma 54 3 2 3 2 2 3" xfId="6566" xr:uid="{00000000-0005-0000-0000-0000961A0000}"/>
    <cellStyle name="Comma 54 3 2 3 2 2 4" xfId="6567" xr:uid="{00000000-0005-0000-0000-0000971A0000}"/>
    <cellStyle name="Comma 54 3 2 3 2 3" xfId="6568" xr:uid="{00000000-0005-0000-0000-0000981A0000}"/>
    <cellStyle name="Comma 54 3 2 3 2 4" xfId="6569" xr:uid="{00000000-0005-0000-0000-0000991A0000}"/>
    <cellStyle name="Comma 54 3 2 3 2 5" xfId="6570" xr:uid="{00000000-0005-0000-0000-00009A1A0000}"/>
    <cellStyle name="Comma 54 3 2 3 3" xfId="6571" xr:uid="{00000000-0005-0000-0000-00009B1A0000}"/>
    <cellStyle name="Comma 54 3 2 3 3 2" xfId="6572" xr:uid="{00000000-0005-0000-0000-00009C1A0000}"/>
    <cellStyle name="Comma 54 3 2 3 3 3" xfId="6573" xr:uid="{00000000-0005-0000-0000-00009D1A0000}"/>
    <cellStyle name="Comma 54 3 2 3 3 4" xfId="6574" xr:uid="{00000000-0005-0000-0000-00009E1A0000}"/>
    <cellStyle name="Comma 54 3 2 3 4" xfId="6575" xr:uid="{00000000-0005-0000-0000-00009F1A0000}"/>
    <cellStyle name="Comma 54 3 2 3 5" xfId="6576" xr:uid="{00000000-0005-0000-0000-0000A01A0000}"/>
    <cellStyle name="Comma 54 3 2 3 6" xfId="6577" xr:uid="{00000000-0005-0000-0000-0000A11A0000}"/>
    <cellStyle name="Comma 54 3 2 4" xfId="6578" xr:uid="{00000000-0005-0000-0000-0000A21A0000}"/>
    <cellStyle name="Comma 54 3 2 4 2" xfId="6579" xr:uid="{00000000-0005-0000-0000-0000A31A0000}"/>
    <cellStyle name="Comma 54 3 2 4 2 2" xfId="6580" xr:uid="{00000000-0005-0000-0000-0000A41A0000}"/>
    <cellStyle name="Comma 54 3 2 4 2 3" xfId="6581" xr:uid="{00000000-0005-0000-0000-0000A51A0000}"/>
    <cellStyle name="Comma 54 3 2 4 2 4" xfId="6582" xr:uid="{00000000-0005-0000-0000-0000A61A0000}"/>
    <cellStyle name="Comma 54 3 2 4 3" xfId="6583" xr:uid="{00000000-0005-0000-0000-0000A71A0000}"/>
    <cellStyle name="Comma 54 3 2 4 4" xfId="6584" xr:uid="{00000000-0005-0000-0000-0000A81A0000}"/>
    <cellStyle name="Comma 54 3 2 4 5" xfId="6585" xr:uid="{00000000-0005-0000-0000-0000A91A0000}"/>
    <cellStyle name="Comma 54 3 2 5" xfId="6586" xr:uid="{00000000-0005-0000-0000-0000AA1A0000}"/>
    <cellStyle name="Comma 54 3 2 5 2" xfId="6587" xr:uid="{00000000-0005-0000-0000-0000AB1A0000}"/>
    <cellStyle name="Comma 54 3 2 5 3" xfId="6588" xr:uid="{00000000-0005-0000-0000-0000AC1A0000}"/>
    <cellStyle name="Comma 54 3 2 5 4" xfId="6589" xr:uid="{00000000-0005-0000-0000-0000AD1A0000}"/>
    <cellStyle name="Comma 54 3 2 6" xfId="6590" xr:uid="{00000000-0005-0000-0000-0000AE1A0000}"/>
    <cellStyle name="Comma 54 3 2 7" xfId="6591" xr:uid="{00000000-0005-0000-0000-0000AF1A0000}"/>
    <cellStyle name="Comma 54 3 2 8" xfId="6592" xr:uid="{00000000-0005-0000-0000-0000B01A0000}"/>
    <cellStyle name="Comma 54 3 3" xfId="6593" xr:uid="{00000000-0005-0000-0000-0000B11A0000}"/>
    <cellStyle name="Comma 54 3 3 2" xfId="6594" xr:uid="{00000000-0005-0000-0000-0000B21A0000}"/>
    <cellStyle name="Comma 54 3 3 2 2" xfId="6595" xr:uid="{00000000-0005-0000-0000-0000B31A0000}"/>
    <cellStyle name="Comma 54 3 3 2 2 2" xfId="6596" xr:uid="{00000000-0005-0000-0000-0000B41A0000}"/>
    <cellStyle name="Comma 54 3 3 2 2 2 2" xfId="6597" xr:uid="{00000000-0005-0000-0000-0000B51A0000}"/>
    <cellStyle name="Comma 54 3 3 2 2 2 3" xfId="6598" xr:uid="{00000000-0005-0000-0000-0000B61A0000}"/>
    <cellStyle name="Comma 54 3 3 2 2 2 4" xfId="6599" xr:uid="{00000000-0005-0000-0000-0000B71A0000}"/>
    <cellStyle name="Comma 54 3 3 2 2 3" xfId="6600" xr:uid="{00000000-0005-0000-0000-0000B81A0000}"/>
    <cellStyle name="Comma 54 3 3 2 2 4" xfId="6601" xr:uid="{00000000-0005-0000-0000-0000B91A0000}"/>
    <cellStyle name="Comma 54 3 3 2 2 5" xfId="6602" xr:uid="{00000000-0005-0000-0000-0000BA1A0000}"/>
    <cellStyle name="Comma 54 3 3 2 3" xfId="6603" xr:uid="{00000000-0005-0000-0000-0000BB1A0000}"/>
    <cellStyle name="Comma 54 3 3 2 3 2" xfId="6604" xr:uid="{00000000-0005-0000-0000-0000BC1A0000}"/>
    <cellStyle name="Comma 54 3 3 2 3 3" xfId="6605" xr:uid="{00000000-0005-0000-0000-0000BD1A0000}"/>
    <cellStyle name="Comma 54 3 3 2 3 4" xfId="6606" xr:uid="{00000000-0005-0000-0000-0000BE1A0000}"/>
    <cellStyle name="Comma 54 3 3 2 4" xfId="6607" xr:uid="{00000000-0005-0000-0000-0000BF1A0000}"/>
    <cellStyle name="Comma 54 3 3 2 5" xfId="6608" xr:uid="{00000000-0005-0000-0000-0000C01A0000}"/>
    <cellStyle name="Comma 54 3 3 2 6" xfId="6609" xr:uid="{00000000-0005-0000-0000-0000C11A0000}"/>
    <cellStyle name="Comma 54 3 3 3" xfId="6610" xr:uid="{00000000-0005-0000-0000-0000C21A0000}"/>
    <cellStyle name="Comma 54 3 3 3 2" xfId="6611" xr:uid="{00000000-0005-0000-0000-0000C31A0000}"/>
    <cellStyle name="Comma 54 3 3 3 2 2" xfId="6612" xr:uid="{00000000-0005-0000-0000-0000C41A0000}"/>
    <cellStyle name="Comma 54 3 3 3 2 2 2" xfId="6613" xr:uid="{00000000-0005-0000-0000-0000C51A0000}"/>
    <cellStyle name="Comma 54 3 3 3 2 2 3" xfId="6614" xr:uid="{00000000-0005-0000-0000-0000C61A0000}"/>
    <cellStyle name="Comma 54 3 3 3 2 2 4" xfId="6615" xr:uid="{00000000-0005-0000-0000-0000C71A0000}"/>
    <cellStyle name="Comma 54 3 3 3 2 3" xfId="6616" xr:uid="{00000000-0005-0000-0000-0000C81A0000}"/>
    <cellStyle name="Comma 54 3 3 3 2 4" xfId="6617" xr:uid="{00000000-0005-0000-0000-0000C91A0000}"/>
    <cellStyle name="Comma 54 3 3 3 2 5" xfId="6618" xr:uid="{00000000-0005-0000-0000-0000CA1A0000}"/>
    <cellStyle name="Comma 54 3 3 3 3" xfId="6619" xr:uid="{00000000-0005-0000-0000-0000CB1A0000}"/>
    <cellStyle name="Comma 54 3 3 3 3 2" xfId="6620" xr:uid="{00000000-0005-0000-0000-0000CC1A0000}"/>
    <cellStyle name="Comma 54 3 3 3 3 3" xfId="6621" xr:uid="{00000000-0005-0000-0000-0000CD1A0000}"/>
    <cellStyle name="Comma 54 3 3 3 3 4" xfId="6622" xr:uid="{00000000-0005-0000-0000-0000CE1A0000}"/>
    <cellStyle name="Comma 54 3 3 3 4" xfId="6623" xr:uid="{00000000-0005-0000-0000-0000CF1A0000}"/>
    <cellStyle name="Comma 54 3 3 3 5" xfId="6624" xr:uid="{00000000-0005-0000-0000-0000D01A0000}"/>
    <cellStyle name="Comma 54 3 3 3 6" xfId="6625" xr:uid="{00000000-0005-0000-0000-0000D11A0000}"/>
    <cellStyle name="Comma 54 3 3 4" xfId="6626" xr:uid="{00000000-0005-0000-0000-0000D21A0000}"/>
    <cellStyle name="Comma 54 3 3 4 2" xfId="6627" xr:uid="{00000000-0005-0000-0000-0000D31A0000}"/>
    <cellStyle name="Comma 54 3 3 4 2 2" xfId="6628" xr:uid="{00000000-0005-0000-0000-0000D41A0000}"/>
    <cellStyle name="Comma 54 3 3 4 2 3" xfId="6629" xr:uid="{00000000-0005-0000-0000-0000D51A0000}"/>
    <cellStyle name="Comma 54 3 3 4 2 4" xfId="6630" xr:uid="{00000000-0005-0000-0000-0000D61A0000}"/>
    <cellStyle name="Comma 54 3 3 4 3" xfId="6631" xr:uid="{00000000-0005-0000-0000-0000D71A0000}"/>
    <cellStyle name="Comma 54 3 3 4 4" xfId="6632" xr:uid="{00000000-0005-0000-0000-0000D81A0000}"/>
    <cellStyle name="Comma 54 3 3 4 5" xfId="6633" xr:uid="{00000000-0005-0000-0000-0000D91A0000}"/>
    <cellStyle name="Comma 54 3 3 5" xfId="6634" xr:uid="{00000000-0005-0000-0000-0000DA1A0000}"/>
    <cellStyle name="Comma 54 3 3 5 2" xfId="6635" xr:uid="{00000000-0005-0000-0000-0000DB1A0000}"/>
    <cellStyle name="Comma 54 3 3 5 3" xfId="6636" xr:uid="{00000000-0005-0000-0000-0000DC1A0000}"/>
    <cellStyle name="Comma 54 3 3 5 4" xfId="6637" xr:uid="{00000000-0005-0000-0000-0000DD1A0000}"/>
    <cellStyle name="Comma 54 3 3 6" xfId="6638" xr:uid="{00000000-0005-0000-0000-0000DE1A0000}"/>
    <cellStyle name="Comma 54 3 3 7" xfId="6639" xr:uid="{00000000-0005-0000-0000-0000DF1A0000}"/>
    <cellStyle name="Comma 54 3 3 8" xfId="6640" xr:uid="{00000000-0005-0000-0000-0000E01A0000}"/>
    <cellStyle name="Comma 54 3 4" xfId="6641" xr:uid="{00000000-0005-0000-0000-0000E11A0000}"/>
    <cellStyle name="Comma 54 3 4 2" xfId="6642" xr:uid="{00000000-0005-0000-0000-0000E21A0000}"/>
    <cellStyle name="Comma 54 3 4 2 2" xfId="6643" xr:uid="{00000000-0005-0000-0000-0000E31A0000}"/>
    <cellStyle name="Comma 54 3 4 2 2 2" xfId="6644" xr:uid="{00000000-0005-0000-0000-0000E41A0000}"/>
    <cellStyle name="Comma 54 3 4 2 2 3" xfId="6645" xr:uid="{00000000-0005-0000-0000-0000E51A0000}"/>
    <cellStyle name="Comma 54 3 4 2 2 4" xfId="6646" xr:uid="{00000000-0005-0000-0000-0000E61A0000}"/>
    <cellStyle name="Comma 54 3 4 2 3" xfId="6647" xr:uid="{00000000-0005-0000-0000-0000E71A0000}"/>
    <cellStyle name="Comma 54 3 4 2 4" xfId="6648" xr:uid="{00000000-0005-0000-0000-0000E81A0000}"/>
    <cellStyle name="Comma 54 3 4 2 5" xfId="6649" xr:uid="{00000000-0005-0000-0000-0000E91A0000}"/>
    <cellStyle name="Comma 54 3 4 3" xfId="6650" xr:uid="{00000000-0005-0000-0000-0000EA1A0000}"/>
    <cellStyle name="Comma 54 3 4 3 2" xfId="6651" xr:uid="{00000000-0005-0000-0000-0000EB1A0000}"/>
    <cellStyle name="Comma 54 3 4 3 3" xfId="6652" xr:uid="{00000000-0005-0000-0000-0000EC1A0000}"/>
    <cellStyle name="Comma 54 3 4 3 4" xfId="6653" xr:uid="{00000000-0005-0000-0000-0000ED1A0000}"/>
    <cellStyle name="Comma 54 3 4 4" xfId="6654" xr:uid="{00000000-0005-0000-0000-0000EE1A0000}"/>
    <cellStyle name="Comma 54 3 4 5" xfId="6655" xr:uid="{00000000-0005-0000-0000-0000EF1A0000}"/>
    <cellStyle name="Comma 54 3 4 6" xfId="6656" xr:uid="{00000000-0005-0000-0000-0000F01A0000}"/>
    <cellStyle name="Comma 54 3 5" xfId="6657" xr:uid="{00000000-0005-0000-0000-0000F11A0000}"/>
    <cellStyle name="Comma 54 3 5 2" xfId="6658" xr:uid="{00000000-0005-0000-0000-0000F21A0000}"/>
    <cellStyle name="Comma 54 3 5 2 2" xfId="6659" xr:uid="{00000000-0005-0000-0000-0000F31A0000}"/>
    <cellStyle name="Comma 54 3 5 2 2 2" xfId="6660" xr:uid="{00000000-0005-0000-0000-0000F41A0000}"/>
    <cellStyle name="Comma 54 3 5 2 2 3" xfId="6661" xr:uid="{00000000-0005-0000-0000-0000F51A0000}"/>
    <cellStyle name="Comma 54 3 5 2 2 4" xfId="6662" xr:uid="{00000000-0005-0000-0000-0000F61A0000}"/>
    <cellStyle name="Comma 54 3 5 2 3" xfId="6663" xr:uid="{00000000-0005-0000-0000-0000F71A0000}"/>
    <cellStyle name="Comma 54 3 5 2 4" xfId="6664" xr:uid="{00000000-0005-0000-0000-0000F81A0000}"/>
    <cellStyle name="Comma 54 3 5 2 5" xfId="6665" xr:uid="{00000000-0005-0000-0000-0000F91A0000}"/>
    <cellStyle name="Comma 54 3 5 3" xfId="6666" xr:uid="{00000000-0005-0000-0000-0000FA1A0000}"/>
    <cellStyle name="Comma 54 3 5 3 2" xfId="6667" xr:uid="{00000000-0005-0000-0000-0000FB1A0000}"/>
    <cellStyle name="Comma 54 3 5 3 3" xfId="6668" xr:uid="{00000000-0005-0000-0000-0000FC1A0000}"/>
    <cellStyle name="Comma 54 3 5 3 4" xfId="6669" xr:uid="{00000000-0005-0000-0000-0000FD1A0000}"/>
    <cellStyle name="Comma 54 3 5 4" xfId="6670" xr:uid="{00000000-0005-0000-0000-0000FE1A0000}"/>
    <cellStyle name="Comma 54 3 5 5" xfId="6671" xr:uid="{00000000-0005-0000-0000-0000FF1A0000}"/>
    <cellStyle name="Comma 54 3 5 6" xfId="6672" xr:uid="{00000000-0005-0000-0000-0000001B0000}"/>
    <cellStyle name="Comma 54 3 6" xfId="6673" xr:uid="{00000000-0005-0000-0000-0000011B0000}"/>
    <cellStyle name="Comma 54 3 6 2" xfId="6674" xr:uid="{00000000-0005-0000-0000-0000021B0000}"/>
    <cellStyle name="Comma 54 3 6 2 2" xfId="6675" xr:uid="{00000000-0005-0000-0000-0000031B0000}"/>
    <cellStyle name="Comma 54 3 6 2 3" xfId="6676" xr:uid="{00000000-0005-0000-0000-0000041B0000}"/>
    <cellStyle name="Comma 54 3 6 2 4" xfId="6677" xr:uid="{00000000-0005-0000-0000-0000051B0000}"/>
    <cellStyle name="Comma 54 3 6 3" xfId="6678" xr:uid="{00000000-0005-0000-0000-0000061B0000}"/>
    <cellStyle name="Comma 54 3 6 4" xfId="6679" xr:uid="{00000000-0005-0000-0000-0000071B0000}"/>
    <cellStyle name="Comma 54 3 6 5" xfId="6680" xr:uid="{00000000-0005-0000-0000-0000081B0000}"/>
    <cellStyle name="Comma 54 3 7" xfId="6681" xr:uid="{00000000-0005-0000-0000-0000091B0000}"/>
    <cellStyle name="Comma 54 3 7 2" xfId="6682" xr:uid="{00000000-0005-0000-0000-00000A1B0000}"/>
    <cellStyle name="Comma 54 3 7 3" xfId="6683" xr:uid="{00000000-0005-0000-0000-00000B1B0000}"/>
    <cellStyle name="Comma 54 3 7 4" xfId="6684" xr:uid="{00000000-0005-0000-0000-00000C1B0000}"/>
    <cellStyle name="Comma 54 3 8" xfId="6685" xr:uid="{00000000-0005-0000-0000-00000D1B0000}"/>
    <cellStyle name="Comma 54 3 9" xfId="6686" xr:uid="{00000000-0005-0000-0000-00000E1B0000}"/>
    <cellStyle name="Comma 54 4" xfId="6687" xr:uid="{00000000-0005-0000-0000-00000F1B0000}"/>
    <cellStyle name="Comma 54 4 2" xfId="6688" xr:uid="{00000000-0005-0000-0000-0000101B0000}"/>
    <cellStyle name="Comma 54 4 2 2" xfId="6689" xr:uid="{00000000-0005-0000-0000-0000111B0000}"/>
    <cellStyle name="Comma 54 4 2 2 2" xfId="6690" xr:uid="{00000000-0005-0000-0000-0000121B0000}"/>
    <cellStyle name="Comma 54 4 2 2 2 2" xfId="6691" xr:uid="{00000000-0005-0000-0000-0000131B0000}"/>
    <cellStyle name="Comma 54 4 2 2 2 3" xfId="6692" xr:uid="{00000000-0005-0000-0000-0000141B0000}"/>
    <cellStyle name="Comma 54 4 2 2 2 4" xfId="6693" xr:uid="{00000000-0005-0000-0000-0000151B0000}"/>
    <cellStyle name="Comma 54 4 2 2 3" xfId="6694" xr:uid="{00000000-0005-0000-0000-0000161B0000}"/>
    <cellStyle name="Comma 54 4 2 2 4" xfId="6695" xr:uid="{00000000-0005-0000-0000-0000171B0000}"/>
    <cellStyle name="Comma 54 4 2 2 5" xfId="6696" xr:uid="{00000000-0005-0000-0000-0000181B0000}"/>
    <cellStyle name="Comma 54 4 2 3" xfId="6697" xr:uid="{00000000-0005-0000-0000-0000191B0000}"/>
    <cellStyle name="Comma 54 4 2 3 2" xfId="6698" xr:uid="{00000000-0005-0000-0000-00001A1B0000}"/>
    <cellStyle name="Comma 54 4 2 3 3" xfId="6699" xr:uid="{00000000-0005-0000-0000-00001B1B0000}"/>
    <cellStyle name="Comma 54 4 2 3 4" xfId="6700" xr:uid="{00000000-0005-0000-0000-00001C1B0000}"/>
    <cellStyle name="Comma 54 4 2 4" xfId="6701" xr:uid="{00000000-0005-0000-0000-00001D1B0000}"/>
    <cellStyle name="Comma 54 4 2 5" xfId="6702" xr:uid="{00000000-0005-0000-0000-00001E1B0000}"/>
    <cellStyle name="Comma 54 4 2 6" xfId="6703" xr:uid="{00000000-0005-0000-0000-00001F1B0000}"/>
    <cellStyle name="Comma 54 4 3" xfId="6704" xr:uid="{00000000-0005-0000-0000-0000201B0000}"/>
    <cellStyle name="Comma 54 4 3 2" xfId="6705" xr:uid="{00000000-0005-0000-0000-0000211B0000}"/>
    <cellStyle name="Comma 54 4 3 2 2" xfId="6706" xr:uid="{00000000-0005-0000-0000-0000221B0000}"/>
    <cellStyle name="Comma 54 4 3 2 2 2" xfId="6707" xr:uid="{00000000-0005-0000-0000-0000231B0000}"/>
    <cellStyle name="Comma 54 4 3 2 2 3" xfId="6708" xr:uid="{00000000-0005-0000-0000-0000241B0000}"/>
    <cellStyle name="Comma 54 4 3 2 2 4" xfId="6709" xr:uid="{00000000-0005-0000-0000-0000251B0000}"/>
    <cellStyle name="Comma 54 4 3 2 3" xfId="6710" xr:uid="{00000000-0005-0000-0000-0000261B0000}"/>
    <cellStyle name="Comma 54 4 3 2 4" xfId="6711" xr:uid="{00000000-0005-0000-0000-0000271B0000}"/>
    <cellStyle name="Comma 54 4 3 2 5" xfId="6712" xr:uid="{00000000-0005-0000-0000-0000281B0000}"/>
    <cellStyle name="Comma 54 4 3 3" xfId="6713" xr:uid="{00000000-0005-0000-0000-0000291B0000}"/>
    <cellStyle name="Comma 54 4 3 3 2" xfId="6714" xr:uid="{00000000-0005-0000-0000-00002A1B0000}"/>
    <cellStyle name="Comma 54 4 3 3 3" xfId="6715" xr:uid="{00000000-0005-0000-0000-00002B1B0000}"/>
    <cellStyle name="Comma 54 4 3 3 4" xfId="6716" xr:uid="{00000000-0005-0000-0000-00002C1B0000}"/>
    <cellStyle name="Comma 54 4 3 4" xfId="6717" xr:uid="{00000000-0005-0000-0000-00002D1B0000}"/>
    <cellStyle name="Comma 54 4 3 5" xfId="6718" xr:uid="{00000000-0005-0000-0000-00002E1B0000}"/>
    <cellStyle name="Comma 54 4 3 6" xfId="6719" xr:uid="{00000000-0005-0000-0000-00002F1B0000}"/>
    <cellStyle name="Comma 54 4 4" xfId="6720" xr:uid="{00000000-0005-0000-0000-0000301B0000}"/>
    <cellStyle name="Comma 54 4 4 2" xfId="6721" xr:uid="{00000000-0005-0000-0000-0000311B0000}"/>
    <cellStyle name="Comma 54 4 4 2 2" xfId="6722" xr:uid="{00000000-0005-0000-0000-0000321B0000}"/>
    <cellStyle name="Comma 54 4 4 2 3" xfId="6723" xr:uid="{00000000-0005-0000-0000-0000331B0000}"/>
    <cellStyle name="Comma 54 4 4 2 4" xfId="6724" xr:uid="{00000000-0005-0000-0000-0000341B0000}"/>
    <cellStyle name="Comma 54 4 4 3" xfId="6725" xr:uid="{00000000-0005-0000-0000-0000351B0000}"/>
    <cellStyle name="Comma 54 4 4 4" xfId="6726" xr:uid="{00000000-0005-0000-0000-0000361B0000}"/>
    <cellStyle name="Comma 54 4 4 5" xfId="6727" xr:uid="{00000000-0005-0000-0000-0000371B0000}"/>
    <cellStyle name="Comma 54 4 5" xfId="6728" xr:uid="{00000000-0005-0000-0000-0000381B0000}"/>
    <cellStyle name="Comma 54 4 5 2" xfId="6729" xr:uid="{00000000-0005-0000-0000-0000391B0000}"/>
    <cellStyle name="Comma 54 4 5 3" xfId="6730" xr:uid="{00000000-0005-0000-0000-00003A1B0000}"/>
    <cellStyle name="Comma 54 4 5 4" xfId="6731" xr:uid="{00000000-0005-0000-0000-00003B1B0000}"/>
    <cellStyle name="Comma 54 4 6" xfId="6732" xr:uid="{00000000-0005-0000-0000-00003C1B0000}"/>
    <cellStyle name="Comma 54 4 7" xfId="6733" xr:uid="{00000000-0005-0000-0000-00003D1B0000}"/>
    <cellStyle name="Comma 54 4 8" xfId="6734" xr:uid="{00000000-0005-0000-0000-00003E1B0000}"/>
    <cellStyle name="Comma 54 5" xfId="6735" xr:uid="{00000000-0005-0000-0000-00003F1B0000}"/>
    <cellStyle name="Comma 54 5 2" xfId="6736" xr:uid="{00000000-0005-0000-0000-0000401B0000}"/>
    <cellStyle name="Comma 54 5 2 2" xfId="6737" xr:uid="{00000000-0005-0000-0000-0000411B0000}"/>
    <cellStyle name="Comma 54 5 2 2 2" xfId="6738" xr:uid="{00000000-0005-0000-0000-0000421B0000}"/>
    <cellStyle name="Comma 54 5 2 2 2 2" xfId="6739" xr:uid="{00000000-0005-0000-0000-0000431B0000}"/>
    <cellStyle name="Comma 54 5 2 2 2 3" xfId="6740" xr:uid="{00000000-0005-0000-0000-0000441B0000}"/>
    <cellStyle name="Comma 54 5 2 2 2 4" xfId="6741" xr:uid="{00000000-0005-0000-0000-0000451B0000}"/>
    <cellStyle name="Comma 54 5 2 2 3" xfId="6742" xr:uid="{00000000-0005-0000-0000-0000461B0000}"/>
    <cellStyle name="Comma 54 5 2 2 4" xfId="6743" xr:uid="{00000000-0005-0000-0000-0000471B0000}"/>
    <cellStyle name="Comma 54 5 2 2 5" xfId="6744" xr:uid="{00000000-0005-0000-0000-0000481B0000}"/>
    <cellStyle name="Comma 54 5 2 3" xfId="6745" xr:uid="{00000000-0005-0000-0000-0000491B0000}"/>
    <cellStyle name="Comma 54 5 2 3 2" xfId="6746" xr:uid="{00000000-0005-0000-0000-00004A1B0000}"/>
    <cellStyle name="Comma 54 5 2 3 3" xfId="6747" xr:uid="{00000000-0005-0000-0000-00004B1B0000}"/>
    <cellStyle name="Comma 54 5 2 3 4" xfId="6748" xr:uid="{00000000-0005-0000-0000-00004C1B0000}"/>
    <cellStyle name="Comma 54 5 2 4" xfId="6749" xr:uid="{00000000-0005-0000-0000-00004D1B0000}"/>
    <cellStyle name="Comma 54 5 2 5" xfId="6750" xr:uid="{00000000-0005-0000-0000-00004E1B0000}"/>
    <cellStyle name="Comma 54 5 2 6" xfId="6751" xr:uid="{00000000-0005-0000-0000-00004F1B0000}"/>
    <cellStyle name="Comma 54 5 3" xfId="6752" xr:uid="{00000000-0005-0000-0000-0000501B0000}"/>
    <cellStyle name="Comma 54 5 3 2" xfId="6753" xr:uid="{00000000-0005-0000-0000-0000511B0000}"/>
    <cellStyle name="Comma 54 5 3 2 2" xfId="6754" xr:uid="{00000000-0005-0000-0000-0000521B0000}"/>
    <cellStyle name="Comma 54 5 3 2 2 2" xfId="6755" xr:uid="{00000000-0005-0000-0000-0000531B0000}"/>
    <cellStyle name="Comma 54 5 3 2 2 3" xfId="6756" xr:uid="{00000000-0005-0000-0000-0000541B0000}"/>
    <cellStyle name="Comma 54 5 3 2 2 4" xfId="6757" xr:uid="{00000000-0005-0000-0000-0000551B0000}"/>
    <cellStyle name="Comma 54 5 3 2 3" xfId="6758" xr:uid="{00000000-0005-0000-0000-0000561B0000}"/>
    <cellStyle name="Comma 54 5 3 2 4" xfId="6759" xr:uid="{00000000-0005-0000-0000-0000571B0000}"/>
    <cellStyle name="Comma 54 5 3 2 5" xfId="6760" xr:uid="{00000000-0005-0000-0000-0000581B0000}"/>
    <cellStyle name="Comma 54 5 3 3" xfId="6761" xr:uid="{00000000-0005-0000-0000-0000591B0000}"/>
    <cellStyle name="Comma 54 5 3 3 2" xfId="6762" xr:uid="{00000000-0005-0000-0000-00005A1B0000}"/>
    <cellStyle name="Comma 54 5 3 3 3" xfId="6763" xr:uid="{00000000-0005-0000-0000-00005B1B0000}"/>
    <cellStyle name="Comma 54 5 3 3 4" xfId="6764" xr:uid="{00000000-0005-0000-0000-00005C1B0000}"/>
    <cellStyle name="Comma 54 5 3 4" xfId="6765" xr:uid="{00000000-0005-0000-0000-00005D1B0000}"/>
    <cellStyle name="Comma 54 5 3 5" xfId="6766" xr:uid="{00000000-0005-0000-0000-00005E1B0000}"/>
    <cellStyle name="Comma 54 5 3 6" xfId="6767" xr:uid="{00000000-0005-0000-0000-00005F1B0000}"/>
    <cellStyle name="Comma 54 5 4" xfId="6768" xr:uid="{00000000-0005-0000-0000-0000601B0000}"/>
    <cellStyle name="Comma 54 5 4 2" xfId="6769" xr:uid="{00000000-0005-0000-0000-0000611B0000}"/>
    <cellStyle name="Comma 54 5 4 2 2" xfId="6770" xr:uid="{00000000-0005-0000-0000-0000621B0000}"/>
    <cellStyle name="Comma 54 5 4 2 3" xfId="6771" xr:uid="{00000000-0005-0000-0000-0000631B0000}"/>
    <cellStyle name="Comma 54 5 4 2 4" xfId="6772" xr:uid="{00000000-0005-0000-0000-0000641B0000}"/>
    <cellStyle name="Comma 54 5 4 3" xfId="6773" xr:uid="{00000000-0005-0000-0000-0000651B0000}"/>
    <cellStyle name="Comma 54 5 4 4" xfId="6774" xr:uid="{00000000-0005-0000-0000-0000661B0000}"/>
    <cellStyle name="Comma 54 5 4 5" xfId="6775" xr:uid="{00000000-0005-0000-0000-0000671B0000}"/>
    <cellStyle name="Comma 54 5 5" xfId="6776" xr:uid="{00000000-0005-0000-0000-0000681B0000}"/>
    <cellStyle name="Comma 54 5 5 2" xfId="6777" xr:uid="{00000000-0005-0000-0000-0000691B0000}"/>
    <cellStyle name="Comma 54 5 5 3" xfId="6778" xr:uid="{00000000-0005-0000-0000-00006A1B0000}"/>
    <cellStyle name="Comma 54 5 5 4" xfId="6779" xr:uid="{00000000-0005-0000-0000-00006B1B0000}"/>
    <cellStyle name="Comma 54 5 6" xfId="6780" xr:uid="{00000000-0005-0000-0000-00006C1B0000}"/>
    <cellStyle name="Comma 54 5 7" xfId="6781" xr:uid="{00000000-0005-0000-0000-00006D1B0000}"/>
    <cellStyle name="Comma 54 5 8" xfId="6782" xr:uid="{00000000-0005-0000-0000-00006E1B0000}"/>
    <cellStyle name="Comma 54 6" xfId="6783" xr:uid="{00000000-0005-0000-0000-00006F1B0000}"/>
    <cellStyle name="Comma 54 6 2" xfId="6784" xr:uid="{00000000-0005-0000-0000-0000701B0000}"/>
    <cellStyle name="Comma 54 6 2 2" xfId="6785" xr:uid="{00000000-0005-0000-0000-0000711B0000}"/>
    <cellStyle name="Comma 54 6 2 2 2" xfId="6786" xr:uid="{00000000-0005-0000-0000-0000721B0000}"/>
    <cellStyle name="Comma 54 6 2 2 3" xfId="6787" xr:uid="{00000000-0005-0000-0000-0000731B0000}"/>
    <cellStyle name="Comma 54 6 2 2 4" xfId="6788" xr:uid="{00000000-0005-0000-0000-0000741B0000}"/>
    <cellStyle name="Comma 54 6 2 3" xfId="6789" xr:uid="{00000000-0005-0000-0000-0000751B0000}"/>
    <cellStyle name="Comma 54 6 2 4" xfId="6790" xr:uid="{00000000-0005-0000-0000-0000761B0000}"/>
    <cellStyle name="Comma 54 6 2 5" xfId="6791" xr:uid="{00000000-0005-0000-0000-0000771B0000}"/>
    <cellStyle name="Comma 54 6 3" xfId="6792" xr:uid="{00000000-0005-0000-0000-0000781B0000}"/>
    <cellStyle name="Comma 54 6 3 2" xfId="6793" xr:uid="{00000000-0005-0000-0000-0000791B0000}"/>
    <cellStyle name="Comma 54 6 3 3" xfId="6794" xr:uid="{00000000-0005-0000-0000-00007A1B0000}"/>
    <cellStyle name="Comma 54 6 3 4" xfId="6795" xr:uid="{00000000-0005-0000-0000-00007B1B0000}"/>
    <cellStyle name="Comma 54 6 4" xfId="6796" xr:uid="{00000000-0005-0000-0000-00007C1B0000}"/>
    <cellStyle name="Comma 54 6 5" xfId="6797" xr:uid="{00000000-0005-0000-0000-00007D1B0000}"/>
    <cellStyle name="Comma 54 6 6" xfId="6798" xr:uid="{00000000-0005-0000-0000-00007E1B0000}"/>
    <cellStyle name="Comma 54 7" xfId="6799" xr:uid="{00000000-0005-0000-0000-00007F1B0000}"/>
    <cellStyle name="Comma 54 7 2" xfId="6800" xr:uid="{00000000-0005-0000-0000-0000801B0000}"/>
    <cellStyle name="Comma 54 7 2 2" xfId="6801" xr:uid="{00000000-0005-0000-0000-0000811B0000}"/>
    <cellStyle name="Comma 54 7 2 2 2" xfId="6802" xr:uid="{00000000-0005-0000-0000-0000821B0000}"/>
    <cellStyle name="Comma 54 7 2 2 3" xfId="6803" xr:uid="{00000000-0005-0000-0000-0000831B0000}"/>
    <cellStyle name="Comma 54 7 2 2 4" xfId="6804" xr:uid="{00000000-0005-0000-0000-0000841B0000}"/>
    <cellStyle name="Comma 54 7 2 3" xfId="6805" xr:uid="{00000000-0005-0000-0000-0000851B0000}"/>
    <cellStyle name="Comma 54 7 2 4" xfId="6806" xr:uid="{00000000-0005-0000-0000-0000861B0000}"/>
    <cellStyle name="Comma 54 7 2 5" xfId="6807" xr:uid="{00000000-0005-0000-0000-0000871B0000}"/>
    <cellStyle name="Comma 54 7 3" xfId="6808" xr:uid="{00000000-0005-0000-0000-0000881B0000}"/>
    <cellStyle name="Comma 54 7 3 2" xfId="6809" xr:uid="{00000000-0005-0000-0000-0000891B0000}"/>
    <cellStyle name="Comma 54 7 3 3" xfId="6810" xr:uid="{00000000-0005-0000-0000-00008A1B0000}"/>
    <cellStyle name="Comma 54 7 3 4" xfId="6811" xr:uid="{00000000-0005-0000-0000-00008B1B0000}"/>
    <cellStyle name="Comma 54 7 4" xfId="6812" xr:uid="{00000000-0005-0000-0000-00008C1B0000}"/>
    <cellStyle name="Comma 54 7 5" xfId="6813" xr:uid="{00000000-0005-0000-0000-00008D1B0000}"/>
    <cellStyle name="Comma 54 7 6" xfId="6814" xr:uid="{00000000-0005-0000-0000-00008E1B0000}"/>
    <cellStyle name="Comma 54 8" xfId="6815" xr:uid="{00000000-0005-0000-0000-00008F1B0000}"/>
    <cellStyle name="Comma 54 8 2" xfId="6816" xr:uid="{00000000-0005-0000-0000-0000901B0000}"/>
    <cellStyle name="Comma 54 8 2 2" xfId="6817" xr:uid="{00000000-0005-0000-0000-0000911B0000}"/>
    <cellStyle name="Comma 54 8 2 3" xfId="6818" xr:uid="{00000000-0005-0000-0000-0000921B0000}"/>
    <cellStyle name="Comma 54 8 2 4" xfId="6819" xr:uid="{00000000-0005-0000-0000-0000931B0000}"/>
    <cellStyle name="Comma 54 8 3" xfId="6820" xr:uid="{00000000-0005-0000-0000-0000941B0000}"/>
    <cellStyle name="Comma 54 8 4" xfId="6821" xr:uid="{00000000-0005-0000-0000-0000951B0000}"/>
    <cellStyle name="Comma 54 8 5" xfId="6822" xr:uid="{00000000-0005-0000-0000-0000961B0000}"/>
    <cellStyle name="Comma 54 9" xfId="6823" xr:uid="{00000000-0005-0000-0000-0000971B0000}"/>
    <cellStyle name="Comma 54 9 2" xfId="6824" xr:uid="{00000000-0005-0000-0000-0000981B0000}"/>
    <cellStyle name="Comma 54 9 3" xfId="6825" xr:uid="{00000000-0005-0000-0000-0000991B0000}"/>
    <cellStyle name="Comma 54 9 4" xfId="6826" xr:uid="{00000000-0005-0000-0000-00009A1B0000}"/>
    <cellStyle name="Comma 55" xfId="6827" xr:uid="{00000000-0005-0000-0000-00009B1B0000}"/>
    <cellStyle name="Comma 55 10" xfId="6828" xr:uid="{00000000-0005-0000-0000-00009C1B0000}"/>
    <cellStyle name="Comma 55 11" xfId="6829" xr:uid="{00000000-0005-0000-0000-00009D1B0000}"/>
    <cellStyle name="Comma 55 12" xfId="6830" xr:uid="{00000000-0005-0000-0000-00009E1B0000}"/>
    <cellStyle name="Comma 55 2" xfId="6831" xr:uid="{00000000-0005-0000-0000-00009F1B0000}"/>
    <cellStyle name="Comma 55 2 10" xfId="6832" xr:uid="{00000000-0005-0000-0000-0000A01B0000}"/>
    <cellStyle name="Comma 55 2 2" xfId="6833" xr:uid="{00000000-0005-0000-0000-0000A11B0000}"/>
    <cellStyle name="Comma 55 2 2 2" xfId="6834" xr:uid="{00000000-0005-0000-0000-0000A21B0000}"/>
    <cellStyle name="Comma 55 2 2 2 2" xfId="6835" xr:uid="{00000000-0005-0000-0000-0000A31B0000}"/>
    <cellStyle name="Comma 55 2 2 2 2 2" xfId="6836" xr:uid="{00000000-0005-0000-0000-0000A41B0000}"/>
    <cellStyle name="Comma 55 2 2 2 2 2 2" xfId="6837" xr:uid="{00000000-0005-0000-0000-0000A51B0000}"/>
    <cellStyle name="Comma 55 2 2 2 2 2 3" xfId="6838" xr:uid="{00000000-0005-0000-0000-0000A61B0000}"/>
    <cellStyle name="Comma 55 2 2 2 2 2 4" xfId="6839" xr:uid="{00000000-0005-0000-0000-0000A71B0000}"/>
    <cellStyle name="Comma 55 2 2 2 2 3" xfId="6840" xr:uid="{00000000-0005-0000-0000-0000A81B0000}"/>
    <cellStyle name="Comma 55 2 2 2 2 4" xfId="6841" xr:uid="{00000000-0005-0000-0000-0000A91B0000}"/>
    <cellStyle name="Comma 55 2 2 2 2 5" xfId="6842" xr:uid="{00000000-0005-0000-0000-0000AA1B0000}"/>
    <cellStyle name="Comma 55 2 2 2 3" xfId="6843" xr:uid="{00000000-0005-0000-0000-0000AB1B0000}"/>
    <cellStyle name="Comma 55 2 2 2 3 2" xfId="6844" xr:uid="{00000000-0005-0000-0000-0000AC1B0000}"/>
    <cellStyle name="Comma 55 2 2 2 3 3" xfId="6845" xr:uid="{00000000-0005-0000-0000-0000AD1B0000}"/>
    <cellStyle name="Comma 55 2 2 2 3 4" xfId="6846" xr:uid="{00000000-0005-0000-0000-0000AE1B0000}"/>
    <cellStyle name="Comma 55 2 2 2 4" xfId="6847" xr:uid="{00000000-0005-0000-0000-0000AF1B0000}"/>
    <cellStyle name="Comma 55 2 2 2 5" xfId="6848" xr:uid="{00000000-0005-0000-0000-0000B01B0000}"/>
    <cellStyle name="Comma 55 2 2 2 6" xfId="6849" xr:uid="{00000000-0005-0000-0000-0000B11B0000}"/>
    <cellStyle name="Comma 55 2 2 3" xfId="6850" xr:uid="{00000000-0005-0000-0000-0000B21B0000}"/>
    <cellStyle name="Comma 55 2 2 3 2" xfId="6851" xr:uid="{00000000-0005-0000-0000-0000B31B0000}"/>
    <cellStyle name="Comma 55 2 2 3 2 2" xfId="6852" xr:uid="{00000000-0005-0000-0000-0000B41B0000}"/>
    <cellStyle name="Comma 55 2 2 3 2 2 2" xfId="6853" xr:uid="{00000000-0005-0000-0000-0000B51B0000}"/>
    <cellStyle name="Comma 55 2 2 3 2 2 3" xfId="6854" xr:uid="{00000000-0005-0000-0000-0000B61B0000}"/>
    <cellStyle name="Comma 55 2 2 3 2 2 4" xfId="6855" xr:uid="{00000000-0005-0000-0000-0000B71B0000}"/>
    <cellStyle name="Comma 55 2 2 3 2 3" xfId="6856" xr:uid="{00000000-0005-0000-0000-0000B81B0000}"/>
    <cellStyle name="Comma 55 2 2 3 2 4" xfId="6857" xr:uid="{00000000-0005-0000-0000-0000B91B0000}"/>
    <cellStyle name="Comma 55 2 2 3 2 5" xfId="6858" xr:uid="{00000000-0005-0000-0000-0000BA1B0000}"/>
    <cellStyle name="Comma 55 2 2 3 3" xfId="6859" xr:uid="{00000000-0005-0000-0000-0000BB1B0000}"/>
    <cellStyle name="Comma 55 2 2 3 3 2" xfId="6860" xr:uid="{00000000-0005-0000-0000-0000BC1B0000}"/>
    <cellStyle name="Comma 55 2 2 3 3 3" xfId="6861" xr:uid="{00000000-0005-0000-0000-0000BD1B0000}"/>
    <cellStyle name="Comma 55 2 2 3 3 4" xfId="6862" xr:uid="{00000000-0005-0000-0000-0000BE1B0000}"/>
    <cellStyle name="Comma 55 2 2 3 4" xfId="6863" xr:uid="{00000000-0005-0000-0000-0000BF1B0000}"/>
    <cellStyle name="Comma 55 2 2 3 5" xfId="6864" xr:uid="{00000000-0005-0000-0000-0000C01B0000}"/>
    <cellStyle name="Comma 55 2 2 3 6" xfId="6865" xr:uid="{00000000-0005-0000-0000-0000C11B0000}"/>
    <cellStyle name="Comma 55 2 2 4" xfId="6866" xr:uid="{00000000-0005-0000-0000-0000C21B0000}"/>
    <cellStyle name="Comma 55 2 2 4 2" xfId="6867" xr:uid="{00000000-0005-0000-0000-0000C31B0000}"/>
    <cellStyle name="Comma 55 2 2 4 2 2" xfId="6868" xr:uid="{00000000-0005-0000-0000-0000C41B0000}"/>
    <cellStyle name="Comma 55 2 2 4 2 3" xfId="6869" xr:uid="{00000000-0005-0000-0000-0000C51B0000}"/>
    <cellStyle name="Comma 55 2 2 4 2 4" xfId="6870" xr:uid="{00000000-0005-0000-0000-0000C61B0000}"/>
    <cellStyle name="Comma 55 2 2 4 3" xfId="6871" xr:uid="{00000000-0005-0000-0000-0000C71B0000}"/>
    <cellStyle name="Comma 55 2 2 4 4" xfId="6872" xr:uid="{00000000-0005-0000-0000-0000C81B0000}"/>
    <cellStyle name="Comma 55 2 2 4 5" xfId="6873" xr:uid="{00000000-0005-0000-0000-0000C91B0000}"/>
    <cellStyle name="Comma 55 2 2 5" xfId="6874" xr:uid="{00000000-0005-0000-0000-0000CA1B0000}"/>
    <cellStyle name="Comma 55 2 2 5 2" xfId="6875" xr:uid="{00000000-0005-0000-0000-0000CB1B0000}"/>
    <cellStyle name="Comma 55 2 2 5 3" xfId="6876" xr:uid="{00000000-0005-0000-0000-0000CC1B0000}"/>
    <cellStyle name="Comma 55 2 2 5 4" xfId="6877" xr:uid="{00000000-0005-0000-0000-0000CD1B0000}"/>
    <cellStyle name="Comma 55 2 2 6" xfId="6878" xr:uid="{00000000-0005-0000-0000-0000CE1B0000}"/>
    <cellStyle name="Comma 55 2 2 7" xfId="6879" xr:uid="{00000000-0005-0000-0000-0000CF1B0000}"/>
    <cellStyle name="Comma 55 2 2 8" xfId="6880" xr:uid="{00000000-0005-0000-0000-0000D01B0000}"/>
    <cellStyle name="Comma 55 2 3" xfId="6881" xr:uid="{00000000-0005-0000-0000-0000D11B0000}"/>
    <cellStyle name="Comma 55 2 3 2" xfId="6882" xr:uid="{00000000-0005-0000-0000-0000D21B0000}"/>
    <cellStyle name="Comma 55 2 3 2 2" xfId="6883" xr:uid="{00000000-0005-0000-0000-0000D31B0000}"/>
    <cellStyle name="Comma 55 2 3 2 2 2" xfId="6884" xr:uid="{00000000-0005-0000-0000-0000D41B0000}"/>
    <cellStyle name="Comma 55 2 3 2 2 2 2" xfId="6885" xr:uid="{00000000-0005-0000-0000-0000D51B0000}"/>
    <cellStyle name="Comma 55 2 3 2 2 2 3" xfId="6886" xr:uid="{00000000-0005-0000-0000-0000D61B0000}"/>
    <cellStyle name="Comma 55 2 3 2 2 2 4" xfId="6887" xr:uid="{00000000-0005-0000-0000-0000D71B0000}"/>
    <cellStyle name="Comma 55 2 3 2 2 3" xfId="6888" xr:uid="{00000000-0005-0000-0000-0000D81B0000}"/>
    <cellStyle name="Comma 55 2 3 2 2 4" xfId="6889" xr:uid="{00000000-0005-0000-0000-0000D91B0000}"/>
    <cellStyle name="Comma 55 2 3 2 2 5" xfId="6890" xr:uid="{00000000-0005-0000-0000-0000DA1B0000}"/>
    <cellStyle name="Comma 55 2 3 2 3" xfId="6891" xr:uid="{00000000-0005-0000-0000-0000DB1B0000}"/>
    <cellStyle name="Comma 55 2 3 2 3 2" xfId="6892" xr:uid="{00000000-0005-0000-0000-0000DC1B0000}"/>
    <cellStyle name="Comma 55 2 3 2 3 3" xfId="6893" xr:uid="{00000000-0005-0000-0000-0000DD1B0000}"/>
    <cellStyle name="Comma 55 2 3 2 3 4" xfId="6894" xr:uid="{00000000-0005-0000-0000-0000DE1B0000}"/>
    <cellStyle name="Comma 55 2 3 2 4" xfId="6895" xr:uid="{00000000-0005-0000-0000-0000DF1B0000}"/>
    <cellStyle name="Comma 55 2 3 2 5" xfId="6896" xr:uid="{00000000-0005-0000-0000-0000E01B0000}"/>
    <cellStyle name="Comma 55 2 3 2 6" xfId="6897" xr:uid="{00000000-0005-0000-0000-0000E11B0000}"/>
    <cellStyle name="Comma 55 2 3 3" xfId="6898" xr:uid="{00000000-0005-0000-0000-0000E21B0000}"/>
    <cellStyle name="Comma 55 2 3 3 2" xfId="6899" xr:uid="{00000000-0005-0000-0000-0000E31B0000}"/>
    <cellStyle name="Comma 55 2 3 3 2 2" xfId="6900" xr:uid="{00000000-0005-0000-0000-0000E41B0000}"/>
    <cellStyle name="Comma 55 2 3 3 2 2 2" xfId="6901" xr:uid="{00000000-0005-0000-0000-0000E51B0000}"/>
    <cellStyle name="Comma 55 2 3 3 2 2 3" xfId="6902" xr:uid="{00000000-0005-0000-0000-0000E61B0000}"/>
    <cellStyle name="Comma 55 2 3 3 2 2 4" xfId="6903" xr:uid="{00000000-0005-0000-0000-0000E71B0000}"/>
    <cellStyle name="Comma 55 2 3 3 2 3" xfId="6904" xr:uid="{00000000-0005-0000-0000-0000E81B0000}"/>
    <cellStyle name="Comma 55 2 3 3 2 4" xfId="6905" xr:uid="{00000000-0005-0000-0000-0000E91B0000}"/>
    <cellStyle name="Comma 55 2 3 3 2 5" xfId="6906" xr:uid="{00000000-0005-0000-0000-0000EA1B0000}"/>
    <cellStyle name="Comma 55 2 3 3 3" xfId="6907" xr:uid="{00000000-0005-0000-0000-0000EB1B0000}"/>
    <cellStyle name="Comma 55 2 3 3 3 2" xfId="6908" xr:uid="{00000000-0005-0000-0000-0000EC1B0000}"/>
    <cellStyle name="Comma 55 2 3 3 3 3" xfId="6909" xr:uid="{00000000-0005-0000-0000-0000ED1B0000}"/>
    <cellStyle name="Comma 55 2 3 3 3 4" xfId="6910" xr:uid="{00000000-0005-0000-0000-0000EE1B0000}"/>
    <cellStyle name="Comma 55 2 3 3 4" xfId="6911" xr:uid="{00000000-0005-0000-0000-0000EF1B0000}"/>
    <cellStyle name="Comma 55 2 3 3 5" xfId="6912" xr:uid="{00000000-0005-0000-0000-0000F01B0000}"/>
    <cellStyle name="Comma 55 2 3 3 6" xfId="6913" xr:uid="{00000000-0005-0000-0000-0000F11B0000}"/>
    <cellStyle name="Comma 55 2 3 4" xfId="6914" xr:uid="{00000000-0005-0000-0000-0000F21B0000}"/>
    <cellStyle name="Comma 55 2 3 4 2" xfId="6915" xr:uid="{00000000-0005-0000-0000-0000F31B0000}"/>
    <cellStyle name="Comma 55 2 3 4 2 2" xfId="6916" xr:uid="{00000000-0005-0000-0000-0000F41B0000}"/>
    <cellStyle name="Comma 55 2 3 4 2 3" xfId="6917" xr:uid="{00000000-0005-0000-0000-0000F51B0000}"/>
    <cellStyle name="Comma 55 2 3 4 2 4" xfId="6918" xr:uid="{00000000-0005-0000-0000-0000F61B0000}"/>
    <cellStyle name="Comma 55 2 3 4 3" xfId="6919" xr:uid="{00000000-0005-0000-0000-0000F71B0000}"/>
    <cellStyle name="Comma 55 2 3 4 4" xfId="6920" xr:uid="{00000000-0005-0000-0000-0000F81B0000}"/>
    <cellStyle name="Comma 55 2 3 4 5" xfId="6921" xr:uid="{00000000-0005-0000-0000-0000F91B0000}"/>
    <cellStyle name="Comma 55 2 3 5" xfId="6922" xr:uid="{00000000-0005-0000-0000-0000FA1B0000}"/>
    <cellStyle name="Comma 55 2 3 5 2" xfId="6923" xr:uid="{00000000-0005-0000-0000-0000FB1B0000}"/>
    <cellStyle name="Comma 55 2 3 5 3" xfId="6924" xr:uid="{00000000-0005-0000-0000-0000FC1B0000}"/>
    <cellStyle name="Comma 55 2 3 5 4" xfId="6925" xr:uid="{00000000-0005-0000-0000-0000FD1B0000}"/>
    <cellStyle name="Comma 55 2 3 6" xfId="6926" xr:uid="{00000000-0005-0000-0000-0000FE1B0000}"/>
    <cellStyle name="Comma 55 2 3 7" xfId="6927" xr:uid="{00000000-0005-0000-0000-0000FF1B0000}"/>
    <cellStyle name="Comma 55 2 3 8" xfId="6928" xr:uid="{00000000-0005-0000-0000-0000001C0000}"/>
    <cellStyle name="Comma 55 2 4" xfId="6929" xr:uid="{00000000-0005-0000-0000-0000011C0000}"/>
    <cellStyle name="Comma 55 2 4 2" xfId="6930" xr:uid="{00000000-0005-0000-0000-0000021C0000}"/>
    <cellStyle name="Comma 55 2 4 2 2" xfId="6931" xr:uid="{00000000-0005-0000-0000-0000031C0000}"/>
    <cellStyle name="Comma 55 2 4 2 2 2" xfId="6932" xr:uid="{00000000-0005-0000-0000-0000041C0000}"/>
    <cellStyle name="Comma 55 2 4 2 2 3" xfId="6933" xr:uid="{00000000-0005-0000-0000-0000051C0000}"/>
    <cellStyle name="Comma 55 2 4 2 2 4" xfId="6934" xr:uid="{00000000-0005-0000-0000-0000061C0000}"/>
    <cellStyle name="Comma 55 2 4 2 3" xfId="6935" xr:uid="{00000000-0005-0000-0000-0000071C0000}"/>
    <cellStyle name="Comma 55 2 4 2 4" xfId="6936" xr:uid="{00000000-0005-0000-0000-0000081C0000}"/>
    <cellStyle name="Comma 55 2 4 2 5" xfId="6937" xr:uid="{00000000-0005-0000-0000-0000091C0000}"/>
    <cellStyle name="Comma 55 2 4 3" xfId="6938" xr:uid="{00000000-0005-0000-0000-00000A1C0000}"/>
    <cellStyle name="Comma 55 2 4 3 2" xfId="6939" xr:uid="{00000000-0005-0000-0000-00000B1C0000}"/>
    <cellStyle name="Comma 55 2 4 3 3" xfId="6940" xr:uid="{00000000-0005-0000-0000-00000C1C0000}"/>
    <cellStyle name="Comma 55 2 4 3 4" xfId="6941" xr:uid="{00000000-0005-0000-0000-00000D1C0000}"/>
    <cellStyle name="Comma 55 2 4 4" xfId="6942" xr:uid="{00000000-0005-0000-0000-00000E1C0000}"/>
    <cellStyle name="Comma 55 2 4 5" xfId="6943" xr:uid="{00000000-0005-0000-0000-00000F1C0000}"/>
    <cellStyle name="Comma 55 2 4 6" xfId="6944" xr:uid="{00000000-0005-0000-0000-0000101C0000}"/>
    <cellStyle name="Comma 55 2 5" xfId="6945" xr:uid="{00000000-0005-0000-0000-0000111C0000}"/>
    <cellStyle name="Comma 55 2 5 2" xfId="6946" xr:uid="{00000000-0005-0000-0000-0000121C0000}"/>
    <cellStyle name="Comma 55 2 5 2 2" xfId="6947" xr:uid="{00000000-0005-0000-0000-0000131C0000}"/>
    <cellStyle name="Comma 55 2 5 2 2 2" xfId="6948" xr:uid="{00000000-0005-0000-0000-0000141C0000}"/>
    <cellStyle name="Comma 55 2 5 2 2 3" xfId="6949" xr:uid="{00000000-0005-0000-0000-0000151C0000}"/>
    <cellStyle name="Comma 55 2 5 2 2 4" xfId="6950" xr:uid="{00000000-0005-0000-0000-0000161C0000}"/>
    <cellStyle name="Comma 55 2 5 2 3" xfId="6951" xr:uid="{00000000-0005-0000-0000-0000171C0000}"/>
    <cellStyle name="Comma 55 2 5 2 4" xfId="6952" xr:uid="{00000000-0005-0000-0000-0000181C0000}"/>
    <cellStyle name="Comma 55 2 5 2 5" xfId="6953" xr:uid="{00000000-0005-0000-0000-0000191C0000}"/>
    <cellStyle name="Comma 55 2 5 3" xfId="6954" xr:uid="{00000000-0005-0000-0000-00001A1C0000}"/>
    <cellStyle name="Comma 55 2 5 3 2" xfId="6955" xr:uid="{00000000-0005-0000-0000-00001B1C0000}"/>
    <cellStyle name="Comma 55 2 5 3 3" xfId="6956" xr:uid="{00000000-0005-0000-0000-00001C1C0000}"/>
    <cellStyle name="Comma 55 2 5 3 4" xfId="6957" xr:uid="{00000000-0005-0000-0000-00001D1C0000}"/>
    <cellStyle name="Comma 55 2 5 4" xfId="6958" xr:uid="{00000000-0005-0000-0000-00001E1C0000}"/>
    <cellStyle name="Comma 55 2 5 5" xfId="6959" xr:uid="{00000000-0005-0000-0000-00001F1C0000}"/>
    <cellStyle name="Comma 55 2 5 6" xfId="6960" xr:uid="{00000000-0005-0000-0000-0000201C0000}"/>
    <cellStyle name="Comma 55 2 6" xfId="6961" xr:uid="{00000000-0005-0000-0000-0000211C0000}"/>
    <cellStyle name="Comma 55 2 6 2" xfId="6962" xr:uid="{00000000-0005-0000-0000-0000221C0000}"/>
    <cellStyle name="Comma 55 2 6 2 2" xfId="6963" xr:uid="{00000000-0005-0000-0000-0000231C0000}"/>
    <cellStyle name="Comma 55 2 6 2 3" xfId="6964" xr:uid="{00000000-0005-0000-0000-0000241C0000}"/>
    <cellStyle name="Comma 55 2 6 2 4" xfId="6965" xr:uid="{00000000-0005-0000-0000-0000251C0000}"/>
    <cellStyle name="Comma 55 2 6 3" xfId="6966" xr:uid="{00000000-0005-0000-0000-0000261C0000}"/>
    <cellStyle name="Comma 55 2 6 4" xfId="6967" xr:uid="{00000000-0005-0000-0000-0000271C0000}"/>
    <cellStyle name="Comma 55 2 6 5" xfId="6968" xr:uid="{00000000-0005-0000-0000-0000281C0000}"/>
    <cellStyle name="Comma 55 2 7" xfId="6969" xr:uid="{00000000-0005-0000-0000-0000291C0000}"/>
    <cellStyle name="Comma 55 2 7 2" xfId="6970" xr:uid="{00000000-0005-0000-0000-00002A1C0000}"/>
    <cellStyle name="Comma 55 2 7 3" xfId="6971" xr:uid="{00000000-0005-0000-0000-00002B1C0000}"/>
    <cellStyle name="Comma 55 2 7 4" xfId="6972" xr:uid="{00000000-0005-0000-0000-00002C1C0000}"/>
    <cellStyle name="Comma 55 2 8" xfId="6973" xr:uid="{00000000-0005-0000-0000-00002D1C0000}"/>
    <cellStyle name="Comma 55 2 9" xfId="6974" xr:uid="{00000000-0005-0000-0000-00002E1C0000}"/>
    <cellStyle name="Comma 55 3" xfId="6975" xr:uid="{00000000-0005-0000-0000-00002F1C0000}"/>
    <cellStyle name="Comma 55 3 10" xfId="6976" xr:uid="{00000000-0005-0000-0000-0000301C0000}"/>
    <cellStyle name="Comma 55 3 2" xfId="6977" xr:uid="{00000000-0005-0000-0000-0000311C0000}"/>
    <cellStyle name="Comma 55 3 2 2" xfId="6978" xr:uid="{00000000-0005-0000-0000-0000321C0000}"/>
    <cellStyle name="Comma 55 3 2 2 2" xfId="6979" xr:uid="{00000000-0005-0000-0000-0000331C0000}"/>
    <cellStyle name="Comma 55 3 2 2 2 2" xfId="6980" xr:uid="{00000000-0005-0000-0000-0000341C0000}"/>
    <cellStyle name="Comma 55 3 2 2 2 2 2" xfId="6981" xr:uid="{00000000-0005-0000-0000-0000351C0000}"/>
    <cellStyle name="Comma 55 3 2 2 2 2 3" xfId="6982" xr:uid="{00000000-0005-0000-0000-0000361C0000}"/>
    <cellStyle name="Comma 55 3 2 2 2 2 4" xfId="6983" xr:uid="{00000000-0005-0000-0000-0000371C0000}"/>
    <cellStyle name="Comma 55 3 2 2 2 3" xfId="6984" xr:uid="{00000000-0005-0000-0000-0000381C0000}"/>
    <cellStyle name="Comma 55 3 2 2 2 4" xfId="6985" xr:uid="{00000000-0005-0000-0000-0000391C0000}"/>
    <cellStyle name="Comma 55 3 2 2 2 5" xfId="6986" xr:uid="{00000000-0005-0000-0000-00003A1C0000}"/>
    <cellStyle name="Comma 55 3 2 2 3" xfId="6987" xr:uid="{00000000-0005-0000-0000-00003B1C0000}"/>
    <cellStyle name="Comma 55 3 2 2 3 2" xfId="6988" xr:uid="{00000000-0005-0000-0000-00003C1C0000}"/>
    <cellStyle name="Comma 55 3 2 2 3 3" xfId="6989" xr:uid="{00000000-0005-0000-0000-00003D1C0000}"/>
    <cellStyle name="Comma 55 3 2 2 3 4" xfId="6990" xr:uid="{00000000-0005-0000-0000-00003E1C0000}"/>
    <cellStyle name="Comma 55 3 2 2 4" xfId="6991" xr:uid="{00000000-0005-0000-0000-00003F1C0000}"/>
    <cellStyle name="Comma 55 3 2 2 5" xfId="6992" xr:uid="{00000000-0005-0000-0000-0000401C0000}"/>
    <cellStyle name="Comma 55 3 2 2 6" xfId="6993" xr:uid="{00000000-0005-0000-0000-0000411C0000}"/>
    <cellStyle name="Comma 55 3 2 3" xfId="6994" xr:uid="{00000000-0005-0000-0000-0000421C0000}"/>
    <cellStyle name="Comma 55 3 2 3 2" xfId="6995" xr:uid="{00000000-0005-0000-0000-0000431C0000}"/>
    <cellStyle name="Comma 55 3 2 3 2 2" xfId="6996" xr:uid="{00000000-0005-0000-0000-0000441C0000}"/>
    <cellStyle name="Comma 55 3 2 3 2 2 2" xfId="6997" xr:uid="{00000000-0005-0000-0000-0000451C0000}"/>
    <cellStyle name="Comma 55 3 2 3 2 2 3" xfId="6998" xr:uid="{00000000-0005-0000-0000-0000461C0000}"/>
    <cellStyle name="Comma 55 3 2 3 2 2 4" xfId="6999" xr:uid="{00000000-0005-0000-0000-0000471C0000}"/>
    <cellStyle name="Comma 55 3 2 3 2 3" xfId="7000" xr:uid="{00000000-0005-0000-0000-0000481C0000}"/>
    <cellStyle name="Comma 55 3 2 3 2 4" xfId="7001" xr:uid="{00000000-0005-0000-0000-0000491C0000}"/>
    <cellStyle name="Comma 55 3 2 3 2 5" xfId="7002" xr:uid="{00000000-0005-0000-0000-00004A1C0000}"/>
    <cellStyle name="Comma 55 3 2 3 3" xfId="7003" xr:uid="{00000000-0005-0000-0000-00004B1C0000}"/>
    <cellStyle name="Comma 55 3 2 3 3 2" xfId="7004" xr:uid="{00000000-0005-0000-0000-00004C1C0000}"/>
    <cellStyle name="Comma 55 3 2 3 3 3" xfId="7005" xr:uid="{00000000-0005-0000-0000-00004D1C0000}"/>
    <cellStyle name="Comma 55 3 2 3 3 4" xfId="7006" xr:uid="{00000000-0005-0000-0000-00004E1C0000}"/>
    <cellStyle name="Comma 55 3 2 3 4" xfId="7007" xr:uid="{00000000-0005-0000-0000-00004F1C0000}"/>
    <cellStyle name="Comma 55 3 2 3 5" xfId="7008" xr:uid="{00000000-0005-0000-0000-0000501C0000}"/>
    <cellStyle name="Comma 55 3 2 3 6" xfId="7009" xr:uid="{00000000-0005-0000-0000-0000511C0000}"/>
    <cellStyle name="Comma 55 3 2 4" xfId="7010" xr:uid="{00000000-0005-0000-0000-0000521C0000}"/>
    <cellStyle name="Comma 55 3 2 4 2" xfId="7011" xr:uid="{00000000-0005-0000-0000-0000531C0000}"/>
    <cellStyle name="Comma 55 3 2 4 2 2" xfId="7012" xr:uid="{00000000-0005-0000-0000-0000541C0000}"/>
    <cellStyle name="Comma 55 3 2 4 2 3" xfId="7013" xr:uid="{00000000-0005-0000-0000-0000551C0000}"/>
    <cellStyle name="Comma 55 3 2 4 2 4" xfId="7014" xr:uid="{00000000-0005-0000-0000-0000561C0000}"/>
    <cellStyle name="Comma 55 3 2 4 3" xfId="7015" xr:uid="{00000000-0005-0000-0000-0000571C0000}"/>
    <cellStyle name="Comma 55 3 2 4 4" xfId="7016" xr:uid="{00000000-0005-0000-0000-0000581C0000}"/>
    <cellStyle name="Comma 55 3 2 4 5" xfId="7017" xr:uid="{00000000-0005-0000-0000-0000591C0000}"/>
    <cellStyle name="Comma 55 3 2 5" xfId="7018" xr:uid="{00000000-0005-0000-0000-00005A1C0000}"/>
    <cellStyle name="Comma 55 3 2 5 2" xfId="7019" xr:uid="{00000000-0005-0000-0000-00005B1C0000}"/>
    <cellStyle name="Comma 55 3 2 5 3" xfId="7020" xr:uid="{00000000-0005-0000-0000-00005C1C0000}"/>
    <cellStyle name="Comma 55 3 2 5 4" xfId="7021" xr:uid="{00000000-0005-0000-0000-00005D1C0000}"/>
    <cellStyle name="Comma 55 3 2 6" xfId="7022" xr:uid="{00000000-0005-0000-0000-00005E1C0000}"/>
    <cellStyle name="Comma 55 3 2 7" xfId="7023" xr:uid="{00000000-0005-0000-0000-00005F1C0000}"/>
    <cellStyle name="Comma 55 3 2 8" xfId="7024" xr:uid="{00000000-0005-0000-0000-0000601C0000}"/>
    <cellStyle name="Comma 55 3 3" xfId="7025" xr:uid="{00000000-0005-0000-0000-0000611C0000}"/>
    <cellStyle name="Comma 55 3 3 2" xfId="7026" xr:uid="{00000000-0005-0000-0000-0000621C0000}"/>
    <cellStyle name="Comma 55 3 3 2 2" xfId="7027" xr:uid="{00000000-0005-0000-0000-0000631C0000}"/>
    <cellStyle name="Comma 55 3 3 2 2 2" xfId="7028" xr:uid="{00000000-0005-0000-0000-0000641C0000}"/>
    <cellStyle name="Comma 55 3 3 2 2 2 2" xfId="7029" xr:uid="{00000000-0005-0000-0000-0000651C0000}"/>
    <cellStyle name="Comma 55 3 3 2 2 2 3" xfId="7030" xr:uid="{00000000-0005-0000-0000-0000661C0000}"/>
    <cellStyle name="Comma 55 3 3 2 2 2 4" xfId="7031" xr:uid="{00000000-0005-0000-0000-0000671C0000}"/>
    <cellStyle name="Comma 55 3 3 2 2 3" xfId="7032" xr:uid="{00000000-0005-0000-0000-0000681C0000}"/>
    <cellStyle name="Comma 55 3 3 2 2 4" xfId="7033" xr:uid="{00000000-0005-0000-0000-0000691C0000}"/>
    <cellStyle name="Comma 55 3 3 2 2 5" xfId="7034" xr:uid="{00000000-0005-0000-0000-00006A1C0000}"/>
    <cellStyle name="Comma 55 3 3 2 3" xfId="7035" xr:uid="{00000000-0005-0000-0000-00006B1C0000}"/>
    <cellStyle name="Comma 55 3 3 2 3 2" xfId="7036" xr:uid="{00000000-0005-0000-0000-00006C1C0000}"/>
    <cellStyle name="Comma 55 3 3 2 3 3" xfId="7037" xr:uid="{00000000-0005-0000-0000-00006D1C0000}"/>
    <cellStyle name="Comma 55 3 3 2 3 4" xfId="7038" xr:uid="{00000000-0005-0000-0000-00006E1C0000}"/>
    <cellStyle name="Comma 55 3 3 2 4" xfId="7039" xr:uid="{00000000-0005-0000-0000-00006F1C0000}"/>
    <cellStyle name="Comma 55 3 3 2 5" xfId="7040" xr:uid="{00000000-0005-0000-0000-0000701C0000}"/>
    <cellStyle name="Comma 55 3 3 2 6" xfId="7041" xr:uid="{00000000-0005-0000-0000-0000711C0000}"/>
    <cellStyle name="Comma 55 3 3 3" xfId="7042" xr:uid="{00000000-0005-0000-0000-0000721C0000}"/>
    <cellStyle name="Comma 55 3 3 3 2" xfId="7043" xr:uid="{00000000-0005-0000-0000-0000731C0000}"/>
    <cellStyle name="Comma 55 3 3 3 2 2" xfId="7044" xr:uid="{00000000-0005-0000-0000-0000741C0000}"/>
    <cellStyle name="Comma 55 3 3 3 2 2 2" xfId="7045" xr:uid="{00000000-0005-0000-0000-0000751C0000}"/>
    <cellStyle name="Comma 55 3 3 3 2 2 3" xfId="7046" xr:uid="{00000000-0005-0000-0000-0000761C0000}"/>
    <cellStyle name="Comma 55 3 3 3 2 2 4" xfId="7047" xr:uid="{00000000-0005-0000-0000-0000771C0000}"/>
    <cellStyle name="Comma 55 3 3 3 2 3" xfId="7048" xr:uid="{00000000-0005-0000-0000-0000781C0000}"/>
    <cellStyle name="Comma 55 3 3 3 2 4" xfId="7049" xr:uid="{00000000-0005-0000-0000-0000791C0000}"/>
    <cellStyle name="Comma 55 3 3 3 2 5" xfId="7050" xr:uid="{00000000-0005-0000-0000-00007A1C0000}"/>
    <cellStyle name="Comma 55 3 3 3 3" xfId="7051" xr:uid="{00000000-0005-0000-0000-00007B1C0000}"/>
    <cellStyle name="Comma 55 3 3 3 3 2" xfId="7052" xr:uid="{00000000-0005-0000-0000-00007C1C0000}"/>
    <cellStyle name="Comma 55 3 3 3 3 3" xfId="7053" xr:uid="{00000000-0005-0000-0000-00007D1C0000}"/>
    <cellStyle name="Comma 55 3 3 3 3 4" xfId="7054" xr:uid="{00000000-0005-0000-0000-00007E1C0000}"/>
    <cellStyle name="Comma 55 3 3 3 4" xfId="7055" xr:uid="{00000000-0005-0000-0000-00007F1C0000}"/>
    <cellStyle name="Comma 55 3 3 3 5" xfId="7056" xr:uid="{00000000-0005-0000-0000-0000801C0000}"/>
    <cellStyle name="Comma 55 3 3 3 6" xfId="7057" xr:uid="{00000000-0005-0000-0000-0000811C0000}"/>
    <cellStyle name="Comma 55 3 3 4" xfId="7058" xr:uid="{00000000-0005-0000-0000-0000821C0000}"/>
    <cellStyle name="Comma 55 3 3 4 2" xfId="7059" xr:uid="{00000000-0005-0000-0000-0000831C0000}"/>
    <cellStyle name="Comma 55 3 3 4 2 2" xfId="7060" xr:uid="{00000000-0005-0000-0000-0000841C0000}"/>
    <cellStyle name="Comma 55 3 3 4 2 3" xfId="7061" xr:uid="{00000000-0005-0000-0000-0000851C0000}"/>
    <cellStyle name="Comma 55 3 3 4 2 4" xfId="7062" xr:uid="{00000000-0005-0000-0000-0000861C0000}"/>
    <cellStyle name="Comma 55 3 3 4 3" xfId="7063" xr:uid="{00000000-0005-0000-0000-0000871C0000}"/>
    <cellStyle name="Comma 55 3 3 4 4" xfId="7064" xr:uid="{00000000-0005-0000-0000-0000881C0000}"/>
    <cellStyle name="Comma 55 3 3 4 5" xfId="7065" xr:uid="{00000000-0005-0000-0000-0000891C0000}"/>
    <cellStyle name="Comma 55 3 3 5" xfId="7066" xr:uid="{00000000-0005-0000-0000-00008A1C0000}"/>
    <cellStyle name="Comma 55 3 3 5 2" xfId="7067" xr:uid="{00000000-0005-0000-0000-00008B1C0000}"/>
    <cellStyle name="Comma 55 3 3 5 3" xfId="7068" xr:uid="{00000000-0005-0000-0000-00008C1C0000}"/>
    <cellStyle name="Comma 55 3 3 5 4" xfId="7069" xr:uid="{00000000-0005-0000-0000-00008D1C0000}"/>
    <cellStyle name="Comma 55 3 3 6" xfId="7070" xr:uid="{00000000-0005-0000-0000-00008E1C0000}"/>
    <cellStyle name="Comma 55 3 3 7" xfId="7071" xr:uid="{00000000-0005-0000-0000-00008F1C0000}"/>
    <cellStyle name="Comma 55 3 3 8" xfId="7072" xr:uid="{00000000-0005-0000-0000-0000901C0000}"/>
    <cellStyle name="Comma 55 3 4" xfId="7073" xr:uid="{00000000-0005-0000-0000-0000911C0000}"/>
    <cellStyle name="Comma 55 3 4 2" xfId="7074" xr:uid="{00000000-0005-0000-0000-0000921C0000}"/>
    <cellStyle name="Comma 55 3 4 2 2" xfId="7075" xr:uid="{00000000-0005-0000-0000-0000931C0000}"/>
    <cellStyle name="Comma 55 3 4 2 2 2" xfId="7076" xr:uid="{00000000-0005-0000-0000-0000941C0000}"/>
    <cellStyle name="Comma 55 3 4 2 2 3" xfId="7077" xr:uid="{00000000-0005-0000-0000-0000951C0000}"/>
    <cellStyle name="Comma 55 3 4 2 2 4" xfId="7078" xr:uid="{00000000-0005-0000-0000-0000961C0000}"/>
    <cellStyle name="Comma 55 3 4 2 3" xfId="7079" xr:uid="{00000000-0005-0000-0000-0000971C0000}"/>
    <cellStyle name="Comma 55 3 4 2 4" xfId="7080" xr:uid="{00000000-0005-0000-0000-0000981C0000}"/>
    <cellStyle name="Comma 55 3 4 2 5" xfId="7081" xr:uid="{00000000-0005-0000-0000-0000991C0000}"/>
    <cellStyle name="Comma 55 3 4 3" xfId="7082" xr:uid="{00000000-0005-0000-0000-00009A1C0000}"/>
    <cellStyle name="Comma 55 3 4 3 2" xfId="7083" xr:uid="{00000000-0005-0000-0000-00009B1C0000}"/>
    <cellStyle name="Comma 55 3 4 3 3" xfId="7084" xr:uid="{00000000-0005-0000-0000-00009C1C0000}"/>
    <cellStyle name="Comma 55 3 4 3 4" xfId="7085" xr:uid="{00000000-0005-0000-0000-00009D1C0000}"/>
    <cellStyle name="Comma 55 3 4 4" xfId="7086" xr:uid="{00000000-0005-0000-0000-00009E1C0000}"/>
    <cellStyle name="Comma 55 3 4 5" xfId="7087" xr:uid="{00000000-0005-0000-0000-00009F1C0000}"/>
    <cellStyle name="Comma 55 3 4 6" xfId="7088" xr:uid="{00000000-0005-0000-0000-0000A01C0000}"/>
    <cellStyle name="Comma 55 3 5" xfId="7089" xr:uid="{00000000-0005-0000-0000-0000A11C0000}"/>
    <cellStyle name="Comma 55 3 5 2" xfId="7090" xr:uid="{00000000-0005-0000-0000-0000A21C0000}"/>
    <cellStyle name="Comma 55 3 5 2 2" xfId="7091" xr:uid="{00000000-0005-0000-0000-0000A31C0000}"/>
    <cellStyle name="Comma 55 3 5 2 2 2" xfId="7092" xr:uid="{00000000-0005-0000-0000-0000A41C0000}"/>
    <cellStyle name="Comma 55 3 5 2 2 3" xfId="7093" xr:uid="{00000000-0005-0000-0000-0000A51C0000}"/>
    <cellStyle name="Comma 55 3 5 2 2 4" xfId="7094" xr:uid="{00000000-0005-0000-0000-0000A61C0000}"/>
    <cellStyle name="Comma 55 3 5 2 3" xfId="7095" xr:uid="{00000000-0005-0000-0000-0000A71C0000}"/>
    <cellStyle name="Comma 55 3 5 2 4" xfId="7096" xr:uid="{00000000-0005-0000-0000-0000A81C0000}"/>
    <cellStyle name="Comma 55 3 5 2 5" xfId="7097" xr:uid="{00000000-0005-0000-0000-0000A91C0000}"/>
    <cellStyle name="Comma 55 3 5 3" xfId="7098" xr:uid="{00000000-0005-0000-0000-0000AA1C0000}"/>
    <cellStyle name="Comma 55 3 5 3 2" xfId="7099" xr:uid="{00000000-0005-0000-0000-0000AB1C0000}"/>
    <cellStyle name="Comma 55 3 5 3 3" xfId="7100" xr:uid="{00000000-0005-0000-0000-0000AC1C0000}"/>
    <cellStyle name="Comma 55 3 5 3 4" xfId="7101" xr:uid="{00000000-0005-0000-0000-0000AD1C0000}"/>
    <cellStyle name="Comma 55 3 5 4" xfId="7102" xr:uid="{00000000-0005-0000-0000-0000AE1C0000}"/>
    <cellStyle name="Comma 55 3 5 5" xfId="7103" xr:uid="{00000000-0005-0000-0000-0000AF1C0000}"/>
    <cellStyle name="Comma 55 3 5 6" xfId="7104" xr:uid="{00000000-0005-0000-0000-0000B01C0000}"/>
    <cellStyle name="Comma 55 3 6" xfId="7105" xr:uid="{00000000-0005-0000-0000-0000B11C0000}"/>
    <cellStyle name="Comma 55 3 6 2" xfId="7106" xr:uid="{00000000-0005-0000-0000-0000B21C0000}"/>
    <cellStyle name="Comma 55 3 6 2 2" xfId="7107" xr:uid="{00000000-0005-0000-0000-0000B31C0000}"/>
    <cellStyle name="Comma 55 3 6 2 3" xfId="7108" xr:uid="{00000000-0005-0000-0000-0000B41C0000}"/>
    <cellStyle name="Comma 55 3 6 2 4" xfId="7109" xr:uid="{00000000-0005-0000-0000-0000B51C0000}"/>
    <cellStyle name="Comma 55 3 6 3" xfId="7110" xr:uid="{00000000-0005-0000-0000-0000B61C0000}"/>
    <cellStyle name="Comma 55 3 6 4" xfId="7111" xr:uid="{00000000-0005-0000-0000-0000B71C0000}"/>
    <cellStyle name="Comma 55 3 6 5" xfId="7112" xr:uid="{00000000-0005-0000-0000-0000B81C0000}"/>
    <cellStyle name="Comma 55 3 7" xfId="7113" xr:uid="{00000000-0005-0000-0000-0000B91C0000}"/>
    <cellStyle name="Comma 55 3 7 2" xfId="7114" xr:uid="{00000000-0005-0000-0000-0000BA1C0000}"/>
    <cellStyle name="Comma 55 3 7 3" xfId="7115" xr:uid="{00000000-0005-0000-0000-0000BB1C0000}"/>
    <cellStyle name="Comma 55 3 7 4" xfId="7116" xr:uid="{00000000-0005-0000-0000-0000BC1C0000}"/>
    <cellStyle name="Comma 55 3 8" xfId="7117" xr:uid="{00000000-0005-0000-0000-0000BD1C0000}"/>
    <cellStyle name="Comma 55 3 9" xfId="7118" xr:uid="{00000000-0005-0000-0000-0000BE1C0000}"/>
    <cellStyle name="Comma 55 4" xfId="7119" xr:uid="{00000000-0005-0000-0000-0000BF1C0000}"/>
    <cellStyle name="Comma 55 4 2" xfId="7120" xr:uid="{00000000-0005-0000-0000-0000C01C0000}"/>
    <cellStyle name="Comma 55 4 2 2" xfId="7121" xr:uid="{00000000-0005-0000-0000-0000C11C0000}"/>
    <cellStyle name="Comma 55 4 2 2 2" xfId="7122" xr:uid="{00000000-0005-0000-0000-0000C21C0000}"/>
    <cellStyle name="Comma 55 4 2 2 2 2" xfId="7123" xr:uid="{00000000-0005-0000-0000-0000C31C0000}"/>
    <cellStyle name="Comma 55 4 2 2 2 3" xfId="7124" xr:uid="{00000000-0005-0000-0000-0000C41C0000}"/>
    <cellStyle name="Comma 55 4 2 2 2 4" xfId="7125" xr:uid="{00000000-0005-0000-0000-0000C51C0000}"/>
    <cellStyle name="Comma 55 4 2 2 3" xfId="7126" xr:uid="{00000000-0005-0000-0000-0000C61C0000}"/>
    <cellStyle name="Comma 55 4 2 2 4" xfId="7127" xr:uid="{00000000-0005-0000-0000-0000C71C0000}"/>
    <cellStyle name="Comma 55 4 2 2 5" xfId="7128" xr:uid="{00000000-0005-0000-0000-0000C81C0000}"/>
    <cellStyle name="Comma 55 4 2 3" xfId="7129" xr:uid="{00000000-0005-0000-0000-0000C91C0000}"/>
    <cellStyle name="Comma 55 4 2 3 2" xfId="7130" xr:uid="{00000000-0005-0000-0000-0000CA1C0000}"/>
    <cellStyle name="Comma 55 4 2 3 3" xfId="7131" xr:uid="{00000000-0005-0000-0000-0000CB1C0000}"/>
    <cellStyle name="Comma 55 4 2 3 4" xfId="7132" xr:uid="{00000000-0005-0000-0000-0000CC1C0000}"/>
    <cellStyle name="Comma 55 4 2 4" xfId="7133" xr:uid="{00000000-0005-0000-0000-0000CD1C0000}"/>
    <cellStyle name="Comma 55 4 2 5" xfId="7134" xr:uid="{00000000-0005-0000-0000-0000CE1C0000}"/>
    <cellStyle name="Comma 55 4 2 6" xfId="7135" xr:uid="{00000000-0005-0000-0000-0000CF1C0000}"/>
    <cellStyle name="Comma 55 4 3" xfId="7136" xr:uid="{00000000-0005-0000-0000-0000D01C0000}"/>
    <cellStyle name="Comma 55 4 3 2" xfId="7137" xr:uid="{00000000-0005-0000-0000-0000D11C0000}"/>
    <cellStyle name="Comma 55 4 3 2 2" xfId="7138" xr:uid="{00000000-0005-0000-0000-0000D21C0000}"/>
    <cellStyle name="Comma 55 4 3 2 2 2" xfId="7139" xr:uid="{00000000-0005-0000-0000-0000D31C0000}"/>
    <cellStyle name="Comma 55 4 3 2 2 3" xfId="7140" xr:uid="{00000000-0005-0000-0000-0000D41C0000}"/>
    <cellStyle name="Comma 55 4 3 2 2 4" xfId="7141" xr:uid="{00000000-0005-0000-0000-0000D51C0000}"/>
    <cellStyle name="Comma 55 4 3 2 3" xfId="7142" xr:uid="{00000000-0005-0000-0000-0000D61C0000}"/>
    <cellStyle name="Comma 55 4 3 2 4" xfId="7143" xr:uid="{00000000-0005-0000-0000-0000D71C0000}"/>
    <cellStyle name="Comma 55 4 3 2 5" xfId="7144" xr:uid="{00000000-0005-0000-0000-0000D81C0000}"/>
    <cellStyle name="Comma 55 4 3 3" xfId="7145" xr:uid="{00000000-0005-0000-0000-0000D91C0000}"/>
    <cellStyle name="Comma 55 4 3 3 2" xfId="7146" xr:uid="{00000000-0005-0000-0000-0000DA1C0000}"/>
    <cellStyle name="Comma 55 4 3 3 3" xfId="7147" xr:uid="{00000000-0005-0000-0000-0000DB1C0000}"/>
    <cellStyle name="Comma 55 4 3 3 4" xfId="7148" xr:uid="{00000000-0005-0000-0000-0000DC1C0000}"/>
    <cellStyle name="Comma 55 4 3 4" xfId="7149" xr:uid="{00000000-0005-0000-0000-0000DD1C0000}"/>
    <cellStyle name="Comma 55 4 3 5" xfId="7150" xr:uid="{00000000-0005-0000-0000-0000DE1C0000}"/>
    <cellStyle name="Comma 55 4 3 6" xfId="7151" xr:uid="{00000000-0005-0000-0000-0000DF1C0000}"/>
    <cellStyle name="Comma 55 4 4" xfId="7152" xr:uid="{00000000-0005-0000-0000-0000E01C0000}"/>
    <cellStyle name="Comma 55 4 4 2" xfId="7153" xr:uid="{00000000-0005-0000-0000-0000E11C0000}"/>
    <cellStyle name="Comma 55 4 4 2 2" xfId="7154" xr:uid="{00000000-0005-0000-0000-0000E21C0000}"/>
    <cellStyle name="Comma 55 4 4 2 3" xfId="7155" xr:uid="{00000000-0005-0000-0000-0000E31C0000}"/>
    <cellStyle name="Comma 55 4 4 2 4" xfId="7156" xr:uid="{00000000-0005-0000-0000-0000E41C0000}"/>
    <cellStyle name="Comma 55 4 4 3" xfId="7157" xr:uid="{00000000-0005-0000-0000-0000E51C0000}"/>
    <cellStyle name="Comma 55 4 4 4" xfId="7158" xr:uid="{00000000-0005-0000-0000-0000E61C0000}"/>
    <cellStyle name="Comma 55 4 4 5" xfId="7159" xr:uid="{00000000-0005-0000-0000-0000E71C0000}"/>
    <cellStyle name="Comma 55 4 5" xfId="7160" xr:uid="{00000000-0005-0000-0000-0000E81C0000}"/>
    <cellStyle name="Comma 55 4 5 2" xfId="7161" xr:uid="{00000000-0005-0000-0000-0000E91C0000}"/>
    <cellStyle name="Comma 55 4 5 3" xfId="7162" xr:uid="{00000000-0005-0000-0000-0000EA1C0000}"/>
    <cellStyle name="Comma 55 4 5 4" xfId="7163" xr:uid="{00000000-0005-0000-0000-0000EB1C0000}"/>
    <cellStyle name="Comma 55 4 6" xfId="7164" xr:uid="{00000000-0005-0000-0000-0000EC1C0000}"/>
    <cellStyle name="Comma 55 4 7" xfId="7165" xr:uid="{00000000-0005-0000-0000-0000ED1C0000}"/>
    <cellStyle name="Comma 55 4 8" xfId="7166" xr:uid="{00000000-0005-0000-0000-0000EE1C0000}"/>
    <cellStyle name="Comma 55 5" xfId="7167" xr:uid="{00000000-0005-0000-0000-0000EF1C0000}"/>
    <cellStyle name="Comma 55 5 2" xfId="7168" xr:uid="{00000000-0005-0000-0000-0000F01C0000}"/>
    <cellStyle name="Comma 55 5 2 2" xfId="7169" xr:uid="{00000000-0005-0000-0000-0000F11C0000}"/>
    <cellStyle name="Comma 55 5 2 2 2" xfId="7170" xr:uid="{00000000-0005-0000-0000-0000F21C0000}"/>
    <cellStyle name="Comma 55 5 2 2 2 2" xfId="7171" xr:uid="{00000000-0005-0000-0000-0000F31C0000}"/>
    <cellStyle name="Comma 55 5 2 2 2 3" xfId="7172" xr:uid="{00000000-0005-0000-0000-0000F41C0000}"/>
    <cellStyle name="Comma 55 5 2 2 2 4" xfId="7173" xr:uid="{00000000-0005-0000-0000-0000F51C0000}"/>
    <cellStyle name="Comma 55 5 2 2 3" xfId="7174" xr:uid="{00000000-0005-0000-0000-0000F61C0000}"/>
    <cellStyle name="Comma 55 5 2 2 4" xfId="7175" xr:uid="{00000000-0005-0000-0000-0000F71C0000}"/>
    <cellStyle name="Comma 55 5 2 2 5" xfId="7176" xr:uid="{00000000-0005-0000-0000-0000F81C0000}"/>
    <cellStyle name="Comma 55 5 2 3" xfId="7177" xr:uid="{00000000-0005-0000-0000-0000F91C0000}"/>
    <cellStyle name="Comma 55 5 2 3 2" xfId="7178" xr:uid="{00000000-0005-0000-0000-0000FA1C0000}"/>
    <cellStyle name="Comma 55 5 2 3 3" xfId="7179" xr:uid="{00000000-0005-0000-0000-0000FB1C0000}"/>
    <cellStyle name="Comma 55 5 2 3 4" xfId="7180" xr:uid="{00000000-0005-0000-0000-0000FC1C0000}"/>
    <cellStyle name="Comma 55 5 2 4" xfId="7181" xr:uid="{00000000-0005-0000-0000-0000FD1C0000}"/>
    <cellStyle name="Comma 55 5 2 5" xfId="7182" xr:uid="{00000000-0005-0000-0000-0000FE1C0000}"/>
    <cellStyle name="Comma 55 5 2 6" xfId="7183" xr:uid="{00000000-0005-0000-0000-0000FF1C0000}"/>
    <cellStyle name="Comma 55 5 3" xfId="7184" xr:uid="{00000000-0005-0000-0000-0000001D0000}"/>
    <cellStyle name="Comma 55 5 3 2" xfId="7185" xr:uid="{00000000-0005-0000-0000-0000011D0000}"/>
    <cellStyle name="Comma 55 5 3 2 2" xfId="7186" xr:uid="{00000000-0005-0000-0000-0000021D0000}"/>
    <cellStyle name="Comma 55 5 3 2 2 2" xfId="7187" xr:uid="{00000000-0005-0000-0000-0000031D0000}"/>
    <cellStyle name="Comma 55 5 3 2 2 3" xfId="7188" xr:uid="{00000000-0005-0000-0000-0000041D0000}"/>
    <cellStyle name="Comma 55 5 3 2 2 4" xfId="7189" xr:uid="{00000000-0005-0000-0000-0000051D0000}"/>
    <cellStyle name="Comma 55 5 3 2 3" xfId="7190" xr:uid="{00000000-0005-0000-0000-0000061D0000}"/>
    <cellStyle name="Comma 55 5 3 2 4" xfId="7191" xr:uid="{00000000-0005-0000-0000-0000071D0000}"/>
    <cellStyle name="Comma 55 5 3 2 5" xfId="7192" xr:uid="{00000000-0005-0000-0000-0000081D0000}"/>
    <cellStyle name="Comma 55 5 3 3" xfId="7193" xr:uid="{00000000-0005-0000-0000-0000091D0000}"/>
    <cellStyle name="Comma 55 5 3 3 2" xfId="7194" xr:uid="{00000000-0005-0000-0000-00000A1D0000}"/>
    <cellStyle name="Comma 55 5 3 3 3" xfId="7195" xr:uid="{00000000-0005-0000-0000-00000B1D0000}"/>
    <cellStyle name="Comma 55 5 3 3 4" xfId="7196" xr:uid="{00000000-0005-0000-0000-00000C1D0000}"/>
    <cellStyle name="Comma 55 5 3 4" xfId="7197" xr:uid="{00000000-0005-0000-0000-00000D1D0000}"/>
    <cellStyle name="Comma 55 5 3 5" xfId="7198" xr:uid="{00000000-0005-0000-0000-00000E1D0000}"/>
    <cellStyle name="Comma 55 5 3 6" xfId="7199" xr:uid="{00000000-0005-0000-0000-00000F1D0000}"/>
    <cellStyle name="Comma 55 5 4" xfId="7200" xr:uid="{00000000-0005-0000-0000-0000101D0000}"/>
    <cellStyle name="Comma 55 5 4 2" xfId="7201" xr:uid="{00000000-0005-0000-0000-0000111D0000}"/>
    <cellStyle name="Comma 55 5 4 2 2" xfId="7202" xr:uid="{00000000-0005-0000-0000-0000121D0000}"/>
    <cellStyle name="Comma 55 5 4 2 3" xfId="7203" xr:uid="{00000000-0005-0000-0000-0000131D0000}"/>
    <cellStyle name="Comma 55 5 4 2 4" xfId="7204" xr:uid="{00000000-0005-0000-0000-0000141D0000}"/>
    <cellStyle name="Comma 55 5 4 3" xfId="7205" xr:uid="{00000000-0005-0000-0000-0000151D0000}"/>
    <cellStyle name="Comma 55 5 4 4" xfId="7206" xr:uid="{00000000-0005-0000-0000-0000161D0000}"/>
    <cellStyle name="Comma 55 5 4 5" xfId="7207" xr:uid="{00000000-0005-0000-0000-0000171D0000}"/>
    <cellStyle name="Comma 55 5 5" xfId="7208" xr:uid="{00000000-0005-0000-0000-0000181D0000}"/>
    <cellStyle name="Comma 55 5 5 2" xfId="7209" xr:uid="{00000000-0005-0000-0000-0000191D0000}"/>
    <cellStyle name="Comma 55 5 5 3" xfId="7210" xr:uid="{00000000-0005-0000-0000-00001A1D0000}"/>
    <cellStyle name="Comma 55 5 5 4" xfId="7211" xr:uid="{00000000-0005-0000-0000-00001B1D0000}"/>
    <cellStyle name="Comma 55 5 6" xfId="7212" xr:uid="{00000000-0005-0000-0000-00001C1D0000}"/>
    <cellStyle name="Comma 55 5 7" xfId="7213" xr:uid="{00000000-0005-0000-0000-00001D1D0000}"/>
    <cellStyle name="Comma 55 5 8" xfId="7214" xr:uid="{00000000-0005-0000-0000-00001E1D0000}"/>
    <cellStyle name="Comma 55 6" xfId="7215" xr:uid="{00000000-0005-0000-0000-00001F1D0000}"/>
    <cellStyle name="Comma 55 6 2" xfId="7216" xr:uid="{00000000-0005-0000-0000-0000201D0000}"/>
    <cellStyle name="Comma 55 6 2 2" xfId="7217" xr:uid="{00000000-0005-0000-0000-0000211D0000}"/>
    <cellStyle name="Comma 55 6 2 2 2" xfId="7218" xr:uid="{00000000-0005-0000-0000-0000221D0000}"/>
    <cellStyle name="Comma 55 6 2 2 3" xfId="7219" xr:uid="{00000000-0005-0000-0000-0000231D0000}"/>
    <cellStyle name="Comma 55 6 2 2 4" xfId="7220" xr:uid="{00000000-0005-0000-0000-0000241D0000}"/>
    <cellStyle name="Comma 55 6 2 3" xfId="7221" xr:uid="{00000000-0005-0000-0000-0000251D0000}"/>
    <cellStyle name="Comma 55 6 2 4" xfId="7222" xr:uid="{00000000-0005-0000-0000-0000261D0000}"/>
    <cellStyle name="Comma 55 6 2 5" xfId="7223" xr:uid="{00000000-0005-0000-0000-0000271D0000}"/>
    <cellStyle name="Comma 55 6 3" xfId="7224" xr:uid="{00000000-0005-0000-0000-0000281D0000}"/>
    <cellStyle name="Comma 55 6 3 2" xfId="7225" xr:uid="{00000000-0005-0000-0000-0000291D0000}"/>
    <cellStyle name="Comma 55 6 3 3" xfId="7226" xr:uid="{00000000-0005-0000-0000-00002A1D0000}"/>
    <cellStyle name="Comma 55 6 3 4" xfId="7227" xr:uid="{00000000-0005-0000-0000-00002B1D0000}"/>
    <cellStyle name="Comma 55 6 4" xfId="7228" xr:uid="{00000000-0005-0000-0000-00002C1D0000}"/>
    <cellStyle name="Comma 55 6 5" xfId="7229" xr:uid="{00000000-0005-0000-0000-00002D1D0000}"/>
    <cellStyle name="Comma 55 6 6" xfId="7230" xr:uid="{00000000-0005-0000-0000-00002E1D0000}"/>
    <cellStyle name="Comma 55 7" xfId="7231" xr:uid="{00000000-0005-0000-0000-00002F1D0000}"/>
    <cellStyle name="Comma 55 7 2" xfId="7232" xr:uid="{00000000-0005-0000-0000-0000301D0000}"/>
    <cellStyle name="Comma 55 7 2 2" xfId="7233" xr:uid="{00000000-0005-0000-0000-0000311D0000}"/>
    <cellStyle name="Comma 55 7 2 2 2" xfId="7234" xr:uid="{00000000-0005-0000-0000-0000321D0000}"/>
    <cellStyle name="Comma 55 7 2 2 3" xfId="7235" xr:uid="{00000000-0005-0000-0000-0000331D0000}"/>
    <cellStyle name="Comma 55 7 2 2 4" xfId="7236" xr:uid="{00000000-0005-0000-0000-0000341D0000}"/>
    <cellStyle name="Comma 55 7 2 3" xfId="7237" xr:uid="{00000000-0005-0000-0000-0000351D0000}"/>
    <cellStyle name="Comma 55 7 2 4" xfId="7238" xr:uid="{00000000-0005-0000-0000-0000361D0000}"/>
    <cellStyle name="Comma 55 7 2 5" xfId="7239" xr:uid="{00000000-0005-0000-0000-0000371D0000}"/>
    <cellStyle name="Comma 55 7 3" xfId="7240" xr:uid="{00000000-0005-0000-0000-0000381D0000}"/>
    <cellStyle name="Comma 55 7 3 2" xfId="7241" xr:uid="{00000000-0005-0000-0000-0000391D0000}"/>
    <cellStyle name="Comma 55 7 3 3" xfId="7242" xr:uid="{00000000-0005-0000-0000-00003A1D0000}"/>
    <cellStyle name="Comma 55 7 3 4" xfId="7243" xr:uid="{00000000-0005-0000-0000-00003B1D0000}"/>
    <cellStyle name="Comma 55 7 4" xfId="7244" xr:uid="{00000000-0005-0000-0000-00003C1D0000}"/>
    <cellStyle name="Comma 55 7 5" xfId="7245" xr:uid="{00000000-0005-0000-0000-00003D1D0000}"/>
    <cellStyle name="Comma 55 7 6" xfId="7246" xr:uid="{00000000-0005-0000-0000-00003E1D0000}"/>
    <cellStyle name="Comma 55 8" xfId="7247" xr:uid="{00000000-0005-0000-0000-00003F1D0000}"/>
    <cellStyle name="Comma 55 8 2" xfId="7248" xr:uid="{00000000-0005-0000-0000-0000401D0000}"/>
    <cellStyle name="Comma 55 8 2 2" xfId="7249" xr:uid="{00000000-0005-0000-0000-0000411D0000}"/>
    <cellStyle name="Comma 55 8 2 3" xfId="7250" xr:uid="{00000000-0005-0000-0000-0000421D0000}"/>
    <cellStyle name="Comma 55 8 2 4" xfId="7251" xr:uid="{00000000-0005-0000-0000-0000431D0000}"/>
    <cellStyle name="Comma 55 8 3" xfId="7252" xr:uid="{00000000-0005-0000-0000-0000441D0000}"/>
    <cellStyle name="Comma 55 8 4" xfId="7253" xr:uid="{00000000-0005-0000-0000-0000451D0000}"/>
    <cellStyle name="Comma 55 8 5" xfId="7254" xr:uid="{00000000-0005-0000-0000-0000461D0000}"/>
    <cellStyle name="Comma 55 9" xfId="7255" xr:uid="{00000000-0005-0000-0000-0000471D0000}"/>
    <cellStyle name="Comma 55 9 2" xfId="7256" xr:uid="{00000000-0005-0000-0000-0000481D0000}"/>
    <cellStyle name="Comma 55 9 3" xfId="7257" xr:uid="{00000000-0005-0000-0000-0000491D0000}"/>
    <cellStyle name="Comma 55 9 4" xfId="7258" xr:uid="{00000000-0005-0000-0000-00004A1D0000}"/>
    <cellStyle name="Comma 56" xfId="7259" xr:uid="{00000000-0005-0000-0000-00004B1D0000}"/>
    <cellStyle name="Comma 56 10" xfId="7260" xr:uid="{00000000-0005-0000-0000-00004C1D0000}"/>
    <cellStyle name="Comma 56 11" xfId="7261" xr:uid="{00000000-0005-0000-0000-00004D1D0000}"/>
    <cellStyle name="Comma 56 12" xfId="7262" xr:uid="{00000000-0005-0000-0000-00004E1D0000}"/>
    <cellStyle name="Comma 56 2" xfId="7263" xr:uid="{00000000-0005-0000-0000-00004F1D0000}"/>
    <cellStyle name="Comma 56 2 10" xfId="7264" xr:uid="{00000000-0005-0000-0000-0000501D0000}"/>
    <cellStyle name="Comma 56 2 2" xfId="7265" xr:uid="{00000000-0005-0000-0000-0000511D0000}"/>
    <cellStyle name="Comma 56 2 2 2" xfId="7266" xr:uid="{00000000-0005-0000-0000-0000521D0000}"/>
    <cellStyle name="Comma 56 2 2 2 2" xfId="7267" xr:uid="{00000000-0005-0000-0000-0000531D0000}"/>
    <cellStyle name="Comma 56 2 2 2 2 2" xfId="7268" xr:uid="{00000000-0005-0000-0000-0000541D0000}"/>
    <cellStyle name="Comma 56 2 2 2 2 2 2" xfId="7269" xr:uid="{00000000-0005-0000-0000-0000551D0000}"/>
    <cellStyle name="Comma 56 2 2 2 2 2 3" xfId="7270" xr:uid="{00000000-0005-0000-0000-0000561D0000}"/>
    <cellStyle name="Comma 56 2 2 2 2 2 4" xfId="7271" xr:uid="{00000000-0005-0000-0000-0000571D0000}"/>
    <cellStyle name="Comma 56 2 2 2 2 3" xfId="7272" xr:uid="{00000000-0005-0000-0000-0000581D0000}"/>
    <cellStyle name="Comma 56 2 2 2 2 4" xfId="7273" xr:uid="{00000000-0005-0000-0000-0000591D0000}"/>
    <cellStyle name="Comma 56 2 2 2 2 5" xfId="7274" xr:uid="{00000000-0005-0000-0000-00005A1D0000}"/>
    <cellStyle name="Comma 56 2 2 2 3" xfId="7275" xr:uid="{00000000-0005-0000-0000-00005B1D0000}"/>
    <cellStyle name="Comma 56 2 2 2 3 2" xfId="7276" xr:uid="{00000000-0005-0000-0000-00005C1D0000}"/>
    <cellStyle name="Comma 56 2 2 2 3 3" xfId="7277" xr:uid="{00000000-0005-0000-0000-00005D1D0000}"/>
    <cellStyle name="Comma 56 2 2 2 3 4" xfId="7278" xr:uid="{00000000-0005-0000-0000-00005E1D0000}"/>
    <cellStyle name="Comma 56 2 2 2 4" xfId="7279" xr:uid="{00000000-0005-0000-0000-00005F1D0000}"/>
    <cellStyle name="Comma 56 2 2 2 5" xfId="7280" xr:uid="{00000000-0005-0000-0000-0000601D0000}"/>
    <cellStyle name="Comma 56 2 2 2 6" xfId="7281" xr:uid="{00000000-0005-0000-0000-0000611D0000}"/>
    <cellStyle name="Comma 56 2 2 3" xfId="7282" xr:uid="{00000000-0005-0000-0000-0000621D0000}"/>
    <cellStyle name="Comma 56 2 2 3 2" xfId="7283" xr:uid="{00000000-0005-0000-0000-0000631D0000}"/>
    <cellStyle name="Comma 56 2 2 3 2 2" xfId="7284" xr:uid="{00000000-0005-0000-0000-0000641D0000}"/>
    <cellStyle name="Comma 56 2 2 3 2 2 2" xfId="7285" xr:uid="{00000000-0005-0000-0000-0000651D0000}"/>
    <cellStyle name="Comma 56 2 2 3 2 2 3" xfId="7286" xr:uid="{00000000-0005-0000-0000-0000661D0000}"/>
    <cellStyle name="Comma 56 2 2 3 2 2 4" xfId="7287" xr:uid="{00000000-0005-0000-0000-0000671D0000}"/>
    <cellStyle name="Comma 56 2 2 3 2 3" xfId="7288" xr:uid="{00000000-0005-0000-0000-0000681D0000}"/>
    <cellStyle name="Comma 56 2 2 3 2 4" xfId="7289" xr:uid="{00000000-0005-0000-0000-0000691D0000}"/>
    <cellStyle name="Comma 56 2 2 3 2 5" xfId="7290" xr:uid="{00000000-0005-0000-0000-00006A1D0000}"/>
    <cellStyle name="Comma 56 2 2 3 3" xfId="7291" xr:uid="{00000000-0005-0000-0000-00006B1D0000}"/>
    <cellStyle name="Comma 56 2 2 3 3 2" xfId="7292" xr:uid="{00000000-0005-0000-0000-00006C1D0000}"/>
    <cellStyle name="Comma 56 2 2 3 3 3" xfId="7293" xr:uid="{00000000-0005-0000-0000-00006D1D0000}"/>
    <cellStyle name="Comma 56 2 2 3 3 4" xfId="7294" xr:uid="{00000000-0005-0000-0000-00006E1D0000}"/>
    <cellStyle name="Comma 56 2 2 3 4" xfId="7295" xr:uid="{00000000-0005-0000-0000-00006F1D0000}"/>
    <cellStyle name="Comma 56 2 2 3 5" xfId="7296" xr:uid="{00000000-0005-0000-0000-0000701D0000}"/>
    <cellStyle name="Comma 56 2 2 3 6" xfId="7297" xr:uid="{00000000-0005-0000-0000-0000711D0000}"/>
    <cellStyle name="Comma 56 2 2 4" xfId="7298" xr:uid="{00000000-0005-0000-0000-0000721D0000}"/>
    <cellStyle name="Comma 56 2 2 4 2" xfId="7299" xr:uid="{00000000-0005-0000-0000-0000731D0000}"/>
    <cellStyle name="Comma 56 2 2 4 2 2" xfId="7300" xr:uid="{00000000-0005-0000-0000-0000741D0000}"/>
    <cellStyle name="Comma 56 2 2 4 2 3" xfId="7301" xr:uid="{00000000-0005-0000-0000-0000751D0000}"/>
    <cellStyle name="Comma 56 2 2 4 2 4" xfId="7302" xr:uid="{00000000-0005-0000-0000-0000761D0000}"/>
    <cellStyle name="Comma 56 2 2 4 3" xfId="7303" xr:uid="{00000000-0005-0000-0000-0000771D0000}"/>
    <cellStyle name="Comma 56 2 2 4 4" xfId="7304" xr:uid="{00000000-0005-0000-0000-0000781D0000}"/>
    <cellStyle name="Comma 56 2 2 4 5" xfId="7305" xr:uid="{00000000-0005-0000-0000-0000791D0000}"/>
    <cellStyle name="Comma 56 2 2 5" xfId="7306" xr:uid="{00000000-0005-0000-0000-00007A1D0000}"/>
    <cellStyle name="Comma 56 2 2 5 2" xfId="7307" xr:uid="{00000000-0005-0000-0000-00007B1D0000}"/>
    <cellStyle name="Comma 56 2 2 5 3" xfId="7308" xr:uid="{00000000-0005-0000-0000-00007C1D0000}"/>
    <cellStyle name="Comma 56 2 2 5 4" xfId="7309" xr:uid="{00000000-0005-0000-0000-00007D1D0000}"/>
    <cellStyle name="Comma 56 2 2 6" xfId="7310" xr:uid="{00000000-0005-0000-0000-00007E1D0000}"/>
    <cellStyle name="Comma 56 2 2 7" xfId="7311" xr:uid="{00000000-0005-0000-0000-00007F1D0000}"/>
    <cellStyle name="Comma 56 2 2 8" xfId="7312" xr:uid="{00000000-0005-0000-0000-0000801D0000}"/>
    <cellStyle name="Comma 56 2 3" xfId="7313" xr:uid="{00000000-0005-0000-0000-0000811D0000}"/>
    <cellStyle name="Comma 56 2 3 2" xfId="7314" xr:uid="{00000000-0005-0000-0000-0000821D0000}"/>
    <cellStyle name="Comma 56 2 3 2 2" xfId="7315" xr:uid="{00000000-0005-0000-0000-0000831D0000}"/>
    <cellStyle name="Comma 56 2 3 2 2 2" xfId="7316" xr:uid="{00000000-0005-0000-0000-0000841D0000}"/>
    <cellStyle name="Comma 56 2 3 2 2 2 2" xfId="7317" xr:uid="{00000000-0005-0000-0000-0000851D0000}"/>
    <cellStyle name="Comma 56 2 3 2 2 2 3" xfId="7318" xr:uid="{00000000-0005-0000-0000-0000861D0000}"/>
    <cellStyle name="Comma 56 2 3 2 2 2 4" xfId="7319" xr:uid="{00000000-0005-0000-0000-0000871D0000}"/>
    <cellStyle name="Comma 56 2 3 2 2 3" xfId="7320" xr:uid="{00000000-0005-0000-0000-0000881D0000}"/>
    <cellStyle name="Comma 56 2 3 2 2 4" xfId="7321" xr:uid="{00000000-0005-0000-0000-0000891D0000}"/>
    <cellStyle name="Comma 56 2 3 2 2 5" xfId="7322" xr:uid="{00000000-0005-0000-0000-00008A1D0000}"/>
    <cellStyle name="Comma 56 2 3 2 3" xfId="7323" xr:uid="{00000000-0005-0000-0000-00008B1D0000}"/>
    <cellStyle name="Comma 56 2 3 2 3 2" xfId="7324" xr:uid="{00000000-0005-0000-0000-00008C1D0000}"/>
    <cellStyle name="Comma 56 2 3 2 3 3" xfId="7325" xr:uid="{00000000-0005-0000-0000-00008D1D0000}"/>
    <cellStyle name="Comma 56 2 3 2 3 4" xfId="7326" xr:uid="{00000000-0005-0000-0000-00008E1D0000}"/>
    <cellStyle name="Comma 56 2 3 2 4" xfId="7327" xr:uid="{00000000-0005-0000-0000-00008F1D0000}"/>
    <cellStyle name="Comma 56 2 3 2 5" xfId="7328" xr:uid="{00000000-0005-0000-0000-0000901D0000}"/>
    <cellStyle name="Comma 56 2 3 2 6" xfId="7329" xr:uid="{00000000-0005-0000-0000-0000911D0000}"/>
    <cellStyle name="Comma 56 2 3 3" xfId="7330" xr:uid="{00000000-0005-0000-0000-0000921D0000}"/>
    <cellStyle name="Comma 56 2 3 3 2" xfId="7331" xr:uid="{00000000-0005-0000-0000-0000931D0000}"/>
    <cellStyle name="Comma 56 2 3 3 2 2" xfId="7332" xr:uid="{00000000-0005-0000-0000-0000941D0000}"/>
    <cellStyle name="Comma 56 2 3 3 2 2 2" xfId="7333" xr:uid="{00000000-0005-0000-0000-0000951D0000}"/>
    <cellStyle name="Comma 56 2 3 3 2 2 3" xfId="7334" xr:uid="{00000000-0005-0000-0000-0000961D0000}"/>
    <cellStyle name="Comma 56 2 3 3 2 2 4" xfId="7335" xr:uid="{00000000-0005-0000-0000-0000971D0000}"/>
    <cellStyle name="Comma 56 2 3 3 2 3" xfId="7336" xr:uid="{00000000-0005-0000-0000-0000981D0000}"/>
    <cellStyle name="Comma 56 2 3 3 2 4" xfId="7337" xr:uid="{00000000-0005-0000-0000-0000991D0000}"/>
    <cellStyle name="Comma 56 2 3 3 2 5" xfId="7338" xr:uid="{00000000-0005-0000-0000-00009A1D0000}"/>
    <cellStyle name="Comma 56 2 3 3 3" xfId="7339" xr:uid="{00000000-0005-0000-0000-00009B1D0000}"/>
    <cellStyle name="Comma 56 2 3 3 3 2" xfId="7340" xr:uid="{00000000-0005-0000-0000-00009C1D0000}"/>
    <cellStyle name="Comma 56 2 3 3 3 3" xfId="7341" xr:uid="{00000000-0005-0000-0000-00009D1D0000}"/>
    <cellStyle name="Comma 56 2 3 3 3 4" xfId="7342" xr:uid="{00000000-0005-0000-0000-00009E1D0000}"/>
    <cellStyle name="Comma 56 2 3 3 4" xfId="7343" xr:uid="{00000000-0005-0000-0000-00009F1D0000}"/>
    <cellStyle name="Comma 56 2 3 3 5" xfId="7344" xr:uid="{00000000-0005-0000-0000-0000A01D0000}"/>
    <cellStyle name="Comma 56 2 3 3 6" xfId="7345" xr:uid="{00000000-0005-0000-0000-0000A11D0000}"/>
    <cellStyle name="Comma 56 2 3 4" xfId="7346" xr:uid="{00000000-0005-0000-0000-0000A21D0000}"/>
    <cellStyle name="Comma 56 2 3 4 2" xfId="7347" xr:uid="{00000000-0005-0000-0000-0000A31D0000}"/>
    <cellStyle name="Comma 56 2 3 4 2 2" xfId="7348" xr:uid="{00000000-0005-0000-0000-0000A41D0000}"/>
    <cellStyle name="Comma 56 2 3 4 2 3" xfId="7349" xr:uid="{00000000-0005-0000-0000-0000A51D0000}"/>
    <cellStyle name="Comma 56 2 3 4 2 4" xfId="7350" xr:uid="{00000000-0005-0000-0000-0000A61D0000}"/>
    <cellStyle name="Comma 56 2 3 4 3" xfId="7351" xr:uid="{00000000-0005-0000-0000-0000A71D0000}"/>
    <cellStyle name="Comma 56 2 3 4 4" xfId="7352" xr:uid="{00000000-0005-0000-0000-0000A81D0000}"/>
    <cellStyle name="Comma 56 2 3 4 5" xfId="7353" xr:uid="{00000000-0005-0000-0000-0000A91D0000}"/>
    <cellStyle name="Comma 56 2 3 5" xfId="7354" xr:uid="{00000000-0005-0000-0000-0000AA1D0000}"/>
    <cellStyle name="Comma 56 2 3 5 2" xfId="7355" xr:uid="{00000000-0005-0000-0000-0000AB1D0000}"/>
    <cellStyle name="Comma 56 2 3 5 3" xfId="7356" xr:uid="{00000000-0005-0000-0000-0000AC1D0000}"/>
    <cellStyle name="Comma 56 2 3 5 4" xfId="7357" xr:uid="{00000000-0005-0000-0000-0000AD1D0000}"/>
    <cellStyle name="Comma 56 2 3 6" xfId="7358" xr:uid="{00000000-0005-0000-0000-0000AE1D0000}"/>
    <cellStyle name="Comma 56 2 3 7" xfId="7359" xr:uid="{00000000-0005-0000-0000-0000AF1D0000}"/>
    <cellStyle name="Comma 56 2 3 8" xfId="7360" xr:uid="{00000000-0005-0000-0000-0000B01D0000}"/>
    <cellStyle name="Comma 56 2 4" xfId="7361" xr:uid="{00000000-0005-0000-0000-0000B11D0000}"/>
    <cellStyle name="Comma 56 2 4 2" xfId="7362" xr:uid="{00000000-0005-0000-0000-0000B21D0000}"/>
    <cellStyle name="Comma 56 2 4 2 2" xfId="7363" xr:uid="{00000000-0005-0000-0000-0000B31D0000}"/>
    <cellStyle name="Comma 56 2 4 2 2 2" xfId="7364" xr:uid="{00000000-0005-0000-0000-0000B41D0000}"/>
    <cellStyle name="Comma 56 2 4 2 2 3" xfId="7365" xr:uid="{00000000-0005-0000-0000-0000B51D0000}"/>
    <cellStyle name="Comma 56 2 4 2 2 4" xfId="7366" xr:uid="{00000000-0005-0000-0000-0000B61D0000}"/>
    <cellStyle name="Comma 56 2 4 2 3" xfId="7367" xr:uid="{00000000-0005-0000-0000-0000B71D0000}"/>
    <cellStyle name="Comma 56 2 4 2 4" xfId="7368" xr:uid="{00000000-0005-0000-0000-0000B81D0000}"/>
    <cellStyle name="Comma 56 2 4 2 5" xfId="7369" xr:uid="{00000000-0005-0000-0000-0000B91D0000}"/>
    <cellStyle name="Comma 56 2 4 3" xfId="7370" xr:uid="{00000000-0005-0000-0000-0000BA1D0000}"/>
    <cellStyle name="Comma 56 2 4 3 2" xfId="7371" xr:uid="{00000000-0005-0000-0000-0000BB1D0000}"/>
    <cellStyle name="Comma 56 2 4 3 3" xfId="7372" xr:uid="{00000000-0005-0000-0000-0000BC1D0000}"/>
    <cellStyle name="Comma 56 2 4 3 4" xfId="7373" xr:uid="{00000000-0005-0000-0000-0000BD1D0000}"/>
    <cellStyle name="Comma 56 2 4 4" xfId="7374" xr:uid="{00000000-0005-0000-0000-0000BE1D0000}"/>
    <cellStyle name="Comma 56 2 4 5" xfId="7375" xr:uid="{00000000-0005-0000-0000-0000BF1D0000}"/>
    <cellStyle name="Comma 56 2 4 6" xfId="7376" xr:uid="{00000000-0005-0000-0000-0000C01D0000}"/>
    <cellStyle name="Comma 56 2 5" xfId="7377" xr:uid="{00000000-0005-0000-0000-0000C11D0000}"/>
    <cellStyle name="Comma 56 2 5 2" xfId="7378" xr:uid="{00000000-0005-0000-0000-0000C21D0000}"/>
    <cellStyle name="Comma 56 2 5 2 2" xfId="7379" xr:uid="{00000000-0005-0000-0000-0000C31D0000}"/>
    <cellStyle name="Comma 56 2 5 2 2 2" xfId="7380" xr:uid="{00000000-0005-0000-0000-0000C41D0000}"/>
    <cellStyle name="Comma 56 2 5 2 2 3" xfId="7381" xr:uid="{00000000-0005-0000-0000-0000C51D0000}"/>
    <cellStyle name="Comma 56 2 5 2 2 4" xfId="7382" xr:uid="{00000000-0005-0000-0000-0000C61D0000}"/>
    <cellStyle name="Comma 56 2 5 2 3" xfId="7383" xr:uid="{00000000-0005-0000-0000-0000C71D0000}"/>
    <cellStyle name="Comma 56 2 5 2 4" xfId="7384" xr:uid="{00000000-0005-0000-0000-0000C81D0000}"/>
    <cellStyle name="Comma 56 2 5 2 5" xfId="7385" xr:uid="{00000000-0005-0000-0000-0000C91D0000}"/>
    <cellStyle name="Comma 56 2 5 3" xfId="7386" xr:uid="{00000000-0005-0000-0000-0000CA1D0000}"/>
    <cellStyle name="Comma 56 2 5 3 2" xfId="7387" xr:uid="{00000000-0005-0000-0000-0000CB1D0000}"/>
    <cellStyle name="Comma 56 2 5 3 3" xfId="7388" xr:uid="{00000000-0005-0000-0000-0000CC1D0000}"/>
    <cellStyle name="Comma 56 2 5 3 4" xfId="7389" xr:uid="{00000000-0005-0000-0000-0000CD1D0000}"/>
    <cellStyle name="Comma 56 2 5 4" xfId="7390" xr:uid="{00000000-0005-0000-0000-0000CE1D0000}"/>
    <cellStyle name="Comma 56 2 5 5" xfId="7391" xr:uid="{00000000-0005-0000-0000-0000CF1D0000}"/>
    <cellStyle name="Comma 56 2 5 6" xfId="7392" xr:uid="{00000000-0005-0000-0000-0000D01D0000}"/>
    <cellStyle name="Comma 56 2 6" xfId="7393" xr:uid="{00000000-0005-0000-0000-0000D11D0000}"/>
    <cellStyle name="Comma 56 2 6 2" xfId="7394" xr:uid="{00000000-0005-0000-0000-0000D21D0000}"/>
    <cellStyle name="Comma 56 2 6 2 2" xfId="7395" xr:uid="{00000000-0005-0000-0000-0000D31D0000}"/>
    <cellStyle name="Comma 56 2 6 2 3" xfId="7396" xr:uid="{00000000-0005-0000-0000-0000D41D0000}"/>
    <cellStyle name="Comma 56 2 6 2 4" xfId="7397" xr:uid="{00000000-0005-0000-0000-0000D51D0000}"/>
    <cellStyle name="Comma 56 2 6 3" xfId="7398" xr:uid="{00000000-0005-0000-0000-0000D61D0000}"/>
    <cellStyle name="Comma 56 2 6 4" xfId="7399" xr:uid="{00000000-0005-0000-0000-0000D71D0000}"/>
    <cellStyle name="Comma 56 2 6 5" xfId="7400" xr:uid="{00000000-0005-0000-0000-0000D81D0000}"/>
    <cellStyle name="Comma 56 2 7" xfId="7401" xr:uid="{00000000-0005-0000-0000-0000D91D0000}"/>
    <cellStyle name="Comma 56 2 7 2" xfId="7402" xr:uid="{00000000-0005-0000-0000-0000DA1D0000}"/>
    <cellStyle name="Comma 56 2 7 3" xfId="7403" xr:uid="{00000000-0005-0000-0000-0000DB1D0000}"/>
    <cellStyle name="Comma 56 2 7 4" xfId="7404" xr:uid="{00000000-0005-0000-0000-0000DC1D0000}"/>
    <cellStyle name="Comma 56 2 8" xfId="7405" xr:uid="{00000000-0005-0000-0000-0000DD1D0000}"/>
    <cellStyle name="Comma 56 2 9" xfId="7406" xr:uid="{00000000-0005-0000-0000-0000DE1D0000}"/>
    <cellStyle name="Comma 56 3" xfId="7407" xr:uid="{00000000-0005-0000-0000-0000DF1D0000}"/>
    <cellStyle name="Comma 56 3 10" xfId="7408" xr:uid="{00000000-0005-0000-0000-0000E01D0000}"/>
    <cellStyle name="Comma 56 3 2" xfId="7409" xr:uid="{00000000-0005-0000-0000-0000E11D0000}"/>
    <cellStyle name="Comma 56 3 2 2" xfId="7410" xr:uid="{00000000-0005-0000-0000-0000E21D0000}"/>
    <cellStyle name="Comma 56 3 2 2 2" xfId="7411" xr:uid="{00000000-0005-0000-0000-0000E31D0000}"/>
    <cellStyle name="Comma 56 3 2 2 2 2" xfId="7412" xr:uid="{00000000-0005-0000-0000-0000E41D0000}"/>
    <cellStyle name="Comma 56 3 2 2 2 2 2" xfId="7413" xr:uid="{00000000-0005-0000-0000-0000E51D0000}"/>
    <cellStyle name="Comma 56 3 2 2 2 2 3" xfId="7414" xr:uid="{00000000-0005-0000-0000-0000E61D0000}"/>
    <cellStyle name="Comma 56 3 2 2 2 2 4" xfId="7415" xr:uid="{00000000-0005-0000-0000-0000E71D0000}"/>
    <cellStyle name="Comma 56 3 2 2 2 3" xfId="7416" xr:uid="{00000000-0005-0000-0000-0000E81D0000}"/>
    <cellStyle name="Comma 56 3 2 2 2 4" xfId="7417" xr:uid="{00000000-0005-0000-0000-0000E91D0000}"/>
    <cellStyle name="Comma 56 3 2 2 2 5" xfId="7418" xr:uid="{00000000-0005-0000-0000-0000EA1D0000}"/>
    <cellStyle name="Comma 56 3 2 2 3" xfId="7419" xr:uid="{00000000-0005-0000-0000-0000EB1D0000}"/>
    <cellStyle name="Comma 56 3 2 2 3 2" xfId="7420" xr:uid="{00000000-0005-0000-0000-0000EC1D0000}"/>
    <cellStyle name="Comma 56 3 2 2 3 3" xfId="7421" xr:uid="{00000000-0005-0000-0000-0000ED1D0000}"/>
    <cellStyle name="Comma 56 3 2 2 3 4" xfId="7422" xr:uid="{00000000-0005-0000-0000-0000EE1D0000}"/>
    <cellStyle name="Comma 56 3 2 2 4" xfId="7423" xr:uid="{00000000-0005-0000-0000-0000EF1D0000}"/>
    <cellStyle name="Comma 56 3 2 2 5" xfId="7424" xr:uid="{00000000-0005-0000-0000-0000F01D0000}"/>
    <cellStyle name="Comma 56 3 2 2 6" xfId="7425" xr:uid="{00000000-0005-0000-0000-0000F11D0000}"/>
    <cellStyle name="Comma 56 3 2 3" xfId="7426" xr:uid="{00000000-0005-0000-0000-0000F21D0000}"/>
    <cellStyle name="Comma 56 3 2 3 2" xfId="7427" xr:uid="{00000000-0005-0000-0000-0000F31D0000}"/>
    <cellStyle name="Comma 56 3 2 3 2 2" xfId="7428" xr:uid="{00000000-0005-0000-0000-0000F41D0000}"/>
    <cellStyle name="Comma 56 3 2 3 2 2 2" xfId="7429" xr:uid="{00000000-0005-0000-0000-0000F51D0000}"/>
    <cellStyle name="Comma 56 3 2 3 2 2 3" xfId="7430" xr:uid="{00000000-0005-0000-0000-0000F61D0000}"/>
    <cellStyle name="Comma 56 3 2 3 2 2 4" xfId="7431" xr:uid="{00000000-0005-0000-0000-0000F71D0000}"/>
    <cellStyle name="Comma 56 3 2 3 2 3" xfId="7432" xr:uid="{00000000-0005-0000-0000-0000F81D0000}"/>
    <cellStyle name="Comma 56 3 2 3 2 4" xfId="7433" xr:uid="{00000000-0005-0000-0000-0000F91D0000}"/>
    <cellStyle name="Comma 56 3 2 3 2 5" xfId="7434" xr:uid="{00000000-0005-0000-0000-0000FA1D0000}"/>
    <cellStyle name="Comma 56 3 2 3 3" xfId="7435" xr:uid="{00000000-0005-0000-0000-0000FB1D0000}"/>
    <cellStyle name="Comma 56 3 2 3 3 2" xfId="7436" xr:uid="{00000000-0005-0000-0000-0000FC1D0000}"/>
    <cellStyle name="Comma 56 3 2 3 3 3" xfId="7437" xr:uid="{00000000-0005-0000-0000-0000FD1D0000}"/>
    <cellStyle name="Comma 56 3 2 3 3 4" xfId="7438" xr:uid="{00000000-0005-0000-0000-0000FE1D0000}"/>
    <cellStyle name="Comma 56 3 2 3 4" xfId="7439" xr:uid="{00000000-0005-0000-0000-0000FF1D0000}"/>
    <cellStyle name="Comma 56 3 2 3 5" xfId="7440" xr:uid="{00000000-0005-0000-0000-0000001E0000}"/>
    <cellStyle name="Comma 56 3 2 3 6" xfId="7441" xr:uid="{00000000-0005-0000-0000-0000011E0000}"/>
    <cellStyle name="Comma 56 3 2 4" xfId="7442" xr:uid="{00000000-0005-0000-0000-0000021E0000}"/>
    <cellStyle name="Comma 56 3 2 4 2" xfId="7443" xr:uid="{00000000-0005-0000-0000-0000031E0000}"/>
    <cellStyle name="Comma 56 3 2 4 2 2" xfId="7444" xr:uid="{00000000-0005-0000-0000-0000041E0000}"/>
    <cellStyle name="Comma 56 3 2 4 2 3" xfId="7445" xr:uid="{00000000-0005-0000-0000-0000051E0000}"/>
    <cellStyle name="Comma 56 3 2 4 2 4" xfId="7446" xr:uid="{00000000-0005-0000-0000-0000061E0000}"/>
    <cellStyle name="Comma 56 3 2 4 3" xfId="7447" xr:uid="{00000000-0005-0000-0000-0000071E0000}"/>
    <cellStyle name="Comma 56 3 2 4 4" xfId="7448" xr:uid="{00000000-0005-0000-0000-0000081E0000}"/>
    <cellStyle name="Comma 56 3 2 4 5" xfId="7449" xr:uid="{00000000-0005-0000-0000-0000091E0000}"/>
    <cellStyle name="Comma 56 3 2 5" xfId="7450" xr:uid="{00000000-0005-0000-0000-00000A1E0000}"/>
    <cellStyle name="Comma 56 3 2 5 2" xfId="7451" xr:uid="{00000000-0005-0000-0000-00000B1E0000}"/>
    <cellStyle name="Comma 56 3 2 5 3" xfId="7452" xr:uid="{00000000-0005-0000-0000-00000C1E0000}"/>
    <cellStyle name="Comma 56 3 2 5 4" xfId="7453" xr:uid="{00000000-0005-0000-0000-00000D1E0000}"/>
    <cellStyle name="Comma 56 3 2 6" xfId="7454" xr:uid="{00000000-0005-0000-0000-00000E1E0000}"/>
    <cellStyle name="Comma 56 3 2 7" xfId="7455" xr:uid="{00000000-0005-0000-0000-00000F1E0000}"/>
    <cellStyle name="Comma 56 3 2 8" xfId="7456" xr:uid="{00000000-0005-0000-0000-0000101E0000}"/>
    <cellStyle name="Comma 56 3 3" xfId="7457" xr:uid="{00000000-0005-0000-0000-0000111E0000}"/>
    <cellStyle name="Comma 56 3 3 2" xfId="7458" xr:uid="{00000000-0005-0000-0000-0000121E0000}"/>
    <cellStyle name="Comma 56 3 3 2 2" xfId="7459" xr:uid="{00000000-0005-0000-0000-0000131E0000}"/>
    <cellStyle name="Comma 56 3 3 2 2 2" xfId="7460" xr:uid="{00000000-0005-0000-0000-0000141E0000}"/>
    <cellStyle name="Comma 56 3 3 2 2 2 2" xfId="7461" xr:uid="{00000000-0005-0000-0000-0000151E0000}"/>
    <cellStyle name="Comma 56 3 3 2 2 2 3" xfId="7462" xr:uid="{00000000-0005-0000-0000-0000161E0000}"/>
    <cellStyle name="Comma 56 3 3 2 2 2 4" xfId="7463" xr:uid="{00000000-0005-0000-0000-0000171E0000}"/>
    <cellStyle name="Comma 56 3 3 2 2 3" xfId="7464" xr:uid="{00000000-0005-0000-0000-0000181E0000}"/>
    <cellStyle name="Comma 56 3 3 2 2 4" xfId="7465" xr:uid="{00000000-0005-0000-0000-0000191E0000}"/>
    <cellStyle name="Comma 56 3 3 2 2 5" xfId="7466" xr:uid="{00000000-0005-0000-0000-00001A1E0000}"/>
    <cellStyle name="Comma 56 3 3 2 3" xfId="7467" xr:uid="{00000000-0005-0000-0000-00001B1E0000}"/>
    <cellStyle name="Comma 56 3 3 2 3 2" xfId="7468" xr:uid="{00000000-0005-0000-0000-00001C1E0000}"/>
    <cellStyle name="Comma 56 3 3 2 3 3" xfId="7469" xr:uid="{00000000-0005-0000-0000-00001D1E0000}"/>
    <cellStyle name="Comma 56 3 3 2 3 4" xfId="7470" xr:uid="{00000000-0005-0000-0000-00001E1E0000}"/>
    <cellStyle name="Comma 56 3 3 2 4" xfId="7471" xr:uid="{00000000-0005-0000-0000-00001F1E0000}"/>
    <cellStyle name="Comma 56 3 3 2 5" xfId="7472" xr:uid="{00000000-0005-0000-0000-0000201E0000}"/>
    <cellStyle name="Comma 56 3 3 2 6" xfId="7473" xr:uid="{00000000-0005-0000-0000-0000211E0000}"/>
    <cellStyle name="Comma 56 3 3 3" xfId="7474" xr:uid="{00000000-0005-0000-0000-0000221E0000}"/>
    <cellStyle name="Comma 56 3 3 3 2" xfId="7475" xr:uid="{00000000-0005-0000-0000-0000231E0000}"/>
    <cellStyle name="Comma 56 3 3 3 2 2" xfId="7476" xr:uid="{00000000-0005-0000-0000-0000241E0000}"/>
    <cellStyle name="Comma 56 3 3 3 2 2 2" xfId="7477" xr:uid="{00000000-0005-0000-0000-0000251E0000}"/>
    <cellStyle name="Comma 56 3 3 3 2 2 3" xfId="7478" xr:uid="{00000000-0005-0000-0000-0000261E0000}"/>
    <cellStyle name="Comma 56 3 3 3 2 2 4" xfId="7479" xr:uid="{00000000-0005-0000-0000-0000271E0000}"/>
    <cellStyle name="Comma 56 3 3 3 2 3" xfId="7480" xr:uid="{00000000-0005-0000-0000-0000281E0000}"/>
    <cellStyle name="Comma 56 3 3 3 2 4" xfId="7481" xr:uid="{00000000-0005-0000-0000-0000291E0000}"/>
    <cellStyle name="Comma 56 3 3 3 2 5" xfId="7482" xr:uid="{00000000-0005-0000-0000-00002A1E0000}"/>
    <cellStyle name="Comma 56 3 3 3 3" xfId="7483" xr:uid="{00000000-0005-0000-0000-00002B1E0000}"/>
    <cellStyle name="Comma 56 3 3 3 3 2" xfId="7484" xr:uid="{00000000-0005-0000-0000-00002C1E0000}"/>
    <cellStyle name="Comma 56 3 3 3 3 3" xfId="7485" xr:uid="{00000000-0005-0000-0000-00002D1E0000}"/>
    <cellStyle name="Comma 56 3 3 3 3 4" xfId="7486" xr:uid="{00000000-0005-0000-0000-00002E1E0000}"/>
    <cellStyle name="Comma 56 3 3 3 4" xfId="7487" xr:uid="{00000000-0005-0000-0000-00002F1E0000}"/>
    <cellStyle name="Comma 56 3 3 3 5" xfId="7488" xr:uid="{00000000-0005-0000-0000-0000301E0000}"/>
    <cellStyle name="Comma 56 3 3 3 6" xfId="7489" xr:uid="{00000000-0005-0000-0000-0000311E0000}"/>
    <cellStyle name="Comma 56 3 3 4" xfId="7490" xr:uid="{00000000-0005-0000-0000-0000321E0000}"/>
    <cellStyle name="Comma 56 3 3 4 2" xfId="7491" xr:uid="{00000000-0005-0000-0000-0000331E0000}"/>
    <cellStyle name="Comma 56 3 3 4 2 2" xfId="7492" xr:uid="{00000000-0005-0000-0000-0000341E0000}"/>
    <cellStyle name="Comma 56 3 3 4 2 3" xfId="7493" xr:uid="{00000000-0005-0000-0000-0000351E0000}"/>
    <cellStyle name="Comma 56 3 3 4 2 4" xfId="7494" xr:uid="{00000000-0005-0000-0000-0000361E0000}"/>
    <cellStyle name="Comma 56 3 3 4 3" xfId="7495" xr:uid="{00000000-0005-0000-0000-0000371E0000}"/>
    <cellStyle name="Comma 56 3 3 4 4" xfId="7496" xr:uid="{00000000-0005-0000-0000-0000381E0000}"/>
    <cellStyle name="Comma 56 3 3 4 5" xfId="7497" xr:uid="{00000000-0005-0000-0000-0000391E0000}"/>
    <cellStyle name="Comma 56 3 3 5" xfId="7498" xr:uid="{00000000-0005-0000-0000-00003A1E0000}"/>
    <cellStyle name="Comma 56 3 3 5 2" xfId="7499" xr:uid="{00000000-0005-0000-0000-00003B1E0000}"/>
    <cellStyle name="Comma 56 3 3 5 3" xfId="7500" xr:uid="{00000000-0005-0000-0000-00003C1E0000}"/>
    <cellStyle name="Comma 56 3 3 5 4" xfId="7501" xr:uid="{00000000-0005-0000-0000-00003D1E0000}"/>
    <cellStyle name="Comma 56 3 3 6" xfId="7502" xr:uid="{00000000-0005-0000-0000-00003E1E0000}"/>
    <cellStyle name="Comma 56 3 3 7" xfId="7503" xr:uid="{00000000-0005-0000-0000-00003F1E0000}"/>
    <cellStyle name="Comma 56 3 3 8" xfId="7504" xr:uid="{00000000-0005-0000-0000-0000401E0000}"/>
    <cellStyle name="Comma 56 3 4" xfId="7505" xr:uid="{00000000-0005-0000-0000-0000411E0000}"/>
    <cellStyle name="Comma 56 3 4 2" xfId="7506" xr:uid="{00000000-0005-0000-0000-0000421E0000}"/>
    <cellStyle name="Comma 56 3 4 2 2" xfId="7507" xr:uid="{00000000-0005-0000-0000-0000431E0000}"/>
    <cellStyle name="Comma 56 3 4 2 2 2" xfId="7508" xr:uid="{00000000-0005-0000-0000-0000441E0000}"/>
    <cellStyle name="Comma 56 3 4 2 2 3" xfId="7509" xr:uid="{00000000-0005-0000-0000-0000451E0000}"/>
    <cellStyle name="Comma 56 3 4 2 2 4" xfId="7510" xr:uid="{00000000-0005-0000-0000-0000461E0000}"/>
    <cellStyle name="Comma 56 3 4 2 3" xfId="7511" xr:uid="{00000000-0005-0000-0000-0000471E0000}"/>
    <cellStyle name="Comma 56 3 4 2 4" xfId="7512" xr:uid="{00000000-0005-0000-0000-0000481E0000}"/>
    <cellStyle name="Comma 56 3 4 2 5" xfId="7513" xr:uid="{00000000-0005-0000-0000-0000491E0000}"/>
    <cellStyle name="Comma 56 3 4 3" xfId="7514" xr:uid="{00000000-0005-0000-0000-00004A1E0000}"/>
    <cellStyle name="Comma 56 3 4 3 2" xfId="7515" xr:uid="{00000000-0005-0000-0000-00004B1E0000}"/>
    <cellStyle name="Comma 56 3 4 3 3" xfId="7516" xr:uid="{00000000-0005-0000-0000-00004C1E0000}"/>
    <cellStyle name="Comma 56 3 4 3 4" xfId="7517" xr:uid="{00000000-0005-0000-0000-00004D1E0000}"/>
    <cellStyle name="Comma 56 3 4 4" xfId="7518" xr:uid="{00000000-0005-0000-0000-00004E1E0000}"/>
    <cellStyle name="Comma 56 3 4 5" xfId="7519" xr:uid="{00000000-0005-0000-0000-00004F1E0000}"/>
    <cellStyle name="Comma 56 3 4 6" xfId="7520" xr:uid="{00000000-0005-0000-0000-0000501E0000}"/>
    <cellStyle name="Comma 56 3 5" xfId="7521" xr:uid="{00000000-0005-0000-0000-0000511E0000}"/>
    <cellStyle name="Comma 56 3 5 2" xfId="7522" xr:uid="{00000000-0005-0000-0000-0000521E0000}"/>
    <cellStyle name="Comma 56 3 5 2 2" xfId="7523" xr:uid="{00000000-0005-0000-0000-0000531E0000}"/>
    <cellStyle name="Comma 56 3 5 2 2 2" xfId="7524" xr:uid="{00000000-0005-0000-0000-0000541E0000}"/>
    <cellStyle name="Comma 56 3 5 2 2 3" xfId="7525" xr:uid="{00000000-0005-0000-0000-0000551E0000}"/>
    <cellStyle name="Comma 56 3 5 2 2 4" xfId="7526" xr:uid="{00000000-0005-0000-0000-0000561E0000}"/>
    <cellStyle name="Comma 56 3 5 2 3" xfId="7527" xr:uid="{00000000-0005-0000-0000-0000571E0000}"/>
    <cellStyle name="Comma 56 3 5 2 4" xfId="7528" xr:uid="{00000000-0005-0000-0000-0000581E0000}"/>
    <cellStyle name="Comma 56 3 5 2 5" xfId="7529" xr:uid="{00000000-0005-0000-0000-0000591E0000}"/>
    <cellStyle name="Comma 56 3 5 3" xfId="7530" xr:uid="{00000000-0005-0000-0000-00005A1E0000}"/>
    <cellStyle name="Comma 56 3 5 3 2" xfId="7531" xr:uid="{00000000-0005-0000-0000-00005B1E0000}"/>
    <cellStyle name="Comma 56 3 5 3 3" xfId="7532" xr:uid="{00000000-0005-0000-0000-00005C1E0000}"/>
    <cellStyle name="Comma 56 3 5 3 4" xfId="7533" xr:uid="{00000000-0005-0000-0000-00005D1E0000}"/>
    <cellStyle name="Comma 56 3 5 4" xfId="7534" xr:uid="{00000000-0005-0000-0000-00005E1E0000}"/>
    <cellStyle name="Comma 56 3 5 5" xfId="7535" xr:uid="{00000000-0005-0000-0000-00005F1E0000}"/>
    <cellStyle name="Comma 56 3 5 6" xfId="7536" xr:uid="{00000000-0005-0000-0000-0000601E0000}"/>
    <cellStyle name="Comma 56 3 6" xfId="7537" xr:uid="{00000000-0005-0000-0000-0000611E0000}"/>
    <cellStyle name="Comma 56 3 6 2" xfId="7538" xr:uid="{00000000-0005-0000-0000-0000621E0000}"/>
    <cellStyle name="Comma 56 3 6 2 2" xfId="7539" xr:uid="{00000000-0005-0000-0000-0000631E0000}"/>
    <cellStyle name="Comma 56 3 6 2 3" xfId="7540" xr:uid="{00000000-0005-0000-0000-0000641E0000}"/>
    <cellStyle name="Comma 56 3 6 2 4" xfId="7541" xr:uid="{00000000-0005-0000-0000-0000651E0000}"/>
    <cellStyle name="Comma 56 3 6 3" xfId="7542" xr:uid="{00000000-0005-0000-0000-0000661E0000}"/>
    <cellStyle name="Comma 56 3 6 4" xfId="7543" xr:uid="{00000000-0005-0000-0000-0000671E0000}"/>
    <cellStyle name="Comma 56 3 6 5" xfId="7544" xr:uid="{00000000-0005-0000-0000-0000681E0000}"/>
    <cellStyle name="Comma 56 3 7" xfId="7545" xr:uid="{00000000-0005-0000-0000-0000691E0000}"/>
    <cellStyle name="Comma 56 3 7 2" xfId="7546" xr:uid="{00000000-0005-0000-0000-00006A1E0000}"/>
    <cellStyle name="Comma 56 3 7 3" xfId="7547" xr:uid="{00000000-0005-0000-0000-00006B1E0000}"/>
    <cellStyle name="Comma 56 3 7 4" xfId="7548" xr:uid="{00000000-0005-0000-0000-00006C1E0000}"/>
    <cellStyle name="Comma 56 3 8" xfId="7549" xr:uid="{00000000-0005-0000-0000-00006D1E0000}"/>
    <cellStyle name="Comma 56 3 9" xfId="7550" xr:uid="{00000000-0005-0000-0000-00006E1E0000}"/>
    <cellStyle name="Comma 56 4" xfId="7551" xr:uid="{00000000-0005-0000-0000-00006F1E0000}"/>
    <cellStyle name="Comma 56 4 2" xfId="7552" xr:uid="{00000000-0005-0000-0000-0000701E0000}"/>
    <cellStyle name="Comma 56 4 2 2" xfId="7553" xr:uid="{00000000-0005-0000-0000-0000711E0000}"/>
    <cellStyle name="Comma 56 4 2 2 2" xfId="7554" xr:uid="{00000000-0005-0000-0000-0000721E0000}"/>
    <cellStyle name="Comma 56 4 2 2 2 2" xfId="7555" xr:uid="{00000000-0005-0000-0000-0000731E0000}"/>
    <cellStyle name="Comma 56 4 2 2 2 3" xfId="7556" xr:uid="{00000000-0005-0000-0000-0000741E0000}"/>
    <cellStyle name="Comma 56 4 2 2 2 4" xfId="7557" xr:uid="{00000000-0005-0000-0000-0000751E0000}"/>
    <cellStyle name="Comma 56 4 2 2 3" xfId="7558" xr:uid="{00000000-0005-0000-0000-0000761E0000}"/>
    <cellStyle name="Comma 56 4 2 2 4" xfId="7559" xr:uid="{00000000-0005-0000-0000-0000771E0000}"/>
    <cellStyle name="Comma 56 4 2 2 5" xfId="7560" xr:uid="{00000000-0005-0000-0000-0000781E0000}"/>
    <cellStyle name="Comma 56 4 2 3" xfId="7561" xr:uid="{00000000-0005-0000-0000-0000791E0000}"/>
    <cellStyle name="Comma 56 4 2 3 2" xfId="7562" xr:uid="{00000000-0005-0000-0000-00007A1E0000}"/>
    <cellStyle name="Comma 56 4 2 3 3" xfId="7563" xr:uid="{00000000-0005-0000-0000-00007B1E0000}"/>
    <cellStyle name="Comma 56 4 2 3 4" xfId="7564" xr:uid="{00000000-0005-0000-0000-00007C1E0000}"/>
    <cellStyle name="Comma 56 4 2 4" xfId="7565" xr:uid="{00000000-0005-0000-0000-00007D1E0000}"/>
    <cellStyle name="Comma 56 4 2 5" xfId="7566" xr:uid="{00000000-0005-0000-0000-00007E1E0000}"/>
    <cellStyle name="Comma 56 4 2 6" xfId="7567" xr:uid="{00000000-0005-0000-0000-00007F1E0000}"/>
    <cellStyle name="Comma 56 4 3" xfId="7568" xr:uid="{00000000-0005-0000-0000-0000801E0000}"/>
    <cellStyle name="Comma 56 4 3 2" xfId="7569" xr:uid="{00000000-0005-0000-0000-0000811E0000}"/>
    <cellStyle name="Comma 56 4 3 2 2" xfId="7570" xr:uid="{00000000-0005-0000-0000-0000821E0000}"/>
    <cellStyle name="Comma 56 4 3 2 2 2" xfId="7571" xr:uid="{00000000-0005-0000-0000-0000831E0000}"/>
    <cellStyle name="Comma 56 4 3 2 2 3" xfId="7572" xr:uid="{00000000-0005-0000-0000-0000841E0000}"/>
    <cellStyle name="Comma 56 4 3 2 2 4" xfId="7573" xr:uid="{00000000-0005-0000-0000-0000851E0000}"/>
    <cellStyle name="Comma 56 4 3 2 3" xfId="7574" xr:uid="{00000000-0005-0000-0000-0000861E0000}"/>
    <cellStyle name="Comma 56 4 3 2 4" xfId="7575" xr:uid="{00000000-0005-0000-0000-0000871E0000}"/>
    <cellStyle name="Comma 56 4 3 2 5" xfId="7576" xr:uid="{00000000-0005-0000-0000-0000881E0000}"/>
    <cellStyle name="Comma 56 4 3 3" xfId="7577" xr:uid="{00000000-0005-0000-0000-0000891E0000}"/>
    <cellStyle name="Comma 56 4 3 3 2" xfId="7578" xr:uid="{00000000-0005-0000-0000-00008A1E0000}"/>
    <cellStyle name="Comma 56 4 3 3 3" xfId="7579" xr:uid="{00000000-0005-0000-0000-00008B1E0000}"/>
    <cellStyle name="Comma 56 4 3 3 4" xfId="7580" xr:uid="{00000000-0005-0000-0000-00008C1E0000}"/>
    <cellStyle name="Comma 56 4 3 4" xfId="7581" xr:uid="{00000000-0005-0000-0000-00008D1E0000}"/>
    <cellStyle name="Comma 56 4 3 5" xfId="7582" xr:uid="{00000000-0005-0000-0000-00008E1E0000}"/>
    <cellStyle name="Comma 56 4 3 6" xfId="7583" xr:uid="{00000000-0005-0000-0000-00008F1E0000}"/>
    <cellStyle name="Comma 56 4 4" xfId="7584" xr:uid="{00000000-0005-0000-0000-0000901E0000}"/>
    <cellStyle name="Comma 56 4 4 2" xfId="7585" xr:uid="{00000000-0005-0000-0000-0000911E0000}"/>
    <cellStyle name="Comma 56 4 4 2 2" xfId="7586" xr:uid="{00000000-0005-0000-0000-0000921E0000}"/>
    <cellStyle name="Comma 56 4 4 2 3" xfId="7587" xr:uid="{00000000-0005-0000-0000-0000931E0000}"/>
    <cellStyle name="Comma 56 4 4 2 4" xfId="7588" xr:uid="{00000000-0005-0000-0000-0000941E0000}"/>
    <cellStyle name="Comma 56 4 4 3" xfId="7589" xr:uid="{00000000-0005-0000-0000-0000951E0000}"/>
    <cellStyle name="Comma 56 4 4 4" xfId="7590" xr:uid="{00000000-0005-0000-0000-0000961E0000}"/>
    <cellStyle name="Comma 56 4 4 5" xfId="7591" xr:uid="{00000000-0005-0000-0000-0000971E0000}"/>
    <cellStyle name="Comma 56 4 5" xfId="7592" xr:uid="{00000000-0005-0000-0000-0000981E0000}"/>
    <cellStyle name="Comma 56 4 5 2" xfId="7593" xr:uid="{00000000-0005-0000-0000-0000991E0000}"/>
    <cellStyle name="Comma 56 4 5 3" xfId="7594" xr:uid="{00000000-0005-0000-0000-00009A1E0000}"/>
    <cellStyle name="Comma 56 4 5 4" xfId="7595" xr:uid="{00000000-0005-0000-0000-00009B1E0000}"/>
    <cellStyle name="Comma 56 4 6" xfId="7596" xr:uid="{00000000-0005-0000-0000-00009C1E0000}"/>
    <cellStyle name="Comma 56 4 7" xfId="7597" xr:uid="{00000000-0005-0000-0000-00009D1E0000}"/>
    <cellStyle name="Comma 56 4 8" xfId="7598" xr:uid="{00000000-0005-0000-0000-00009E1E0000}"/>
    <cellStyle name="Comma 56 5" xfId="7599" xr:uid="{00000000-0005-0000-0000-00009F1E0000}"/>
    <cellStyle name="Comma 56 5 2" xfId="7600" xr:uid="{00000000-0005-0000-0000-0000A01E0000}"/>
    <cellStyle name="Comma 56 5 2 2" xfId="7601" xr:uid="{00000000-0005-0000-0000-0000A11E0000}"/>
    <cellStyle name="Comma 56 5 2 2 2" xfId="7602" xr:uid="{00000000-0005-0000-0000-0000A21E0000}"/>
    <cellStyle name="Comma 56 5 2 2 2 2" xfId="7603" xr:uid="{00000000-0005-0000-0000-0000A31E0000}"/>
    <cellStyle name="Comma 56 5 2 2 2 3" xfId="7604" xr:uid="{00000000-0005-0000-0000-0000A41E0000}"/>
    <cellStyle name="Comma 56 5 2 2 2 4" xfId="7605" xr:uid="{00000000-0005-0000-0000-0000A51E0000}"/>
    <cellStyle name="Comma 56 5 2 2 3" xfId="7606" xr:uid="{00000000-0005-0000-0000-0000A61E0000}"/>
    <cellStyle name="Comma 56 5 2 2 4" xfId="7607" xr:uid="{00000000-0005-0000-0000-0000A71E0000}"/>
    <cellStyle name="Comma 56 5 2 2 5" xfId="7608" xr:uid="{00000000-0005-0000-0000-0000A81E0000}"/>
    <cellStyle name="Comma 56 5 2 3" xfId="7609" xr:uid="{00000000-0005-0000-0000-0000A91E0000}"/>
    <cellStyle name="Comma 56 5 2 3 2" xfId="7610" xr:uid="{00000000-0005-0000-0000-0000AA1E0000}"/>
    <cellStyle name="Comma 56 5 2 3 3" xfId="7611" xr:uid="{00000000-0005-0000-0000-0000AB1E0000}"/>
    <cellStyle name="Comma 56 5 2 3 4" xfId="7612" xr:uid="{00000000-0005-0000-0000-0000AC1E0000}"/>
    <cellStyle name="Comma 56 5 2 4" xfId="7613" xr:uid="{00000000-0005-0000-0000-0000AD1E0000}"/>
    <cellStyle name="Comma 56 5 2 5" xfId="7614" xr:uid="{00000000-0005-0000-0000-0000AE1E0000}"/>
    <cellStyle name="Comma 56 5 2 6" xfId="7615" xr:uid="{00000000-0005-0000-0000-0000AF1E0000}"/>
    <cellStyle name="Comma 56 5 3" xfId="7616" xr:uid="{00000000-0005-0000-0000-0000B01E0000}"/>
    <cellStyle name="Comma 56 5 3 2" xfId="7617" xr:uid="{00000000-0005-0000-0000-0000B11E0000}"/>
    <cellStyle name="Comma 56 5 3 2 2" xfId="7618" xr:uid="{00000000-0005-0000-0000-0000B21E0000}"/>
    <cellStyle name="Comma 56 5 3 2 2 2" xfId="7619" xr:uid="{00000000-0005-0000-0000-0000B31E0000}"/>
    <cellStyle name="Comma 56 5 3 2 2 3" xfId="7620" xr:uid="{00000000-0005-0000-0000-0000B41E0000}"/>
    <cellStyle name="Comma 56 5 3 2 2 4" xfId="7621" xr:uid="{00000000-0005-0000-0000-0000B51E0000}"/>
    <cellStyle name="Comma 56 5 3 2 3" xfId="7622" xr:uid="{00000000-0005-0000-0000-0000B61E0000}"/>
    <cellStyle name="Comma 56 5 3 2 4" xfId="7623" xr:uid="{00000000-0005-0000-0000-0000B71E0000}"/>
    <cellStyle name="Comma 56 5 3 2 5" xfId="7624" xr:uid="{00000000-0005-0000-0000-0000B81E0000}"/>
    <cellStyle name="Comma 56 5 3 3" xfId="7625" xr:uid="{00000000-0005-0000-0000-0000B91E0000}"/>
    <cellStyle name="Comma 56 5 3 3 2" xfId="7626" xr:uid="{00000000-0005-0000-0000-0000BA1E0000}"/>
    <cellStyle name="Comma 56 5 3 3 3" xfId="7627" xr:uid="{00000000-0005-0000-0000-0000BB1E0000}"/>
    <cellStyle name="Comma 56 5 3 3 4" xfId="7628" xr:uid="{00000000-0005-0000-0000-0000BC1E0000}"/>
    <cellStyle name="Comma 56 5 3 4" xfId="7629" xr:uid="{00000000-0005-0000-0000-0000BD1E0000}"/>
    <cellStyle name="Comma 56 5 3 5" xfId="7630" xr:uid="{00000000-0005-0000-0000-0000BE1E0000}"/>
    <cellStyle name="Comma 56 5 3 6" xfId="7631" xr:uid="{00000000-0005-0000-0000-0000BF1E0000}"/>
    <cellStyle name="Comma 56 5 4" xfId="7632" xr:uid="{00000000-0005-0000-0000-0000C01E0000}"/>
    <cellStyle name="Comma 56 5 4 2" xfId="7633" xr:uid="{00000000-0005-0000-0000-0000C11E0000}"/>
    <cellStyle name="Comma 56 5 4 2 2" xfId="7634" xr:uid="{00000000-0005-0000-0000-0000C21E0000}"/>
    <cellStyle name="Comma 56 5 4 2 3" xfId="7635" xr:uid="{00000000-0005-0000-0000-0000C31E0000}"/>
    <cellStyle name="Comma 56 5 4 2 4" xfId="7636" xr:uid="{00000000-0005-0000-0000-0000C41E0000}"/>
    <cellStyle name="Comma 56 5 4 3" xfId="7637" xr:uid="{00000000-0005-0000-0000-0000C51E0000}"/>
    <cellStyle name="Comma 56 5 4 4" xfId="7638" xr:uid="{00000000-0005-0000-0000-0000C61E0000}"/>
    <cellStyle name="Comma 56 5 4 5" xfId="7639" xr:uid="{00000000-0005-0000-0000-0000C71E0000}"/>
    <cellStyle name="Comma 56 5 5" xfId="7640" xr:uid="{00000000-0005-0000-0000-0000C81E0000}"/>
    <cellStyle name="Comma 56 5 5 2" xfId="7641" xr:uid="{00000000-0005-0000-0000-0000C91E0000}"/>
    <cellStyle name="Comma 56 5 5 3" xfId="7642" xr:uid="{00000000-0005-0000-0000-0000CA1E0000}"/>
    <cellStyle name="Comma 56 5 5 4" xfId="7643" xr:uid="{00000000-0005-0000-0000-0000CB1E0000}"/>
    <cellStyle name="Comma 56 5 6" xfId="7644" xr:uid="{00000000-0005-0000-0000-0000CC1E0000}"/>
    <cellStyle name="Comma 56 5 7" xfId="7645" xr:uid="{00000000-0005-0000-0000-0000CD1E0000}"/>
    <cellStyle name="Comma 56 5 8" xfId="7646" xr:uid="{00000000-0005-0000-0000-0000CE1E0000}"/>
    <cellStyle name="Comma 56 6" xfId="7647" xr:uid="{00000000-0005-0000-0000-0000CF1E0000}"/>
    <cellStyle name="Comma 56 6 2" xfId="7648" xr:uid="{00000000-0005-0000-0000-0000D01E0000}"/>
    <cellStyle name="Comma 56 6 2 2" xfId="7649" xr:uid="{00000000-0005-0000-0000-0000D11E0000}"/>
    <cellStyle name="Comma 56 6 2 2 2" xfId="7650" xr:uid="{00000000-0005-0000-0000-0000D21E0000}"/>
    <cellStyle name="Comma 56 6 2 2 3" xfId="7651" xr:uid="{00000000-0005-0000-0000-0000D31E0000}"/>
    <cellStyle name="Comma 56 6 2 2 4" xfId="7652" xr:uid="{00000000-0005-0000-0000-0000D41E0000}"/>
    <cellStyle name="Comma 56 6 2 3" xfId="7653" xr:uid="{00000000-0005-0000-0000-0000D51E0000}"/>
    <cellStyle name="Comma 56 6 2 4" xfId="7654" xr:uid="{00000000-0005-0000-0000-0000D61E0000}"/>
    <cellStyle name="Comma 56 6 2 5" xfId="7655" xr:uid="{00000000-0005-0000-0000-0000D71E0000}"/>
    <cellStyle name="Comma 56 6 3" xfId="7656" xr:uid="{00000000-0005-0000-0000-0000D81E0000}"/>
    <cellStyle name="Comma 56 6 3 2" xfId="7657" xr:uid="{00000000-0005-0000-0000-0000D91E0000}"/>
    <cellStyle name="Comma 56 6 3 3" xfId="7658" xr:uid="{00000000-0005-0000-0000-0000DA1E0000}"/>
    <cellStyle name="Comma 56 6 3 4" xfId="7659" xr:uid="{00000000-0005-0000-0000-0000DB1E0000}"/>
    <cellStyle name="Comma 56 6 4" xfId="7660" xr:uid="{00000000-0005-0000-0000-0000DC1E0000}"/>
    <cellStyle name="Comma 56 6 5" xfId="7661" xr:uid="{00000000-0005-0000-0000-0000DD1E0000}"/>
    <cellStyle name="Comma 56 6 6" xfId="7662" xr:uid="{00000000-0005-0000-0000-0000DE1E0000}"/>
    <cellStyle name="Comma 56 7" xfId="7663" xr:uid="{00000000-0005-0000-0000-0000DF1E0000}"/>
    <cellStyle name="Comma 56 7 2" xfId="7664" xr:uid="{00000000-0005-0000-0000-0000E01E0000}"/>
    <cellStyle name="Comma 56 7 2 2" xfId="7665" xr:uid="{00000000-0005-0000-0000-0000E11E0000}"/>
    <cellStyle name="Comma 56 7 2 2 2" xfId="7666" xr:uid="{00000000-0005-0000-0000-0000E21E0000}"/>
    <cellStyle name="Comma 56 7 2 2 3" xfId="7667" xr:uid="{00000000-0005-0000-0000-0000E31E0000}"/>
    <cellStyle name="Comma 56 7 2 2 4" xfId="7668" xr:uid="{00000000-0005-0000-0000-0000E41E0000}"/>
    <cellStyle name="Comma 56 7 2 3" xfId="7669" xr:uid="{00000000-0005-0000-0000-0000E51E0000}"/>
    <cellStyle name="Comma 56 7 2 4" xfId="7670" xr:uid="{00000000-0005-0000-0000-0000E61E0000}"/>
    <cellStyle name="Comma 56 7 2 5" xfId="7671" xr:uid="{00000000-0005-0000-0000-0000E71E0000}"/>
    <cellStyle name="Comma 56 7 3" xfId="7672" xr:uid="{00000000-0005-0000-0000-0000E81E0000}"/>
    <cellStyle name="Comma 56 7 3 2" xfId="7673" xr:uid="{00000000-0005-0000-0000-0000E91E0000}"/>
    <cellStyle name="Comma 56 7 3 3" xfId="7674" xr:uid="{00000000-0005-0000-0000-0000EA1E0000}"/>
    <cellStyle name="Comma 56 7 3 4" xfId="7675" xr:uid="{00000000-0005-0000-0000-0000EB1E0000}"/>
    <cellStyle name="Comma 56 7 4" xfId="7676" xr:uid="{00000000-0005-0000-0000-0000EC1E0000}"/>
    <cellStyle name="Comma 56 7 5" xfId="7677" xr:uid="{00000000-0005-0000-0000-0000ED1E0000}"/>
    <cellStyle name="Comma 56 7 6" xfId="7678" xr:uid="{00000000-0005-0000-0000-0000EE1E0000}"/>
    <cellStyle name="Comma 56 8" xfId="7679" xr:uid="{00000000-0005-0000-0000-0000EF1E0000}"/>
    <cellStyle name="Comma 56 8 2" xfId="7680" xr:uid="{00000000-0005-0000-0000-0000F01E0000}"/>
    <cellStyle name="Comma 56 8 2 2" xfId="7681" xr:uid="{00000000-0005-0000-0000-0000F11E0000}"/>
    <cellStyle name="Comma 56 8 2 3" xfId="7682" xr:uid="{00000000-0005-0000-0000-0000F21E0000}"/>
    <cellStyle name="Comma 56 8 2 4" xfId="7683" xr:uid="{00000000-0005-0000-0000-0000F31E0000}"/>
    <cellStyle name="Comma 56 8 3" xfId="7684" xr:uid="{00000000-0005-0000-0000-0000F41E0000}"/>
    <cellStyle name="Comma 56 8 4" xfId="7685" xr:uid="{00000000-0005-0000-0000-0000F51E0000}"/>
    <cellStyle name="Comma 56 8 5" xfId="7686" xr:uid="{00000000-0005-0000-0000-0000F61E0000}"/>
    <cellStyle name="Comma 56 9" xfId="7687" xr:uid="{00000000-0005-0000-0000-0000F71E0000}"/>
    <cellStyle name="Comma 56 9 2" xfId="7688" xr:uid="{00000000-0005-0000-0000-0000F81E0000}"/>
    <cellStyle name="Comma 56 9 3" xfId="7689" xr:uid="{00000000-0005-0000-0000-0000F91E0000}"/>
    <cellStyle name="Comma 56 9 4" xfId="7690" xr:uid="{00000000-0005-0000-0000-0000FA1E0000}"/>
    <cellStyle name="Comma 57" xfId="7691" xr:uid="{00000000-0005-0000-0000-0000FB1E0000}"/>
    <cellStyle name="Comma 57 10" xfId="7692" xr:uid="{00000000-0005-0000-0000-0000FC1E0000}"/>
    <cellStyle name="Comma 57 11" xfId="7693" xr:uid="{00000000-0005-0000-0000-0000FD1E0000}"/>
    <cellStyle name="Comma 57 12" xfId="7694" xr:uid="{00000000-0005-0000-0000-0000FE1E0000}"/>
    <cellStyle name="Comma 57 2" xfId="7695" xr:uid="{00000000-0005-0000-0000-0000FF1E0000}"/>
    <cellStyle name="Comma 57 2 10" xfId="7696" xr:uid="{00000000-0005-0000-0000-0000001F0000}"/>
    <cellStyle name="Comma 57 2 2" xfId="7697" xr:uid="{00000000-0005-0000-0000-0000011F0000}"/>
    <cellStyle name="Comma 57 2 2 2" xfId="7698" xr:uid="{00000000-0005-0000-0000-0000021F0000}"/>
    <cellStyle name="Comma 57 2 2 2 2" xfId="7699" xr:uid="{00000000-0005-0000-0000-0000031F0000}"/>
    <cellStyle name="Comma 57 2 2 2 2 2" xfId="7700" xr:uid="{00000000-0005-0000-0000-0000041F0000}"/>
    <cellStyle name="Comma 57 2 2 2 2 2 2" xfId="7701" xr:uid="{00000000-0005-0000-0000-0000051F0000}"/>
    <cellStyle name="Comma 57 2 2 2 2 2 3" xfId="7702" xr:uid="{00000000-0005-0000-0000-0000061F0000}"/>
    <cellStyle name="Comma 57 2 2 2 2 2 4" xfId="7703" xr:uid="{00000000-0005-0000-0000-0000071F0000}"/>
    <cellStyle name="Comma 57 2 2 2 2 3" xfId="7704" xr:uid="{00000000-0005-0000-0000-0000081F0000}"/>
    <cellStyle name="Comma 57 2 2 2 2 4" xfId="7705" xr:uid="{00000000-0005-0000-0000-0000091F0000}"/>
    <cellStyle name="Comma 57 2 2 2 2 5" xfId="7706" xr:uid="{00000000-0005-0000-0000-00000A1F0000}"/>
    <cellStyle name="Comma 57 2 2 2 3" xfId="7707" xr:uid="{00000000-0005-0000-0000-00000B1F0000}"/>
    <cellStyle name="Comma 57 2 2 2 3 2" xfId="7708" xr:uid="{00000000-0005-0000-0000-00000C1F0000}"/>
    <cellStyle name="Comma 57 2 2 2 3 3" xfId="7709" xr:uid="{00000000-0005-0000-0000-00000D1F0000}"/>
    <cellStyle name="Comma 57 2 2 2 3 4" xfId="7710" xr:uid="{00000000-0005-0000-0000-00000E1F0000}"/>
    <cellStyle name="Comma 57 2 2 2 4" xfId="7711" xr:uid="{00000000-0005-0000-0000-00000F1F0000}"/>
    <cellStyle name="Comma 57 2 2 2 5" xfId="7712" xr:uid="{00000000-0005-0000-0000-0000101F0000}"/>
    <cellStyle name="Comma 57 2 2 2 6" xfId="7713" xr:uid="{00000000-0005-0000-0000-0000111F0000}"/>
    <cellStyle name="Comma 57 2 2 3" xfId="7714" xr:uid="{00000000-0005-0000-0000-0000121F0000}"/>
    <cellStyle name="Comma 57 2 2 3 2" xfId="7715" xr:uid="{00000000-0005-0000-0000-0000131F0000}"/>
    <cellStyle name="Comma 57 2 2 3 2 2" xfId="7716" xr:uid="{00000000-0005-0000-0000-0000141F0000}"/>
    <cellStyle name="Comma 57 2 2 3 2 2 2" xfId="7717" xr:uid="{00000000-0005-0000-0000-0000151F0000}"/>
    <cellStyle name="Comma 57 2 2 3 2 2 3" xfId="7718" xr:uid="{00000000-0005-0000-0000-0000161F0000}"/>
    <cellStyle name="Comma 57 2 2 3 2 2 4" xfId="7719" xr:uid="{00000000-0005-0000-0000-0000171F0000}"/>
    <cellStyle name="Comma 57 2 2 3 2 3" xfId="7720" xr:uid="{00000000-0005-0000-0000-0000181F0000}"/>
    <cellStyle name="Comma 57 2 2 3 2 4" xfId="7721" xr:uid="{00000000-0005-0000-0000-0000191F0000}"/>
    <cellStyle name="Comma 57 2 2 3 2 5" xfId="7722" xr:uid="{00000000-0005-0000-0000-00001A1F0000}"/>
    <cellStyle name="Comma 57 2 2 3 3" xfId="7723" xr:uid="{00000000-0005-0000-0000-00001B1F0000}"/>
    <cellStyle name="Comma 57 2 2 3 3 2" xfId="7724" xr:uid="{00000000-0005-0000-0000-00001C1F0000}"/>
    <cellStyle name="Comma 57 2 2 3 3 3" xfId="7725" xr:uid="{00000000-0005-0000-0000-00001D1F0000}"/>
    <cellStyle name="Comma 57 2 2 3 3 4" xfId="7726" xr:uid="{00000000-0005-0000-0000-00001E1F0000}"/>
    <cellStyle name="Comma 57 2 2 3 4" xfId="7727" xr:uid="{00000000-0005-0000-0000-00001F1F0000}"/>
    <cellStyle name="Comma 57 2 2 3 5" xfId="7728" xr:uid="{00000000-0005-0000-0000-0000201F0000}"/>
    <cellStyle name="Comma 57 2 2 3 6" xfId="7729" xr:uid="{00000000-0005-0000-0000-0000211F0000}"/>
    <cellStyle name="Comma 57 2 2 4" xfId="7730" xr:uid="{00000000-0005-0000-0000-0000221F0000}"/>
    <cellStyle name="Comma 57 2 2 4 2" xfId="7731" xr:uid="{00000000-0005-0000-0000-0000231F0000}"/>
    <cellStyle name="Comma 57 2 2 4 2 2" xfId="7732" xr:uid="{00000000-0005-0000-0000-0000241F0000}"/>
    <cellStyle name="Comma 57 2 2 4 2 3" xfId="7733" xr:uid="{00000000-0005-0000-0000-0000251F0000}"/>
    <cellStyle name="Comma 57 2 2 4 2 4" xfId="7734" xr:uid="{00000000-0005-0000-0000-0000261F0000}"/>
    <cellStyle name="Comma 57 2 2 4 3" xfId="7735" xr:uid="{00000000-0005-0000-0000-0000271F0000}"/>
    <cellStyle name="Comma 57 2 2 4 4" xfId="7736" xr:uid="{00000000-0005-0000-0000-0000281F0000}"/>
    <cellStyle name="Comma 57 2 2 4 5" xfId="7737" xr:uid="{00000000-0005-0000-0000-0000291F0000}"/>
    <cellStyle name="Comma 57 2 2 5" xfId="7738" xr:uid="{00000000-0005-0000-0000-00002A1F0000}"/>
    <cellStyle name="Comma 57 2 2 5 2" xfId="7739" xr:uid="{00000000-0005-0000-0000-00002B1F0000}"/>
    <cellStyle name="Comma 57 2 2 5 3" xfId="7740" xr:uid="{00000000-0005-0000-0000-00002C1F0000}"/>
    <cellStyle name="Comma 57 2 2 5 4" xfId="7741" xr:uid="{00000000-0005-0000-0000-00002D1F0000}"/>
    <cellStyle name="Comma 57 2 2 6" xfId="7742" xr:uid="{00000000-0005-0000-0000-00002E1F0000}"/>
    <cellStyle name="Comma 57 2 2 7" xfId="7743" xr:uid="{00000000-0005-0000-0000-00002F1F0000}"/>
    <cellStyle name="Comma 57 2 2 8" xfId="7744" xr:uid="{00000000-0005-0000-0000-0000301F0000}"/>
    <cellStyle name="Comma 57 2 3" xfId="7745" xr:uid="{00000000-0005-0000-0000-0000311F0000}"/>
    <cellStyle name="Comma 57 2 3 2" xfId="7746" xr:uid="{00000000-0005-0000-0000-0000321F0000}"/>
    <cellStyle name="Comma 57 2 3 2 2" xfId="7747" xr:uid="{00000000-0005-0000-0000-0000331F0000}"/>
    <cellStyle name="Comma 57 2 3 2 2 2" xfId="7748" xr:uid="{00000000-0005-0000-0000-0000341F0000}"/>
    <cellStyle name="Comma 57 2 3 2 2 2 2" xfId="7749" xr:uid="{00000000-0005-0000-0000-0000351F0000}"/>
    <cellStyle name="Comma 57 2 3 2 2 2 3" xfId="7750" xr:uid="{00000000-0005-0000-0000-0000361F0000}"/>
    <cellStyle name="Comma 57 2 3 2 2 2 4" xfId="7751" xr:uid="{00000000-0005-0000-0000-0000371F0000}"/>
    <cellStyle name="Comma 57 2 3 2 2 3" xfId="7752" xr:uid="{00000000-0005-0000-0000-0000381F0000}"/>
    <cellStyle name="Comma 57 2 3 2 2 4" xfId="7753" xr:uid="{00000000-0005-0000-0000-0000391F0000}"/>
    <cellStyle name="Comma 57 2 3 2 2 5" xfId="7754" xr:uid="{00000000-0005-0000-0000-00003A1F0000}"/>
    <cellStyle name="Comma 57 2 3 2 3" xfId="7755" xr:uid="{00000000-0005-0000-0000-00003B1F0000}"/>
    <cellStyle name="Comma 57 2 3 2 3 2" xfId="7756" xr:uid="{00000000-0005-0000-0000-00003C1F0000}"/>
    <cellStyle name="Comma 57 2 3 2 3 3" xfId="7757" xr:uid="{00000000-0005-0000-0000-00003D1F0000}"/>
    <cellStyle name="Comma 57 2 3 2 3 4" xfId="7758" xr:uid="{00000000-0005-0000-0000-00003E1F0000}"/>
    <cellStyle name="Comma 57 2 3 2 4" xfId="7759" xr:uid="{00000000-0005-0000-0000-00003F1F0000}"/>
    <cellStyle name="Comma 57 2 3 2 5" xfId="7760" xr:uid="{00000000-0005-0000-0000-0000401F0000}"/>
    <cellStyle name="Comma 57 2 3 2 6" xfId="7761" xr:uid="{00000000-0005-0000-0000-0000411F0000}"/>
    <cellStyle name="Comma 57 2 3 3" xfId="7762" xr:uid="{00000000-0005-0000-0000-0000421F0000}"/>
    <cellStyle name="Comma 57 2 3 3 2" xfId="7763" xr:uid="{00000000-0005-0000-0000-0000431F0000}"/>
    <cellStyle name="Comma 57 2 3 3 2 2" xfId="7764" xr:uid="{00000000-0005-0000-0000-0000441F0000}"/>
    <cellStyle name="Comma 57 2 3 3 2 2 2" xfId="7765" xr:uid="{00000000-0005-0000-0000-0000451F0000}"/>
    <cellStyle name="Comma 57 2 3 3 2 2 3" xfId="7766" xr:uid="{00000000-0005-0000-0000-0000461F0000}"/>
    <cellStyle name="Comma 57 2 3 3 2 2 4" xfId="7767" xr:uid="{00000000-0005-0000-0000-0000471F0000}"/>
    <cellStyle name="Comma 57 2 3 3 2 3" xfId="7768" xr:uid="{00000000-0005-0000-0000-0000481F0000}"/>
    <cellStyle name="Comma 57 2 3 3 2 4" xfId="7769" xr:uid="{00000000-0005-0000-0000-0000491F0000}"/>
    <cellStyle name="Comma 57 2 3 3 2 5" xfId="7770" xr:uid="{00000000-0005-0000-0000-00004A1F0000}"/>
    <cellStyle name="Comma 57 2 3 3 3" xfId="7771" xr:uid="{00000000-0005-0000-0000-00004B1F0000}"/>
    <cellStyle name="Comma 57 2 3 3 3 2" xfId="7772" xr:uid="{00000000-0005-0000-0000-00004C1F0000}"/>
    <cellStyle name="Comma 57 2 3 3 3 3" xfId="7773" xr:uid="{00000000-0005-0000-0000-00004D1F0000}"/>
    <cellStyle name="Comma 57 2 3 3 3 4" xfId="7774" xr:uid="{00000000-0005-0000-0000-00004E1F0000}"/>
    <cellStyle name="Comma 57 2 3 3 4" xfId="7775" xr:uid="{00000000-0005-0000-0000-00004F1F0000}"/>
    <cellStyle name="Comma 57 2 3 3 5" xfId="7776" xr:uid="{00000000-0005-0000-0000-0000501F0000}"/>
    <cellStyle name="Comma 57 2 3 3 6" xfId="7777" xr:uid="{00000000-0005-0000-0000-0000511F0000}"/>
    <cellStyle name="Comma 57 2 3 4" xfId="7778" xr:uid="{00000000-0005-0000-0000-0000521F0000}"/>
    <cellStyle name="Comma 57 2 3 4 2" xfId="7779" xr:uid="{00000000-0005-0000-0000-0000531F0000}"/>
    <cellStyle name="Comma 57 2 3 4 2 2" xfId="7780" xr:uid="{00000000-0005-0000-0000-0000541F0000}"/>
    <cellStyle name="Comma 57 2 3 4 2 3" xfId="7781" xr:uid="{00000000-0005-0000-0000-0000551F0000}"/>
    <cellStyle name="Comma 57 2 3 4 2 4" xfId="7782" xr:uid="{00000000-0005-0000-0000-0000561F0000}"/>
    <cellStyle name="Comma 57 2 3 4 3" xfId="7783" xr:uid="{00000000-0005-0000-0000-0000571F0000}"/>
    <cellStyle name="Comma 57 2 3 4 4" xfId="7784" xr:uid="{00000000-0005-0000-0000-0000581F0000}"/>
    <cellStyle name="Comma 57 2 3 4 5" xfId="7785" xr:uid="{00000000-0005-0000-0000-0000591F0000}"/>
    <cellStyle name="Comma 57 2 3 5" xfId="7786" xr:uid="{00000000-0005-0000-0000-00005A1F0000}"/>
    <cellStyle name="Comma 57 2 3 5 2" xfId="7787" xr:uid="{00000000-0005-0000-0000-00005B1F0000}"/>
    <cellStyle name="Comma 57 2 3 5 3" xfId="7788" xr:uid="{00000000-0005-0000-0000-00005C1F0000}"/>
    <cellStyle name="Comma 57 2 3 5 4" xfId="7789" xr:uid="{00000000-0005-0000-0000-00005D1F0000}"/>
    <cellStyle name="Comma 57 2 3 6" xfId="7790" xr:uid="{00000000-0005-0000-0000-00005E1F0000}"/>
    <cellStyle name="Comma 57 2 3 7" xfId="7791" xr:uid="{00000000-0005-0000-0000-00005F1F0000}"/>
    <cellStyle name="Comma 57 2 3 8" xfId="7792" xr:uid="{00000000-0005-0000-0000-0000601F0000}"/>
    <cellStyle name="Comma 57 2 4" xfId="7793" xr:uid="{00000000-0005-0000-0000-0000611F0000}"/>
    <cellStyle name="Comma 57 2 4 2" xfId="7794" xr:uid="{00000000-0005-0000-0000-0000621F0000}"/>
    <cellStyle name="Comma 57 2 4 2 2" xfId="7795" xr:uid="{00000000-0005-0000-0000-0000631F0000}"/>
    <cellStyle name="Comma 57 2 4 2 2 2" xfId="7796" xr:uid="{00000000-0005-0000-0000-0000641F0000}"/>
    <cellStyle name="Comma 57 2 4 2 2 3" xfId="7797" xr:uid="{00000000-0005-0000-0000-0000651F0000}"/>
    <cellStyle name="Comma 57 2 4 2 2 4" xfId="7798" xr:uid="{00000000-0005-0000-0000-0000661F0000}"/>
    <cellStyle name="Comma 57 2 4 2 3" xfId="7799" xr:uid="{00000000-0005-0000-0000-0000671F0000}"/>
    <cellStyle name="Comma 57 2 4 2 4" xfId="7800" xr:uid="{00000000-0005-0000-0000-0000681F0000}"/>
    <cellStyle name="Comma 57 2 4 2 5" xfId="7801" xr:uid="{00000000-0005-0000-0000-0000691F0000}"/>
    <cellStyle name="Comma 57 2 4 3" xfId="7802" xr:uid="{00000000-0005-0000-0000-00006A1F0000}"/>
    <cellStyle name="Comma 57 2 4 3 2" xfId="7803" xr:uid="{00000000-0005-0000-0000-00006B1F0000}"/>
    <cellStyle name="Comma 57 2 4 3 3" xfId="7804" xr:uid="{00000000-0005-0000-0000-00006C1F0000}"/>
    <cellStyle name="Comma 57 2 4 3 4" xfId="7805" xr:uid="{00000000-0005-0000-0000-00006D1F0000}"/>
    <cellStyle name="Comma 57 2 4 4" xfId="7806" xr:uid="{00000000-0005-0000-0000-00006E1F0000}"/>
    <cellStyle name="Comma 57 2 4 5" xfId="7807" xr:uid="{00000000-0005-0000-0000-00006F1F0000}"/>
    <cellStyle name="Comma 57 2 4 6" xfId="7808" xr:uid="{00000000-0005-0000-0000-0000701F0000}"/>
    <cellStyle name="Comma 57 2 5" xfId="7809" xr:uid="{00000000-0005-0000-0000-0000711F0000}"/>
    <cellStyle name="Comma 57 2 5 2" xfId="7810" xr:uid="{00000000-0005-0000-0000-0000721F0000}"/>
    <cellStyle name="Comma 57 2 5 2 2" xfId="7811" xr:uid="{00000000-0005-0000-0000-0000731F0000}"/>
    <cellStyle name="Comma 57 2 5 2 2 2" xfId="7812" xr:uid="{00000000-0005-0000-0000-0000741F0000}"/>
    <cellStyle name="Comma 57 2 5 2 2 3" xfId="7813" xr:uid="{00000000-0005-0000-0000-0000751F0000}"/>
    <cellStyle name="Comma 57 2 5 2 2 4" xfId="7814" xr:uid="{00000000-0005-0000-0000-0000761F0000}"/>
    <cellStyle name="Comma 57 2 5 2 3" xfId="7815" xr:uid="{00000000-0005-0000-0000-0000771F0000}"/>
    <cellStyle name="Comma 57 2 5 2 4" xfId="7816" xr:uid="{00000000-0005-0000-0000-0000781F0000}"/>
    <cellStyle name="Comma 57 2 5 2 5" xfId="7817" xr:uid="{00000000-0005-0000-0000-0000791F0000}"/>
    <cellStyle name="Comma 57 2 5 3" xfId="7818" xr:uid="{00000000-0005-0000-0000-00007A1F0000}"/>
    <cellStyle name="Comma 57 2 5 3 2" xfId="7819" xr:uid="{00000000-0005-0000-0000-00007B1F0000}"/>
    <cellStyle name="Comma 57 2 5 3 3" xfId="7820" xr:uid="{00000000-0005-0000-0000-00007C1F0000}"/>
    <cellStyle name="Comma 57 2 5 3 4" xfId="7821" xr:uid="{00000000-0005-0000-0000-00007D1F0000}"/>
    <cellStyle name="Comma 57 2 5 4" xfId="7822" xr:uid="{00000000-0005-0000-0000-00007E1F0000}"/>
    <cellStyle name="Comma 57 2 5 5" xfId="7823" xr:uid="{00000000-0005-0000-0000-00007F1F0000}"/>
    <cellStyle name="Comma 57 2 5 6" xfId="7824" xr:uid="{00000000-0005-0000-0000-0000801F0000}"/>
    <cellStyle name="Comma 57 2 6" xfId="7825" xr:uid="{00000000-0005-0000-0000-0000811F0000}"/>
    <cellStyle name="Comma 57 2 6 2" xfId="7826" xr:uid="{00000000-0005-0000-0000-0000821F0000}"/>
    <cellStyle name="Comma 57 2 6 2 2" xfId="7827" xr:uid="{00000000-0005-0000-0000-0000831F0000}"/>
    <cellStyle name="Comma 57 2 6 2 3" xfId="7828" xr:uid="{00000000-0005-0000-0000-0000841F0000}"/>
    <cellStyle name="Comma 57 2 6 2 4" xfId="7829" xr:uid="{00000000-0005-0000-0000-0000851F0000}"/>
    <cellStyle name="Comma 57 2 6 3" xfId="7830" xr:uid="{00000000-0005-0000-0000-0000861F0000}"/>
    <cellStyle name="Comma 57 2 6 4" xfId="7831" xr:uid="{00000000-0005-0000-0000-0000871F0000}"/>
    <cellStyle name="Comma 57 2 6 5" xfId="7832" xr:uid="{00000000-0005-0000-0000-0000881F0000}"/>
    <cellStyle name="Comma 57 2 7" xfId="7833" xr:uid="{00000000-0005-0000-0000-0000891F0000}"/>
    <cellStyle name="Comma 57 2 7 2" xfId="7834" xr:uid="{00000000-0005-0000-0000-00008A1F0000}"/>
    <cellStyle name="Comma 57 2 7 3" xfId="7835" xr:uid="{00000000-0005-0000-0000-00008B1F0000}"/>
    <cellStyle name="Comma 57 2 7 4" xfId="7836" xr:uid="{00000000-0005-0000-0000-00008C1F0000}"/>
    <cellStyle name="Comma 57 2 8" xfId="7837" xr:uid="{00000000-0005-0000-0000-00008D1F0000}"/>
    <cellStyle name="Comma 57 2 9" xfId="7838" xr:uid="{00000000-0005-0000-0000-00008E1F0000}"/>
    <cellStyle name="Comma 57 3" xfId="7839" xr:uid="{00000000-0005-0000-0000-00008F1F0000}"/>
    <cellStyle name="Comma 57 3 10" xfId="7840" xr:uid="{00000000-0005-0000-0000-0000901F0000}"/>
    <cellStyle name="Comma 57 3 2" xfId="7841" xr:uid="{00000000-0005-0000-0000-0000911F0000}"/>
    <cellStyle name="Comma 57 3 2 2" xfId="7842" xr:uid="{00000000-0005-0000-0000-0000921F0000}"/>
    <cellStyle name="Comma 57 3 2 2 2" xfId="7843" xr:uid="{00000000-0005-0000-0000-0000931F0000}"/>
    <cellStyle name="Comma 57 3 2 2 2 2" xfId="7844" xr:uid="{00000000-0005-0000-0000-0000941F0000}"/>
    <cellStyle name="Comma 57 3 2 2 2 2 2" xfId="7845" xr:uid="{00000000-0005-0000-0000-0000951F0000}"/>
    <cellStyle name="Comma 57 3 2 2 2 2 3" xfId="7846" xr:uid="{00000000-0005-0000-0000-0000961F0000}"/>
    <cellStyle name="Comma 57 3 2 2 2 2 4" xfId="7847" xr:uid="{00000000-0005-0000-0000-0000971F0000}"/>
    <cellStyle name="Comma 57 3 2 2 2 3" xfId="7848" xr:uid="{00000000-0005-0000-0000-0000981F0000}"/>
    <cellStyle name="Comma 57 3 2 2 2 4" xfId="7849" xr:uid="{00000000-0005-0000-0000-0000991F0000}"/>
    <cellStyle name="Comma 57 3 2 2 2 5" xfId="7850" xr:uid="{00000000-0005-0000-0000-00009A1F0000}"/>
    <cellStyle name="Comma 57 3 2 2 3" xfId="7851" xr:uid="{00000000-0005-0000-0000-00009B1F0000}"/>
    <cellStyle name="Comma 57 3 2 2 3 2" xfId="7852" xr:uid="{00000000-0005-0000-0000-00009C1F0000}"/>
    <cellStyle name="Comma 57 3 2 2 3 3" xfId="7853" xr:uid="{00000000-0005-0000-0000-00009D1F0000}"/>
    <cellStyle name="Comma 57 3 2 2 3 4" xfId="7854" xr:uid="{00000000-0005-0000-0000-00009E1F0000}"/>
    <cellStyle name="Comma 57 3 2 2 4" xfId="7855" xr:uid="{00000000-0005-0000-0000-00009F1F0000}"/>
    <cellStyle name="Comma 57 3 2 2 5" xfId="7856" xr:uid="{00000000-0005-0000-0000-0000A01F0000}"/>
    <cellStyle name="Comma 57 3 2 2 6" xfId="7857" xr:uid="{00000000-0005-0000-0000-0000A11F0000}"/>
    <cellStyle name="Comma 57 3 2 3" xfId="7858" xr:uid="{00000000-0005-0000-0000-0000A21F0000}"/>
    <cellStyle name="Comma 57 3 2 3 2" xfId="7859" xr:uid="{00000000-0005-0000-0000-0000A31F0000}"/>
    <cellStyle name="Comma 57 3 2 3 2 2" xfId="7860" xr:uid="{00000000-0005-0000-0000-0000A41F0000}"/>
    <cellStyle name="Comma 57 3 2 3 2 2 2" xfId="7861" xr:uid="{00000000-0005-0000-0000-0000A51F0000}"/>
    <cellStyle name="Comma 57 3 2 3 2 2 3" xfId="7862" xr:uid="{00000000-0005-0000-0000-0000A61F0000}"/>
    <cellStyle name="Comma 57 3 2 3 2 2 4" xfId="7863" xr:uid="{00000000-0005-0000-0000-0000A71F0000}"/>
    <cellStyle name="Comma 57 3 2 3 2 3" xfId="7864" xr:uid="{00000000-0005-0000-0000-0000A81F0000}"/>
    <cellStyle name="Comma 57 3 2 3 2 4" xfId="7865" xr:uid="{00000000-0005-0000-0000-0000A91F0000}"/>
    <cellStyle name="Comma 57 3 2 3 2 5" xfId="7866" xr:uid="{00000000-0005-0000-0000-0000AA1F0000}"/>
    <cellStyle name="Comma 57 3 2 3 3" xfId="7867" xr:uid="{00000000-0005-0000-0000-0000AB1F0000}"/>
    <cellStyle name="Comma 57 3 2 3 3 2" xfId="7868" xr:uid="{00000000-0005-0000-0000-0000AC1F0000}"/>
    <cellStyle name="Comma 57 3 2 3 3 3" xfId="7869" xr:uid="{00000000-0005-0000-0000-0000AD1F0000}"/>
    <cellStyle name="Comma 57 3 2 3 3 4" xfId="7870" xr:uid="{00000000-0005-0000-0000-0000AE1F0000}"/>
    <cellStyle name="Comma 57 3 2 3 4" xfId="7871" xr:uid="{00000000-0005-0000-0000-0000AF1F0000}"/>
    <cellStyle name="Comma 57 3 2 3 5" xfId="7872" xr:uid="{00000000-0005-0000-0000-0000B01F0000}"/>
    <cellStyle name="Comma 57 3 2 3 6" xfId="7873" xr:uid="{00000000-0005-0000-0000-0000B11F0000}"/>
    <cellStyle name="Comma 57 3 2 4" xfId="7874" xr:uid="{00000000-0005-0000-0000-0000B21F0000}"/>
    <cellStyle name="Comma 57 3 2 4 2" xfId="7875" xr:uid="{00000000-0005-0000-0000-0000B31F0000}"/>
    <cellStyle name="Comma 57 3 2 4 2 2" xfId="7876" xr:uid="{00000000-0005-0000-0000-0000B41F0000}"/>
    <cellStyle name="Comma 57 3 2 4 2 3" xfId="7877" xr:uid="{00000000-0005-0000-0000-0000B51F0000}"/>
    <cellStyle name="Comma 57 3 2 4 2 4" xfId="7878" xr:uid="{00000000-0005-0000-0000-0000B61F0000}"/>
    <cellStyle name="Comma 57 3 2 4 3" xfId="7879" xr:uid="{00000000-0005-0000-0000-0000B71F0000}"/>
    <cellStyle name="Comma 57 3 2 4 4" xfId="7880" xr:uid="{00000000-0005-0000-0000-0000B81F0000}"/>
    <cellStyle name="Comma 57 3 2 4 5" xfId="7881" xr:uid="{00000000-0005-0000-0000-0000B91F0000}"/>
    <cellStyle name="Comma 57 3 2 5" xfId="7882" xr:uid="{00000000-0005-0000-0000-0000BA1F0000}"/>
    <cellStyle name="Comma 57 3 2 5 2" xfId="7883" xr:uid="{00000000-0005-0000-0000-0000BB1F0000}"/>
    <cellStyle name="Comma 57 3 2 5 3" xfId="7884" xr:uid="{00000000-0005-0000-0000-0000BC1F0000}"/>
    <cellStyle name="Comma 57 3 2 5 4" xfId="7885" xr:uid="{00000000-0005-0000-0000-0000BD1F0000}"/>
    <cellStyle name="Comma 57 3 2 6" xfId="7886" xr:uid="{00000000-0005-0000-0000-0000BE1F0000}"/>
    <cellStyle name="Comma 57 3 2 7" xfId="7887" xr:uid="{00000000-0005-0000-0000-0000BF1F0000}"/>
    <cellStyle name="Comma 57 3 2 8" xfId="7888" xr:uid="{00000000-0005-0000-0000-0000C01F0000}"/>
    <cellStyle name="Comma 57 3 3" xfId="7889" xr:uid="{00000000-0005-0000-0000-0000C11F0000}"/>
    <cellStyle name="Comma 57 3 3 2" xfId="7890" xr:uid="{00000000-0005-0000-0000-0000C21F0000}"/>
    <cellStyle name="Comma 57 3 3 2 2" xfId="7891" xr:uid="{00000000-0005-0000-0000-0000C31F0000}"/>
    <cellStyle name="Comma 57 3 3 2 2 2" xfId="7892" xr:uid="{00000000-0005-0000-0000-0000C41F0000}"/>
    <cellStyle name="Comma 57 3 3 2 2 2 2" xfId="7893" xr:uid="{00000000-0005-0000-0000-0000C51F0000}"/>
    <cellStyle name="Comma 57 3 3 2 2 2 3" xfId="7894" xr:uid="{00000000-0005-0000-0000-0000C61F0000}"/>
    <cellStyle name="Comma 57 3 3 2 2 2 4" xfId="7895" xr:uid="{00000000-0005-0000-0000-0000C71F0000}"/>
    <cellStyle name="Comma 57 3 3 2 2 3" xfId="7896" xr:uid="{00000000-0005-0000-0000-0000C81F0000}"/>
    <cellStyle name="Comma 57 3 3 2 2 4" xfId="7897" xr:uid="{00000000-0005-0000-0000-0000C91F0000}"/>
    <cellStyle name="Comma 57 3 3 2 2 5" xfId="7898" xr:uid="{00000000-0005-0000-0000-0000CA1F0000}"/>
    <cellStyle name="Comma 57 3 3 2 3" xfId="7899" xr:uid="{00000000-0005-0000-0000-0000CB1F0000}"/>
    <cellStyle name="Comma 57 3 3 2 3 2" xfId="7900" xr:uid="{00000000-0005-0000-0000-0000CC1F0000}"/>
    <cellStyle name="Comma 57 3 3 2 3 3" xfId="7901" xr:uid="{00000000-0005-0000-0000-0000CD1F0000}"/>
    <cellStyle name="Comma 57 3 3 2 3 4" xfId="7902" xr:uid="{00000000-0005-0000-0000-0000CE1F0000}"/>
    <cellStyle name="Comma 57 3 3 2 4" xfId="7903" xr:uid="{00000000-0005-0000-0000-0000CF1F0000}"/>
    <cellStyle name="Comma 57 3 3 2 5" xfId="7904" xr:uid="{00000000-0005-0000-0000-0000D01F0000}"/>
    <cellStyle name="Comma 57 3 3 2 6" xfId="7905" xr:uid="{00000000-0005-0000-0000-0000D11F0000}"/>
    <cellStyle name="Comma 57 3 3 3" xfId="7906" xr:uid="{00000000-0005-0000-0000-0000D21F0000}"/>
    <cellStyle name="Comma 57 3 3 3 2" xfId="7907" xr:uid="{00000000-0005-0000-0000-0000D31F0000}"/>
    <cellStyle name="Comma 57 3 3 3 2 2" xfId="7908" xr:uid="{00000000-0005-0000-0000-0000D41F0000}"/>
    <cellStyle name="Comma 57 3 3 3 2 2 2" xfId="7909" xr:uid="{00000000-0005-0000-0000-0000D51F0000}"/>
    <cellStyle name="Comma 57 3 3 3 2 2 3" xfId="7910" xr:uid="{00000000-0005-0000-0000-0000D61F0000}"/>
    <cellStyle name="Comma 57 3 3 3 2 2 4" xfId="7911" xr:uid="{00000000-0005-0000-0000-0000D71F0000}"/>
    <cellStyle name="Comma 57 3 3 3 2 3" xfId="7912" xr:uid="{00000000-0005-0000-0000-0000D81F0000}"/>
    <cellStyle name="Comma 57 3 3 3 2 4" xfId="7913" xr:uid="{00000000-0005-0000-0000-0000D91F0000}"/>
    <cellStyle name="Comma 57 3 3 3 2 5" xfId="7914" xr:uid="{00000000-0005-0000-0000-0000DA1F0000}"/>
    <cellStyle name="Comma 57 3 3 3 3" xfId="7915" xr:uid="{00000000-0005-0000-0000-0000DB1F0000}"/>
    <cellStyle name="Comma 57 3 3 3 3 2" xfId="7916" xr:uid="{00000000-0005-0000-0000-0000DC1F0000}"/>
    <cellStyle name="Comma 57 3 3 3 3 3" xfId="7917" xr:uid="{00000000-0005-0000-0000-0000DD1F0000}"/>
    <cellStyle name="Comma 57 3 3 3 3 4" xfId="7918" xr:uid="{00000000-0005-0000-0000-0000DE1F0000}"/>
    <cellStyle name="Comma 57 3 3 3 4" xfId="7919" xr:uid="{00000000-0005-0000-0000-0000DF1F0000}"/>
    <cellStyle name="Comma 57 3 3 3 5" xfId="7920" xr:uid="{00000000-0005-0000-0000-0000E01F0000}"/>
    <cellStyle name="Comma 57 3 3 3 6" xfId="7921" xr:uid="{00000000-0005-0000-0000-0000E11F0000}"/>
    <cellStyle name="Comma 57 3 3 4" xfId="7922" xr:uid="{00000000-0005-0000-0000-0000E21F0000}"/>
    <cellStyle name="Comma 57 3 3 4 2" xfId="7923" xr:uid="{00000000-0005-0000-0000-0000E31F0000}"/>
    <cellStyle name="Comma 57 3 3 4 2 2" xfId="7924" xr:uid="{00000000-0005-0000-0000-0000E41F0000}"/>
    <cellStyle name="Comma 57 3 3 4 2 3" xfId="7925" xr:uid="{00000000-0005-0000-0000-0000E51F0000}"/>
    <cellStyle name="Comma 57 3 3 4 2 4" xfId="7926" xr:uid="{00000000-0005-0000-0000-0000E61F0000}"/>
    <cellStyle name="Comma 57 3 3 4 3" xfId="7927" xr:uid="{00000000-0005-0000-0000-0000E71F0000}"/>
    <cellStyle name="Comma 57 3 3 4 4" xfId="7928" xr:uid="{00000000-0005-0000-0000-0000E81F0000}"/>
    <cellStyle name="Comma 57 3 3 4 5" xfId="7929" xr:uid="{00000000-0005-0000-0000-0000E91F0000}"/>
    <cellStyle name="Comma 57 3 3 5" xfId="7930" xr:uid="{00000000-0005-0000-0000-0000EA1F0000}"/>
    <cellStyle name="Comma 57 3 3 5 2" xfId="7931" xr:uid="{00000000-0005-0000-0000-0000EB1F0000}"/>
    <cellStyle name="Comma 57 3 3 5 3" xfId="7932" xr:uid="{00000000-0005-0000-0000-0000EC1F0000}"/>
    <cellStyle name="Comma 57 3 3 5 4" xfId="7933" xr:uid="{00000000-0005-0000-0000-0000ED1F0000}"/>
    <cellStyle name="Comma 57 3 3 6" xfId="7934" xr:uid="{00000000-0005-0000-0000-0000EE1F0000}"/>
    <cellStyle name="Comma 57 3 3 7" xfId="7935" xr:uid="{00000000-0005-0000-0000-0000EF1F0000}"/>
    <cellStyle name="Comma 57 3 3 8" xfId="7936" xr:uid="{00000000-0005-0000-0000-0000F01F0000}"/>
    <cellStyle name="Comma 57 3 4" xfId="7937" xr:uid="{00000000-0005-0000-0000-0000F11F0000}"/>
    <cellStyle name="Comma 57 3 4 2" xfId="7938" xr:uid="{00000000-0005-0000-0000-0000F21F0000}"/>
    <cellStyle name="Comma 57 3 4 2 2" xfId="7939" xr:uid="{00000000-0005-0000-0000-0000F31F0000}"/>
    <cellStyle name="Comma 57 3 4 2 2 2" xfId="7940" xr:uid="{00000000-0005-0000-0000-0000F41F0000}"/>
    <cellStyle name="Comma 57 3 4 2 2 3" xfId="7941" xr:uid="{00000000-0005-0000-0000-0000F51F0000}"/>
    <cellStyle name="Comma 57 3 4 2 2 4" xfId="7942" xr:uid="{00000000-0005-0000-0000-0000F61F0000}"/>
    <cellStyle name="Comma 57 3 4 2 3" xfId="7943" xr:uid="{00000000-0005-0000-0000-0000F71F0000}"/>
    <cellStyle name="Comma 57 3 4 2 4" xfId="7944" xr:uid="{00000000-0005-0000-0000-0000F81F0000}"/>
    <cellStyle name="Comma 57 3 4 2 5" xfId="7945" xr:uid="{00000000-0005-0000-0000-0000F91F0000}"/>
    <cellStyle name="Comma 57 3 4 3" xfId="7946" xr:uid="{00000000-0005-0000-0000-0000FA1F0000}"/>
    <cellStyle name="Comma 57 3 4 3 2" xfId="7947" xr:uid="{00000000-0005-0000-0000-0000FB1F0000}"/>
    <cellStyle name="Comma 57 3 4 3 3" xfId="7948" xr:uid="{00000000-0005-0000-0000-0000FC1F0000}"/>
    <cellStyle name="Comma 57 3 4 3 4" xfId="7949" xr:uid="{00000000-0005-0000-0000-0000FD1F0000}"/>
    <cellStyle name="Comma 57 3 4 4" xfId="7950" xr:uid="{00000000-0005-0000-0000-0000FE1F0000}"/>
    <cellStyle name="Comma 57 3 4 5" xfId="7951" xr:uid="{00000000-0005-0000-0000-0000FF1F0000}"/>
    <cellStyle name="Comma 57 3 4 6" xfId="7952" xr:uid="{00000000-0005-0000-0000-000000200000}"/>
    <cellStyle name="Comma 57 3 5" xfId="7953" xr:uid="{00000000-0005-0000-0000-000001200000}"/>
    <cellStyle name="Comma 57 3 5 2" xfId="7954" xr:uid="{00000000-0005-0000-0000-000002200000}"/>
    <cellStyle name="Comma 57 3 5 2 2" xfId="7955" xr:uid="{00000000-0005-0000-0000-000003200000}"/>
    <cellStyle name="Comma 57 3 5 2 2 2" xfId="7956" xr:uid="{00000000-0005-0000-0000-000004200000}"/>
    <cellStyle name="Comma 57 3 5 2 2 3" xfId="7957" xr:uid="{00000000-0005-0000-0000-000005200000}"/>
    <cellStyle name="Comma 57 3 5 2 2 4" xfId="7958" xr:uid="{00000000-0005-0000-0000-000006200000}"/>
    <cellStyle name="Comma 57 3 5 2 3" xfId="7959" xr:uid="{00000000-0005-0000-0000-000007200000}"/>
    <cellStyle name="Comma 57 3 5 2 4" xfId="7960" xr:uid="{00000000-0005-0000-0000-000008200000}"/>
    <cellStyle name="Comma 57 3 5 2 5" xfId="7961" xr:uid="{00000000-0005-0000-0000-000009200000}"/>
    <cellStyle name="Comma 57 3 5 3" xfId="7962" xr:uid="{00000000-0005-0000-0000-00000A200000}"/>
    <cellStyle name="Comma 57 3 5 3 2" xfId="7963" xr:uid="{00000000-0005-0000-0000-00000B200000}"/>
    <cellStyle name="Comma 57 3 5 3 3" xfId="7964" xr:uid="{00000000-0005-0000-0000-00000C200000}"/>
    <cellStyle name="Comma 57 3 5 3 4" xfId="7965" xr:uid="{00000000-0005-0000-0000-00000D200000}"/>
    <cellStyle name="Comma 57 3 5 4" xfId="7966" xr:uid="{00000000-0005-0000-0000-00000E200000}"/>
    <cellStyle name="Comma 57 3 5 5" xfId="7967" xr:uid="{00000000-0005-0000-0000-00000F200000}"/>
    <cellStyle name="Comma 57 3 5 6" xfId="7968" xr:uid="{00000000-0005-0000-0000-000010200000}"/>
    <cellStyle name="Comma 57 3 6" xfId="7969" xr:uid="{00000000-0005-0000-0000-000011200000}"/>
    <cellStyle name="Comma 57 3 6 2" xfId="7970" xr:uid="{00000000-0005-0000-0000-000012200000}"/>
    <cellStyle name="Comma 57 3 6 2 2" xfId="7971" xr:uid="{00000000-0005-0000-0000-000013200000}"/>
    <cellStyle name="Comma 57 3 6 2 3" xfId="7972" xr:uid="{00000000-0005-0000-0000-000014200000}"/>
    <cellStyle name="Comma 57 3 6 2 4" xfId="7973" xr:uid="{00000000-0005-0000-0000-000015200000}"/>
    <cellStyle name="Comma 57 3 6 3" xfId="7974" xr:uid="{00000000-0005-0000-0000-000016200000}"/>
    <cellStyle name="Comma 57 3 6 4" xfId="7975" xr:uid="{00000000-0005-0000-0000-000017200000}"/>
    <cellStyle name="Comma 57 3 6 5" xfId="7976" xr:uid="{00000000-0005-0000-0000-000018200000}"/>
    <cellStyle name="Comma 57 3 7" xfId="7977" xr:uid="{00000000-0005-0000-0000-000019200000}"/>
    <cellStyle name="Comma 57 3 7 2" xfId="7978" xr:uid="{00000000-0005-0000-0000-00001A200000}"/>
    <cellStyle name="Comma 57 3 7 3" xfId="7979" xr:uid="{00000000-0005-0000-0000-00001B200000}"/>
    <cellStyle name="Comma 57 3 7 4" xfId="7980" xr:uid="{00000000-0005-0000-0000-00001C200000}"/>
    <cellStyle name="Comma 57 3 8" xfId="7981" xr:uid="{00000000-0005-0000-0000-00001D200000}"/>
    <cellStyle name="Comma 57 3 9" xfId="7982" xr:uid="{00000000-0005-0000-0000-00001E200000}"/>
    <cellStyle name="Comma 57 4" xfId="7983" xr:uid="{00000000-0005-0000-0000-00001F200000}"/>
    <cellStyle name="Comma 57 4 2" xfId="7984" xr:uid="{00000000-0005-0000-0000-000020200000}"/>
    <cellStyle name="Comma 57 4 2 2" xfId="7985" xr:uid="{00000000-0005-0000-0000-000021200000}"/>
    <cellStyle name="Comma 57 4 2 2 2" xfId="7986" xr:uid="{00000000-0005-0000-0000-000022200000}"/>
    <cellStyle name="Comma 57 4 2 2 2 2" xfId="7987" xr:uid="{00000000-0005-0000-0000-000023200000}"/>
    <cellStyle name="Comma 57 4 2 2 2 3" xfId="7988" xr:uid="{00000000-0005-0000-0000-000024200000}"/>
    <cellStyle name="Comma 57 4 2 2 2 4" xfId="7989" xr:uid="{00000000-0005-0000-0000-000025200000}"/>
    <cellStyle name="Comma 57 4 2 2 3" xfId="7990" xr:uid="{00000000-0005-0000-0000-000026200000}"/>
    <cellStyle name="Comma 57 4 2 2 4" xfId="7991" xr:uid="{00000000-0005-0000-0000-000027200000}"/>
    <cellStyle name="Comma 57 4 2 2 5" xfId="7992" xr:uid="{00000000-0005-0000-0000-000028200000}"/>
    <cellStyle name="Comma 57 4 2 3" xfId="7993" xr:uid="{00000000-0005-0000-0000-000029200000}"/>
    <cellStyle name="Comma 57 4 2 3 2" xfId="7994" xr:uid="{00000000-0005-0000-0000-00002A200000}"/>
    <cellStyle name="Comma 57 4 2 3 3" xfId="7995" xr:uid="{00000000-0005-0000-0000-00002B200000}"/>
    <cellStyle name="Comma 57 4 2 3 4" xfId="7996" xr:uid="{00000000-0005-0000-0000-00002C200000}"/>
    <cellStyle name="Comma 57 4 2 4" xfId="7997" xr:uid="{00000000-0005-0000-0000-00002D200000}"/>
    <cellStyle name="Comma 57 4 2 5" xfId="7998" xr:uid="{00000000-0005-0000-0000-00002E200000}"/>
    <cellStyle name="Comma 57 4 2 6" xfId="7999" xr:uid="{00000000-0005-0000-0000-00002F200000}"/>
    <cellStyle name="Comma 57 4 3" xfId="8000" xr:uid="{00000000-0005-0000-0000-000030200000}"/>
    <cellStyle name="Comma 57 4 3 2" xfId="8001" xr:uid="{00000000-0005-0000-0000-000031200000}"/>
    <cellStyle name="Comma 57 4 3 2 2" xfId="8002" xr:uid="{00000000-0005-0000-0000-000032200000}"/>
    <cellStyle name="Comma 57 4 3 2 2 2" xfId="8003" xr:uid="{00000000-0005-0000-0000-000033200000}"/>
    <cellStyle name="Comma 57 4 3 2 2 3" xfId="8004" xr:uid="{00000000-0005-0000-0000-000034200000}"/>
    <cellStyle name="Comma 57 4 3 2 2 4" xfId="8005" xr:uid="{00000000-0005-0000-0000-000035200000}"/>
    <cellStyle name="Comma 57 4 3 2 3" xfId="8006" xr:uid="{00000000-0005-0000-0000-000036200000}"/>
    <cellStyle name="Comma 57 4 3 2 4" xfId="8007" xr:uid="{00000000-0005-0000-0000-000037200000}"/>
    <cellStyle name="Comma 57 4 3 2 5" xfId="8008" xr:uid="{00000000-0005-0000-0000-000038200000}"/>
    <cellStyle name="Comma 57 4 3 3" xfId="8009" xr:uid="{00000000-0005-0000-0000-000039200000}"/>
    <cellStyle name="Comma 57 4 3 3 2" xfId="8010" xr:uid="{00000000-0005-0000-0000-00003A200000}"/>
    <cellStyle name="Comma 57 4 3 3 3" xfId="8011" xr:uid="{00000000-0005-0000-0000-00003B200000}"/>
    <cellStyle name="Comma 57 4 3 3 4" xfId="8012" xr:uid="{00000000-0005-0000-0000-00003C200000}"/>
    <cellStyle name="Comma 57 4 3 4" xfId="8013" xr:uid="{00000000-0005-0000-0000-00003D200000}"/>
    <cellStyle name="Comma 57 4 3 5" xfId="8014" xr:uid="{00000000-0005-0000-0000-00003E200000}"/>
    <cellStyle name="Comma 57 4 3 6" xfId="8015" xr:uid="{00000000-0005-0000-0000-00003F200000}"/>
    <cellStyle name="Comma 57 4 4" xfId="8016" xr:uid="{00000000-0005-0000-0000-000040200000}"/>
    <cellStyle name="Comma 57 4 4 2" xfId="8017" xr:uid="{00000000-0005-0000-0000-000041200000}"/>
    <cellStyle name="Comma 57 4 4 2 2" xfId="8018" xr:uid="{00000000-0005-0000-0000-000042200000}"/>
    <cellStyle name="Comma 57 4 4 2 3" xfId="8019" xr:uid="{00000000-0005-0000-0000-000043200000}"/>
    <cellStyle name="Comma 57 4 4 2 4" xfId="8020" xr:uid="{00000000-0005-0000-0000-000044200000}"/>
    <cellStyle name="Comma 57 4 4 3" xfId="8021" xr:uid="{00000000-0005-0000-0000-000045200000}"/>
    <cellStyle name="Comma 57 4 4 4" xfId="8022" xr:uid="{00000000-0005-0000-0000-000046200000}"/>
    <cellStyle name="Comma 57 4 4 5" xfId="8023" xr:uid="{00000000-0005-0000-0000-000047200000}"/>
    <cellStyle name="Comma 57 4 5" xfId="8024" xr:uid="{00000000-0005-0000-0000-000048200000}"/>
    <cellStyle name="Comma 57 4 5 2" xfId="8025" xr:uid="{00000000-0005-0000-0000-000049200000}"/>
    <cellStyle name="Comma 57 4 5 3" xfId="8026" xr:uid="{00000000-0005-0000-0000-00004A200000}"/>
    <cellStyle name="Comma 57 4 5 4" xfId="8027" xr:uid="{00000000-0005-0000-0000-00004B200000}"/>
    <cellStyle name="Comma 57 4 6" xfId="8028" xr:uid="{00000000-0005-0000-0000-00004C200000}"/>
    <cellStyle name="Comma 57 4 7" xfId="8029" xr:uid="{00000000-0005-0000-0000-00004D200000}"/>
    <cellStyle name="Comma 57 4 8" xfId="8030" xr:uid="{00000000-0005-0000-0000-00004E200000}"/>
    <cellStyle name="Comma 57 5" xfId="8031" xr:uid="{00000000-0005-0000-0000-00004F200000}"/>
    <cellStyle name="Comma 57 5 2" xfId="8032" xr:uid="{00000000-0005-0000-0000-000050200000}"/>
    <cellStyle name="Comma 57 5 2 2" xfId="8033" xr:uid="{00000000-0005-0000-0000-000051200000}"/>
    <cellStyle name="Comma 57 5 2 2 2" xfId="8034" xr:uid="{00000000-0005-0000-0000-000052200000}"/>
    <cellStyle name="Comma 57 5 2 2 2 2" xfId="8035" xr:uid="{00000000-0005-0000-0000-000053200000}"/>
    <cellStyle name="Comma 57 5 2 2 2 3" xfId="8036" xr:uid="{00000000-0005-0000-0000-000054200000}"/>
    <cellStyle name="Comma 57 5 2 2 2 4" xfId="8037" xr:uid="{00000000-0005-0000-0000-000055200000}"/>
    <cellStyle name="Comma 57 5 2 2 3" xfId="8038" xr:uid="{00000000-0005-0000-0000-000056200000}"/>
    <cellStyle name="Comma 57 5 2 2 4" xfId="8039" xr:uid="{00000000-0005-0000-0000-000057200000}"/>
    <cellStyle name="Comma 57 5 2 2 5" xfId="8040" xr:uid="{00000000-0005-0000-0000-000058200000}"/>
    <cellStyle name="Comma 57 5 2 3" xfId="8041" xr:uid="{00000000-0005-0000-0000-000059200000}"/>
    <cellStyle name="Comma 57 5 2 3 2" xfId="8042" xr:uid="{00000000-0005-0000-0000-00005A200000}"/>
    <cellStyle name="Comma 57 5 2 3 3" xfId="8043" xr:uid="{00000000-0005-0000-0000-00005B200000}"/>
    <cellStyle name="Comma 57 5 2 3 4" xfId="8044" xr:uid="{00000000-0005-0000-0000-00005C200000}"/>
    <cellStyle name="Comma 57 5 2 4" xfId="8045" xr:uid="{00000000-0005-0000-0000-00005D200000}"/>
    <cellStyle name="Comma 57 5 2 5" xfId="8046" xr:uid="{00000000-0005-0000-0000-00005E200000}"/>
    <cellStyle name="Comma 57 5 2 6" xfId="8047" xr:uid="{00000000-0005-0000-0000-00005F200000}"/>
    <cellStyle name="Comma 57 5 3" xfId="8048" xr:uid="{00000000-0005-0000-0000-000060200000}"/>
    <cellStyle name="Comma 57 5 3 2" xfId="8049" xr:uid="{00000000-0005-0000-0000-000061200000}"/>
    <cellStyle name="Comma 57 5 3 2 2" xfId="8050" xr:uid="{00000000-0005-0000-0000-000062200000}"/>
    <cellStyle name="Comma 57 5 3 2 2 2" xfId="8051" xr:uid="{00000000-0005-0000-0000-000063200000}"/>
    <cellStyle name="Comma 57 5 3 2 2 3" xfId="8052" xr:uid="{00000000-0005-0000-0000-000064200000}"/>
    <cellStyle name="Comma 57 5 3 2 2 4" xfId="8053" xr:uid="{00000000-0005-0000-0000-000065200000}"/>
    <cellStyle name="Comma 57 5 3 2 3" xfId="8054" xr:uid="{00000000-0005-0000-0000-000066200000}"/>
    <cellStyle name="Comma 57 5 3 2 4" xfId="8055" xr:uid="{00000000-0005-0000-0000-000067200000}"/>
    <cellStyle name="Comma 57 5 3 2 5" xfId="8056" xr:uid="{00000000-0005-0000-0000-000068200000}"/>
    <cellStyle name="Comma 57 5 3 3" xfId="8057" xr:uid="{00000000-0005-0000-0000-000069200000}"/>
    <cellStyle name="Comma 57 5 3 3 2" xfId="8058" xr:uid="{00000000-0005-0000-0000-00006A200000}"/>
    <cellStyle name="Comma 57 5 3 3 3" xfId="8059" xr:uid="{00000000-0005-0000-0000-00006B200000}"/>
    <cellStyle name="Comma 57 5 3 3 4" xfId="8060" xr:uid="{00000000-0005-0000-0000-00006C200000}"/>
    <cellStyle name="Comma 57 5 3 4" xfId="8061" xr:uid="{00000000-0005-0000-0000-00006D200000}"/>
    <cellStyle name="Comma 57 5 3 5" xfId="8062" xr:uid="{00000000-0005-0000-0000-00006E200000}"/>
    <cellStyle name="Comma 57 5 3 6" xfId="8063" xr:uid="{00000000-0005-0000-0000-00006F200000}"/>
    <cellStyle name="Comma 57 5 4" xfId="8064" xr:uid="{00000000-0005-0000-0000-000070200000}"/>
    <cellStyle name="Comma 57 5 4 2" xfId="8065" xr:uid="{00000000-0005-0000-0000-000071200000}"/>
    <cellStyle name="Comma 57 5 4 2 2" xfId="8066" xr:uid="{00000000-0005-0000-0000-000072200000}"/>
    <cellStyle name="Comma 57 5 4 2 3" xfId="8067" xr:uid="{00000000-0005-0000-0000-000073200000}"/>
    <cellStyle name="Comma 57 5 4 2 4" xfId="8068" xr:uid="{00000000-0005-0000-0000-000074200000}"/>
    <cellStyle name="Comma 57 5 4 3" xfId="8069" xr:uid="{00000000-0005-0000-0000-000075200000}"/>
    <cellStyle name="Comma 57 5 4 4" xfId="8070" xr:uid="{00000000-0005-0000-0000-000076200000}"/>
    <cellStyle name="Comma 57 5 4 5" xfId="8071" xr:uid="{00000000-0005-0000-0000-000077200000}"/>
    <cellStyle name="Comma 57 5 5" xfId="8072" xr:uid="{00000000-0005-0000-0000-000078200000}"/>
    <cellStyle name="Comma 57 5 5 2" xfId="8073" xr:uid="{00000000-0005-0000-0000-000079200000}"/>
    <cellStyle name="Comma 57 5 5 3" xfId="8074" xr:uid="{00000000-0005-0000-0000-00007A200000}"/>
    <cellStyle name="Comma 57 5 5 4" xfId="8075" xr:uid="{00000000-0005-0000-0000-00007B200000}"/>
    <cellStyle name="Comma 57 5 6" xfId="8076" xr:uid="{00000000-0005-0000-0000-00007C200000}"/>
    <cellStyle name="Comma 57 5 7" xfId="8077" xr:uid="{00000000-0005-0000-0000-00007D200000}"/>
    <cellStyle name="Comma 57 5 8" xfId="8078" xr:uid="{00000000-0005-0000-0000-00007E200000}"/>
    <cellStyle name="Comma 57 6" xfId="8079" xr:uid="{00000000-0005-0000-0000-00007F200000}"/>
    <cellStyle name="Comma 57 6 2" xfId="8080" xr:uid="{00000000-0005-0000-0000-000080200000}"/>
    <cellStyle name="Comma 57 6 2 2" xfId="8081" xr:uid="{00000000-0005-0000-0000-000081200000}"/>
    <cellStyle name="Comma 57 6 2 2 2" xfId="8082" xr:uid="{00000000-0005-0000-0000-000082200000}"/>
    <cellStyle name="Comma 57 6 2 2 3" xfId="8083" xr:uid="{00000000-0005-0000-0000-000083200000}"/>
    <cellStyle name="Comma 57 6 2 2 4" xfId="8084" xr:uid="{00000000-0005-0000-0000-000084200000}"/>
    <cellStyle name="Comma 57 6 2 3" xfId="8085" xr:uid="{00000000-0005-0000-0000-000085200000}"/>
    <cellStyle name="Comma 57 6 2 4" xfId="8086" xr:uid="{00000000-0005-0000-0000-000086200000}"/>
    <cellStyle name="Comma 57 6 2 5" xfId="8087" xr:uid="{00000000-0005-0000-0000-000087200000}"/>
    <cellStyle name="Comma 57 6 3" xfId="8088" xr:uid="{00000000-0005-0000-0000-000088200000}"/>
    <cellStyle name="Comma 57 6 3 2" xfId="8089" xr:uid="{00000000-0005-0000-0000-000089200000}"/>
    <cellStyle name="Comma 57 6 3 3" xfId="8090" xr:uid="{00000000-0005-0000-0000-00008A200000}"/>
    <cellStyle name="Comma 57 6 3 4" xfId="8091" xr:uid="{00000000-0005-0000-0000-00008B200000}"/>
    <cellStyle name="Comma 57 6 4" xfId="8092" xr:uid="{00000000-0005-0000-0000-00008C200000}"/>
    <cellStyle name="Comma 57 6 5" xfId="8093" xr:uid="{00000000-0005-0000-0000-00008D200000}"/>
    <cellStyle name="Comma 57 6 6" xfId="8094" xr:uid="{00000000-0005-0000-0000-00008E200000}"/>
    <cellStyle name="Comma 57 7" xfId="8095" xr:uid="{00000000-0005-0000-0000-00008F200000}"/>
    <cellStyle name="Comma 57 7 2" xfId="8096" xr:uid="{00000000-0005-0000-0000-000090200000}"/>
    <cellStyle name="Comma 57 7 2 2" xfId="8097" xr:uid="{00000000-0005-0000-0000-000091200000}"/>
    <cellStyle name="Comma 57 7 2 2 2" xfId="8098" xr:uid="{00000000-0005-0000-0000-000092200000}"/>
    <cellStyle name="Comma 57 7 2 2 3" xfId="8099" xr:uid="{00000000-0005-0000-0000-000093200000}"/>
    <cellStyle name="Comma 57 7 2 2 4" xfId="8100" xr:uid="{00000000-0005-0000-0000-000094200000}"/>
    <cellStyle name="Comma 57 7 2 3" xfId="8101" xr:uid="{00000000-0005-0000-0000-000095200000}"/>
    <cellStyle name="Comma 57 7 2 4" xfId="8102" xr:uid="{00000000-0005-0000-0000-000096200000}"/>
    <cellStyle name="Comma 57 7 2 5" xfId="8103" xr:uid="{00000000-0005-0000-0000-000097200000}"/>
    <cellStyle name="Comma 57 7 3" xfId="8104" xr:uid="{00000000-0005-0000-0000-000098200000}"/>
    <cellStyle name="Comma 57 7 3 2" xfId="8105" xr:uid="{00000000-0005-0000-0000-000099200000}"/>
    <cellStyle name="Comma 57 7 3 3" xfId="8106" xr:uid="{00000000-0005-0000-0000-00009A200000}"/>
    <cellStyle name="Comma 57 7 3 4" xfId="8107" xr:uid="{00000000-0005-0000-0000-00009B200000}"/>
    <cellStyle name="Comma 57 7 4" xfId="8108" xr:uid="{00000000-0005-0000-0000-00009C200000}"/>
    <cellStyle name="Comma 57 7 5" xfId="8109" xr:uid="{00000000-0005-0000-0000-00009D200000}"/>
    <cellStyle name="Comma 57 7 6" xfId="8110" xr:uid="{00000000-0005-0000-0000-00009E200000}"/>
    <cellStyle name="Comma 57 8" xfId="8111" xr:uid="{00000000-0005-0000-0000-00009F200000}"/>
    <cellStyle name="Comma 57 8 2" xfId="8112" xr:uid="{00000000-0005-0000-0000-0000A0200000}"/>
    <cellStyle name="Comma 57 8 2 2" xfId="8113" xr:uid="{00000000-0005-0000-0000-0000A1200000}"/>
    <cellStyle name="Comma 57 8 2 3" xfId="8114" xr:uid="{00000000-0005-0000-0000-0000A2200000}"/>
    <cellStyle name="Comma 57 8 2 4" xfId="8115" xr:uid="{00000000-0005-0000-0000-0000A3200000}"/>
    <cellStyle name="Comma 57 8 3" xfId="8116" xr:uid="{00000000-0005-0000-0000-0000A4200000}"/>
    <cellStyle name="Comma 57 8 4" xfId="8117" xr:uid="{00000000-0005-0000-0000-0000A5200000}"/>
    <cellStyle name="Comma 57 8 5" xfId="8118" xr:uid="{00000000-0005-0000-0000-0000A6200000}"/>
    <cellStyle name="Comma 57 9" xfId="8119" xr:uid="{00000000-0005-0000-0000-0000A7200000}"/>
    <cellStyle name="Comma 57 9 2" xfId="8120" xr:uid="{00000000-0005-0000-0000-0000A8200000}"/>
    <cellStyle name="Comma 57 9 3" xfId="8121" xr:uid="{00000000-0005-0000-0000-0000A9200000}"/>
    <cellStyle name="Comma 57 9 4" xfId="8122" xr:uid="{00000000-0005-0000-0000-0000AA200000}"/>
    <cellStyle name="Comma 58" xfId="8123" xr:uid="{00000000-0005-0000-0000-0000AB200000}"/>
    <cellStyle name="Comma 58 10" xfId="8124" xr:uid="{00000000-0005-0000-0000-0000AC200000}"/>
    <cellStyle name="Comma 58 11" xfId="8125" xr:uid="{00000000-0005-0000-0000-0000AD200000}"/>
    <cellStyle name="Comma 58 12" xfId="8126" xr:uid="{00000000-0005-0000-0000-0000AE200000}"/>
    <cellStyle name="Comma 58 2" xfId="8127" xr:uid="{00000000-0005-0000-0000-0000AF200000}"/>
    <cellStyle name="Comma 58 2 10" xfId="8128" xr:uid="{00000000-0005-0000-0000-0000B0200000}"/>
    <cellStyle name="Comma 58 2 2" xfId="8129" xr:uid="{00000000-0005-0000-0000-0000B1200000}"/>
    <cellStyle name="Comma 58 2 2 2" xfId="8130" xr:uid="{00000000-0005-0000-0000-0000B2200000}"/>
    <cellStyle name="Comma 58 2 2 2 2" xfId="8131" xr:uid="{00000000-0005-0000-0000-0000B3200000}"/>
    <cellStyle name="Comma 58 2 2 2 2 2" xfId="8132" xr:uid="{00000000-0005-0000-0000-0000B4200000}"/>
    <cellStyle name="Comma 58 2 2 2 2 2 2" xfId="8133" xr:uid="{00000000-0005-0000-0000-0000B5200000}"/>
    <cellStyle name="Comma 58 2 2 2 2 2 3" xfId="8134" xr:uid="{00000000-0005-0000-0000-0000B6200000}"/>
    <cellStyle name="Comma 58 2 2 2 2 2 4" xfId="8135" xr:uid="{00000000-0005-0000-0000-0000B7200000}"/>
    <cellStyle name="Comma 58 2 2 2 2 3" xfId="8136" xr:uid="{00000000-0005-0000-0000-0000B8200000}"/>
    <cellStyle name="Comma 58 2 2 2 2 4" xfId="8137" xr:uid="{00000000-0005-0000-0000-0000B9200000}"/>
    <cellStyle name="Comma 58 2 2 2 2 5" xfId="8138" xr:uid="{00000000-0005-0000-0000-0000BA200000}"/>
    <cellStyle name="Comma 58 2 2 2 3" xfId="8139" xr:uid="{00000000-0005-0000-0000-0000BB200000}"/>
    <cellStyle name="Comma 58 2 2 2 3 2" xfId="8140" xr:uid="{00000000-0005-0000-0000-0000BC200000}"/>
    <cellStyle name="Comma 58 2 2 2 3 3" xfId="8141" xr:uid="{00000000-0005-0000-0000-0000BD200000}"/>
    <cellStyle name="Comma 58 2 2 2 3 4" xfId="8142" xr:uid="{00000000-0005-0000-0000-0000BE200000}"/>
    <cellStyle name="Comma 58 2 2 2 4" xfId="8143" xr:uid="{00000000-0005-0000-0000-0000BF200000}"/>
    <cellStyle name="Comma 58 2 2 2 5" xfId="8144" xr:uid="{00000000-0005-0000-0000-0000C0200000}"/>
    <cellStyle name="Comma 58 2 2 2 6" xfId="8145" xr:uid="{00000000-0005-0000-0000-0000C1200000}"/>
    <cellStyle name="Comma 58 2 2 3" xfId="8146" xr:uid="{00000000-0005-0000-0000-0000C2200000}"/>
    <cellStyle name="Comma 58 2 2 3 2" xfId="8147" xr:uid="{00000000-0005-0000-0000-0000C3200000}"/>
    <cellStyle name="Comma 58 2 2 3 2 2" xfId="8148" xr:uid="{00000000-0005-0000-0000-0000C4200000}"/>
    <cellStyle name="Comma 58 2 2 3 2 2 2" xfId="8149" xr:uid="{00000000-0005-0000-0000-0000C5200000}"/>
    <cellStyle name="Comma 58 2 2 3 2 2 3" xfId="8150" xr:uid="{00000000-0005-0000-0000-0000C6200000}"/>
    <cellStyle name="Comma 58 2 2 3 2 2 4" xfId="8151" xr:uid="{00000000-0005-0000-0000-0000C7200000}"/>
    <cellStyle name="Comma 58 2 2 3 2 3" xfId="8152" xr:uid="{00000000-0005-0000-0000-0000C8200000}"/>
    <cellStyle name="Comma 58 2 2 3 2 4" xfId="8153" xr:uid="{00000000-0005-0000-0000-0000C9200000}"/>
    <cellStyle name="Comma 58 2 2 3 2 5" xfId="8154" xr:uid="{00000000-0005-0000-0000-0000CA200000}"/>
    <cellStyle name="Comma 58 2 2 3 3" xfId="8155" xr:uid="{00000000-0005-0000-0000-0000CB200000}"/>
    <cellStyle name="Comma 58 2 2 3 3 2" xfId="8156" xr:uid="{00000000-0005-0000-0000-0000CC200000}"/>
    <cellStyle name="Comma 58 2 2 3 3 3" xfId="8157" xr:uid="{00000000-0005-0000-0000-0000CD200000}"/>
    <cellStyle name="Comma 58 2 2 3 3 4" xfId="8158" xr:uid="{00000000-0005-0000-0000-0000CE200000}"/>
    <cellStyle name="Comma 58 2 2 3 4" xfId="8159" xr:uid="{00000000-0005-0000-0000-0000CF200000}"/>
    <cellStyle name="Comma 58 2 2 3 5" xfId="8160" xr:uid="{00000000-0005-0000-0000-0000D0200000}"/>
    <cellStyle name="Comma 58 2 2 3 6" xfId="8161" xr:uid="{00000000-0005-0000-0000-0000D1200000}"/>
    <cellStyle name="Comma 58 2 2 4" xfId="8162" xr:uid="{00000000-0005-0000-0000-0000D2200000}"/>
    <cellStyle name="Comma 58 2 2 4 2" xfId="8163" xr:uid="{00000000-0005-0000-0000-0000D3200000}"/>
    <cellStyle name="Comma 58 2 2 4 2 2" xfId="8164" xr:uid="{00000000-0005-0000-0000-0000D4200000}"/>
    <cellStyle name="Comma 58 2 2 4 2 3" xfId="8165" xr:uid="{00000000-0005-0000-0000-0000D5200000}"/>
    <cellStyle name="Comma 58 2 2 4 2 4" xfId="8166" xr:uid="{00000000-0005-0000-0000-0000D6200000}"/>
    <cellStyle name="Comma 58 2 2 4 3" xfId="8167" xr:uid="{00000000-0005-0000-0000-0000D7200000}"/>
    <cellStyle name="Comma 58 2 2 4 4" xfId="8168" xr:uid="{00000000-0005-0000-0000-0000D8200000}"/>
    <cellStyle name="Comma 58 2 2 4 5" xfId="8169" xr:uid="{00000000-0005-0000-0000-0000D9200000}"/>
    <cellStyle name="Comma 58 2 2 5" xfId="8170" xr:uid="{00000000-0005-0000-0000-0000DA200000}"/>
    <cellStyle name="Comma 58 2 2 5 2" xfId="8171" xr:uid="{00000000-0005-0000-0000-0000DB200000}"/>
    <cellStyle name="Comma 58 2 2 5 3" xfId="8172" xr:uid="{00000000-0005-0000-0000-0000DC200000}"/>
    <cellStyle name="Comma 58 2 2 5 4" xfId="8173" xr:uid="{00000000-0005-0000-0000-0000DD200000}"/>
    <cellStyle name="Comma 58 2 2 6" xfId="8174" xr:uid="{00000000-0005-0000-0000-0000DE200000}"/>
    <cellStyle name="Comma 58 2 2 7" xfId="8175" xr:uid="{00000000-0005-0000-0000-0000DF200000}"/>
    <cellStyle name="Comma 58 2 2 8" xfId="8176" xr:uid="{00000000-0005-0000-0000-0000E0200000}"/>
    <cellStyle name="Comma 58 2 3" xfId="8177" xr:uid="{00000000-0005-0000-0000-0000E1200000}"/>
    <cellStyle name="Comma 58 2 3 2" xfId="8178" xr:uid="{00000000-0005-0000-0000-0000E2200000}"/>
    <cellStyle name="Comma 58 2 3 2 2" xfId="8179" xr:uid="{00000000-0005-0000-0000-0000E3200000}"/>
    <cellStyle name="Comma 58 2 3 2 2 2" xfId="8180" xr:uid="{00000000-0005-0000-0000-0000E4200000}"/>
    <cellStyle name="Comma 58 2 3 2 2 2 2" xfId="8181" xr:uid="{00000000-0005-0000-0000-0000E5200000}"/>
    <cellStyle name="Comma 58 2 3 2 2 2 3" xfId="8182" xr:uid="{00000000-0005-0000-0000-0000E6200000}"/>
    <cellStyle name="Comma 58 2 3 2 2 2 4" xfId="8183" xr:uid="{00000000-0005-0000-0000-0000E7200000}"/>
    <cellStyle name="Comma 58 2 3 2 2 3" xfId="8184" xr:uid="{00000000-0005-0000-0000-0000E8200000}"/>
    <cellStyle name="Comma 58 2 3 2 2 4" xfId="8185" xr:uid="{00000000-0005-0000-0000-0000E9200000}"/>
    <cellStyle name="Comma 58 2 3 2 2 5" xfId="8186" xr:uid="{00000000-0005-0000-0000-0000EA200000}"/>
    <cellStyle name="Comma 58 2 3 2 3" xfId="8187" xr:uid="{00000000-0005-0000-0000-0000EB200000}"/>
    <cellStyle name="Comma 58 2 3 2 3 2" xfId="8188" xr:uid="{00000000-0005-0000-0000-0000EC200000}"/>
    <cellStyle name="Comma 58 2 3 2 3 3" xfId="8189" xr:uid="{00000000-0005-0000-0000-0000ED200000}"/>
    <cellStyle name="Comma 58 2 3 2 3 4" xfId="8190" xr:uid="{00000000-0005-0000-0000-0000EE200000}"/>
    <cellStyle name="Comma 58 2 3 2 4" xfId="8191" xr:uid="{00000000-0005-0000-0000-0000EF200000}"/>
    <cellStyle name="Comma 58 2 3 2 5" xfId="8192" xr:uid="{00000000-0005-0000-0000-0000F0200000}"/>
    <cellStyle name="Comma 58 2 3 2 6" xfId="8193" xr:uid="{00000000-0005-0000-0000-0000F1200000}"/>
    <cellStyle name="Comma 58 2 3 3" xfId="8194" xr:uid="{00000000-0005-0000-0000-0000F2200000}"/>
    <cellStyle name="Comma 58 2 3 3 2" xfId="8195" xr:uid="{00000000-0005-0000-0000-0000F3200000}"/>
    <cellStyle name="Comma 58 2 3 3 2 2" xfId="8196" xr:uid="{00000000-0005-0000-0000-0000F4200000}"/>
    <cellStyle name="Comma 58 2 3 3 2 2 2" xfId="8197" xr:uid="{00000000-0005-0000-0000-0000F5200000}"/>
    <cellStyle name="Comma 58 2 3 3 2 2 3" xfId="8198" xr:uid="{00000000-0005-0000-0000-0000F6200000}"/>
    <cellStyle name="Comma 58 2 3 3 2 2 4" xfId="8199" xr:uid="{00000000-0005-0000-0000-0000F7200000}"/>
    <cellStyle name="Comma 58 2 3 3 2 3" xfId="8200" xr:uid="{00000000-0005-0000-0000-0000F8200000}"/>
    <cellStyle name="Comma 58 2 3 3 2 4" xfId="8201" xr:uid="{00000000-0005-0000-0000-0000F9200000}"/>
    <cellStyle name="Comma 58 2 3 3 2 5" xfId="8202" xr:uid="{00000000-0005-0000-0000-0000FA200000}"/>
    <cellStyle name="Comma 58 2 3 3 3" xfId="8203" xr:uid="{00000000-0005-0000-0000-0000FB200000}"/>
    <cellStyle name="Comma 58 2 3 3 3 2" xfId="8204" xr:uid="{00000000-0005-0000-0000-0000FC200000}"/>
    <cellStyle name="Comma 58 2 3 3 3 3" xfId="8205" xr:uid="{00000000-0005-0000-0000-0000FD200000}"/>
    <cellStyle name="Comma 58 2 3 3 3 4" xfId="8206" xr:uid="{00000000-0005-0000-0000-0000FE200000}"/>
    <cellStyle name="Comma 58 2 3 3 4" xfId="8207" xr:uid="{00000000-0005-0000-0000-0000FF200000}"/>
    <cellStyle name="Comma 58 2 3 3 5" xfId="8208" xr:uid="{00000000-0005-0000-0000-000000210000}"/>
    <cellStyle name="Comma 58 2 3 3 6" xfId="8209" xr:uid="{00000000-0005-0000-0000-000001210000}"/>
    <cellStyle name="Comma 58 2 3 4" xfId="8210" xr:uid="{00000000-0005-0000-0000-000002210000}"/>
    <cellStyle name="Comma 58 2 3 4 2" xfId="8211" xr:uid="{00000000-0005-0000-0000-000003210000}"/>
    <cellStyle name="Comma 58 2 3 4 2 2" xfId="8212" xr:uid="{00000000-0005-0000-0000-000004210000}"/>
    <cellStyle name="Comma 58 2 3 4 2 3" xfId="8213" xr:uid="{00000000-0005-0000-0000-000005210000}"/>
    <cellStyle name="Comma 58 2 3 4 2 4" xfId="8214" xr:uid="{00000000-0005-0000-0000-000006210000}"/>
    <cellStyle name="Comma 58 2 3 4 3" xfId="8215" xr:uid="{00000000-0005-0000-0000-000007210000}"/>
    <cellStyle name="Comma 58 2 3 4 4" xfId="8216" xr:uid="{00000000-0005-0000-0000-000008210000}"/>
    <cellStyle name="Comma 58 2 3 4 5" xfId="8217" xr:uid="{00000000-0005-0000-0000-000009210000}"/>
    <cellStyle name="Comma 58 2 3 5" xfId="8218" xr:uid="{00000000-0005-0000-0000-00000A210000}"/>
    <cellStyle name="Comma 58 2 3 5 2" xfId="8219" xr:uid="{00000000-0005-0000-0000-00000B210000}"/>
    <cellStyle name="Comma 58 2 3 5 3" xfId="8220" xr:uid="{00000000-0005-0000-0000-00000C210000}"/>
    <cellStyle name="Comma 58 2 3 5 4" xfId="8221" xr:uid="{00000000-0005-0000-0000-00000D210000}"/>
    <cellStyle name="Comma 58 2 3 6" xfId="8222" xr:uid="{00000000-0005-0000-0000-00000E210000}"/>
    <cellStyle name="Comma 58 2 3 7" xfId="8223" xr:uid="{00000000-0005-0000-0000-00000F210000}"/>
    <cellStyle name="Comma 58 2 3 8" xfId="8224" xr:uid="{00000000-0005-0000-0000-000010210000}"/>
    <cellStyle name="Comma 58 2 4" xfId="8225" xr:uid="{00000000-0005-0000-0000-000011210000}"/>
    <cellStyle name="Comma 58 2 4 2" xfId="8226" xr:uid="{00000000-0005-0000-0000-000012210000}"/>
    <cellStyle name="Comma 58 2 4 2 2" xfId="8227" xr:uid="{00000000-0005-0000-0000-000013210000}"/>
    <cellStyle name="Comma 58 2 4 2 2 2" xfId="8228" xr:uid="{00000000-0005-0000-0000-000014210000}"/>
    <cellStyle name="Comma 58 2 4 2 2 3" xfId="8229" xr:uid="{00000000-0005-0000-0000-000015210000}"/>
    <cellStyle name="Comma 58 2 4 2 2 4" xfId="8230" xr:uid="{00000000-0005-0000-0000-000016210000}"/>
    <cellStyle name="Comma 58 2 4 2 3" xfId="8231" xr:uid="{00000000-0005-0000-0000-000017210000}"/>
    <cellStyle name="Comma 58 2 4 2 4" xfId="8232" xr:uid="{00000000-0005-0000-0000-000018210000}"/>
    <cellStyle name="Comma 58 2 4 2 5" xfId="8233" xr:uid="{00000000-0005-0000-0000-000019210000}"/>
    <cellStyle name="Comma 58 2 4 3" xfId="8234" xr:uid="{00000000-0005-0000-0000-00001A210000}"/>
    <cellStyle name="Comma 58 2 4 3 2" xfId="8235" xr:uid="{00000000-0005-0000-0000-00001B210000}"/>
    <cellStyle name="Comma 58 2 4 3 3" xfId="8236" xr:uid="{00000000-0005-0000-0000-00001C210000}"/>
    <cellStyle name="Comma 58 2 4 3 4" xfId="8237" xr:uid="{00000000-0005-0000-0000-00001D210000}"/>
    <cellStyle name="Comma 58 2 4 4" xfId="8238" xr:uid="{00000000-0005-0000-0000-00001E210000}"/>
    <cellStyle name="Comma 58 2 4 5" xfId="8239" xr:uid="{00000000-0005-0000-0000-00001F210000}"/>
    <cellStyle name="Comma 58 2 4 6" xfId="8240" xr:uid="{00000000-0005-0000-0000-000020210000}"/>
    <cellStyle name="Comma 58 2 5" xfId="8241" xr:uid="{00000000-0005-0000-0000-000021210000}"/>
    <cellStyle name="Comma 58 2 5 2" xfId="8242" xr:uid="{00000000-0005-0000-0000-000022210000}"/>
    <cellStyle name="Comma 58 2 5 2 2" xfId="8243" xr:uid="{00000000-0005-0000-0000-000023210000}"/>
    <cellStyle name="Comma 58 2 5 2 2 2" xfId="8244" xr:uid="{00000000-0005-0000-0000-000024210000}"/>
    <cellStyle name="Comma 58 2 5 2 2 3" xfId="8245" xr:uid="{00000000-0005-0000-0000-000025210000}"/>
    <cellStyle name="Comma 58 2 5 2 2 4" xfId="8246" xr:uid="{00000000-0005-0000-0000-000026210000}"/>
    <cellStyle name="Comma 58 2 5 2 3" xfId="8247" xr:uid="{00000000-0005-0000-0000-000027210000}"/>
    <cellStyle name="Comma 58 2 5 2 4" xfId="8248" xr:uid="{00000000-0005-0000-0000-000028210000}"/>
    <cellStyle name="Comma 58 2 5 2 5" xfId="8249" xr:uid="{00000000-0005-0000-0000-000029210000}"/>
    <cellStyle name="Comma 58 2 5 3" xfId="8250" xr:uid="{00000000-0005-0000-0000-00002A210000}"/>
    <cellStyle name="Comma 58 2 5 3 2" xfId="8251" xr:uid="{00000000-0005-0000-0000-00002B210000}"/>
    <cellStyle name="Comma 58 2 5 3 3" xfId="8252" xr:uid="{00000000-0005-0000-0000-00002C210000}"/>
    <cellStyle name="Comma 58 2 5 3 4" xfId="8253" xr:uid="{00000000-0005-0000-0000-00002D210000}"/>
    <cellStyle name="Comma 58 2 5 4" xfId="8254" xr:uid="{00000000-0005-0000-0000-00002E210000}"/>
    <cellStyle name="Comma 58 2 5 5" xfId="8255" xr:uid="{00000000-0005-0000-0000-00002F210000}"/>
    <cellStyle name="Comma 58 2 5 6" xfId="8256" xr:uid="{00000000-0005-0000-0000-000030210000}"/>
    <cellStyle name="Comma 58 2 6" xfId="8257" xr:uid="{00000000-0005-0000-0000-000031210000}"/>
    <cellStyle name="Comma 58 2 6 2" xfId="8258" xr:uid="{00000000-0005-0000-0000-000032210000}"/>
    <cellStyle name="Comma 58 2 6 2 2" xfId="8259" xr:uid="{00000000-0005-0000-0000-000033210000}"/>
    <cellStyle name="Comma 58 2 6 2 3" xfId="8260" xr:uid="{00000000-0005-0000-0000-000034210000}"/>
    <cellStyle name="Comma 58 2 6 2 4" xfId="8261" xr:uid="{00000000-0005-0000-0000-000035210000}"/>
    <cellStyle name="Comma 58 2 6 3" xfId="8262" xr:uid="{00000000-0005-0000-0000-000036210000}"/>
    <cellStyle name="Comma 58 2 6 4" xfId="8263" xr:uid="{00000000-0005-0000-0000-000037210000}"/>
    <cellStyle name="Comma 58 2 6 5" xfId="8264" xr:uid="{00000000-0005-0000-0000-000038210000}"/>
    <cellStyle name="Comma 58 2 7" xfId="8265" xr:uid="{00000000-0005-0000-0000-000039210000}"/>
    <cellStyle name="Comma 58 2 7 2" xfId="8266" xr:uid="{00000000-0005-0000-0000-00003A210000}"/>
    <cellStyle name="Comma 58 2 7 3" xfId="8267" xr:uid="{00000000-0005-0000-0000-00003B210000}"/>
    <cellStyle name="Comma 58 2 7 4" xfId="8268" xr:uid="{00000000-0005-0000-0000-00003C210000}"/>
    <cellStyle name="Comma 58 2 8" xfId="8269" xr:uid="{00000000-0005-0000-0000-00003D210000}"/>
    <cellStyle name="Comma 58 2 9" xfId="8270" xr:uid="{00000000-0005-0000-0000-00003E210000}"/>
    <cellStyle name="Comma 58 3" xfId="8271" xr:uid="{00000000-0005-0000-0000-00003F210000}"/>
    <cellStyle name="Comma 58 3 10" xfId="8272" xr:uid="{00000000-0005-0000-0000-000040210000}"/>
    <cellStyle name="Comma 58 3 2" xfId="8273" xr:uid="{00000000-0005-0000-0000-000041210000}"/>
    <cellStyle name="Comma 58 3 2 2" xfId="8274" xr:uid="{00000000-0005-0000-0000-000042210000}"/>
    <cellStyle name="Comma 58 3 2 2 2" xfId="8275" xr:uid="{00000000-0005-0000-0000-000043210000}"/>
    <cellStyle name="Comma 58 3 2 2 2 2" xfId="8276" xr:uid="{00000000-0005-0000-0000-000044210000}"/>
    <cellStyle name="Comma 58 3 2 2 2 2 2" xfId="8277" xr:uid="{00000000-0005-0000-0000-000045210000}"/>
    <cellStyle name="Comma 58 3 2 2 2 2 3" xfId="8278" xr:uid="{00000000-0005-0000-0000-000046210000}"/>
    <cellStyle name="Comma 58 3 2 2 2 2 4" xfId="8279" xr:uid="{00000000-0005-0000-0000-000047210000}"/>
    <cellStyle name="Comma 58 3 2 2 2 3" xfId="8280" xr:uid="{00000000-0005-0000-0000-000048210000}"/>
    <cellStyle name="Comma 58 3 2 2 2 4" xfId="8281" xr:uid="{00000000-0005-0000-0000-000049210000}"/>
    <cellStyle name="Comma 58 3 2 2 2 5" xfId="8282" xr:uid="{00000000-0005-0000-0000-00004A210000}"/>
    <cellStyle name="Comma 58 3 2 2 3" xfId="8283" xr:uid="{00000000-0005-0000-0000-00004B210000}"/>
    <cellStyle name="Comma 58 3 2 2 3 2" xfId="8284" xr:uid="{00000000-0005-0000-0000-00004C210000}"/>
    <cellStyle name="Comma 58 3 2 2 3 3" xfId="8285" xr:uid="{00000000-0005-0000-0000-00004D210000}"/>
    <cellStyle name="Comma 58 3 2 2 3 4" xfId="8286" xr:uid="{00000000-0005-0000-0000-00004E210000}"/>
    <cellStyle name="Comma 58 3 2 2 4" xfId="8287" xr:uid="{00000000-0005-0000-0000-00004F210000}"/>
    <cellStyle name="Comma 58 3 2 2 5" xfId="8288" xr:uid="{00000000-0005-0000-0000-000050210000}"/>
    <cellStyle name="Comma 58 3 2 2 6" xfId="8289" xr:uid="{00000000-0005-0000-0000-000051210000}"/>
    <cellStyle name="Comma 58 3 2 3" xfId="8290" xr:uid="{00000000-0005-0000-0000-000052210000}"/>
    <cellStyle name="Comma 58 3 2 3 2" xfId="8291" xr:uid="{00000000-0005-0000-0000-000053210000}"/>
    <cellStyle name="Comma 58 3 2 3 2 2" xfId="8292" xr:uid="{00000000-0005-0000-0000-000054210000}"/>
    <cellStyle name="Comma 58 3 2 3 2 2 2" xfId="8293" xr:uid="{00000000-0005-0000-0000-000055210000}"/>
    <cellStyle name="Comma 58 3 2 3 2 2 3" xfId="8294" xr:uid="{00000000-0005-0000-0000-000056210000}"/>
    <cellStyle name="Comma 58 3 2 3 2 2 4" xfId="8295" xr:uid="{00000000-0005-0000-0000-000057210000}"/>
    <cellStyle name="Comma 58 3 2 3 2 3" xfId="8296" xr:uid="{00000000-0005-0000-0000-000058210000}"/>
    <cellStyle name="Comma 58 3 2 3 2 4" xfId="8297" xr:uid="{00000000-0005-0000-0000-000059210000}"/>
    <cellStyle name="Comma 58 3 2 3 2 5" xfId="8298" xr:uid="{00000000-0005-0000-0000-00005A210000}"/>
    <cellStyle name="Comma 58 3 2 3 3" xfId="8299" xr:uid="{00000000-0005-0000-0000-00005B210000}"/>
    <cellStyle name="Comma 58 3 2 3 3 2" xfId="8300" xr:uid="{00000000-0005-0000-0000-00005C210000}"/>
    <cellStyle name="Comma 58 3 2 3 3 3" xfId="8301" xr:uid="{00000000-0005-0000-0000-00005D210000}"/>
    <cellStyle name="Comma 58 3 2 3 3 4" xfId="8302" xr:uid="{00000000-0005-0000-0000-00005E210000}"/>
    <cellStyle name="Comma 58 3 2 3 4" xfId="8303" xr:uid="{00000000-0005-0000-0000-00005F210000}"/>
    <cellStyle name="Comma 58 3 2 3 5" xfId="8304" xr:uid="{00000000-0005-0000-0000-000060210000}"/>
    <cellStyle name="Comma 58 3 2 3 6" xfId="8305" xr:uid="{00000000-0005-0000-0000-000061210000}"/>
    <cellStyle name="Comma 58 3 2 4" xfId="8306" xr:uid="{00000000-0005-0000-0000-000062210000}"/>
    <cellStyle name="Comma 58 3 2 4 2" xfId="8307" xr:uid="{00000000-0005-0000-0000-000063210000}"/>
    <cellStyle name="Comma 58 3 2 4 2 2" xfId="8308" xr:uid="{00000000-0005-0000-0000-000064210000}"/>
    <cellStyle name="Comma 58 3 2 4 2 3" xfId="8309" xr:uid="{00000000-0005-0000-0000-000065210000}"/>
    <cellStyle name="Comma 58 3 2 4 2 4" xfId="8310" xr:uid="{00000000-0005-0000-0000-000066210000}"/>
    <cellStyle name="Comma 58 3 2 4 3" xfId="8311" xr:uid="{00000000-0005-0000-0000-000067210000}"/>
    <cellStyle name="Comma 58 3 2 4 4" xfId="8312" xr:uid="{00000000-0005-0000-0000-000068210000}"/>
    <cellStyle name="Comma 58 3 2 4 5" xfId="8313" xr:uid="{00000000-0005-0000-0000-000069210000}"/>
    <cellStyle name="Comma 58 3 2 5" xfId="8314" xr:uid="{00000000-0005-0000-0000-00006A210000}"/>
    <cellStyle name="Comma 58 3 2 5 2" xfId="8315" xr:uid="{00000000-0005-0000-0000-00006B210000}"/>
    <cellStyle name="Comma 58 3 2 5 3" xfId="8316" xr:uid="{00000000-0005-0000-0000-00006C210000}"/>
    <cellStyle name="Comma 58 3 2 5 4" xfId="8317" xr:uid="{00000000-0005-0000-0000-00006D210000}"/>
    <cellStyle name="Comma 58 3 2 6" xfId="8318" xr:uid="{00000000-0005-0000-0000-00006E210000}"/>
    <cellStyle name="Comma 58 3 2 7" xfId="8319" xr:uid="{00000000-0005-0000-0000-00006F210000}"/>
    <cellStyle name="Comma 58 3 2 8" xfId="8320" xr:uid="{00000000-0005-0000-0000-000070210000}"/>
    <cellStyle name="Comma 58 3 3" xfId="8321" xr:uid="{00000000-0005-0000-0000-000071210000}"/>
    <cellStyle name="Comma 58 3 3 2" xfId="8322" xr:uid="{00000000-0005-0000-0000-000072210000}"/>
    <cellStyle name="Comma 58 3 3 2 2" xfId="8323" xr:uid="{00000000-0005-0000-0000-000073210000}"/>
    <cellStyle name="Comma 58 3 3 2 2 2" xfId="8324" xr:uid="{00000000-0005-0000-0000-000074210000}"/>
    <cellStyle name="Comma 58 3 3 2 2 2 2" xfId="8325" xr:uid="{00000000-0005-0000-0000-000075210000}"/>
    <cellStyle name="Comma 58 3 3 2 2 2 3" xfId="8326" xr:uid="{00000000-0005-0000-0000-000076210000}"/>
    <cellStyle name="Comma 58 3 3 2 2 2 4" xfId="8327" xr:uid="{00000000-0005-0000-0000-000077210000}"/>
    <cellStyle name="Comma 58 3 3 2 2 3" xfId="8328" xr:uid="{00000000-0005-0000-0000-000078210000}"/>
    <cellStyle name="Comma 58 3 3 2 2 4" xfId="8329" xr:uid="{00000000-0005-0000-0000-000079210000}"/>
    <cellStyle name="Comma 58 3 3 2 2 5" xfId="8330" xr:uid="{00000000-0005-0000-0000-00007A210000}"/>
    <cellStyle name="Comma 58 3 3 2 3" xfId="8331" xr:uid="{00000000-0005-0000-0000-00007B210000}"/>
    <cellStyle name="Comma 58 3 3 2 3 2" xfId="8332" xr:uid="{00000000-0005-0000-0000-00007C210000}"/>
    <cellStyle name="Comma 58 3 3 2 3 3" xfId="8333" xr:uid="{00000000-0005-0000-0000-00007D210000}"/>
    <cellStyle name="Comma 58 3 3 2 3 4" xfId="8334" xr:uid="{00000000-0005-0000-0000-00007E210000}"/>
    <cellStyle name="Comma 58 3 3 2 4" xfId="8335" xr:uid="{00000000-0005-0000-0000-00007F210000}"/>
    <cellStyle name="Comma 58 3 3 2 5" xfId="8336" xr:uid="{00000000-0005-0000-0000-000080210000}"/>
    <cellStyle name="Comma 58 3 3 2 6" xfId="8337" xr:uid="{00000000-0005-0000-0000-000081210000}"/>
    <cellStyle name="Comma 58 3 3 3" xfId="8338" xr:uid="{00000000-0005-0000-0000-000082210000}"/>
    <cellStyle name="Comma 58 3 3 3 2" xfId="8339" xr:uid="{00000000-0005-0000-0000-000083210000}"/>
    <cellStyle name="Comma 58 3 3 3 2 2" xfId="8340" xr:uid="{00000000-0005-0000-0000-000084210000}"/>
    <cellStyle name="Comma 58 3 3 3 2 2 2" xfId="8341" xr:uid="{00000000-0005-0000-0000-000085210000}"/>
    <cellStyle name="Comma 58 3 3 3 2 2 3" xfId="8342" xr:uid="{00000000-0005-0000-0000-000086210000}"/>
    <cellStyle name="Comma 58 3 3 3 2 2 4" xfId="8343" xr:uid="{00000000-0005-0000-0000-000087210000}"/>
    <cellStyle name="Comma 58 3 3 3 2 3" xfId="8344" xr:uid="{00000000-0005-0000-0000-000088210000}"/>
    <cellStyle name="Comma 58 3 3 3 2 4" xfId="8345" xr:uid="{00000000-0005-0000-0000-000089210000}"/>
    <cellStyle name="Comma 58 3 3 3 2 5" xfId="8346" xr:uid="{00000000-0005-0000-0000-00008A210000}"/>
    <cellStyle name="Comma 58 3 3 3 3" xfId="8347" xr:uid="{00000000-0005-0000-0000-00008B210000}"/>
    <cellStyle name="Comma 58 3 3 3 3 2" xfId="8348" xr:uid="{00000000-0005-0000-0000-00008C210000}"/>
    <cellStyle name="Comma 58 3 3 3 3 3" xfId="8349" xr:uid="{00000000-0005-0000-0000-00008D210000}"/>
    <cellStyle name="Comma 58 3 3 3 3 4" xfId="8350" xr:uid="{00000000-0005-0000-0000-00008E210000}"/>
    <cellStyle name="Comma 58 3 3 3 4" xfId="8351" xr:uid="{00000000-0005-0000-0000-00008F210000}"/>
    <cellStyle name="Comma 58 3 3 3 5" xfId="8352" xr:uid="{00000000-0005-0000-0000-000090210000}"/>
    <cellStyle name="Comma 58 3 3 3 6" xfId="8353" xr:uid="{00000000-0005-0000-0000-000091210000}"/>
    <cellStyle name="Comma 58 3 3 4" xfId="8354" xr:uid="{00000000-0005-0000-0000-000092210000}"/>
    <cellStyle name="Comma 58 3 3 4 2" xfId="8355" xr:uid="{00000000-0005-0000-0000-000093210000}"/>
    <cellStyle name="Comma 58 3 3 4 2 2" xfId="8356" xr:uid="{00000000-0005-0000-0000-000094210000}"/>
    <cellStyle name="Comma 58 3 3 4 2 3" xfId="8357" xr:uid="{00000000-0005-0000-0000-000095210000}"/>
    <cellStyle name="Comma 58 3 3 4 2 4" xfId="8358" xr:uid="{00000000-0005-0000-0000-000096210000}"/>
    <cellStyle name="Comma 58 3 3 4 3" xfId="8359" xr:uid="{00000000-0005-0000-0000-000097210000}"/>
    <cellStyle name="Comma 58 3 3 4 4" xfId="8360" xr:uid="{00000000-0005-0000-0000-000098210000}"/>
    <cellStyle name="Comma 58 3 3 4 5" xfId="8361" xr:uid="{00000000-0005-0000-0000-000099210000}"/>
    <cellStyle name="Comma 58 3 3 5" xfId="8362" xr:uid="{00000000-0005-0000-0000-00009A210000}"/>
    <cellStyle name="Comma 58 3 3 5 2" xfId="8363" xr:uid="{00000000-0005-0000-0000-00009B210000}"/>
    <cellStyle name="Comma 58 3 3 5 3" xfId="8364" xr:uid="{00000000-0005-0000-0000-00009C210000}"/>
    <cellStyle name="Comma 58 3 3 5 4" xfId="8365" xr:uid="{00000000-0005-0000-0000-00009D210000}"/>
    <cellStyle name="Comma 58 3 3 6" xfId="8366" xr:uid="{00000000-0005-0000-0000-00009E210000}"/>
    <cellStyle name="Comma 58 3 3 7" xfId="8367" xr:uid="{00000000-0005-0000-0000-00009F210000}"/>
    <cellStyle name="Comma 58 3 3 8" xfId="8368" xr:uid="{00000000-0005-0000-0000-0000A0210000}"/>
    <cellStyle name="Comma 58 3 4" xfId="8369" xr:uid="{00000000-0005-0000-0000-0000A1210000}"/>
    <cellStyle name="Comma 58 3 4 2" xfId="8370" xr:uid="{00000000-0005-0000-0000-0000A2210000}"/>
    <cellStyle name="Comma 58 3 4 2 2" xfId="8371" xr:uid="{00000000-0005-0000-0000-0000A3210000}"/>
    <cellStyle name="Comma 58 3 4 2 2 2" xfId="8372" xr:uid="{00000000-0005-0000-0000-0000A4210000}"/>
    <cellStyle name="Comma 58 3 4 2 2 3" xfId="8373" xr:uid="{00000000-0005-0000-0000-0000A5210000}"/>
    <cellStyle name="Comma 58 3 4 2 2 4" xfId="8374" xr:uid="{00000000-0005-0000-0000-0000A6210000}"/>
    <cellStyle name="Comma 58 3 4 2 3" xfId="8375" xr:uid="{00000000-0005-0000-0000-0000A7210000}"/>
    <cellStyle name="Comma 58 3 4 2 4" xfId="8376" xr:uid="{00000000-0005-0000-0000-0000A8210000}"/>
    <cellStyle name="Comma 58 3 4 2 5" xfId="8377" xr:uid="{00000000-0005-0000-0000-0000A9210000}"/>
    <cellStyle name="Comma 58 3 4 3" xfId="8378" xr:uid="{00000000-0005-0000-0000-0000AA210000}"/>
    <cellStyle name="Comma 58 3 4 3 2" xfId="8379" xr:uid="{00000000-0005-0000-0000-0000AB210000}"/>
    <cellStyle name="Comma 58 3 4 3 3" xfId="8380" xr:uid="{00000000-0005-0000-0000-0000AC210000}"/>
    <cellStyle name="Comma 58 3 4 3 4" xfId="8381" xr:uid="{00000000-0005-0000-0000-0000AD210000}"/>
    <cellStyle name="Comma 58 3 4 4" xfId="8382" xr:uid="{00000000-0005-0000-0000-0000AE210000}"/>
    <cellStyle name="Comma 58 3 4 5" xfId="8383" xr:uid="{00000000-0005-0000-0000-0000AF210000}"/>
    <cellStyle name="Comma 58 3 4 6" xfId="8384" xr:uid="{00000000-0005-0000-0000-0000B0210000}"/>
    <cellStyle name="Comma 58 3 5" xfId="8385" xr:uid="{00000000-0005-0000-0000-0000B1210000}"/>
    <cellStyle name="Comma 58 3 5 2" xfId="8386" xr:uid="{00000000-0005-0000-0000-0000B2210000}"/>
    <cellStyle name="Comma 58 3 5 2 2" xfId="8387" xr:uid="{00000000-0005-0000-0000-0000B3210000}"/>
    <cellStyle name="Comma 58 3 5 2 2 2" xfId="8388" xr:uid="{00000000-0005-0000-0000-0000B4210000}"/>
    <cellStyle name="Comma 58 3 5 2 2 3" xfId="8389" xr:uid="{00000000-0005-0000-0000-0000B5210000}"/>
    <cellStyle name="Comma 58 3 5 2 2 4" xfId="8390" xr:uid="{00000000-0005-0000-0000-0000B6210000}"/>
    <cellStyle name="Comma 58 3 5 2 3" xfId="8391" xr:uid="{00000000-0005-0000-0000-0000B7210000}"/>
    <cellStyle name="Comma 58 3 5 2 4" xfId="8392" xr:uid="{00000000-0005-0000-0000-0000B8210000}"/>
    <cellStyle name="Comma 58 3 5 2 5" xfId="8393" xr:uid="{00000000-0005-0000-0000-0000B9210000}"/>
    <cellStyle name="Comma 58 3 5 3" xfId="8394" xr:uid="{00000000-0005-0000-0000-0000BA210000}"/>
    <cellStyle name="Comma 58 3 5 3 2" xfId="8395" xr:uid="{00000000-0005-0000-0000-0000BB210000}"/>
    <cellStyle name="Comma 58 3 5 3 3" xfId="8396" xr:uid="{00000000-0005-0000-0000-0000BC210000}"/>
    <cellStyle name="Comma 58 3 5 3 4" xfId="8397" xr:uid="{00000000-0005-0000-0000-0000BD210000}"/>
    <cellStyle name="Comma 58 3 5 4" xfId="8398" xr:uid="{00000000-0005-0000-0000-0000BE210000}"/>
    <cellStyle name="Comma 58 3 5 5" xfId="8399" xr:uid="{00000000-0005-0000-0000-0000BF210000}"/>
    <cellStyle name="Comma 58 3 5 6" xfId="8400" xr:uid="{00000000-0005-0000-0000-0000C0210000}"/>
    <cellStyle name="Comma 58 3 6" xfId="8401" xr:uid="{00000000-0005-0000-0000-0000C1210000}"/>
    <cellStyle name="Comma 58 3 6 2" xfId="8402" xr:uid="{00000000-0005-0000-0000-0000C2210000}"/>
    <cellStyle name="Comma 58 3 6 2 2" xfId="8403" xr:uid="{00000000-0005-0000-0000-0000C3210000}"/>
    <cellStyle name="Comma 58 3 6 2 3" xfId="8404" xr:uid="{00000000-0005-0000-0000-0000C4210000}"/>
    <cellStyle name="Comma 58 3 6 2 4" xfId="8405" xr:uid="{00000000-0005-0000-0000-0000C5210000}"/>
    <cellStyle name="Comma 58 3 6 3" xfId="8406" xr:uid="{00000000-0005-0000-0000-0000C6210000}"/>
    <cellStyle name="Comma 58 3 6 4" xfId="8407" xr:uid="{00000000-0005-0000-0000-0000C7210000}"/>
    <cellStyle name="Comma 58 3 6 5" xfId="8408" xr:uid="{00000000-0005-0000-0000-0000C8210000}"/>
    <cellStyle name="Comma 58 3 7" xfId="8409" xr:uid="{00000000-0005-0000-0000-0000C9210000}"/>
    <cellStyle name="Comma 58 3 7 2" xfId="8410" xr:uid="{00000000-0005-0000-0000-0000CA210000}"/>
    <cellStyle name="Comma 58 3 7 3" xfId="8411" xr:uid="{00000000-0005-0000-0000-0000CB210000}"/>
    <cellStyle name="Comma 58 3 7 4" xfId="8412" xr:uid="{00000000-0005-0000-0000-0000CC210000}"/>
    <cellStyle name="Comma 58 3 8" xfId="8413" xr:uid="{00000000-0005-0000-0000-0000CD210000}"/>
    <cellStyle name="Comma 58 3 9" xfId="8414" xr:uid="{00000000-0005-0000-0000-0000CE210000}"/>
    <cellStyle name="Comma 58 4" xfId="8415" xr:uid="{00000000-0005-0000-0000-0000CF210000}"/>
    <cellStyle name="Comma 58 4 2" xfId="8416" xr:uid="{00000000-0005-0000-0000-0000D0210000}"/>
    <cellStyle name="Comma 58 4 2 2" xfId="8417" xr:uid="{00000000-0005-0000-0000-0000D1210000}"/>
    <cellStyle name="Comma 58 4 2 2 2" xfId="8418" xr:uid="{00000000-0005-0000-0000-0000D2210000}"/>
    <cellStyle name="Comma 58 4 2 2 2 2" xfId="8419" xr:uid="{00000000-0005-0000-0000-0000D3210000}"/>
    <cellStyle name="Comma 58 4 2 2 2 3" xfId="8420" xr:uid="{00000000-0005-0000-0000-0000D4210000}"/>
    <cellStyle name="Comma 58 4 2 2 2 4" xfId="8421" xr:uid="{00000000-0005-0000-0000-0000D5210000}"/>
    <cellStyle name="Comma 58 4 2 2 3" xfId="8422" xr:uid="{00000000-0005-0000-0000-0000D6210000}"/>
    <cellStyle name="Comma 58 4 2 2 4" xfId="8423" xr:uid="{00000000-0005-0000-0000-0000D7210000}"/>
    <cellStyle name="Comma 58 4 2 2 5" xfId="8424" xr:uid="{00000000-0005-0000-0000-0000D8210000}"/>
    <cellStyle name="Comma 58 4 2 3" xfId="8425" xr:uid="{00000000-0005-0000-0000-0000D9210000}"/>
    <cellStyle name="Comma 58 4 2 3 2" xfId="8426" xr:uid="{00000000-0005-0000-0000-0000DA210000}"/>
    <cellStyle name="Comma 58 4 2 3 3" xfId="8427" xr:uid="{00000000-0005-0000-0000-0000DB210000}"/>
    <cellStyle name="Comma 58 4 2 3 4" xfId="8428" xr:uid="{00000000-0005-0000-0000-0000DC210000}"/>
    <cellStyle name="Comma 58 4 2 4" xfId="8429" xr:uid="{00000000-0005-0000-0000-0000DD210000}"/>
    <cellStyle name="Comma 58 4 2 5" xfId="8430" xr:uid="{00000000-0005-0000-0000-0000DE210000}"/>
    <cellStyle name="Comma 58 4 2 6" xfId="8431" xr:uid="{00000000-0005-0000-0000-0000DF210000}"/>
    <cellStyle name="Comma 58 4 3" xfId="8432" xr:uid="{00000000-0005-0000-0000-0000E0210000}"/>
    <cellStyle name="Comma 58 4 3 2" xfId="8433" xr:uid="{00000000-0005-0000-0000-0000E1210000}"/>
    <cellStyle name="Comma 58 4 3 2 2" xfId="8434" xr:uid="{00000000-0005-0000-0000-0000E2210000}"/>
    <cellStyle name="Comma 58 4 3 2 2 2" xfId="8435" xr:uid="{00000000-0005-0000-0000-0000E3210000}"/>
    <cellStyle name="Comma 58 4 3 2 2 3" xfId="8436" xr:uid="{00000000-0005-0000-0000-0000E4210000}"/>
    <cellStyle name="Comma 58 4 3 2 2 4" xfId="8437" xr:uid="{00000000-0005-0000-0000-0000E5210000}"/>
    <cellStyle name="Comma 58 4 3 2 3" xfId="8438" xr:uid="{00000000-0005-0000-0000-0000E6210000}"/>
    <cellStyle name="Comma 58 4 3 2 4" xfId="8439" xr:uid="{00000000-0005-0000-0000-0000E7210000}"/>
    <cellStyle name="Comma 58 4 3 2 5" xfId="8440" xr:uid="{00000000-0005-0000-0000-0000E8210000}"/>
    <cellStyle name="Comma 58 4 3 3" xfId="8441" xr:uid="{00000000-0005-0000-0000-0000E9210000}"/>
    <cellStyle name="Comma 58 4 3 3 2" xfId="8442" xr:uid="{00000000-0005-0000-0000-0000EA210000}"/>
    <cellStyle name="Comma 58 4 3 3 3" xfId="8443" xr:uid="{00000000-0005-0000-0000-0000EB210000}"/>
    <cellStyle name="Comma 58 4 3 3 4" xfId="8444" xr:uid="{00000000-0005-0000-0000-0000EC210000}"/>
    <cellStyle name="Comma 58 4 3 4" xfId="8445" xr:uid="{00000000-0005-0000-0000-0000ED210000}"/>
    <cellStyle name="Comma 58 4 3 5" xfId="8446" xr:uid="{00000000-0005-0000-0000-0000EE210000}"/>
    <cellStyle name="Comma 58 4 3 6" xfId="8447" xr:uid="{00000000-0005-0000-0000-0000EF210000}"/>
    <cellStyle name="Comma 58 4 4" xfId="8448" xr:uid="{00000000-0005-0000-0000-0000F0210000}"/>
    <cellStyle name="Comma 58 4 4 2" xfId="8449" xr:uid="{00000000-0005-0000-0000-0000F1210000}"/>
    <cellStyle name="Comma 58 4 4 2 2" xfId="8450" xr:uid="{00000000-0005-0000-0000-0000F2210000}"/>
    <cellStyle name="Comma 58 4 4 2 3" xfId="8451" xr:uid="{00000000-0005-0000-0000-0000F3210000}"/>
    <cellStyle name="Comma 58 4 4 2 4" xfId="8452" xr:uid="{00000000-0005-0000-0000-0000F4210000}"/>
    <cellStyle name="Comma 58 4 4 3" xfId="8453" xr:uid="{00000000-0005-0000-0000-0000F5210000}"/>
    <cellStyle name="Comma 58 4 4 4" xfId="8454" xr:uid="{00000000-0005-0000-0000-0000F6210000}"/>
    <cellStyle name="Comma 58 4 4 5" xfId="8455" xr:uid="{00000000-0005-0000-0000-0000F7210000}"/>
    <cellStyle name="Comma 58 4 5" xfId="8456" xr:uid="{00000000-0005-0000-0000-0000F8210000}"/>
    <cellStyle name="Comma 58 4 5 2" xfId="8457" xr:uid="{00000000-0005-0000-0000-0000F9210000}"/>
    <cellStyle name="Comma 58 4 5 3" xfId="8458" xr:uid="{00000000-0005-0000-0000-0000FA210000}"/>
    <cellStyle name="Comma 58 4 5 4" xfId="8459" xr:uid="{00000000-0005-0000-0000-0000FB210000}"/>
    <cellStyle name="Comma 58 4 6" xfId="8460" xr:uid="{00000000-0005-0000-0000-0000FC210000}"/>
    <cellStyle name="Comma 58 4 7" xfId="8461" xr:uid="{00000000-0005-0000-0000-0000FD210000}"/>
    <cellStyle name="Comma 58 4 8" xfId="8462" xr:uid="{00000000-0005-0000-0000-0000FE210000}"/>
    <cellStyle name="Comma 58 5" xfId="8463" xr:uid="{00000000-0005-0000-0000-0000FF210000}"/>
    <cellStyle name="Comma 58 5 2" xfId="8464" xr:uid="{00000000-0005-0000-0000-000000220000}"/>
    <cellStyle name="Comma 58 5 2 2" xfId="8465" xr:uid="{00000000-0005-0000-0000-000001220000}"/>
    <cellStyle name="Comma 58 5 2 2 2" xfId="8466" xr:uid="{00000000-0005-0000-0000-000002220000}"/>
    <cellStyle name="Comma 58 5 2 2 2 2" xfId="8467" xr:uid="{00000000-0005-0000-0000-000003220000}"/>
    <cellStyle name="Comma 58 5 2 2 2 3" xfId="8468" xr:uid="{00000000-0005-0000-0000-000004220000}"/>
    <cellStyle name="Comma 58 5 2 2 2 4" xfId="8469" xr:uid="{00000000-0005-0000-0000-000005220000}"/>
    <cellStyle name="Comma 58 5 2 2 3" xfId="8470" xr:uid="{00000000-0005-0000-0000-000006220000}"/>
    <cellStyle name="Comma 58 5 2 2 4" xfId="8471" xr:uid="{00000000-0005-0000-0000-000007220000}"/>
    <cellStyle name="Comma 58 5 2 2 5" xfId="8472" xr:uid="{00000000-0005-0000-0000-000008220000}"/>
    <cellStyle name="Comma 58 5 2 3" xfId="8473" xr:uid="{00000000-0005-0000-0000-000009220000}"/>
    <cellStyle name="Comma 58 5 2 3 2" xfId="8474" xr:uid="{00000000-0005-0000-0000-00000A220000}"/>
    <cellStyle name="Comma 58 5 2 3 3" xfId="8475" xr:uid="{00000000-0005-0000-0000-00000B220000}"/>
    <cellStyle name="Comma 58 5 2 3 4" xfId="8476" xr:uid="{00000000-0005-0000-0000-00000C220000}"/>
    <cellStyle name="Comma 58 5 2 4" xfId="8477" xr:uid="{00000000-0005-0000-0000-00000D220000}"/>
    <cellStyle name="Comma 58 5 2 5" xfId="8478" xr:uid="{00000000-0005-0000-0000-00000E220000}"/>
    <cellStyle name="Comma 58 5 2 6" xfId="8479" xr:uid="{00000000-0005-0000-0000-00000F220000}"/>
    <cellStyle name="Comma 58 5 3" xfId="8480" xr:uid="{00000000-0005-0000-0000-000010220000}"/>
    <cellStyle name="Comma 58 5 3 2" xfId="8481" xr:uid="{00000000-0005-0000-0000-000011220000}"/>
    <cellStyle name="Comma 58 5 3 2 2" xfId="8482" xr:uid="{00000000-0005-0000-0000-000012220000}"/>
    <cellStyle name="Comma 58 5 3 2 2 2" xfId="8483" xr:uid="{00000000-0005-0000-0000-000013220000}"/>
    <cellStyle name="Comma 58 5 3 2 2 3" xfId="8484" xr:uid="{00000000-0005-0000-0000-000014220000}"/>
    <cellStyle name="Comma 58 5 3 2 2 4" xfId="8485" xr:uid="{00000000-0005-0000-0000-000015220000}"/>
    <cellStyle name="Comma 58 5 3 2 3" xfId="8486" xr:uid="{00000000-0005-0000-0000-000016220000}"/>
    <cellStyle name="Comma 58 5 3 2 4" xfId="8487" xr:uid="{00000000-0005-0000-0000-000017220000}"/>
    <cellStyle name="Comma 58 5 3 2 5" xfId="8488" xr:uid="{00000000-0005-0000-0000-000018220000}"/>
    <cellStyle name="Comma 58 5 3 3" xfId="8489" xr:uid="{00000000-0005-0000-0000-000019220000}"/>
    <cellStyle name="Comma 58 5 3 3 2" xfId="8490" xr:uid="{00000000-0005-0000-0000-00001A220000}"/>
    <cellStyle name="Comma 58 5 3 3 3" xfId="8491" xr:uid="{00000000-0005-0000-0000-00001B220000}"/>
    <cellStyle name="Comma 58 5 3 3 4" xfId="8492" xr:uid="{00000000-0005-0000-0000-00001C220000}"/>
    <cellStyle name="Comma 58 5 3 4" xfId="8493" xr:uid="{00000000-0005-0000-0000-00001D220000}"/>
    <cellStyle name="Comma 58 5 3 5" xfId="8494" xr:uid="{00000000-0005-0000-0000-00001E220000}"/>
    <cellStyle name="Comma 58 5 3 6" xfId="8495" xr:uid="{00000000-0005-0000-0000-00001F220000}"/>
    <cellStyle name="Comma 58 5 4" xfId="8496" xr:uid="{00000000-0005-0000-0000-000020220000}"/>
    <cellStyle name="Comma 58 5 4 2" xfId="8497" xr:uid="{00000000-0005-0000-0000-000021220000}"/>
    <cellStyle name="Comma 58 5 4 2 2" xfId="8498" xr:uid="{00000000-0005-0000-0000-000022220000}"/>
    <cellStyle name="Comma 58 5 4 2 3" xfId="8499" xr:uid="{00000000-0005-0000-0000-000023220000}"/>
    <cellStyle name="Comma 58 5 4 2 4" xfId="8500" xr:uid="{00000000-0005-0000-0000-000024220000}"/>
    <cellStyle name="Comma 58 5 4 3" xfId="8501" xr:uid="{00000000-0005-0000-0000-000025220000}"/>
    <cellStyle name="Comma 58 5 4 4" xfId="8502" xr:uid="{00000000-0005-0000-0000-000026220000}"/>
    <cellStyle name="Comma 58 5 4 5" xfId="8503" xr:uid="{00000000-0005-0000-0000-000027220000}"/>
    <cellStyle name="Comma 58 5 5" xfId="8504" xr:uid="{00000000-0005-0000-0000-000028220000}"/>
    <cellStyle name="Comma 58 5 5 2" xfId="8505" xr:uid="{00000000-0005-0000-0000-000029220000}"/>
    <cellStyle name="Comma 58 5 5 3" xfId="8506" xr:uid="{00000000-0005-0000-0000-00002A220000}"/>
    <cellStyle name="Comma 58 5 5 4" xfId="8507" xr:uid="{00000000-0005-0000-0000-00002B220000}"/>
    <cellStyle name="Comma 58 5 6" xfId="8508" xr:uid="{00000000-0005-0000-0000-00002C220000}"/>
    <cellStyle name="Comma 58 5 7" xfId="8509" xr:uid="{00000000-0005-0000-0000-00002D220000}"/>
    <cellStyle name="Comma 58 5 8" xfId="8510" xr:uid="{00000000-0005-0000-0000-00002E220000}"/>
    <cellStyle name="Comma 58 6" xfId="8511" xr:uid="{00000000-0005-0000-0000-00002F220000}"/>
    <cellStyle name="Comma 58 6 2" xfId="8512" xr:uid="{00000000-0005-0000-0000-000030220000}"/>
    <cellStyle name="Comma 58 6 2 2" xfId="8513" xr:uid="{00000000-0005-0000-0000-000031220000}"/>
    <cellStyle name="Comma 58 6 2 2 2" xfId="8514" xr:uid="{00000000-0005-0000-0000-000032220000}"/>
    <cellStyle name="Comma 58 6 2 2 3" xfId="8515" xr:uid="{00000000-0005-0000-0000-000033220000}"/>
    <cellStyle name="Comma 58 6 2 2 4" xfId="8516" xr:uid="{00000000-0005-0000-0000-000034220000}"/>
    <cellStyle name="Comma 58 6 2 3" xfId="8517" xr:uid="{00000000-0005-0000-0000-000035220000}"/>
    <cellStyle name="Comma 58 6 2 4" xfId="8518" xr:uid="{00000000-0005-0000-0000-000036220000}"/>
    <cellStyle name="Comma 58 6 2 5" xfId="8519" xr:uid="{00000000-0005-0000-0000-000037220000}"/>
    <cellStyle name="Comma 58 6 3" xfId="8520" xr:uid="{00000000-0005-0000-0000-000038220000}"/>
    <cellStyle name="Comma 58 6 3 2" xfId="8521" xr:uid="{00000000-0005-0000-0000-000039220000}"/>
    <cellStyle name="Comma 58 6 3 3" xfId="8522" xr:uid="{00000000-0005-0000-0000-00003A220000}"/>
    <cellStyle name="Comma 58 6 3 4" xfId="8523" xr:uid="{00000000-0005-0000-0000-00003B220000}"/>
    <cellStyle name="Comma 58 6 4" xfId="8524" xr:uid="{00000000-0005-0000-0000-00003C220000}"/>
    <cellStyle name="Comma 58 6 5" xfId="8525" xr:uid="{00000000-0005-0000-0000-00003D220000}"/>
    <cellStyle name="Comma 58 6 6" xfId="8526" xr:uid="{00000000-0005-0000-0000-00003E220000}"/>
    <cellStyle name="Comma 58 7" xfId="8527" xr:uid="{00000000-0005-0000-0000-00003F220000}"/>
    <cellStyle name="Comma 58 7 2" xfId="8528" xr:uid="{00000000-0005-0000-0000-000040220000}"/>
    <cellStyle name="Comma 58 7 2 2" xfId="8529" xr:uid="{00000000-0005-0000-0000-000041220000}"/>
    <cellStyle name="Comma 58 7 2 2 2" xfId="8530" xr:uid="{00000000-0005-0000-0000-000042220000}"/>
    <cellStyle name="Comma 58 7 2 2 3" xfId="8531" xr:uid="{00000000-0005-0000-0000-000043220000}"/>
    <cellStyle name="Comma 58 7 2 2 4" xfId="8532" xr:uid="{00000000-0005-0000-0000-000044220000}"/>
    <cellStyle name="Comma 58 7 2 3" xfId="8533" xr:uid="{00000000-0005-0000-0000-000045220000}"/>
    <cellStyle name="Comma 58 7 2 4" xfId="8534" xr:uid="{00000000-0005-0000-0000-000046220000}"/>
    <cellStyle name="Comma 58 7 2 5" xfId="8535" xr:uid="{00000000-0005-0000-0000-000047220000}"/>
    <cellStyle name="Comma 58 7 3" xfId="8536" xr:uid="{00000000-0005-0000-0000-000048220000}"/>
    <cellStyle name="Comma 58 7 3 2" xfId="8537" xr:uid="{00000000-0005-0000-0000-000049220000}"/>
    <cellStyle name="Comma 58 7 3 3" xfId="8538" xr:uid="{00000000-0005-0000-0000-00004A220000}"/>
    <cellStyle name="Comma 58 7 3 4" xfId="8539" xr:uid="{00000000-0005-0000-0000-00004B220000}"/>
    <cellStyle name="Comma 58 7 4" xfId="8540" xr:uid="{00000000-0005-0000-0000-00004C220000}"/>
    <cellStyle name="Comma 58 7 5" xfId="8541" xr:uid="{00000000-0005-0000-0000-00004D220000}"/>
    <cellStyle name="Comma 58 7 6" xfId="8542" xr:uid="{00000000-0005-0000-0000-00004E220000}"/>
    <cellStyle name="Comma 58 8" xfId="8543" xr:uid="{00000000-0005-0000-0000-00004F220000}"/>
    <cellStyle name="Comma 58 8 2" xfId="8544" xr:uid="{00000000-0005-0000-0000-000050220000}"/>
    <cellStyle name="Comma 58 8 2 2" xfId="8545" xr:uid="{00000000-0005-0000-0000-000051220000}"/>
    <cellStyle name="Comma 58 8 2 3" xfId="8546" xr:uid="{00000000-0005-0000-0000-000052220000}"/>
    <cellStyle name="Comma 58 8 2 4" xfId="8547" xr:uid="{00000000-0005-0000-0000-000053220000}"/>
    <cellStyle name="Comma 58 8 3" xfId="8548" xr:uid="{00000000-0005-0000-0000-000054220000}"/>
    <cellStyle name="Comma 58 8 4" xfId="8549" xr:uid="{00000000-0005-0000-0000-000055220000}"/>
    <cellStyle name="Comma 58 8 5" xfId="8550" xr:uid="{00000000-0005-0000-0000-000056220000}"/>
    <cellStyle name="Comma 58 9" xfId="8551" xr:uid="{00000000-0005-0000-0000-000057220000}"/>
    <cellStyle name="Comma 58 9 2" xfId="8552" xr:uid="{00000000-0005-0000-0000-000058220000}"/>
    <cellStyle name="Comma 58 9 3" xfId="8553" xr:uid="{00000000-0005-0000-0000-000059220000}"/>
    <cellStyle name="Comma 58 9 4" xfId="8554" xr:uid="{00000000-0005-0000-0000-00005A220000}"/>
    <cellStyle name="Comma 59" xfId="8555" xr:uid="{00000000-0005-0000-0000-00005B220000}"/>
    <cellStyle name="Comma 59 2" xfId="8556" xr:uid="{00000000-0005-0000-0000-00005C220000}"/>
    <cellStyle name="Comma 6" xfId="8557" xr:uid="{00000000-0005-0000-0000-00005D220000}"/>
    <cellStyle name="Comma 6 2" xfId="8558" xr:uid="{00000000-0005-0000-0000-00005E220000}"/>
    <cellStyle name="Comma 6 2 2" xfId="8559" xr:uid="{00000000-0005-0000-0000-00005F220000}"/>
    <cellStyle name="Comma 6 2 2 2" xfId="8560" xr:uid="{00000000-0005-0000-0000-000060220000}"/>
    <cellStyle name="Comma 6 2 3" xfId="8561" xr:uid="{00000000-0005-0000-0000-000061220000}"/>
    <cellStyle name="Comma 6 2 4" xfId="8562" xr:uid="{00000000-0005-0000-0000-000062220000}"/>
    <cellStyle name="Comma 6 3" xfId="8563" xr:uid="{00000000-0005-0000-0000-000063220000}"/>
    <cellStyle name="Comma 6 3 2" xfId="8564" xr:uid="{00000000-0005-0000-0000-000064220000}"/>
    <cellStyle name="Comma 6 3 3" xfId="8565" xr:uid="{00000000-0005-0000-0000-000065220000}"/>
    <cellStyle name="Comma 6 4" xfId="8566" xr:uid="{00000000-0005-0000-0000-000066220000}"/>
    <cellStyle name="Comma 6 4 2" xfId="8567" xr:uid="{00000000-0005-0000-0000-000067220000}"/>
    <cellStyle name="Comma 6 5" xfId="8568" xr:uid="{00000000-0005-0000-0000-000068220000}"/>
    <cellStyle name="Comma 60" xfId="8569" xr:uid="{00000000-0005-0000-0000-000069220000}"/>
    <cellStyle name="Comma 60 2" xfId="8570" xr:uid="{00000000-0005-0000-0000-00006A220000}"/>
    <cellStyle name="Comma 61" xfId="8571" xr:uid="{00000000-0005-0000-0000-00006B220000}"/>
    <cellStyle name="Comma 61 2" xfId="8572" xr:uid="{00000000-0005-0000-0000-00006C220000}"/>
    <cellStyle name="Comma 62" xfId="8573" xr:uid="{00000000-0005-0000-0000-00006D220000}"/>
    <cellStyle name="Comma 62 2" xfId="8574" xr:uid="{00000000-0005-0000-0000-00006E220000}"/>
    <cellStyle name="Comma 63" xfId="8575" xr:uid="{00000000-0005-0000-0000-00006F220000}"/>
    <cellStyle name="Comma 63 2" xfId="8576" xr:uid="{00000000-0005-0000-0000-000070220000}"/>
    <cellStyle name="Comma 64" xfId="8577" xr:uid="{00000000-0005-0000-0000-000071220000}"/>
    <cellStyle name="Comma 64 2" xfId="8578" xr:uid="{00000000-0005-0000-0000-000072220000}"/>
    <cellStyle name="Comma 65" xfId="8579" xr:uid="{00000000-0005-0000-0000-000073220000}"/>
    <cellStyle name="Comma 65 2" xfId="8580" xr:uid="{00000000-0005-0000-0000-000074220000}"/>
    <cellStyle name="Comma 66" xfId="8581" xr:uid="{00000000-0005-0000-0000-000075220000}"/>
    <cellStyle name="Comma 66 2" xfId="8582" xr:uid="{00000000-0005-0000-0000-000076220000}"/>
    <cellStyle name="Comma 67" xfId="8583" xr:uid="{00000000-0005-0000-0000-000077220000}"/>
    <cellStyle name="Comma 67 2" xfId="8584" xr:uid="{00000000-0005-0000-0000-000078220000}"/>
    <cellStyle name="Comma 68" xfId="8585" xr:uid="{00000000-0005-0000-0000-000079220000}"/>
    <cellStyle name="Comma 68 10" xfId="8586" xr:uid="{00000000-0005-0000-0000-00007A220000}"/>
    <cellStyle name="Comma 68 11" xfId="8587" xr:uid="{00000000-0005-0000-0000-00007B220000}"/>
    <cellStyle name="Comma 68 12" xfId="8588" xr:uid="{00000000-0005-0000-0000-00007C220000}"/>
    <cellStyle name="Comma 68 2" xfId="8589" xr:uid="{00000000-0005-0000-0000-00007D220000}"/>
    <cellStyle name="Comma 68 2 10" xfId="8590" xr:uid="{00000000-0005-0000-0000-00007E220000}"/>
    <cellStyle name="Comma 68 2 2" xfId="8591" xr:uid="{00000000-0005-0000-0000-00007F220000}"/>
    <cellStyle name="Comma 68 2 2 2" xfId="8592" xr:uid="{00000000-0005-0000-0000-000080220000}"/>
    <cellStyle name="Comma 68 2 2 2 2" xfId="8593" xr:uid="{00000000-0005-0000-0000-000081220000}"/>
    <cellStyle name="Comma 68 2 2 2 2 2" xfId="8594" xr:uid="{00000000-0005-0000-0000-000082220000}"/>
    <cellStyle name="Comma 68 2 2 2 2 2 2" xfId="8595" xr:uid="{00000000-0005-0000-0000-000083220000}"/>
    <cellStyle name="Comma 68 2 2 2 2 2 3" xfId="8596" xr:uid="{00000000-0005-0000-0000-000084220000}"/>
    <cellStyle name="Comma 68 2 2 2 2 2 4" xfId="8597" xr:uid="{00000000-0005-0000-0000-000085220000}"/>
    <cellStyle name="Comma 68 2 2 2 2 3" xfId="8598" xr:uid="{00000000-0005-0000-0000-000086220000}"/>
    <cellStyle name="Comma 68 2 2 2 2 4" xfId="8599" xr:uid="{00000000-0005-0000-0000-000087220000}"/>
    <cellStyle name="Comma 68 2 2 2 2 5" xfId="8600" xr:uid="{00000000-0005-0000-0000-000088220000}"/>
    <cellStyle name="Comma 68 2 2 2 3" xfId="8601" xr:uid="{00000000-0005-0000-0000-000089220000}"/>
    <cellStyle name="Comma 68 2 2 2 3 2" xfId="8602" xr:uid="{00000000-0005-0000-0000-00008A220000}"/>
    <cellStyle name="Comma 68 2 2 2 3 3" xfId="8603" xr:uid="{00000000-0005-0000-0000-00008B220000}"/>
    <cellStyle name="Comma 68 2 2 2 3 4" xfId="8604" xr:uid="{00000000-0005-0000-0000-00008C220000}"/>
    <cellStyle name="Comma 68 2 2 2 4" xfId="8605" xr:uid="{00000000-0005-0000-0000-00008D220000}"/>
    <cellStyle name="Comma 68 2 2 2 5" xfId="8606" xr:uid="{00000000-0005-0000-0000-00008E220000}"/>
    <cellStyle name="Comma 68 2 2 2 6" xfId="8607" xr:uid="{00000000-0005-0000-0000-00008F220000}"/>
    <cellStyle name="Comma 68 2 2 3" xfId="8608" xr:uid="{00000000-0005-0000-0000-000090220000}"/>
    <cellStyle name="Comma 68 2 2 3 2" xfId="8609" xr:uid="{00000000-0005-0000-0000-000091220000}"/>
    <cellStyle name="Comma 68 2 2 3 2 2" xfId="8610" xr:uid="{00000000-0005-0000-0000-000092220000}"/>
    <cellStyle name="Comma 68 2 2 3 2 2 2" xfId="8611" xr:uid="{00000000-0005-0000-0000-000093220000}"/>
    <cellStyle name="Comma 68 2 2 3 2 2 3" xfId="8612" xr:uid="{00000000-0005-0000-0000-000094220000}"/>
    <cellStyle name="Comma 68 2 2 3 2 2 4" xfId="8613" xr:uid="{00000000-0005-0000-0000-000095220000}"/>
    <cellStyle name="Comma 68 2 2 3 2 3" xfId="8614" xr:uid="{00000000-0005-0000-0000-000096220000}"/>
    <cellStyle name="Comma 68 2 2 3 2 4" xfId="8615" xr:uid="{00000000-0005-0000-0000-000097220000}"/>
    <cellStyle name="Comma 68 2 2 3 2 5" xfId="8616" xr:uid="{00000000-0005-0000-0000-000098220000}"/>
    <cellStyle name="Comma 68 2 2 3 3" xfId="8617" xr:uid="{00000000-0005-0000-0000-000099220000}"/>
    <cellStyle name="Comma 68 2 2 3 3 2" xfId="8618" xr:uid="{00000000-0005-0000-0000-00009A220000}"/>
    <cellStyle name="Comma 68 2 2 3 3 3" xfId="8619" xr:uid="{00000000-0005-0000-0000-00009B220000}"/>
    <cellStyle name="Comma 68 2 2 3 3 4" xfId="8620" xr:uid="{00000000-0005-0000-0000-00009C220000}"/>
    <cellStyle name="Comma 68 2 2 3 4" xfId="8621" xr:uid="{00000000-0005-0000-0000-00009D220000}"/>
    <cellStyle name="Comma 68 2 2 3 5" xfId="8622" xr:uid="{00000000-0005-0000-0000-00009E220000}"/>
    <cellStyle name="Comma 68 2 2 3 6" xfId="8623" xr:uid="{00000000-0005-0000-0000-00009F220000}"/>
    <cellStyle name="Comma 68 2 2 4" xfId="8624" xr:uid="{00000000-0005-0000-0000-0000A0220000}"/>
    <cellStyle name="Comma 68 2 2 4 2" xfId="8625" xr:uid="{00000000-0005-0000-0000-0000A1220000}"/>
    <cellStyle name="Comma 68 2 2 4 2 2" xfId="8626" xr:uid="{00000000-0005-0000-0000-0000A2220000}"/>
    <cellStyle name="Comma 68 2 2 4 2 3" xfId="8627" xr:uid="{00000000-0005-0000-0000-0000A3220000}"/>
    <cellStyle name="Comma 68 2 2 4 2 4" xfId="8628" xr:uid="{00000000-0005-0000-0000-0000A4220000}"/>
    <cellStyle name="Comma 68 2 2 4 3" xfId="8629" xr:uid="{00000000-0005-0000-0000-0000A5220000}"/>
    <cellStyle name="Comma 68 2 2 4 4" xfId="8630" xr:uid="{00000000-0005-0000-0000-0000A6220000}"/>
    <cellStyle name="Comma 68 2 2 4 5" xfId="8631" xr:uid="{00000000-0005-0000-0000-0000A7220000}"/>
    <cellStyle name="Comma 68 2 2 5" xfId="8632" xr:uid="{00000000-0005-0000-0000-0000A8220000}"/>
    <cellStyle name="Comma 68 2 2 5 2" xfId="8633" xr:uid="{00000000-0005-0000-0000-0000A9220000}"/>
    <cellStyle name="Comma 68 2 2 5 3" xfId="8634" xr:uid="{00000000-0005-0000-0000-0000AA220000}"/>
    <cellStyle name="Comma 68 2 2 5 4" xfId="8635" xr:uid="{00000000-0005-0000-0000-0000AB220000}"/>
    <cellStyle name="Comma 68 2 2 6" xfId="8636" xr:uid="{00000000-0005-0000-0000-0000AC220000}"/>
    <cellStyle name="Comma 68 2 2 7" xfId="8637" xr:uid="{00000000-0005-0000-0000-0000AD220000}"/>
    <cellStyle name="Comma 68 2 2 8" xfId="8638" xr:uid="{00000000-0005-0000-0000-0000AE220000}"/>
    <cellStyle name="Comma 68 2 3" xfId="8639" xr:uid="{00000000-0005-0000-0000-0000AF220000}"/>
    <cellStyle name="Comma 68 2 3 2" xfId="8640" xr:uid="{00000000-0005-0000-0000-0000B0220000}"/>
    <cellStyle name="Comma 68 2 3 2 2" xfId="8641" xr:uid="{00000000-0005-0000-0000-0000B1220000}"/>
    <cellStyle name="Comma 68 2 3 2 2 2" xfId="8642" xr:uid="{00000000-0005-0000-0000-0000B2220000}"/>
    <cellStyle name="Comma 68 2 3 2 2 2 2" xfId="8643" xr:uid="{00000000-0005-0000-0000-0000B3220000}"/>
    <cellStyle name="Comma 68 2 3 2 2 2 3" xfId="8644" xr:uid="{00000000-0005-0000-0000-0000B4220000}"/>
    <cellStyle name="Comma 68 2 3 2 2 2 4" xfId="8645" xr:uid="{00000000-0005-0000-0000-0000B5220000}"/>
    <cellStyle name="Comma 68 2 3 2 2 3" xfId="8646" xr:uid="{00000000-0005-0000-0000-0000B6220000}"/>
    <cellStyle name="Comma 68 2 3 2 2 4" xfId="8647" xr:uid="{00000000-0005-0000-0000-0000B7220000}"/>
    <cellStyle name="Comma 68 2 3 2 2 5" xfId="8648" xr:uid="{00000000-0005-0000-0000-0000B8220000}"/>
    <cellStyle name="Comma 68 2 3 2 3" xfId="8649" xr:uid="{00000000-0005-0000-0000-0000B9220000}"/>
    <cellStyle name="Comma 68 2 3 2 3 2" xfId="8650" xr:uid="{00000000-0005-0000-0000-0000BA220000}"/>
    <cellStyle name="Comma 68 2 3 2 3 3" xfId="8651" xr:uid="{00000000-0005-0000-0000-0000BB220000}"/>
    <cellStyle name="Comma 68 2 3 2 3 4" xfId="8652" xr:uid="{00000000-0005-0000-0000-0000BC220000}"/>
    <cellStyle name="Comma 68 2 3 2 4" xfId="8653" xr:uid="{00000000-0005-0000-0000-0000BD220000}"/>
    <cellStyle name="Comma 68 2 3 2 5" xfId="8654" xr:uid="{00000000-0005-0000-0000-0000BE220000}"/>
    <cellStyle name="Comma 68 2 3 2 6" xfId="8655" xr:uid="{00000000-0005-0000-0000-0000BF220000}"/>
    <cellStyle name="Comma 68 2 3 3" xfId="8656" xr:uid="{00000000-0005-0000-0000-0000C0220000}"/>
    <cellStyle name="Comma 68 2 3 3 2" xfId="8657" xr:uid="{00000000-0005-0000-0000-0000C1220000}"/>
    <cellStyle name="Comma 68 2 3 3 2 2" xfId="8658" xr:uid="{00000000-0005-0000-0000-0000C2220000}"/>
    <cellStyle name="Comma 68 2 3 3 2 2 2" xfId="8659" xr:uid="{00000000-0005-0000-0000-0000C3220000}"/>
    <cellStyle name="Comma 68 2 3 3 2 2 3" xfId="8660" xr:uid="{00000000-0005-0000-0000-0000C4220000}"/>
    <cellStyle name="Comma 68 2 3 3 2 2 4" xfId="8661" xr:uid="{00000000-0005-0000-0000-0000C5220000}"/>
    <cellStyle name="Comma 68 2 3 3 2 3" xfId="8662" xr:uid="{00000000-0005-0000-0000-0000C6220000}"/>
    <cellStyle name="Comma 68 2 3 3 2 4" xfId="8663" xr:uid="{00000000-0005-0000-0000-0000C7220000}"/>
    <cellStyle name="Comma 68 2 3 3 2 5" xfId="8664" xr:uid="{00000000-0005-0000-0000-0000C8220000}"/>
    <cellStyle name="Comma 68 2 3 3 3" xfId="8665" xr:uid="{00000000-0005-0000-0000-0000C9220000}"/>
    <cellStyle name="Comma 68 2 3 3 3 2" xfId="8666" xr:uid="{00000000-0005-0000-0000-0000CA220000}"/>
    <cellStyle name="Comma 68 2 3 3 3 3" xfId="8667" xr:uid="{00000000-0005-0000-0000-0000CB220000}"/>
    <cellStyle name="Comma 68 2 3 3 3 4" xfId="8668" xr:uid="{00000000-0005-0000-0000-0000CC220000}"/>
    <cellStyle name="Comma 68 2 3 3 4" xfId="8669" xr:uid="{00000000-0005-0000-0000-0000CD220000}"/>
    <cellStyle name="Comma 68 2 3 3 5" xfId="8670" xr:uid="{00000000-0005-0000-0000-0000CE220000}"/>
    <cellStyle name="Comma 68 2 3 3 6" xfId="8671" xr:uid="{00000000-0005-0000-0000-0000CF220000}"/>
    <cellStyle name="Comma 68 2 3 4" xfId="8672" xr:uid="{00000000-0005-0000-0000-0000D0220000}"/>
    <cellStyle name="Comma 68 2 3 4 2" xfId="8673" xr:uid="{00000000-0005-0000-0000-0000D1220000}"/>
    <cellStyle name="Comma 68 2 3 4 2 2" xfId="8674" xr:uid="{00000000-0005-0000-0000-0000D2220000}"/>
    <cellStyle name="Comma 68 2 3 4 2 3" xfId="8675" xr:uid="{00000000-0005-0000-0000-0000D3220000}"/>
    <cellStyle name="Comma 68 2 3 4 2 4" xfId="8676" xr:uid="{00000000-0005-0000-0000-0000D4220000}"/>
    <cellStyle name="Comma 68 2 3 4 3" xfId="8677" xr:uid="{00000000-0005-0000-0000-0000D5220000}"/>
    <cellStyle name="Comma 68 2 3 4 4" xfId="8678" xr:uid="{00000000-0005-0000-0000-0000D6220000}"/>
    <cellStyle name="Comma 68 2 3 4 5" xfId="8679" xr:uid="{00000000-0005-0000-0000-0000D7220000}"/>
    <cellStyle name="Comma 68 2 3 5" xfId="8680" xr:uid="{00000000-0005-0000-0000-0000D8220000}"/>
    <cellStyle name="Comma 68 2 3 5 2" xfId="8681" xr:uid="{00000000-0005-0000-0000-0000D9220000}"/>
    <cellStyle name="Comma 68 2 3 5 3" xfId="8682" xr:uid="{00000000-0005-0000-0000-0000DA220000}"/>
    <cellStyle name="Comma 68 2 3 5 4" xfId="8683" xr:uid="{00000000-0005-0000-0000-0000DB220000}"/>
    <cellStyle name="Comma 68 2 3 6" xfId="8684" xr:uid="{00000000-0005-0000-0000-0000DC220000}"/>
    <cellStyle name="Comma 68 2 3 7" xfId="8685" xr:uid="{00000000-0005-0000-0000-0000DD220000}"/>
    <cellStyle name="Comma 68 2 3 8" xfId="8686" xr:uid="{00000000-0005-0000-0000-0000DE220000}"/>
    <cellStyle name="Comma 68 2 4" xfId="8687" xr:uid="{00000000-0005-0000-0000-0000DF220000}"/>
    <cellStyle name="Comma 68 2 4 2" xfId="8688" xr:uid="{00000000-0005-0000-0000-0000E0220000}"/>
    <cellStyle name="Comma 68 2 4 2 2" xfId="8689" xr:uid="{00000000-0005-0000-0000-0000E1220000}"/>
    <cellStyle name="Comma 68 2 4 2 2 2" xfId="8690" xr:uid="{00000000-0005-0000-0000-0000E2220000}"/>
    <cellStyle name="Comma 68 2 4 2 2 3" xfId="8691" xr:uid="{00000000-0005-0000-0000-0000E3220000}"/>
    <cellStyle name="Comma 68 2 4 2 2 4" xfId="8692" xr:uid="{00000000-0005-0000-0000-0000E4220000}"/>
    <cellStyle name="Comma 68 2 4 2 3" xfId="8693" xr:uid="{00000000-0005-0000-0000-0000E5220000}"/>
    <cellStyle name="Comma 68 2 4 2 4" xfId="8694" xr:uid="{00000000-0005-0000-0000-0000E6220000}"/>
    <cellStyle name="Comma 68 2 4 2 5" xfId="8695" xr:uid="{00000000-0005-0000-0000-0000E7220000}"/>
    <cellStyle name="Comma 68 2 4 3" xfId="8696" xr:uid="{00000000-0005-0000-0000-0000E8220000}"/>
    <cellStyle name="Comma 68 2 4 3 2" xfId="8697" xr:uid="{00000000-0005-0000-0000-0000E9220000}"/>
    <cellStyle name="Comma 68 2 4 3 3" xfId="8698" xr:uid="{00000000-0005-0000-0000-0000EA220000}"/>
    <cellStyle name="Comma 68 2 4 3 4" xfId="8699" xr:uid="{00000000-0005-0000-0000-0000EB220000}"/>
    <cellStyle name="Comma 68 2 4 4" xfId="8700" xr:uid="{00000000-0005-0000-0000-0000EC220000}"/>
    <cellStyle name="Comma 68 2 4 5" xfId="8701" xr:uid="{00000000-0005-0000-0000-0000ED220000}"/>
    <cellStyle name="Comma 68 2 4 6" xfId="8702" xr:uid="{00000000-0005-0000-0000-0000EE220000}"/>
    <cellStyle name="Comma 68 2 5" xfId="8703" xr:uid="{00000000-0005-0000-0000-0000EF220000}"/>
    <cellStyle name="Comma 68 2 5 2" xfId="8704" xr:uid="{00000000-0005-0000-0000-0000F0220000}"/>
    <cellStyle name="Comma 68 2 5 2 2" xfId="8705" xr:uid="{00000000-0005-0000-0000-0000F1220000}"/>
    <cellStyle name="Comma 68 2 5 2 2 2" xfId="8706" xr:uid="{00000000-0005-0000-0000-0000F2220000}"/>
    <cellStyle name="Comma 68 2 5 2 2 3" xfId="8707" xr:uid="{00000000-0005-0000-0000-0000F3220000}"/>
    <cellStyle name="Comma 68 2 5 2 2 4" xfId="8708" xr:uid="{00000000-0005-0000-0000-0000F4220000}"/>
    <cellStyle name="Comma 68 2 5 2 3" xfId="8709" xr:uid="{00000000-0005-0000-0000-0000F5220000}"/>
    <cellStyle name="Comma 68 2 5 2 4" xfId="8710" xr:uid="{00000000-0005-0000-0000-0000F6220000}"/>
    <cellStyle name="Comma 68 2 5 2 5" xfId="8711" xr:uid="{00000000-0005-0000-0000-0000F7220000}"/>
    <cellStyle name="Comma 68 2 5 3" xfId="8712" xr:uid="{00000000-0005-0000-0000-0000F8220000}"/>
    <cellStyle name="Comma 68 2 5 3 2" xfId="8713" xr:uid="{00000000-0005-0000-0000-0000F9220000}"/>
    <cellStyle name="Comma 68 2 5 3 3" xfId="8714" xr:uid="{00000000-0005-0000-0000-0000FA220000}"/>
    <cellStyle name="Comma 68 2 5 3 4" xfId="8715" xr:uid="{00000000-0005-0000-0000-0000FB220000}"/>
    <cellStyle name="Comma 68 2 5 4" xfId="8716" xr:uid="{00000000-0005-0000-0000-0000FC220000}"/>
    <cellStyle name="Comma 68 2 5 5" xfId="8717" xr:uid="{00000000-0005-0000-0000-0000FD220000}"/>
    <cellStyle name="Comma 68 2 5 6" xfId="8718" xr:uid="{00000000-0005-0000-0000-0000FE220000}"/>
    <cellStyle name="Comma 68 2 6" xfId="8719" xr:uid="{00000000-0005-0000-0000-0000FF220000}"/>
    <cellStyle name="Comma 68 2 6 2" xfId="8720" xr:uid="{00000000-0005-0000-0000-000000230000}"/>
    <cellStyle name="Comma 68 2 6 2 2" xfId="8721" xr:uid="{00000000-0005-0000-0000-000001230000}"/>
    <cellStyle name="Comma 68 2 6 2 3" xfId="8722" xr:uid="{00000000-0005-0000-0000-000002230000}"/>
    <cellStyle name="Comma 68 2 6 2 4" xfId="8723" xr:uid="{00000000-0005-0000-0000-000003230000}"/>
    <cellStyle name="Comma 68 2 6 3" xfId="8724" xr:uid="{00000000-0005-0000-0000-000004230000}"/>
    <cellStyle name="Comma 68 2 6 4" xfId="8725" xr:uid="{00000000-0005-0000-0000-000005230000}"/>
    <cellStyle name="Comma 68 2 6 5" xfId="8726" xr:uid="{00000000-0005-0000-0000-000006230000}"/>
    <cellStyle name="Comma 68 2 7" xfId="8727" xr:uid="{00000000-0005-0000-0000-000007230000}"/>
    <cellStyle name="Comma 68 2 7 2" xfId="8728" xr:uid="{00000000-0005-0000-0000-000008230000}"/>
    <cellStyle name="Comma 68 2 7 3" xfId="8729" xr:uid="{00000000-0005-0000-0000-000009230000}"/>
    <cellStyle name="Comma 68 2 7 4" xfId="8730" xr:uid="{00000000-0005-0000-0000-00000A230000}"/>
    <cellStyle name="Comma 68 2 8" xfId="8731" xr:uid="{00000000-0005-0000-0000-00000B230000}"/>
    <cellStyle name="Comma 68 2 9" xfId="8732" xr:uid="{00000000-0005-0000-0000-00000C230000}"/>
    <cellStyle name="Comma 68 3" xfId="8733" xr:uid="{00000000-0005-0000-0000-00000D230000}"/>
    <cellStyle name="Comma 68 3 10" xfId="8734" xr:uid="{00000000-0005-0000-0000-00000E230000}"/>
    <cellStyle name="Comma 68 3 2" xfId="8735" xr:uid="{00000000-0005-0000-0000-00000F230000}"/>
    <cellStyle name="Comma 68 3 2 2" xfId="8736" xr:uid="{00000000-0005-0000-0000-000010230000}"/>
    <cellStyle name="Comma 68 3 2 2 2" xfId="8737" xr:uid="{00000000-0005-0000-0000-000011230000}"/>
    <cellStyle name="Comma 68 3 2 2 2 2" xfId="8738" xr:uid="{00000000-0005-0000-0000-000012230000}"/>
    <cellStyle name="Comma 68 3 2 2 2 2 2" xfId="8739" xr:uid="{00000000-0005-0000-0000-000013230000}"/>
    <cellStyle name="Comma 68 3 2 2 2 2 3" xfId="8740" xr:uid="{00000000-0005-0000-0000-000014230000}"/>
    <cellStyle name="Comma 68 3 2 2 2 2 4" xfId="8741" xr:uid="{00000000-0005-0000-0000-000015230000}"/>
    <cellStyle name="Comma 68 3 2 2 2 3" xfId="8742" xr:uid="{00000000-0005-0000-0000-000016230000}"/>
    <cellStyle name="Comma 68 3 2 2 2 4" xfId="8743" xr:uid="{00000000-0005-0000-0000-000017230000}"/>
    <cellStyle name="Comma 68 3 2 2 2 5" xfId="8744" xr:uid="{00000000-0005-0000-0000-000018230000}"/>
    <cellStyle name="Comma 68 3 2 2 3" xfId="8745" xr:uid="{00000000-0005-0000-0000-000019230000}"/>
    <cellStyle name="Comma 68 3 2 2 3 2" xfId="8746" xr:uid="{00000000-0005-0000-0000-00001A230000}"/>
    <cellStyle name="Comma 68 3 2 2 3 3" xfId="8747" xr:uid="{00000000-0005-0000-0000-00001B230000}"/>
    <cellStyle name="Comma 68 3 2 2 3 4" xfId="8748" xr:uid="{00000000-0005-0000-0000-00001C230000}"/>
    <cellStyle name="Comma 68 3 2 2 4" xfId="8749" xr:uid="{00000000-0005-0000-0000-00001D230000}"/>
    <cellStyle name="Comma 68 3 2 2 5" xfId="8750" xr:uid="{00000000-0005-0000-0000-00001E230000}"/>
    <cellStyle name="Comma 68 3 2 2 6" xfId="8751" xr:uid="{00000000-0005-0000-0000-00001F230000}"/>
    <cellStyle name="Comma 68 3 2 3" xfId="8752" xr:uid="{00000000-0005-0000-0000-000020230000}"/>
    <cellStyle name="Comma 68 3 2 3 2" xfId="8753" xr:uid="{00000000-0005-0000-0000-000021230000}"/>
    <cellStyle name="Comma 68 3 2 3 2 2" xfId="8754" xr:uid="{00000000-0005-0000-0000-000022230000}"/>
    <cellStyle name="Comma 68 3 2 3 2 2 2" xfId="8755" xr:uid="{00000000-0005-0000-0000-000023230000}"/>
    <cellStyle name="Comma 68 3 2 3 2 2 3" xfId="8756" xr:uid="{00000000-0005-0000-0000-000024230000}"/>
    <cellStyle name="Comma 68 3 2 3 2 2 4" xfId="8757" xr:uid="{00000000-0005-0000-0000-000025230000}"/>
    <cellStyle name="Comma 68 3 2 3 2 3" xfId="8758" xr:uid="{00000000-0005-0000-0000-000026230000}"/>
    <cellStyle name="Comma 68 3 2 3 2 4" xfId="8759" xr:uid="{00000000-0005-0000-0000-000027230000}"/>
    <cellStyle name="Comma 68 3 2 3 2 5" xfId="8760" xr:uid="{00000000-0005-0000-0000-000028230000}"/>
    <cellStyle name="Comma 68 3 2 3 3" xfId="8761" xr:uid="{00000000-0005-0000-0000-000029230000}"/>
    <cellStyle name="Comma 68 3 2 3 3 2" xfId="8762" xr:uid="{00000000-0005-0000-0000-00002A230000}"/>
    <cellStyle name="Comma 68 3 2 3 3 3" xfId="8763" xr:uid="{00000000-0005-0000-0000-00002B230000}"/>
    <cellStyle name="Comma 68 3 2 3 3 4" xfId="8764" xr:uid="{00000000-0005-0000-0000-00002C230000}"/>
    <cellStyle name="Comma 68 3 2 3 4" xfId="8765" xr:uid="{00000000-0005-0000-0000-00002D230000}"/>
    <cellStyle name="Comma 68 3 2 3 5" xfId="8766" xr:uid="{00000000-0005-0000-0000-00002E230000}"/>
    <cellStyle name="Comma 68 3 2 3 6" xfId="8767" xr:uid="{00000000-0005-0000-0000-00002F230000}"/>
    <cellStyle name="Comma 68 3 2 4" xfId="8768" xr:uid="{00000000-0005-0000-0000-000030230000}"/>
    <cellStyle name="Comma 68 3 2 4 2" xfId="8769" xr:uid="{00000000-0005-0000-0000-000031230000}"/>
    <cellStyle name="Comma 68 3 2 4 2 2" xfId="8770" xr:uid="{00000000-0005-0000-0000-000032230000}"/>
    <cellStyle name="Comma 68 3 2 4 2 3" xfId="8771" xr:uid="{00000000-0005-0000-0000-000033230000}"/>
    <cellStyle name="Comma 68 3 2 4 2 4" xfId="8772" xr:uid="{00000000-0005-0000-0000-000034230000}"/>
    <cellStyle name="Comma 68 3 2 4 3" xfId="8773" xr:uid="{00000000-0005-0000-0000-000035230000}"/>
    <cellStyle name="Comma 68 3 2 4 4" xfId="8774" xr:uid="{00000000-0005-0000-0000-000036230000}"/>
    <cellStyle name="Comma 68 3 2 4 5" xfId="8775" xr:uid="{00000000-0005-0000-0000-000037230000}"/>
    <cellStyle name="Comma 68 3 2 5" xfId="8776" xr:uid="{00000000-0005-0000-0000-000038230000}"/>
    <cellStyle name="Comma 68 3 2 5 2" xfId="8777" xr:uid="{00000000-0005-0000-0000-000039230000}"/>
    <cellStyle name="Comma 68 3 2 5 3" xfId="8778" xr:uid="{00000000-0005-0000-0000-00003A230000}"/>
    <cellStyle name="Comma 68 3 2 5 4" xfId="8779" xr:uid="{00000000-0005-0000-0000-00003B230000}"/>
    <cellStyle name="Comma 68 3 2 6" xfId="8780" xr:uid="{00000000-0005-0000-0000-00003C230000}"/>
    <cellStyle name="Comma 68 3 2 7" xfId="8781" xr:uid="{00000000-0005-0000-0000-00003D230000}"/>
    <cellStyle name="Comma 68 3 2 8" xfId="8782" xr:uid="{00000000-0005-0000-0000-00003E230000}"/>
    <cellStyle name="Comma 68 3 3" xfId="8783" xr:uid="{00000000-0005-0000-0000-00003F230000}"/>
    <cellStyle name="Comma 68 3 3 2" xfId="8784" xr:uid="{00000000-0005-0000-0000-000040230000}"/>
    <cellStyle name="Comma 68 3 3 2 2" xfId="8785" xr:uid="{00000000-0005-0000-0000-000041230000}"/>
    <cellStyle name="Comma 68 3 3 2 2 2" xfId="8786" xr:uid="{00000000-0005-0000-0000-000042230000}"/>
    <cellStyle name="Comma 68 3 3 2 2 2 2" xfId="8787" xr:uid="{00000000-0005-0000-0000-000043230000}"/>
    <cellStyle name="Comma 68 3 3 2 2 2 3" xfId="8788" xr:uid="{00000000-0005-0000-0000-000044230000}"/>
    <cellStyle name="Comma 68 3 3 2 2 2 4" xfId="8789" xr:uid="{00000000-0005-0000-0000-000045230000}"/>
    <cellStyle name="Comma 68 3 3 2 2 3" xfId="8790" xr:uid="{00000000-0005-0000-0000-000046230000}"/>
    <cellStyle name="Comma 68 3 3 2 2 4" xfId="8791" xr:uid="{00000000-0005-0000-0000-000047230000}"/>
    <cellStyle name="Comma 68 3 3 2 2 5" xfId="8792" xr:uid="{00000000-0005-0000-0000-000048230000}"/>
    <cellStyle name="Comma 68 3 3 2 3" xfId="8793" xr:uid="{00000000-0005-0000-0000-000049230000}"/>
    <cellStyle name="Comma 68 3 3 2 3 2" xfId="8794" xr:uid="{00000000-0005-0000-0000-00004A230000}"/>
    <cellStyle name="Comma 68 3 3 2 3 3" xfId="8795" xr:uid="{00000000-0005-0000-0000-00004B230000}"/>
    <cellStyle name="Comma 68 3 3 2 3 4" xfId="8796" xr:uid="{00000000-0005-0000-0000-00004C230000}"/>
    <cellStyle name="Comma 68 3 3 2 4" xfId="8797" xr:uid="{00000000-0005-0000-0000-00004D230000}"/>
    <cellStyle name="Comma 68 3 3 2 5" xfId="8798" xr:uid="{00000000-0005-0000-0000-00004E230000}"/>
    <cellStyle name="Comma 68 3 3 2 6" xfId="8799" xr:uid="{00000000-0005-0000-0000-00004F230000}"/>
    <cellStyle name="Comma 68 3 3 3" xfId="8800" xr:uid="{00000000-0005-0000-0000-000050230000}"/>
    <cellStyle name="Comma 68 3 3 3 2" xfId="8801" xr:uid="{00000000-0005-0000-0000-000051230000}"/>
    <cellStyle name="Comma 68 3 3 3 2 2" xfId="8802" xr:uid="{00000000-0005-0000-0000-000052230000}"/>
    <cellStyle name="Comma 68 3 3 3 2 2 2" xfId="8803" xr:uid="{00000000-0005-0000-0000-000053230000}"/>
    <cellStyle name="Comma 68 3 3 3 2 2 3" xfId="8804" xr:uid="{00000000-0005-0000-0000-000054230000}"/>
    <cellStyle name="Comma 68 3 3 3 2 2 4" xfId="8805" xr:uid="{00000000-0005-0000-0000-000055230000}"/>
    <cellStyle name="Comma 68 3 3 3 2 3" xfId="8806" xr:uid="{00000000-0005-0000-0000-000056230000}"/>
    <cellStyle name="Comma 68 3 3 3 2 4" xfId="8807" xr:uid="{00000000-0005-0000-0000-000057230000}"/>
    <cellStyle name="Comma 68 3 3 3 2 5" xfId="8808" xr:uid="{00000000-0005-0000-0000-000058230000}"/>
    <cellStyle name="Comma 68 3 3 3 3" xfId="8809" xr:uid="{00000000-0005-0000-0000-000059230000}"/>
    <cellStyle name="Comma 68 3 3 3 3 2" xfId="8810" xr:uid="{00000000-0005-0000-0000-00005A230000}"/>
    <cellStyle name="Comma 68 3 3 3 3 3" xfId="8811" xr:uid="{00000000-0005-0000-0000-00005B230000}"/>
    <cellStyle name="Comma 68 3 3 3 3 4" xfId="8812" xr:uid="{00000000-0005-0000-0000-00005C230000}"/>
    <cellStyle name="Comma 68 3 3 3 4" xfId="8813" xr:uid="{00000000-0005-0000-0000-00005D230000}"/>
    <cellStyle name="Comma 68 3 3 3 5" xfId="8814" xr:uid="{00000000-0005-0000-0000-00005E230000}"/>
    <cellStyle name="Comma 68 3 3 3 6" xfId="8815" xr:uid="{00000000-0005-0000-0000-00005F230000}"/>
    <cellStyle name="Comma 68 3 3 4" xfId="8816" xr:uid="{00000000-0005-0000-0000-000060230000}"/>
    <cellStyle name="Comma 68 3 3 4 2" xfId="8817" xr:uid="{00000000-0005-0000-0000-000061230000}"/>
    <cellStyle name="Comma 68 3 3 4 2 2" xfId="8818" xr:uid="{00000000-0005-0000-0000-000062230000}"/>
    <cellStyle name="Comma 68 3 3 4 2 3" xfId="8819" xr:uid="{00000000-0005-0000-0000-000063230000}"/>
    <cellStyle name="Comma 68 3 3 4 2 4" xfId="8820" xr:uid="{00000000-0005-0000-0000-000064230000}"/>
    <cellStyle name="Comma 68 3 3 4 3" xfId="8821" xr:uid="{00000000-0005-0000-0000-000065230000}"/>
    <cellStyle name="Comma 68 3 3 4 4" xfId="8822" xr:uid="{00000000-0005-0000-0000-000066230000}"/>
    <cellStyle name="Comma 68 3 3 4 5" xfId="8823" xr:uid="{00000000-0005-0000-0000-000067230000}"/>
    <cellStyle name="Comma 68 3 3 5" xfId="8824" xr:uid="{00000000-0005-0000-0000-000068230000}"/>
    <cellStyle name="Comma 68 3 3 5 2" xfId="8825" xr:uid="{00000000-0005-0000-0000-000069230000}"/>
    <cellStyle name="Comma 68 3 3 5 3" xfId="8826" xr:uid="{00000000-0005-0000-0000-00006A230000}"/>
    <cellStyle name="Comma 68 3 3 5 4" xfId="8827" xr:uid="{00000000-0005-0000-0000-00006B230000}"/>
    <cellStyle name="Comma 68 3 3 6" xfId="8828" xr:uid="{00000000-0005-0000-0000-00006C230000}"/>
    <cellStyle name="Comma 68 3 3 7" xfId="8829" xr:uid="{00000000-0005-0000-0000-00006D230000}"/>
    <cellStyle name="Comma 68 3 3 8" xfId="8830" xr:uid="{00000000-0005-0000-0000-00006E230000}"/>
    <cellStyle name="Comma 68 3 4" xfId="8831" xr:uid="{00000000-0005-0000-0000-00006F230000}"/>
    <cellStyle name="Comma 68 3 4 2" xfId="8832" xr:uid="{00000000-0005-0000-0000-000070230000}"/>
    <cellStyle name="Comma 68 3 4 2 2" xfId="8833" xr:uid="{00000000-0005-0000-0000-000071230000}"/>
    <cellStyle name="Comma 68 3 4 2 2 2" xfId="8834" xr:uid="{00000000-0005-0000-0000-000072230000}"/>
    <cellStyle name="Comma 68 3 4 2 2 3" xfId="8835" xr:uid="{00000000-0005-0000-0000-000073230000}"/>
    <cellStyle name="Comma 68 3 4 2 2 4" xfId="8836" xr:uid="{00000000-0005-0000-0000-000074230000}"/>
    <cellStyle name="Comma 68 3 4 2 3" xfId="8837" xr:uid="{00000000-0005-0000-0000-000075230000}"/>
    <cellStyle name="Comma 68 3 4 2 4" xfId="8838" xr:uid="{00000000-0005-0000-0000-000076230000}"/>
    <cellStyle name="Comma 68 3 4 2 5" xfId="8839" xr:uid="{00000000-0005-0000-0000-000077230000}"/>
    <cellStyle name="Comma 68 3 4 3" xfId="8840" xr:uid="{00000000-0005-0000-0000-000078230000}"/>
    <cellStyle name="Comma 68 3 4 3 2" xfId="8841" xr:uid="{00000000-0005-0000-0000-000079230000}"/>
    <cellStyle name="Comma 68 3 4 3 3" xfId="8842" xr:uid="{00000000-0005-0000-0000-00007A230000}"/>
    <cellStyle name="Comma 68 3 4 3 4" xfId="8843" xr:uid="{00000000-0005-0000-0000-00007B230000}"/>
    <cellStyle name="Comma 68 3 4 4" xfId="8844" xr:uid="{00000000-0005-0000-0000-00007C230000}"/>
    <cellStyle name="Comma 68 3 4 5" xfId="8845" xr:uid="{00000000-0005-0000-0000-00007D230000}"/>
    <cellStyle name="Comma 68 3 4 6" xfId="8846" xr:uid="{00000000-0005-0000-0000-00007E230000}"/>
    <cellStyle name="Comma 68 3 5" xfId="8847" xr:uid="{00000000-0005-0000-0000-00007F230000}"/>
    <cellStyle name="Comma 68 3 5 2" xfId="8848" xr:uid="{00000000-0005-0000-0000-000080230000}"/>
    <cellStyle name="Comma 68 3 5 2 2" xfId="8849" xr:uid="{00000000-0005-0000-0000-000081230000}"/>
    <cellStyle name="Comma 68 3 5 2 2 2" xfId="8850" xr:uid="{00000000-0005-0000-0000-000082230000}"/>
    <cellStyle name="Comma 68 3 5 2 2 3" xfId="8851" xr:uid="{00000000-0005-0000-0000-000083230000}"/>
    <cellStyle name="Comma 68 3 5 2 2 4" xfId="8852" xr:uid="{00000000-0005-0000-0000-000084230000}"/>
    <cellStyle name="Comma 68 3 5 2 3" xfId="8853" xr:uid="{00000000-0005-0000-0000-000085230000}"/>
    <cellStyle name="Comma 68 3 5 2 4" xfId="8854" xr:uid="{00000000-0005-0000-0000-000086230000}"/>
    <cellStyle name="Comma 68 3 5 2 5" xfId="8855" xr:uid="{00000000-0005-0000-0000-000087230000}"/>
    <cellStyle name="Comma 68 3 5 3" xfId="8856" xr:uid="{00000000-0005-0000-0000-000088230000}"/>
    <cellStyle name="Comma 68 3 5 3 2" xfId="8857" xr:uid="{00000000-0005-0000-0000-000089230000}"/>
    <cellStyle name="Comma 68 3 5 3 3" xfId="8858" xr:uid="{00000000-0005-0000-0000-00008A230000}"/>
    <cellStyle name="Comma 68 3 5 3 4" xfId="8859" xr:uid="{00000000-0005-0000-0000-00008B230000}"/>
    <cellStyle name="Comma 68 3 5 4" xfId="8860" xr:uid="{00000000-0005-0000-0000-00008C230000}"/>
    <cellStyle name="Comma 68 3 5 5" xfId="8861" xr:uid="{00000000-0005-0000-0000-00008D230000}"/>
    <cellStyle name="Comma 68 3 5 6" xfId="8862" xr:uid="{00000000-0005-0000-0000-00008E230000}"/>
    <cellStyle name="Comma 68 3 6" xfId="8863" xr:uid="{00000000-0005-0000-0000-00008F230000}"/>
    <cellStyle name="Comma 68 3 6 2" xfId="8864" xr:uid="{00000000-0005-0000-0000-000090230000}"/>
    <cellStyle name="Comma 68 3 6 2 2" xfId="8865" xr:uid="{00000000-0005-0000-0000-000091230000}"/>
    <cellStyle name="Comma 68 3 6 2 3" xfId="8866" xr:uid="{00000000-0005-0000-0000-000092230000}"/>
    <cellStyle name="Comma 68 3 6 2 4" xfId="8867" xr:uid="{00000000-0005-0000-0000-000093230000}"/>
    <cellStyle name="Comma 68 3 6 3" xfId="8868" xr:uid="{00000000-0005-0000-0000-000094230000}"/>
    <cellStyle name="Comma 68 3 6 4" xfId="8869" xr:uid="{00000000-0005-0000-0000-000095230000}"/>
    <cellStyle name="Comma 68 3 6 5" xfId="8870" xr:uid="{00000000-0005-0000-0000-000096230000}"/>
    <cellStyle name="Comma 68 3 7" xfId="8871" xr:uid="{00000000-0005-0000-0000-000097230000}"/>
    <cellStyle name="Comma 68 3 7 2" xfId="8872" xr:uid="{00000000-0005-0000-0000-000098230000}"/>
    <cellStyle name="Comma 68 3 7 3" xfId="8873" xr:uid="{00000000-0005-0000-0000-000099230000}"/>
    <cellStyle name="Comma 68 3 7 4" xfId="8874" xr:uid="{00000000-0005-0000-0000-00009A230000}"/>
    <cellStyle name="Comma 68 3 8" xfId="8875" xr:uid="{00000000-0005-0000-0000-00009B230000}"/>
    <cellStyle name="Comma 68 3 9" xfId="8876" xr:uid="{00000000-0005-0000-0000-00009C230000}"/>
    <cellStyle name="Comma 68 4" xfId="8877" xr:uid="{00000000-0005-0000-0000-00009D230000}"/>
    <cellStyle name="Comma 68 4 2" xfId="8878" xr:uid="{00000000-0005-0000-0000-00009E230000}"/>
    <cellStyle name="Comma 68 4 2 2" xfId="8879" xr:uid="{00000000-0005-0000-0000-00009F230000}"/>
    <cellStyle name="Comma 68 4 2 2 2" xfId="8880" xr:uid="{00000000-0005-0000-0000-0000A0230000}"/>
    <cellStyle name="Comma 68 4 2 2 2 2" xfId="8881" xr:uid="{00000000-0005-0000-0000-0000A1230000}"/>
    <cellStyle name="Comma 68 4 2 2 2 3" xfId="8882" xr:uid="{00000000-0005-0000-0000-0000A2230000}"/>
    <cellStyle name="Comma 68 4 2 2 2 4" xfId="8883" xr:uid="{00000000-0005-0000-0000-0000A3230000}"/>
    <cellStyle name="Comma 68 4 2 2 3" xfId="8884" xr:uid="{00000000-0005-0000-0000-0000A4230000}"/>
    <cellStyle name="Comma 68 4 2 2 4" xfId="8885" xr:uid="{00000000-0005-0000-0000-0000A5230000}"/>
    <cellStyle name="Comma 68 4 2 2 5" xfId="8886" xr:uid="{00000000-0005-0000-0000-0000A6230000}"/>
    <cellStyle name="Comma 68 4 2 3" xfId="8887" xr:uid="{00000000-0005-0000-0000-0000A7230000}"/>
    <cellStyle name="Comma 68 4 2 3 2" xfId="8888" xr:uid="{00000000-0005-0000-0000-0000A8230000}"/>
    <cellStyle name="Comma 68 4 2 3 3" xfId="8889" xr:uid="{00000000-0005-0000-0000-0000A9230000}"/>
    <cellStyle name="Comma 68 4 2 3 4" xfId="8890" xr:uid="{00000000-0005-0000-0000-0000AA230000}"/>
    <cellStyle name="Comma 68 4 2 4" xfId="8891" xr:uid="{00000000-0005-0000-0000-0000AB230000}"/>
    <cellStyle name="Comma 68 4 2 5" xfId="8892" xr:uid="{00000000-0005-0000-0000-0000AC230000}"/>
    <cellStyle name="Comma 68 4 2 6" xfId="8893" xr:uid="{00000000-0005-0000-0000-0000AD230000}"/>
    <cellStyle name="Comma 68 4 3" xfId="8894" xr:uid="{00000000-0005-0000-0000-0000AE230000}"/>
    <cellStyle name="Comma 68 4 3 2" xfId="8895" xr:uid="{00000000-0005-0000-0000-0000AF230000}"/>
    <cellStyle name="Comma 68 4 3 2 2" xfId="8896" xr:uid="{00000000-0005-0000-0000-0000B0230000}"/>
    <cellStyle name="Comma 68 4 3 2 2 2" xfId="8897" xr:uid="{00000000-0005-0000-0000-0000B1230000}"/>
    <cellStyle name="Comma 68 4 3 2 2 3" xfId="8898" xr:uid="{00000000-0005-0000-0000-0000B2230000}"/>
    <cellStyle name="Comma 68 4 3 2 2 4" xfId="8899" xr:uid="{00000000-0005-0000-0000-0000B3230000}"/>
    <cellStyle name="Comma 68 4 3 2 3" xfId="8900" xr:uid="{00000000-0005-0000-0000-0000B4230000}"/>
    <cellStyle name="Comma 68 4 3 2 4" xfId="8901" xr:uid="{00000000-0005-0000-0000-0000B5230000}"/>
    <cellStyle name="Comma 68 4 3 2 5" xfId="8902" xr:uid="{00000000-0005-0000-0000-0000B6230000}"/>
    <cellStyle name="Comma 68 4 3 3" xfId="8903" xr:uid="{00000000-0005-0000-0000-0000B7230000}"/>
    <cellStyle name="Comma 68 4 3 3 2" xfId="8904" xr:uid="{00000000-0005-0000-0000-0000B8230000}"/>
    <cellStyle name="Comma 68 4 3 3 3" xfId="8905" xr:uid="{00000000-0005-0000-0000-0000B9230000}"/>
    <cellStyle name="Comma 68 4 3 3 4" xfId="8906" xr:uid="{00000000-0005-0000-0000-0000BA230000}"/>
    <cellStyle name="Comma 68 4 3 4" xfId="8907" xr:uid="{00000000-0005-0000-0000-0000BB230000}"/>
    <cellStyle name="Comma 68 4 3 5" xfId="8908" xr:uid="{00000000-0005-0000-0000-0000BC230000}"/>
    <cellStyle name="Comma 68 4 3 6" xfId="8909" xr:uid="{00000000-0005-0000-0000-0000BD230000}"/>
    <cellStyle name="Comma 68 4 4" xfId="8910" xr:uid="{00000000-0005-0000-0000-0000BE230000}"/>
    <cellStyle name="Comma 68 4 4 2" xfId="8911" xr:uid="{00000000-0005-0000-0000-0000BF230000}"/>
    <cellStyle name="Comma 68 4 4 2 2" xfId="8912" xr:uid="{00000000-0005-0000-0000-0000C0230000}"/>
    <cellStyle name="Comma 68 4 4 2 3" xfId="8913" xr:uid="{00000000-0005-0000-0000-0000C1230000}"/>
    <cellStyle name="Comma 68 4 4 2 4" xfId="8914" xr:uid="{00000000-0005-0000-0000-0000C2230000}"/>
    <cellStyle name="Comma 68 4 4 3" xfId="8915" xr:uid="{00000000-0005-0000-0000-0000C3230000}"/>
    <cellStyle name="Comma 68 4 4 4" xfId="8916" xr:uid="{00000000-0005-0000-0000-0000C4230000}"/>
    <cellStyle name="Comma 68 4 4 5" xfId="8917" xr:uid="{00000000-0005-0000-0000-0000C5230000}"/>
    <cellStyle name="Comma 68 4 5" xfId="8918" xr:uid="{00000000-0005-0000-0000-0000C6230000}"/>
    <cellStyle name="Comma 68 4 5 2" xfId="8919" xr:uid="{00000000-0005-0000-0000-0000C7230000}"/>
    <cellStyle name="Comma 68 4 5 3" xfId="8920" xr:uid="{00000000-0005-0000-0000-0000C8230000}"/>
    <cellStyle name="Comma 68 4 5 4" xfId="8921" xr:uid="{00000000-0005-0000-0000-0000C9230000}"/>
    <cellStyle name="Comma 68 4 6" xfId="8922" xr:uid="{00000000-0005-0000-0000-0000CA230000}"/>
    <cellStyle name="Comma 68 4 7" xfId="8923" xr:uid="{00000000-0005-0000-0000-0000CB230000}"/>
    <cellStyle name="Comma 68 4 8" xfId="8924" xr:uid="{00000000-0005-0000-0000-0000CC230000}"/>
    <cellStyle name="Comma 68 5" xfId="8925" xr:uid="{00000000-0005-0000-0000-0000CD230000}"/>
    <cellStyle name="Comma 68 5 2" xfId="8926" xr:uid="{00000000-0005-0000-0000-0000CE230000}"/>
    <cellStyle name="Comma 68 5 2 2" xfId="8927" xr:uid="{00000000-0005-0000-0000-0000CF230000}"/>
    <cellStyle name="Comma 68 5 2 2 2" xfId="8928" xr:uid="{00000000-0005-0000-0000-0000D0230000}"/>
    <cellStyle name="Comma 68 5 2 2 2 2" xfId="8929" xr:uid="{00000000-0005-0000-0000-0000D1230000}"/>
    <cellStyle name="Comma 68 5 2 2 2 3" xfId="8930" xr:uid="{00000000-0005-0000-0000-0000D2230000}"/>
    <cellStyle name="Comma 68 5 2 2 2 4" xfId="8931" xr:uid="{00000000-0005-0000-0000-0000D3230000}"/>
    <cellStyle name="Comma 68 5 2 2 3" xfId="8932" xr:uid="{00000000-0005-0000-0000-0000D4230000}"/>
    <cellStyle name="Comma 68 5 2 2 4" xfId="8933" xr:uid="{00000000-0005-0000-0000-0000D5230000}"/>
    <cellStyle name="Comma 68 5 2 2 5" xfId="8934" xr:uid="{00000000-0005-0000-0000-0000D6230000}"/>
    <cellStyle name="Comma 68 5 2 3" xfId="8935" xr:uid="{00000000-0005-0000-0000-0000D7230000}"/>
    <cellStyle name="Comma 68 5 2 3 2" xfId="8936" xr:uid="{00000000-0005-0000-0000-0000D8230000}"/>
    <cellStyle name="Comma 68 5 2 3 3" xfId="8937" xr:uid="{00000000-0005-0000-0000-0000D9230000}"/>
    <cellStyle name="Comma 68 5 2 3 4" xfId="8938" xr:uid="{00000000-0005-0000-0000-0000DA230000}"/>
    <cellStyle name="Comma 68 5 2 4" xfId="8939" xr:uid="{00000000-0005-0000-0000-0000DB230000}"/>
    <cellStyle name="Comma 68 5 2 5" xfId="8940" xr:uid="{00000000-0005-0000-0000-0000DC230000}"/>
    <cellStyle name="Comma 68 5 2 6" xfId="8941" xr:uid="{00000000-0005-0000-0000-0000DD230000}"/>
    <cellStyle name="Comma 68 5 3" xfId="8942" xr:uid="{00000000-0005-0000-0000-0000DE230000}"/>
    <cellStyle name="Comma 68 5 3 2" xfId="8943" xr:uid="{00000000-0005-0000-0000-0000DF230000}"/>
    <cellStyle name="Comma 68 5 3 2 2" xfId="8944" xr:uid="{00000000-0005-0000-0000-0000E0230000}"/>
    <cellStyle name="Comma 68 5 3 2 2 2" xfId="8945" xr:uid="{00000000-0005-0000-0000-0000E1230000}"/>
    <cellStyle name="Comma 68 5 3 2 2 3" xfId="8946" xr:uid="{00000000-0005-0000-0000-0000E2230000}"/>
    <cellStyle name="Comma 68 5 3 2 2 4" xfId="8947" xr:uid="{00000000-0005-0000-0000-0000E3230000}"/>
    <cellStyle name="Comma 68 5 3 2 3" xfId="8948" xr:uid="{00000000-0005-0000-0000-0000E4230000}"/>
    <cellStyle name="Comma 68 5 3 2 4" xfId="8949" xr:uid="{00000000-0005-0000-0000-0000E5230000}"/>
    <cellStyle name="Comma 68 5 3 2 5" xfId="8950" xr:uid="{00000000-0005-0000-0000-0000E6230000}"/>
    <cellStyle name="Comma 68 5 3 3" xfId="8951" xr:uid="{00000000-0005-0000-0000-0000E7230000}"/>
    <cellStyle name="Comma 68 5 3 3 2" xfId="8952" xr:uid="{00000000-0005-0000-0000-0000E8230000}"/>
    <cellStyle name="Comma 68 5 3 3 3" xfId="8953" xr:uid="{00000000-0005-0000-0000-0000E9230000}"/>
    <cellStyle name="Comma 68 5 3 3 4" xfId="8954" xr:uid="{00000000-0005-0000-0000-0000EA230000}"/>
    <cellStyle name="Comma 68 5 3 4" xfId="8955" xr:uid="{00000000-0005-0000-0000-0000EB230000}"/>
    <cellStyle name="Comma 68 5 3 5" xfId="8956" xr:uid="{00000000-0005-0000-0000-0000EC230000}"/>
    <cellStyle name="Comma 68 5 3 6" xfId="8957" xr:uid="{00000000-0005-0000-0000-0000ED230000}"/>
    <cellStyle name="Comma 68 5 4" xfId="8958" xr:uid="{00000000-0005-0000-0000-0000EE230000}"/>
    <cellStyle name="Comma 68 5 4 2" xfId="8959" xr:uid="{00000000-0005-0000-0000-0000EF230000}"/>
    <cellStyle name="Comma 68 5 4 2 2" xfId="8960" xr:uid="{00000000-0005-0000-0000-0000F0230000}"/>
    <cellStyle name="Comma 68 5 4 2 3" xfId="8961" xr:uid="{00000000-0005-0000-0000-0000F1230000}"/>
    <cellStyle name="Comma 68 5 4 2 4" xfId="8962" xr:uid="{00000000-0005-0000-0000-0000F2230000}"/>
    <cellStyle name="Comma 68 5 4 3" xfId="8963" xr:uid="{00000000-0005-0000-0000-0000F3230000}"/>
    <cellStyle name="Comma 68 5 4 4" xfId="8964" xr:uid="{00000000-0005-0000-0000-0000F4230000}"/>
    <cellStyle name="Comma 68 5 4 5" xfId="8965" xr:uid="{00000000-0005-0000-0000-0000F5230000}"/>
    <cellStyle name="Comma 68 5 5" xfId="8966" xr:uid="{00000000-0005-0000-0000-0000F6230000}"/>
    <cellStyle name="Comma 68 5 5 2" xfId="8967" xr:uid="{00000000-0005-0000-0000-0000F7230000}"/>
    <cellStyle name="Comma 68 5 5 3" xfId="8968" xr:uid="{00000000-0005-0000-0000-0000F8230000}"/>
    <cellStyle name="Comma 68 5 5 4" xfId="8969" xr:uid="{00000000-0005-0000-0000-0000F9230000}"/>
    <cellStyle name="Comma 68 5 6" xfId="8970" xr:uid="{00000000-0005-0000-0000-0000FA230000}"/>
    <cellStyle name="Comma 68 5 7" xfId="8971" xr:uid="{00000000-0005-0000-0000-0000FB230000}"/>
    <cellStyle name="Comma 68 5 8" xfId="8972" xr:uid="{00000000-0005-0000-0000-0000FC230000}"/>
    <cellStyle name="Comma 68 6" xfId="8973" xr:uid="{00000000-0005-0000-0000-0000FD230000}"/>
    <cellStyle name="Comma 68 6 2" xfId="8974" xr:uid="{00000000-0005-0000-0000-0000FE230000}"/>
    <cellStyle name="Comma 68 6 2 2" xfId="8975" xr:uid="{00000000-0005-0000-0000-0000FF230000}"/>
    <cellStyle name="Comma 68 6 2 2 2" xfId="8976" xr:uid="{00000000-0005-0000-0000-000000240000}"/>
    <cellStyle name="Comma 68 6 2 2 3" xfId="8977" xr:uid="{00000000-0005-0000-0000-000001240000}"/>
    <cellStyle name="Comma 68 6 2 2 4" xfId="8978" xr:uid="{00000000-0005-0000-0000-000002240000}"/>
    <cellStyle name="Comma 68 6 2 3" xfId="8979" xr:uid="{00000000-0005-0000-0000-000003240000}"/>
    <cellStyle name="Comma 68 6 2 4" xfId="8980" xr:uid="{00000000-0005-0000-0000-000004240000}"/>
    <cellStyle name="Comma 68 6 2 5" xfId="8981" xr:uid="{00000000-0005-0000-0000-000005240000}"/>
    <cellStyle name="Comma 68 6 3" xfId="8982" xr:uid="{00000000-0005-0000-0000-000006240000}"/>
    <cellStyle name="Comma 68 6 3 2" xfId="8983" xr:uid="{00000000-0005-0000-0000-000007240000}"/>
    <cellStyle name="Comma 68 6 3 3" xfId="8984" xr:uid="{00000000-0005-0000-0000-000008240000}"/>
    <cellStyle name="Comma 68 6 3 4" xfId="8985" xr:uid="{00000000-0005-0000-0000-000009240000}"/>
    <cellStyle name="Comma 68 6 4" xfId="8986" xr:uid="{00000000-0005-0000-0000-00000A240000}"/>
    <cellStyle name="Comma 68 6 5" xfId="8987" xr:uid="{00000000-0005-0000-0000-00000B240000}"/>
    <cellStyle name="Comma 68 6 6" xfId="8988" xr:uid="{00000000-0005-0000-0000-00000C240000}"/>
    <cellStyle name="Comma 68 7" xfId="8989" xr:uid="{00000000-0005-0000-0000-00000D240000}"/>
    <cellStyle name="Comma 68 7 2" xfId="8990" xr:uid="{00000000-0005-0000-0000-00000E240000}"/>
    <cellStyle name="Comma 68 7 2 2" xfId="8991" xr:uid="{00000000-0005-0000-0000-00000F240000}"/>
    <cellStyle name="Comma 68 7 2 2 2" xfId="8992" xr:uid="{00000000-0005-0000-0000-000010240000}"/>
    <cellStyle name="Comma 68 7 2 2 3" xfId="8993" xr:uid="{00000000-0005-0000-0000-000011240000}"/>
    <cellStyle name="Comma 68 7 2 2 4" xfId="8994" xr:uid="{00000000-0005-0000-0000-000012240000}"/>
    <cellStyle name="Comma 68 7 2 3" xfId="8995" xr:uid="{00000000-0005-0000-0000-000013240000}"/>
    <cellStyle name="Comma 68 7 2 4" xfId="8996" xr:uid="{00000000-0005-0000-0000-000014240000}"/>
    <cellStyle name="Comma 68 7 2 5" xfId="8997" xr:uid="{00000000-0005-0000-0000-000015240000}"/>
    <cellStyle name="Comma 68 7 3" xfId="8998" xr:uid="{00000000-0005-0000-0000-000016240000}"/>
    <cellStyle name="Comma 68 7 3 2" xfId="8999" xr:uid="{00000000-0005-0000-0000-000017240000}"/>
    <cellStyle name="Comma 68 7 3 3" xfId="9000" xr:uid="{00000000-0005-0000-0000-000018240000}"/>
    <cellStyle name="Comma 68 7 3 4" xfId="9001" xr:uid="{00000000-0005-0000-0000-000019240000}"/>
    <cellStyle name="Comma 68 7 4" xfId="9002" xr:uid="{00000000-0005-0000-0000-00001A240000}"/>
    <cellStyle name="Comma 68 7 5" xfId="9003" xr:uid="{00000000-0005-0000-0000-00001B240000}"/>
    <cellStyle name="Comma 68 7 6" xfId="9004" xr:uid="{00000000-0005-0000-0000-00001C240000}"/>
    <cellStyle name="Comma 68 8" xfId="9005" xr:uid="{00000000-0005-0000-0000-00001D240000}"/>
    <cellStyle name="Comma 68 8 2" xfId="9006" xr:uid="{00000000-0005-0000-0000-00001E240000}"/>
    <cellStyle name="Comma 68 8 2 2" xfId="9007" xr:uid="{00000000-0005-0000-0000-00001F240000}"/>
    <cellStyle name="Comma 68 8 2 3" xfId="9008" xr:uid="{00000000-0005-0000-0000-000020240000}"/>
    <cellStyle name="Comma 68 8 2 4" xfId="9009" xr:uid="{00000000-0005-0000-0000-000021240000}"/>
    <cellStyle name="Comma 68 8 3" xfId="9010" xr:uid="{00000000-0005-0000-0000-000022240000}"/>
    <cellStyle name="Comma 68 8 4" xfId="9011" xr:uid="{00000000-0005-0000-0000-000023240000}"/>
    <cellStyle name="Comma 68 8 5" xfId="9012" xr:uid="{00000000-0005-0000-0000-000024240000}"/>
    <cellStyle name="Comma 68 9" xfId="9013" xr:uid="{00000000-0005-0000-0000-000025240000}"/>
    <cellStyle name="Comma 68 9 2" xfId="9014" xr:uid="{00000000-0005-0000-0000-000026240000}"/>
    <cellStyle name="Comma 68 9 3" xfId="9015" xr:uid="{00000000-0005-0000-0000-000027240000}"/>
    <cellStyle name="Comma 68 9 4" xfId="9016" xr:uid="{00000000-0005-0000-0000-000028240000}"/>
    <cellStyle name="Comma 69" xfId="9017" xr:uid="{00000000-0005-0000-0000-000029240000}"/>
    <cellStyle name="Comma 7" xfId="9018" xr:uid="{00000000-0005-0000-0000-00002A240000}"/>
    <cellStyle name="Comma 7 2" xfId="9019" xr:uid="{00000000-0005-0000-0000-00002B240000}"/>
    <cellStyle name="Comma 7 2 2" xfId="9020" xr:uid="{00000000-0005-0000-0000-00002C240000}"/>
    <cellStyle name="Comma 7 2 2 2" xfId="9021" xr:uid="{00000000-0005-0000-0000-00002D240000}"/>
    <cellStyle name="Comma 7 2 3" xfId="9022" xr:uid="{00000000-0005-0000-0000-00002E240000}"/>
    <cellStyle name="Comma 7 2 4" xfId="9023" xr:uid="{00000000-0005-0000-0000-00002F240000}"/>
    <cellStyle name="Comma 7 2 5" xfId="9024" xr:uid="{00000000-0005-0000-0000-000030240000}"/>
    <cellStyle name="Comma 7 2 6" xfId="9025" xr:uid="{00000000-0005-0000-0000-000031240000}"/>
    <cellStyle name="Comma 7 2 7" xfId="9026" xr:uid="{00000000-0005-0000-0000-000032240000}"/>
    <cellStyle name="Comma 7 3" xfId="9027" xr:uid="{00000000-0005-0000-0000-000033240000}"/>
    <cellStyle name="Comma 7 3 2" xfId="9028" xr:uid="{00000000-0005-0000-0000-000034240000}"/>
    <cellStyle name="Comma 7 4" xfId="9029" xr:uid="{00000000-0005-0000-0000-000035240000}"/>
    <cellStyle name="Comma 7 4 2" xfId="9030" xr:uid="{00000000-0005-0000-0000-000036240000}"/>
    <cellStyle name="Comma 7 4 3" xfId="9031" xr:uid="{00000000-0005-0000-0000-000037240000}"/>
    <cellStyle name="Comma 70" xfId="9032" xr:uid="{00000000-0005-0000-0000-000038240000}"/>
    <cellStyle name="Comma 71" xfId="9033" xr:uid="{00000000-0005-0000-0000-000039240000}"/>
    <cellStyle name="Comma 72" xfId="9034" xr:uid="{00000000-0005-0000-0000-00003A240000}"/>
    <cellStyle name="Comma 73" xfId="9035" xr:uid="{00000000-0005-0000-0000-00003B240000}"/>
    <cellStyle name="Comma 74" xfId="9036" xr:uid="{00000000-0005-0000-0000-00003C240000}"/>
    <cellStyle name="Comma 75" xfId="9037" xr:uid="{00000000-0005-0000-0000-00003D240000}"/>
    <cellStyle name="Comma 76" xfId="9038" xr:uid="{00000000-0005-0000-0000-00003E240000}"/>
    <cellStyle name="Comma 77" xfId="9039" xr:uid="{00000000-0005-0000-0000-00003F240000}"/>
    <cellStyle name="Comma 78" xfId="9040" xr:uid="{00000000-0005-0000-0000-000040240000}"/>
    <cellStyle name="Comma 79" xfId="9041" xr:uid="{00000000-0005-0000-0000-000041240000}"/>
    <cellStyle name="Comma 8" xfId="9042" xr:uid="{00000000-0005-0000-0000-000042240000}"/>
    <cellStyle name="Comma 8 10" xfId="9043" xr:uid="{00000000-0005-0000-0000-000043240000}"/>
    <cellStyle name="Comma 8 11" xfId="9044" xr:uid="{00000000-0005-0000-0000-000044240000}"/>
    <cellStyle name="Comma 8 2" xfId="9045" xr:uid="{00000000-0005-0000-0000-000045240000}"/>
    <cellStyle name="Comma 8 2 2" xfId="9046" xr:uid="{00000000-0005-0000-0000-000046240000}"/>
    <cellStyle name="Comma 8 2 2 2" xfId="9047" xr:uid="{00000000-0005-0000-0000-000047240000}"/>
    <cellStyle name="Comma 8 2 3" xfId="9048" xr:uid="{00000000-0005-0000-0000-000048240000}"/>
    <cellStyle name="Comma 8 2 4" xfId="9049" xr:uid="{00000000-0005-0000-0000-000049240000}"/>
    <cellStyle name="Comma 8 2 5" xfId="9050" xr:uid="{00000000-0005-0000-0000-00004A240000}"/>
    <cellStyle name="Comma 8 2 6" xfId="9051" xr:uid="{00000000-0005-0000-0000-00004B240000}"/>
    <cellStyle name="Comma 8 2 7" xfId="9052" xr:uid="{00000000-0005-0000-0000-00004C240000}"/>
    <cellStyle name="Comma 8 2 8" xfId="9053" xr:uid="{00000000-0005-0000-0000-00004D240000}"/>
    <cellStyle name="Comma 8 3" xfId="9054" xr:uid="{00000000-0005-0000-0000-00004E240000}"/>
    <cellStyle name="Comma 8 3 2" xfId="9055" xr:uid="{00000000-0005-0000-0000-00004F240000}"/>
    <cellStyle name="Comma 8 4" xfId="9056" xr:uid="{00000000-0005-0000-0000-000050240000}"/>
    <cellStyle name="Comma 8 4 2" xfId="9057" xr:uid="{00000000-0005-0000-0000-000051240000}"/>
    <cellStyle name="Comma 8 5" xfId="9058" xr:uid="{00000000-0005-0000-0000-000052240000}"/>
    <cellStyle name="Comma 8 6" xfId="9059" xr:uid="{00000000-0005-0000-0000-000053240000}"/>
    <cellStyle name="Comma 8 7" xfId="9060" xr:uid="{00000000-0005-0000-0000-000054240000}"/>
    <cellStyle name="Comma 8 8" xfId="9061" xr:uid="{00000000-0005-0000-0000-000055240000}"/>
    <cellStyle name="Comma 8 9" xfId="9062" xr:uid="{00000000-0005-0000-0000-000056240000}"/>
    <cellStyle name="Comma 80" xfId="9063" xr:uid="{00000000-0005-0000-0000-000057240000}"/>
    <cellStyle name="Comma 81" xfId="9064" xr:uid="{00000000-0005-0000-0000-000058240000}"/>
    <cellStyle name="Comma 82" xfId="9065" xr:uid="{00000000-0005-0000-0000-000059240000}"/>
    <cellStyle name="Comma 83" xfId="9066" xr:uid="{00000000-0005-0000-0000-00005A240000}"/>
    <cellStyle name="Comma 84" xfId="9067" xr:uid="{00000000-0005-0000-0000-00005B240000}"/>
    <cellStyle name="Comma 85" xfId="9068" xr:uid="{00000000-0005-0000-0000-00005C240000}"/>
    <cellStyle name="Comma 86" xfId="9069" xr:uid="{00000000-0005-0000-0000-00005D240000}"/>
    <cellStyle name="Comma 87" xfId="9070" xr:uid="{00000000-0005-0000-0000-00005E240000}"/>
    <cellStyle name="Comma 88" xfId="9071" xr:uid="{00000000-0005-0000-0000-00005F240000}"/>
    <cellStyle name="Comma 89" xfId="9072" xr:uid="{00000000-0005-0000-0000-000060240000}"/>
    <cellStyle name="Comma 9" xfId="9073" xr:uid="{00000000-0005-0000-0000-000061240000}"/>
    <cellStyle name="Comma 9 10" xfId="9074" xr:uid="{00000000-0005-0000-0000-000062240000}"/>
    <cellStyle name="Comma 9 11" xfId="9075" xr:uid="{00000000-0005-0000-0000-000063240000}"/>
    <cellStyle name="Comma 9 12" xfId="9076" xr:uid="{00000000-0005-0000-0000-000064240000}"/>
    <cellStyle name="Comma 9 13" xfId="9077" xr:uid="{00000000-0005-0000-0000-000065240000}"/>
    <cellStyle name="Comma 9 2" xfId="9078" xr:uid="{00000000-0005-0000-0000-000066240000}"/>
    <cellStyle name="Comma 9 2 2" xfId="9079" xr:uid="{00000000-0005-0000-0000-000067240000}"/>
    <cellStyle name="Comma 9 2 2 2" xfId="9080" xr:uid="{00000000-0005-0000-0000-000068240000}"/>
    <cellStyle name="Comma 9 2 3" xfId="9081" xr:uid="{00000000-0005-0000-0000-000069240000}"/>
    <cellStyle name="Comma 9 2 3 2" xfId="9082" xr:uid="{00000000-0005-0000-0000-00006A240000}"/>
    <cellStyle name="Comma 9 3" xfId="9083" xr:uid="{00000000-0005-0000-0000-00006B240000}"/>
    <cellStyle name="Comma 9 3 2" xfId="9084" xr:uid="{00000000-0005-0000-0000-00006C240000}"/>
    <cellStyle name="Comma 9 3 2 2" xfId="9085" xr:uid="{00000000-0005-0000-0000-00006D240000}"/>
    <cellStyle name="Comma 9 3 3" xfId="9086" xr:uid="{00000000-0005-0000-0000-00006E240000}"/>
    <cellStyle name="Comma 9 3 4" xfId="9087" xr:uid="{00000000-0005-0000-0000-00006F240000}"/>
    <cellStyle name="Comma 9 3 5" xfId="9088" xr:uid="{00000000-0005-0000-0000-000070240000}"/>
    <cellStyle name="Comma 9 3 6" xfId="9089" xr:uid="{00000000-0005-0000-0000-000071240000}"/>
    <cellStyle name="Comma 9 3 7" xfId="9090" xr:uid="{00000000-0005-0000-0000-000072240000}"/>
    <cellStyle name="Comma 9 4" xfId="9091" xr:uid="{00000000-0005-0000-0000-000073240000}"/>
    <cellStyle name="Comma 9 5" xfId="9092" xr:uid="{00000000-0005-0000-0000-000074240000}"/>
    <cellStyle name="Comma 9 6" xfId="9093" xr:uid="{00000000-0005-0000-0000-000075240000}"/>
    <cellStyle name="Comma 9 7" xfId="9094" xr:uid="{00000000-0005-0000-0000-000076240000}"/>
    <cellStyle name="Comma 9 8" xfId="9095" xr:uid="{00000000-0005-0000-0000-000077240000}"/>
    <cellStyle name="Comma 9 9" xfId="9096" xr:uid="{00000000-0005-0000-0000-000078240000}"/>
    <cellStyle name="Comma 9 9 2" xfId="9097" xr:uid="{00000000-0005-0000-0000-000079240000}"/>
    <cellStyle name="Comma 90" xfId="9098" xr:uid="{00000000-0005-0000-0000-00007A240000}"/>
    <cellStyle name="Comma 91" xfId="9099" xr:uid="{00000000-0005-0000-0000-00007B240000}"/>
    <cellStyle name="Comma 92" xfId="9100" xr:uid="{00000000-0005-0000-0000-00007C240000}"/>
    <cellStyle name="Comma 93" xfId="9101" xr:uid="{00000000-0005-0000-0000-00007D240000}"/>
    <cellStyle name="Comma 94" xfId="9102" xr:uid="{00000000-0005-0000-0000-00007E240000}"/>
    <cellStyle name="Comma 95" xfId="9103" xr:uid="{00000000-0005-0000-0000-00007F240000}"/>
    <cellStyle name="Comma 96" xfId="9104" xr:uid="{00000000-0005-0000-0000-000080240000}"/>
    <cellStyle name="Comma 97" xfId="9105" xr:uid="{00000000-0005-0000-0000-000081240000}"/>
    <cellStyle name="Comma 98" xfId="9106" xr:uid="{00000000-0005-0000-0000-000082240000}"/>
    <cellStyle name="Comma 98 2" xfId="9107" xr:uid="{00000000-0005-0000-0000-000083240000}"/>
    <cellStyle name="Comma 99" xfId="9108" xr:uid="{00000000-0005-0000-0000-000084240000}"/>
    <cellStyle name="Comma0 - Style3" xfId="9109" xr:uid="{00000000-0005-0000-0000-000085240000}"/>
    <cellStyle name="Currency [00]" xfId="9110" xr:uid="{00000000-0005-0000-0000-000086240000}"/>
    <cellStyle name="Currency 10" xfId="9111" xr:uid="{00000000-0005-0000-0000-000087240000}"/>
    <cellStyle name="Currency 2" xfId="9112" xr:uid="{00000000-0005-0000-0000-000088240000}"/>
    <cellStyle name="Currency 2 2" xfId="9113" xr:uid="{00000000-0005-0000-0000-000089240000}"/>
    <cellStyle name="Currency 2 2 2" xfId="9114" xr:uid="{00000000-0005-0000-0000-00008A240000}"/>
    <cellStyle name="Currency 2 2 2 2" xfId="9115" xr:uid="{00000000-0005-0000-0000-00008B240000}"/>
    <cellStyle name="Currency 2 2 2 3" xfId="9116" xr:uid="{00000000-0005-0000-0000-00008C240000}"/>
    <cellStyle name="Currency 2 2 2 4" xfId="9117" xr:uid="{00000000-0005-0000-0000-00008D240000}"/>
    <cellStyle name="Currency 2 3" xfId="9118" xr:uid="{00000000-0005-0000-0000-00008E240000}"/>
    <cellStyle name="Currency 2 4" xfId="9119" xr:uid="{00000000-0005-0000-0000-00008F240000}"/>
    <cellStyle name="Currency 2 5" xfId="9120" xr:uid="{00000000-0005-0000-0000-000090240000}"/>
    <cellStyle name="Currency 2 6" xfId="9121" xr:uid="{00000000-0005-0000-0000-000091240000}"/>
    <cellStyle name="Currency 2 7" xfId="9122" xr:uid="{00000000-0005-0000-0000-000092240000}"/>
    <cellStyle name="Currency 2 7 2" xfId="9123" xr:uid="{00000000-0005-0000-0000-000093240000}"/>
    <cellStyle name="Currency 2 7 3" xfId="9124" xr:uid="{00000000-0005-0000-0000-000094240000}"/>
    <cellStyle name="Currency 2 7 4" xfId="9125" xr:uid="{00000000-0005-0000-0000-000095240000}"/>
    <cellStyle name="Currency 3" xfId="9126" xr:uid="{00000000-0005-0000-0000-000096240000}"/>
    <cellStyle name="Currency 3 2" xfId="9127" xr:uid="{00000000-0005-0000-0000-000097240000}"/>
    <cellStyle name="Currency 4" xfId="9128" xr:uid="{00000000-0005-0000-0000-000098240000}"/>
    <cellStyle name="Currency 5" xfId="9129" xr:uid="{00000000-0005-0000-0000-000099240000}"/>
    <cellStyle name="Currency 6" xfId="9130" xr:uid="{00000000-0005-0000-0000-00009A240000}"/>
    <cellStyle name="Currency 7" xfId="9131" xr:uid="{00000000-0005-0000-0000-00009B240000}"/>
    <cellStyle name="Currency 8" xfId="9132" xr:uid="{00000000-0005-0000-0000-00009C240000}"/>
    <cellStyle name="Currency 9" xfId="9133" xr:uid="{00000000-0005-0000-0000-00009D240000}"/>
    <cellStyle name="Date - Style2" xfId="9134" xr:uid="{00000000-0005-0000-0000-00009E240000}"/>
    <cellStyle name="Date Short" xfId="9135" xr:uid="{00000000-0005-0000-0000-00009F240000}"/>
    <cellStyle name="DELTA" xfId="9136" xr:uid="{00000000-0005-0000-0000-0000A0240000}"/>
    <cellStyle name="DELTA 2" xfId="9137" xr:uid="{00000000-0005-0000-0000-0000A1240000}"/>
    <cellStyle name="DELTA 3" xfId="9138" xr:uid="{00000000-0005-0000-0000-0000A2240000}"/>
    <cellStyle name="DELTA 4" xfId="9139" xr:uid="{00000000-0005-0000-0000-0000A3240000}"/>
    <cellStyle name="DELTA 5" xfId="9140" xr:uid="{00000000-0005-0000-0000-0000A4240000}"/>
    <cellStyle name="DELTA 6" xfId="9141" xr:uid="{00000000-0005-0000-0000-0000A5240000}"/>
    <cellStyle name="DELTA 7" xfId="9142" xr:uid="{00000000-0005-0000-0000-0000A6240000}"/>
    <cellStyle name="Dezimal [0]" xfId="9143" xr:uid="{00000000-0005-0000-0000-0000A7240000}"/>
    <cellStyle name="Dezimal_AX-5-Loan-Portfolio-Efficiency-310899" xfId="9144" xr:uid="{00000000-0005-0000-0000-0000A8240000}"/>
    <cellStyle name="Emphasis 1" xfId="9145" xr:uid="{00000000-0005-0000-0000-0000A9240000}"/>
    <cellStyle name="Emphasis 2" xfId="9146" xr:uid="{00000000-0005-0000-0000-0000AA240000}"/>
    <cellStyle name="Emphasis 3" xfId="9147" xr:uid="{00000000-0005-0000-0000-0000AB240000}"/>
    <cellStyle name="Enter Currency (0)" xfId="9148" xr:uid="{00000000-0005-0000-0000-0000AC240000}"/>
    <cellStyle name="Enter Currency (2)" xfId="9149" xr:uid="{00000000-0005-0000-0000-0000AD240000}"/>
    <cellStyle name="Enter Units (0)" xfId="9150" xr:uid="{00000000-0005-0000-0000-0000AE240000}"/>
    <cellStyle name="Enter Units (1)" xfId="9151" xr:uid="{00000000-0005-0000-0000-0000AF240000}"/>
    <cellStyle name="Enter Units (2)" xfId="9152" xr:uid="{00000000-0005-0000-0000-0000B0240000}"/>
    <cellStyle name="Euro" xfId="9153" xr:uid="{00000000-0005-0000-0000-0000B1240000}"/>
    <cellStyle name="Euro 2" xfId="9154" xr:uid="{00000000-0005-0000-0000-0000B2240000}"/>
    <cellStyle name="Euro 3" xfId="9155" xr:uid="{00000000-0005-0000-0000-0000B3240000}"/>
    <cellStyle name="Explanatory Text 2" xfId="9156" xr:uid="{00000000-0005-0000-0000-0000B4240000}"/>
    <cellStyle name="Explanatory Text 2 10" xfId="9157" xr:uid="{00000000-0005-0000-0000-0000B5240000}"/>
    <cellStyle name="Explanatory Text 2 11" xfId="9158" xr:uid="{00000000-0005-0000-0000-0000B6240000}"/>
    <cellStyle name="Explanatory Text 2 12" xfId="9159" xr:uid="{00000000-0005-0000-0000-0000B7240000}"/>
    <cellStyle name="Explanatory Text 2 2" xfId="9160" xr:uid="{00000000-0005-0000-0000-0000B8240000}"/>
    <cellStyle name="Explanatory Text 2 2 2" xfId="9161" xr:uid="{00000000-0005-0000-0000-0000B9240000}"/>
    <cellStyle name="Explanatory Text 2 3" xfId="9162" xr:uid="{00000000-0005-0000-0000-0000BA240000}"/>
    <cellStyle name="Explanatory Text 2 4" xfId="9163" xr:uid="{00000000-0005-0000-0000-0000BB240000}"/>
    <cellStyle name="Explanatory Text 2 5" xfId="9164" xr:uid="{00000000-0005-0000-0000-0000BC240000}"/>
    <cellStyle name="Explanatory Text 2 6" xfId="9165" xr:uid="{00000000-0005-0000-0000-0000BD240000}"/>
    <cellStyle name="Explanatory Text 2 7" xfId="9166" xr:uid="{00000000-0005-0000-0000-0000BE240000}"/>
    <cellStyle name="Explanatory Text 2 8" xfId="9167" xr:uid="{00000000-0005-0000-0000-0000BF240000}"/>
    <cellStyle name="Explanatory Text 2 9" xfId="9168" xr:uid="{00000000-0005-0000-0000-0000C0240000}"/>
    <cellStyle name="Explanatory Text 3" xfId="9169" xr:uid="{00000000-0005-0000-0000-0000C1240000}"/>
    <cellStyle name="Explanatory Text 3 2" xfId="9170" xr:uid="{00000000-0005-0000-0000-0000C2240000}"/>
    <cellStyle name="Explanatory Text 3 3" xfId="9171" xr:uid="{00000000-0005-0000-0000-0000C3240000}"/>
    <cellStyle name="Explanatory Text 4" xfId="9172" xr:uid="{00000000-0005-0000-0000-0000C4240000}"/>
    <cellStyle name="Explanatory Text 4 2" xfId="9173" xr:uid="{00000000-0005-0000-0000-0000C5240000}"/>
    <cellStyle name="Explanatory Text 4 3" xfId="9174" xr:uid="{00000000-0005-0000-0000-0000C6240000}"/>
    <cellStyle name="Explanatory Text 5" xfId="9175" xr:uid="{00000000-0005-0000-0000-0000C7240000}"/>
    <cellStyle name="Explanatory Text 5 2" xfId="9176" xr:uid="{00000000-0005-0000-0000-0000C8240000}"/>
    <cellStyle name="Explanatory Text 5 3" xfId="9177" xr:uid="{00000000-0005-0000-0000-0000C9240000}"/>
    <cellStyle name="Explanatory Text 6" xfId="9178" xr:uid="{00000000-0005-0000-0000-0000CA240000}"/>
    <cellStyle name="Explanatory Text 6 2" xfId="9179" xr:uid="{00000000-0005-0000-0000-0000CB240000}"/>
    <cellStyle name="Explanatory Text 6 3" xfId="9180" xr:uid="{00000000-0005-0000-0000-0000CC240000}"/>
    <cellStyle name="Explanatory Text 7" xfId="9181" xr:uid="{00000000-0005-0000-0000-0000CD240000}"/>
    <cellStyle name="Flag" xfId="9182" xr:uid="{00000000-0005-0000-0000-0000CE240000}"/>
    <cellStyle name="Flag 2" xfId="9183" xr:uid="{00000000-0005-0000-0000-0000CF240000}"/>
    <cellStyle name="Flag 3" xfId="9184" xr:uid="{00000000-0005-0000-0000-0000D0240000}"/>
    <cellStyle name="Gia's" xfId="9185" xr:uid="{00000000-0005-0000-0000-0000D1240000}"/>
    <cellStyle name="Gia's 10" xfId="9186" xr:uid="{00000000-0005-0000-0000-0000D2240000}"/>
    <cellStyle name="Gia's 10 2" xfId="21324" xr:uid="{00000000-0005-0000-0000-0000D3240000}"/>
    <cellStyle name="Gia's 10 2 2" xfId="22225" xr:uid="{00000000-0005-0000-0000-0000D4240000}"/>
    <cellStyle name="Gia's 10 3" xfId="21500" xr:uid="{00000000-0005-0000-0000-0000D5240000}"/>
    <cellStyle name="Gia's 11" xfId="21325" xr:uid="{00000000-0005-0000-0000-0000D6240000}"/>
    <cellStyle name="Gia's 11 2" xfId="22226" xr:uid="{00000000-0005-0000-0000-0000D7240000}"/>
    <cellStyle name="Gia's 12" xfId="21499" xr:uid="{00000000-0005-0000-0000-0000D8240000}"/>
    <cellStyle name="Gia's 2" xfId="9187" xr:uid="{00000000-0005-0000-0000-0000D9240000}"/>
    <cellStyle name="Gia's 2 2" xfId="21323" xr:uid="{00000000-0005-0000-0000-0000DA240000}"/>
    <cellStyle name="Gia's 2 2 2" xfId="22224" xr:uid="{00000000-0005-0000-0000-0000DB240000}"/>
    <cellStyle name="Gia's 2 3" xfId="21501" xr:uid="{00000000-0005-0000-0000-0000DC240000}"/>
    <cellStyle name="Gia's 3" xfId="9188" xr:uid="{00000000-0005-0000-0000-0000DD240000}"/>
    <cellStyle name="Gia's 3 2" xfId="21322" xr:uid="{00000000-0005-0000-0000-0000DE240000}"/>
    <cellStyle name="Gia's 3 2 2" xfId="22223" xr:uid="{00000000-0005-0000-0000-0000DF240000}"/>
    <cellStyle name="Gia's 3 3" xfId="21502" xr:uid="{00000000-0005-0000-0000-0000E0240000}"/>
    <cellStyle name="Gia's 4" xfId="9189" xr:uid="{00000000-0005-0000-0000-0000E1240000}"/>
    <cellStyle name="Gia's 4 2" xfId="21321" xr:uid="{00000000-0005-0000-0000-0000E2240000}"/>
    <cellStyle name="Gia's 4 2 2" xfId="22222" xr:uid="{00000000-0005-0000-0000-0000E3240000}"/>
    <cellStyle name="Gia's 4 3" xfId="21503" xr:uid="{00000000-0005-0000-0000-0000E4240000}"/>
    <cellStyle name="Gia's 5" xfId="9190" xr:uid="{00000000-0005-0000-0000-0000E5240000}"/>
    <cellStyle name="Gia's 5 2" xfId="21320" xr:uid="{00000000-0005-0000-0000-0000E6240000}"/>
    <cellStyle name="Gia's 5 2 2" xfId="22221" xr:uid="{00000000-0005-0000-0000-0000E7240000}"/>
    <cellStyle name="Gia's 5 3" xfId="21504" xr:uid="{00000000-0005-0000-0000-0000E8240000}"/>
    <cellStyle name="Gia's 6" xfId="9191" xr:uid="{00000000-0005-0000-0000-0000E9240000}"/>
    <cellStyle name="Gia's 6 2" xfId="21319" xr:uid="{00000000-0005-0000-0000-0000EA240000}"/>
    <cellStyle name="Gia's 6 2 2" xfId="22220" xr:uid="{00000000-0005-0000-0000-0000EB240000}"/>
    <cellStyle name="Gia's 6 3" xfId="21505" xr:uid="{00000000-0005-0000-0000-0000EC240000}"/>
    <cellStyle name="Gia's 7" xfId="9192" xr:uid="{00000000-0005-0000-0000-0000ED240000}"/>
    <cellStyle name="Gia's 7 2" xfId="21318" xr:uid="{00000000-0005-0000-0000-0000EE240000}"/>
    <cellStyle name="Gia's 7 2 2" xfId="22219" xr:uid="{00000000-0005-0000-0000-0000EF240000}"/>
    <cellStyle name="Gia's 7 3" xfId="21506" xr:uid="{00000000-0005-0000-0000-0000F0240000}"/>
    <cellStyle name="Gia's 8" xfId="9193" xr:uid="{00000000-0005-0000-0000-0000F1240000}"/>
    <cellStyle name="Gia's 8 2" xfId="21317" xr:uid="{00000000-0005-0000-0000-0000F2240000}"/>
    <cellStyle name="Gia's 8 2 2" xfId="22218" xr:uid="{00000000-0005-0000-0000-0000F3240000}"/>
    <cellStyle name="Gia's 8 3" xfId="21507" xr:uid="{00000000-0005-0000-0000-0000F4240000}"/>
    <cellStyle name="Gia's 9" xfId="9194" xr:uid="{00000000-0005-0000-0000-0000F5240000}"/>
    <cellStyle name="Gia's 9 2" xfId="21316" xr:uid="{00000000-0005-0000-0000-0000F6240000}"/>
    <cellStyle name="Gia's 9 2 2" xfId="22217" xr:uid="{00000000-0005-0000-0000-0000F7240000}"/>
    <cellStyle name="Gia's 9 3" xfId="21508" xr:uid="{00000000-0005-0000-0000-0000F8240000}"/>
    <cellStyle name="Good 2" xfId="9195" xr:uid="{00000000-0005-0000-0000-0000F9240000}"/>
    <cellStyle name="Good 2 10" xfId="9196" xr:uid="{00000000-0005-0000-0000-0000FA240000}"/>
    <cellStyle name="Good 2 11" xfId="9197" xr:uid="{00000000-0005-0000-0000-0000FB240000}"/>
    <cellStyle name="Good 2 12" xfId="9198" xr:uid="{00000000-0005-0000-0000-0000FC240000}"/>
    <cellStyle name="Good 2 2" xfId="9199" xr:uid="{00000000-0005-0000-0000-0000FD240000}"/>
    <cellStyle name="Good 2 2 2" xfId="9200" xr:uid="{00000000-0005-0000-0000-0000FE240000}"/>
    <cellStyle name="Good 2 3" xfId="9201" xr:uid="{00000000-0005-0000-0000-0000FF240000}"/>
    <cellStyle name="Good 2 4" xfId="9202" xr:uid="{00000000-0005-0000-0000-000000250000}"/>
    <cellStyle name="Good 2 5" xfId="9203" xr:uid="{00000000-0005-0000-0000-000001250000}"/>
    <cellStyle name="Good 2 6" xfId="9204" xr:uid="{00000000-0005-0000-0000-000002250000}"/>
    <cellStyle name="Good 2 7" xfId="9205" xr:uid="{00000000-0005-0000-0000-000003250000}"/>
    <cellStyle name="Good 2 8" xfId="9206" xr:uid="{00000000-0005-0000-0000-000004250000}"/>
    <cellStyle name="Good 2 9" xfId="9207" xr:uid="{00000000-0005-0000-0000-000005250000}"/>
    <cellStyle name="Good 3" xfId="9208" xr:uid="{00000000-0005-0000-0000-000006250000}"/>
    <cellStyle name="Good 3 2" xfId="9209" xr:uid="{00000000-0005-0000-0000-000007250000}"/>
    <cellStyle name="Good 3 3" xfId="9210" xr:uid="{00000000-0005-0000-0000-000008250000}"/>
    <cellStyle name="Good 4" xfId="9211" xr:uid="{00000000-0005-0000-0000-000009250000}"/>
    <cellStyle name="Good 4 2" xfId="9212" xr:uid="{00000000-0005-0000-0000-00000A250000}"/>
    <cellStyle name="Good 4 3" xfId="9213" xr:uid="{00000000-0005-0000-0000-00000B250000}"/>
    <cellStyle name="Good 5" xfId="9214" xr:uid="{00000000-0005-0000-0000-00000C250000}"/>
    <cellStyle name="Good 5 2" xfId="9215" xr:uid="{00000000-0005-0000-0000-00000D250000}"/>
    <cellStyle name="Good 5 3" xfId="9216" xr:uid="{00000000-0005-0000-0000-00000E250000}"/>
    <cellStyle name="Good 6" xfId="9217" xr:uid="{00000000-0005-0000-0000-00000F250000}"/>
    <cellStyle name="Good 6 2" xfId="9218" xr:uid="{00000000-0005-0000-0000-000010250000}"/>
    <cellStyle name="Good 6 3" xfId="9219" xr:uid="{00000000-0005-0000-0000-000011250000}"/>
    <cellStyle name="Good 7" xfId="9220" xr:uid="{00000000-0005-0000-0000-000012250000}"/>
    <cellStyle name="greyed" xfId="9221" xr:uid="{00000000-0005-0000-0000-000013250000}"/>
    <cellStyle name="greyed 2" xfId="21315" xr:uid="{00000000-0005-0000-0000-000014250000}"/>
    <cellStyle name="greyed 2 2" xfId="22216" xr:uid="{00000000-0005-0000-0000-000015250000}"/>
    <cellStyle name="greyed 3" xfId="21509" xr:uid="{00000000-0005-0000-0000-000016250000}"/>
    <cellStyle name="Header1" xfId="9222" xr:uid="{00000000-0005-0000-0000-000017250000}"/>
    <cellStyle name="Header1 2" xfId="9223" xr:uid="{00000000-0005-0000-0000-000018250000}"/>
    <cellStyle name="Header1 3" xfId="9224" xr:uid="{00000000-0005-0000-0000-000019250000}"/>
    <cellStyle name="Header2" xfId="9225" xr:uid="{00000000-0005-0000-0000-00001A250000}"/>
    <cellStyle name="Header2 2" xfId="9226" xr:uid="{00000000-0005-0000-0000-00001B250000}"/>
    <cellStyle name="Header2 2 2" xfId="21313" xr:uid="{00000000-0005-0000-0000-00001C250000}"/>
    <cellStyle name="Header2 2 2 2" xfId="22214" xr:uid="{00000000-0005-0000-0000-00001D250000}"/>
    <cellStyle name="Header2 2 3" xfId="21511" xr:uid="{00000000-0005-0000-0000-00001E250000}"/>
    <cellStyle name="Header2 3" xfId="9227" xr:uid="{00000000-0005-0000-0000-00001F250000}"/>
    <cellStyle name="Header2 3 2" xfId="21312" xr:uid="{00000000-0005-0000-0000-000020250000}"/>
    <cellStyle name="Header2 3 2 2" xfId="22213" xr:uid="{00000000-0005-0000-0000-000021250000}"/>
    <cellStyle name="Header2 3 3" xfId="21512" xr:uid="{00000000-0005-0000-0000-000022250000}"/>
    <cellStyle name="Header2 4" xfId="21314" xr:uid="{00000000-0005-0000-0000-000023250000}"/>
    <cellStyle name="Header2 4 2" xfId="22215" xr:uid="{00000000-0005-0000-0000-000024250000}"/>
    <cellStyle name="Header2 5" xfId="21510" xr:uid="{00000000-0005-0000-0000-000025250000}"/>
    <cellStyle name="Heading 1 2" xfId="9228" xr:uid="{00000000-0005-0000-0000-000026250000}"/>
    <cellStyle name="Heading 1 2 2" xfId="9229" xr:uid="{00000000-0005-0000-0000-000027250000}"/>
    <cellStyle name="Heading 1 2 2 2" xfId="9230" xr:uid="{00000000-0005-0000-0000-000028250000}"/>
    <cellStyle name="Heading 1 2 3" xfId="9231" xr:uid="{00000000-0005-0000-0000-000029250000}"/>
    <cellStyle name="Heading 1 2 4" xfId="9232" xr:uid="{00000000-0005-0000-0000-00002A250000}"/>
    <cellStyle name="Heading 1 3" xfId="9233" xr:uid="{00000000-0005-0000-0000-00002B250000}"/>
    <cellStyle name="Heading 1 3 2" xfId="9234" xr:uid="{00000000-0005-0000-0000-00002C250000}"/>
    <cellStyle name="Heading 1 3 3" xfId="9235" xr:uid="{00000000-0005-0000-0000-00002D250000}"/>
    <cellStyle name="Heading 1 4" xfId="9236" xr:uid="{00000000-0005-0000-0000-00002E250000}"/>
    <cellStyle name="Heading 1 4 2" xfId="9237" xr:uid="{00000000-0005-0000-0000-00002F250000}"/>
    <cellStyle name="Heading 1 4 3" xfId="9238" xr:uid="{00000000-0005-0000-0000-000030250000}"/>
    <cellStyle name="Heading 1 5" xfId="9239" xr:uid="{00000000-0005-0000-0000-000031250000}"/>
    <cellStyle name="Heading 1 5 2" xfId="9240" xr:uid="{00000000-0005-0000-0000-000032250000}"/>
    <cellStyle name="Heading 1 5 3" xfId="9241" xr:uid="{00000000-0005-0000-0000-000033250000}"/>
    <cellStyle name="Heading 1 6" xfId="9242" xr:uid="{00000000-0005-0000-0000-000034250000}"/>
    <cellStyle name="Heading 1 6 2" xfId="9243" xr:uid="{00000000-0005-0000-0000-000035250000}"/>
    <cellStyle name="Heading 1 6 3" xfId="9244" xr:uid="{00000000-0005-0000-0000-000036250000}"/>
    <cellStyle name="Heading 1 7" xfId="9245" xr:uid="{00000000-0005-0000-0000-000037250000}"/>
    <cellStyle name="Heading 2 2" xfId="9246" xr:uid="{00000000-0005-0000-0000-000038250000}"/>
    <cellStyle name="Heading 2 2 2" xfId="9247" xr:uid="{00000000-0005-0000-0000-000039250000}"/>
    <cellStyle name="Heading 2 2 2 2" xfId="9248" xr:uid="{00000000-0005-0000-0000-00003A250000}"/>
    <cellStyle name="Heading 2 2 3" xfId="9249" xr:uid="{00000000-0005-0000-0000-00003B250000}"/>
    <cellStyle name="Heading 2 2 4" xfId="9250" xr:uid="{00000000-0005-0000-0000-00003C250000}"/>
    <cellStyle name="Heading 2 3" xfId="9251" xr:uid="{00000000-0005-0000-0000-00003D250000}"/>
    <cellStyle name="Heading 2 3 2" xfId="9252" xr:uid="{00000000-0005-0000-0000-00003E250000}"/>
    <cellStyle name="Heading 2 3 3" xfId="9253" xr:uid="{00000000-0005-0000-0000-00003F250000}"/>
    <cellStyle name="Heading 2 4" xfId="9254" xr:uid="{00000000-0005-0000-0000-000040250000}"/>
    <cellStyle name="Heading 2 4 2" xfId="9255" xr:uid="{00000000-0005-0000-0000-000041250000}"/>
    <cellStyle name="Heading 2 4 3" xfId="9256" xr:uid="{00000000-0005-0000-0000-000042250000}"/>
    <cellStyle name="Heading 2 5" xfId="9257" xr:uid="{00000000-0005-0000-0000-000043250000}"/>
    <cellStyle name="Heading 2 5 2" xfId="9258" xr:uid="{00000000-0005-0000-0000-000044250000}"/>
    <cellStyle name="Heading 2 5 3" xfId="9259" xr:uid="{00000000-0005-0000-0000-000045250000}"/>
    <cellStyle name="Heading 2 6" xfId="9260" xr:uid="{00000000-0005-0000-0000-000046250000}"/>
    <cellStyle name="Heading 2 6 2" xfId="9261" xr:uid="{00000000-0005-0000-0000-000047250000}"/>
    <cellStyle name="Heading 2 6 3" xfId="9262" xr:uid="{00000000-0005-0000-0000-000048250000}"/>
    <cellStyle name="Heading 2 7" xfId="9263" xr:uid="{00000000-0005-0000-0000-000049250000}"/>
    <cellStyle name="Heading 3 2" xfId="9264" xr:uid="{00000000-0005-0000-0000-00004A250000}"/>
    <cellStyle name="Heading 3 2 2" xfId="9265" xr:uid="{00000000-0005-0000-0000-00004B250000}"/>
    <cellStyle name="Heading 3 2 2 2" xfId="9266" xr:uid="{00000000-0005-0000-0000-00004C250000}"/>
    <cellStyle name="Heading 3 2 3" xfId="9267" xr:uid="{00000000-0005-0000-0000-00004D250000}"/>
    <cellStyle name="Heading 3 2 3 2" xfId="9268" xr:uid="{00000000-0005-0000-0000-00004E250000}"/>
    <cellStyle name="Heading 3 2 4" xfId="9269" xr:uid="{00000000-0005-0000-0000-00004F250000}"/>
    <cellStyle name="Heading 3 2 4 2" xfId="9270" xr:uid="{00000000-0005-0000-0000-000050250000}"/>
    <cellStyle name="Heading 3 2 5" xfId="9271" xr:uid="{00000000-0005-0000-0000-000051250000}"/>
    <cellStyle name="Heading 3 3" xfId="9272" xr:uid="{00000000-0005-0000-0000-000052250000}"/>
    <cellStyle name="Heading 3 3 2" xfId="9273" xr:uid="{00000000-0005-0000-0000-000053250000}"/>
    <cellStyle name="Heading 3 3 3" xfId="9274" xr:uid="{00000000-0005-0000-0000-000054250000}"/>
    <cellStyle name="Heading 3 4" xfId="9275" xr:uid="{00000000-0005-0000-0000-000055250000}"/>
    <cellStyle name="Heading 3 4 2" xfId="9276" xr:uid="{00000000-0005-0000-0000-000056250000}"/>
    <cellStyle name="Heading 3 4 3" xfId="9277" xr:uid="{00000000-0005-0000-0000-000057250000}"/>
    <cellStyle name="Heading 3 5" xfId="9278" xr:uid="{00000000-0005-0000-0000-000058250000}"/>
    <cellStyle name="Heading 3 5 2" xfId="9279" xr:uid="{00000000-0005-0000-0000-000059250000}"/>
    <cellStyle name="Heading 3 5 3" xfId="9280" xr:uid="{00000000-0005-0000-0000-00005A250000}"/>
    <cellStyle name="Heading 3 6" xfId="9281" xr:uid="{00000000-0005-0000-0000-00005B250000}"/>
    <cellStyle name="Heading 3 6 2" xfId="9282" xr:uid="{00000000-0005-0000-0000-00005C250000}"/>
    <cellStyle name="Heading 3 6 3" xfId="9283" xr:uid="{00000000-0005-0000-0000-00005D250000}"/>
    <cellStyle name="Heading 3 7" xfId="9284" xr:uid="{00000000-0005-0000-0000-00005E250000}"/>
    <cellStyle name="Heading 4 2" xfId="9285" xr:uid="{00000000-0005-0000-0000-00005F250000}"/>
    <cellStyle name="Heading 4 2 2" xfId="9286" xr:uid="{00000000-0005-0000-0000-000060250000}"/>
    <cellStyle name="Heading 4 2 2 2" xfId="9287" xr:uid="{00000000-0005-0000-0000-000061250000}"/>
    <cellStyle name="Heading 4 2 3" xfId="9288" xr:uid="{00000000-0005-0000-0000-000062250000}"/>
    <cellStyle name="Heading 4 2 4" xfId="9289" xr:uid="{00000000-0005-0000-0000-000063250000}"/>
    <cellStyle name="Heading 4 3" xfId="9290" xr:uid="{00000000-0005-0000-0000-000064250000}"/>
    <cellStyle name="Heading 4 3 2" xfId="9291" xr:uid="{00000000-0005-0000-0000-000065250000}"/>
    <cellStyle name="Heading 4 3 3" xfId="9292" xr:uid="{00000000-0005-0000-0000-000066250000}"/>
    <cellStyle name="Heading 4 4" xfId="9293" xr:uid="{00000000-0005-0000-0000-000067250000}"/>
    <cellStyle name="Heading 4 4 2" xfId="9294" xr:uid="{00000000-0005-0000-0000-000068250000}"/>
    <cellStyle name="Heading 4 4 3" xfId="9295" xr:uid="{00000000-0005-0000-0000-000069250000}"/>
    <cellStyle name="Heading 4 5" xfId="9296" xr:uid="{00000000-0005-0000-0000-00006A250000}"/>
    <cellStyle name="Heading 4 5 2" xfId="9297" xr:uid="{00000000-0005-0000-0000-00006B250000}"/>
    <cellStyle name="Heading 4 5 3" xfId="9298" xr:uid="{00000000-0005-0000-0000-00006C250000}"/>
    <cellStyle name="Heading 4 6" xfId="9299" xr:uid="{00000000-0005-0000-0000-00006D250000}"/>
    <cellStyle name="Heading 4 6 2" xfId="9300" xr:uid="{00000000-0005-0000-0000-00006E250000}"/>
    <cellStyle name="Heading 4 6 3" xfId="9301" xr:uid="{00000000-0005-0000-0000-00006F250000}"/>
    <cellStyle name="Heading 4 7" xfId="9302" xr:uid="{00000000-0005-0000-0000-000070250000}"/>
    <cellStyle name="Heading A" xfId="9303" xr:uid="{00000000-0005-0000-0000-000071250000}"/>
    <cellStyle name="Heading1" xfId="9304" xr:uid="{00000000-0005-0000-0000-000072250000}"/>
    <cellStyle name="Heading1 2" xfId="9305" xr:uid="{00000000-0005-0000-0000-000073250000}"/>
    <cellStyle name="Heading1 3" xfId="9306" xr:uid="{00000000-0005-0000-0000-000074250000}"/>
    <cellStyle name="Heading2" xfId="9307" xr:uid="{00000000-0005-0000-0000-000075250000}"/>
    <cellStyle name="Heading2 2" xfId="9308" xr:uid="{00000000-0005-0000-0000-000076250000}"/>
    <cellStyle name="Heading2 3" xfId="9309" xr:uid="{00000000-0005-0000-0000-000077250000}"/>
    <cellStyle name="Heading3" xfId="9310" xr:uid="{00000000-0005-0000-0000-000078250000}"/>
    <cellStyle name="Heading3 2" xfId="9311" xr:uid="{00000000-0005-0000-0000-000079250000}"/>
    <cellStyle name="Heading3 3" xfId="9312" xr:uid="{00000000-0005-0000-0000-00007A250000}"/>
    <cellStyle name="Heading4" xfId="9313" xr:uid="{00000000-0005-0000-0000-00007B250000}"/>
    <cellStyle name="Heading4 2" xfId="9314" xr:uid="{00000000-0005-0000-0000-00007C250000}"/>
    <cellStyle name="Heading4 3" xfId="9315" xr:uid="{00000000-0005-0000-0000-00007D250000}"/>
    <cellStyle name="Heading5" xfId="9316" xr:uid="{00000000-0005-0000-0000-00007E250000}"/>
    <cellStyle name="Heading5 2" xfId="9317" xr:uid="{00000000-0005-0000-0000-00007F250000}"/>
    <cellStyle name="Heading5 3" xfId="9318" xr:uid="{00000000-0005-0000-0000-000080250000}"/>
    <cellStyle name="Heading6" xfId="9319" xr:uid="{00000000-0005-0000-0000-000081250000}"/>
    <cellStyle name="Heading6 2" xfId="9320" xr:uid="{00000000-0005-0000-0000-000082250000}"/>
    <cellStyle name="Heading6 3" xfId="9321" xr:uid="{00000000-0005-0000-0000-000083250000}"/>
    <cellStyle name="HeadingTable" xfId="9322" xr:uid="{00000000-0005-0000-0000-000084250000}"/>
    <cellStyle name="HeadingTable 2" xfId="21311" xr:uid="{00000000-0005-0000-0000-000085250000}"/>
    <cellStyle name="HeadingTable 2 2" xfId="22212" xr:uid="{00000000-0005-0000-0000-000086250000}"/>
    <cellStyle name="HeadingTable 3" xfId="21513" xr:uid="{00000000-0005-0000-0000-000087250000}"/>
    <cellStyle name="highlightExposure" xfId="9323" xr:uid="{00000000-0005-0000-0000-000088250000}"/>
    <cellStyle name="highlightExposure 2" xfId="21310" xr:uid="{00000000-0005-0000-0000-000089250000}"/>
    <cellStyle name="highlightExposure 2 2" xfId="22211" xr:uid="{00000000-0005-0000-0000-00008A250000}"/>
    <cellStyle name="highlightExposure 3" xfId="21514" xr:uid="{00000000-0005-0000-0000-00008B250000}"/>
    <cellStyle name="highlightPercentage" xfId="9324" xr:uid="{00000000-0005-0000-0000-00008C250000}"/>
    <cellStyle name="highlightPercentage 2" xfId="21309" xr:uid="{00000000-0005-0000-0000-00008D250000}"/>
    <cellStyle name="highlightPercentage 2 2" xfId="22210" xr:uid="{00000000-0005-0000-0000-00008E250000}"/>
    <cellStyle name="highlightPercentage 3" xfId="21515" xr:uid="{00000000-0005-0000-0000-00008F250000}"/>
    <cellStyle name="highlightText" xfId="9325" xr:uid="{00000000-0005-0000-0000-000090250000}"/>
    <cellStyle name="highlightText 2" xfId="21308" xr:uid="{00000000-0005-0000-0000-000091250000}"/>
    <cellStyle name="highlightText 2 2" xfId="22209" xr:uid="{00000000-0005-0000-0000-000092250000}"/>
    <cellStyle name="highlightText 3" xfId="21516" xr:uid="{00000000-0005-0000-0000-000093250000}"/>
    <cellStyle name="Horizontal" xfId="9326" xr:uid="{00000000-0005-0000-0000-000094250000}"/>
    <cellStyle name="Horizontal 2" xfId="9327" xr:uid="{00000000-0005-0000-0000-000095250000}"/>
    <cellStyle name="Horizontal 3" xfId="9328" xr:uid="{00000000-0005-0000-0000-000096250000}"/>
    <cellStyle name="Hyperlink" xfId="17" builtinId="8"/>
    <cellStyle name="Hyperlink 2" xfId="9329" xr:uid="{00000000-0005-0000-0000-000098250000}"/>
    <cellStyle name="Hyperlink 2 2" xfId="9330" xr:uid="{00000000-0005-0000-0000-000099250000}"/>
    <cellStyle name="Hyperlink 2 3" xfId="9331" xr:uid="{00000000-0005-0000-0000-00009A250000}"/>
    <cellStyle name="Îáû÷íûé_23_1 " xfId="9332" xr:uid="{00000000-0005-0000-0000-00009B250000}"/>
    <cellStyle name="Input 2" xfId="9333" xr:uid="{00000000-0005-0000-0000-00009C250000}"/>
    <cellStyle name="Input 2 10" xfId="9334" xr:uid="{00000000-0005-0000-0000-00009D250000}"/>
    <cellStyle name="Input 2 10 2" xfId="9335" xr:uid="{00000000-0005-0000-0000-00009E250000}"/>
    <cellStyle name="Input 2 10 2 2" xfId="21306" xr:uid="{00000000-0005-0000-0000-00009F250000}"/>
    <cellStyle name="Input 2 10 2 2 2" xfId="22207" xr:uid="{00000000-0005-0000-0000-0000A0250000}"/>
    <cellStyle name="Input 2 10 2 3" xfId="21518" xr:uid="{00000000-0005-0000-0000-0000A1250000}"/>
    <cellStyle name="Input 2 10 3" xfId="9336" xr:uid="{00000000-0005-0000-0000-0000A2250000}"/>
    <cellStyle name="Input 2 10 3 2" xfId="21305" xr:uid="{00000000-0005-0000-0000-0000A3250000}"/>
    <cellStyle name="Input 2 10 3 2 2" xfId="22206" xr:uid="{00000000-0005-0000-0000-0000A4250000}"/>
    <cellStyle name="Input 2 10 3 3" xfId="21519" xr:uid="{00000000-0005-0000-0000-0000A5250000}"/>
    <cellStyle name="Input 2 10 4" xfId="9337" xr:uid="{00000000-0005-0000-0000-0000A6250000}"/>
    <cellStyle name="Input 2 10 4 2" xfId="21304" xr:uid="{00000000-0005-0000-0000-0000A7250000}"/>
    <cellStyle name="Input 2 10 4 2 2" xfId="22205" xr:uid="{00000000-0005-0000-0000-0000A8250000}"/>
    <cellStyle name="Input 2 10 4 3" xfId="21520" xr:uid="{00000000-0005-0000-0000-0000A9250000}"/>
    <cellStyle name="Input 2 10 5" xfId="9338" xr:uid="{00000000-0005-0000-0000-0000AA250000}"/>
    <cellStyle name="Input 2 10 5 2" xfId="21303" xr:uid="{00000000-0005-0000-0000-0000AB250000}"/>
    <cellStyle name="Input 2 10 5 2 2" xfId="22204" xr:uid="{00000000-0005-0000-0000-0000AC250000}"/>
    <cellStyle name="Input 2 10 5 3" xfId="21521" xr:uid="{00000000-0005-0000-0000-0000AD250000}"/>
    <cellStyle name="Input 2 11" xfId="9339" xr:uid="{00000000-0005-0000-0000-0000AE250000}"/>
    <cellStyle name="Input 2 11 2" xfId="9340" xr:uid="{00000000-0005-0000-0000-0000AF250000}"/>
    <cellStyle name="Input 2 11 2 2" xfId="21301" xr:uid="{00000000-0005-0000-0000-0000B0250000}"/>
    <cellStyle name="Input 2 11 2 2 2" xfId="22202" xr:uid="{00000000-0005-0000-0000-0000B1250000}"/>
    <cellStyle name="Input 2 11 2 3" xfId="21523" xr:uid="{00000000-0005-0000-0000-0000B2250000}"/>
    <cellStyle name="Input 2 11 3" xfId="9341" xr:uid="{00000000-0005-0000-0000-0000B3250000}"/>
    <cellStyle name="Input 2 11 3 2" xfId="21300" xr:uid="{00000000-0005-0000-0000-0000B4250000}"/>
    <cellStyle name="Input 2 11 3 2 2" xfId="22201" xr:uid="{00000000-0005-0000-0000-0000B5250000}"/>
    <cellStyle name="Input 2 11 3 3" xfId="21524" xr:uid="{00000000-0005-0000-0000-0000B6250000}"/>
    <cellStyle name="Input 2 11 4" xfId="9342" xr:uid="{00000000-0005-0000-0000-0000B7250000}"/>
    <cellStyle name="Input 2 11 4 2" xfId="21299" xr:uid="{00000000-0005-0000-0000-0000B8250000}"/>
    <cellStyle name="Input 2 11 4 2 2" xfId="22200" xr:uid="{00000000-0005-0000-0000-0000B9250000}"/>
    <cellStyle name="Input 2 11 4 3" xfId="21525" xr:uid="{00000000-0005-0000-0000-0000BA250000}"/>
    <cellStyle name="Input 2 11 5" xfId="9343" xr:uid="{00000000-0005-0000-0000-0000BB250000}"/>
    <cellStyle name="Input 2 11 5 2" xfId="21298" xr:uid="{00000000-0005-0000-0000-0000BC250000}"/>
    <cellStyle name="Input 2 11 5 2 2" xfId="22199" xr:uid="{00000000-0005-0000-0000-0000BD250000}"/>
    <cellStyle name="Input 2 11 5 3" xfId="21526" xr:uid="{00000000-0005-0000-0000-0000BE250000}"/>
    <cellStyle name="Input 2 11 6" xfId="21302" xr:uid="{00000000-0005-0000-0000-0000BF250000}"/>
    <cellStyle name="Input 2 11 6 2" xfId="22203" xr:uid="{00000000-0005-0000-0000-0000C0250000}"/>
    <cellStyle name="Input 2 11 7" xfId="21522" xr:uid="{00000000-0005-0000-0000-0000C1250000}"/>
    <cellStyle name="Input 2 12" xfId="9344" xr:uid="{00000000-0005-0000-0000-0000C2250000}"/>
    <cellStyle name="Input 2 12 2" xfId="9345" xr:uid="{00000000-0005-0000-0000-0000C3250000}"/>
    <cellStyle name="Input 2 12 2 2" xfId="21296" xr:uid="{00000000-0005-0000-0000-0000C4250000}"/>
    <cellStyle name="Input 2 12 2 2 2" xfId="22197" xr:uid="{00000000-0005-0000-0000-0000C5250000}"/>
    <cellStyle name="Input 2 12 2 3" xfId="21528" xr:uid="{00000000-0005-0000-0000-0000C6250000}"/>
    <cellStyle name="Input 2 12 3" xfId="9346" xr:uid="{00000000-0005-0000-0000-0000C7250000}"/>
    <cellStyle name="Input 2 12 3 2" xfId="21295" xr:uid="{00000000-0005-0000-0000-0000C8250000}"/>
    <cellStyle name="Input 2 12 3 2 2" xfId="22196" xr:uid="{00000000-0005-0000-0000-0000C9250000}"/>
    <cellStyle name="Input 2 12 3 3" xfId="21529" xr:uid="{00000000-0005-0000-0000-0000CA250000}"/>
    <cellStyle name="Input 2 12 4" xfId="9347" xr:uid="{00000000-0005-0000-0000-0000CB250000}"/>
    <cellStyle name="Input 2 12 4 2" xfId="21294" xr:uid="{00000000-0005-0000-0000-0000CC250000}"/>
    <cellStyle name="Input 2 12 4 2 2" xfId="22195" xr:uid="{00000000-0005-0000-0000-0000CD250000}"/>
    <cellStyle name="Input 2 12 4 3" xfId="21530" xr:uid="{00000000-0005-0000-0000-0000CE250000}"/>
    <cellStyle name="Input 2 12 5" xfId="9348" xr:uid="{00000000-0005-0000-0000-0000CF250000}"/>
    <cellStyle name="Input 2 12 5 2" xfId="21293" xr:uid="{00000000-0005-0000-0000-0000D0250000}"/>
    <cellStyle name="Input 2 12 5 2 2" xfId="22194" xr:uid="{00000000-0005-0000-0000-0000D1250000}"/>
    <cellStyle name="Input 2 12 5 3" xfId="21531" xr:uid="{00000000-0005-0000-0000-0000D2250000}"/>
    <cellStyle name="Input 2 12 6" xfId="21297" xr:uid="{00000000-0005-0000-0000-0000D3250000}"/>
    <cellStyle name="Input 2 12 6 2" xfId="22198" xr:uid="{00000000-0005-0000-0000-0000D4250000}"/>
    <cellStyle name="Input 2 12 7" xfId="21527" xr:uid="{00000000-0005-0000-0000-0000D5250000}"/>
    <cellStyle name="Input 2 13" xfId="9349" xr:uid="{00000000-0005-0000-0000-0000D6250000}"/>
    <cellStyle name="Input 2 13 2" xfId="9350" xr:uid="{00000000-0005-0000-0000-0000D7250000}"/>
    <cellStyle name="Input 2 13 2 2" xfId="21291" xr:uid="{00000000-0005-0000-0000-0000D8250000}"/>
    <cellStyle name="Input 2 13 2 2 2" xfId="22192" xr:uid="{00000000-0005-0000-0000-0000D9250000}"/>
    <cellStyle name="Input 2 13 2 3" xfId="21533" xr:uid="{00000000-0005-0000-0000-0000DA250000}"/>
    <cellStyle name="Input 2 13 3" xfId="9351" xr:uid="{00000000-0005-0000-0000-0000DB250000}"/>
    <cellStyle name="Input 2 13 3 2" xfId="21290" xr:uid="{00000000-0005-0000-0000-0000DC250000}"/>
    <cellStyle name="Input 2 13 3 2 2" xfId="22191" xr:uid="{00000000-0005-0000-0000-0000DD250000}"/>
    <cellStyle name="Input 2 13 3 3" xfId="21534" xr:uid="{00000000-0005-0000-0000-0000DE250000}"/>
    <cellStyle name="Input 2 13 4" xfId="9352" xr:uid="{00000000-0005-0000-0000-0000DF250000}"/>
    <cellStyle name="Input 2 13 4 2" xfId="21289" xr:uid="{00000000-0005-0000-0000-0000E0250000}"/>
    <cellStyle name="Input 2 13 4 2 2" xfId="22190" xr:uid="{00000000-0005-0000-0000-0000E1250000}"/>
    <cellStyle name="Input 2 13 4 3" xfId="21535" xr:uid="{00000000-0005-0000-0000-0000E2250000}"/>
    <cellStyle name="Input 2 13 5" xfId="21292" xr:uid="{00000000-0005-0000-0000-0000E3250000}"/>
    <cellStyle name="Input 2 13 5 2" xfId="22193" xr:uid="{00000000-0005-0000-0000-0000E4250000}"/>
    <cellStyle name="Input 2 13 6" xfId="21532" xr:uid="{00000000-0005-0000-0000-0000E5250000}"/>
    <cellStyle name="Input 2 14" xfId="9353" xr:uid="{00000000-0005-0000-0000-0000E6250000}"/>
    <cellStyle name="Input 2 14 2" xfId="21288" xr:uid="{00000000-0005-0000-0000-0000E7250000}"/>
    <cellStyle name="Input 2 14 2 2" xfId="22189" xr:uid="{00000000-0005-0000-0000-0000E8250000}"/>
    <cellStyle name="Input 2 14 3" xfId="21536" xr:uid="{00000000-0005-0000-0000-0000E9250000}"/>
    <cellStyle name="Input 2 15" xfId="9354" xr:uid="{00000000-0005-0000-0000-0000EA250000}"/>
    <cellStyle name="Input 2 15 2" xfId="21287" xr:uid="{00000000-0005-0000-0000-0000EB250000}"/>
    <cellStyle name="Input 2 15 2 2" xfId="22188" xr:uid="{00000000-0005-0000-0000-0000EC250000}"/>
    <cellStyle name="Input 2 15 3" xfId="21537" xr:uid="{00000000-0005-0000-0000-0000ED250000}"/>
    <cellStyle name="Input 2 16" xfId="9355" xr:uid="{00000000-0005-0000-0000-0000EE250000}"/>
    <cellStyle name="Input 2 16 2" xfId="21286" xr:uid="{00000000-0005-0000-0000-0000EF250000}"/>
    <cellStyle name="Input 2 16 2 2" xfId="22187" xr:uid="{00000000-0005-0000-0000-0000F0250000}"/>
    <cellStyle name="Input 2 16 3" xfId="21538" xr:uid="{00000000-0005-0000-0000-0000F1250000}"/>
    <cellStyle name="Input 2 17" xfId="21307" xr:uid="{00000000-0005-0000-0000-0000F2250000}"/>
    <cellStyle name="Input 2 17 2" xfId="22208" xr:uid="{00000000-0005-0000-0000-0000F3250000}"/>
    <cellStyle name="Input 2 18" xfId="21517" xr:uid="{00000000-0005-0000-0000-0000F4250000}"/>
    <cellStyle name="Input 2 2" xfId="9356" xr:uid="{00000000-0005-0000-0000-0000F5250000}"/>
    <cellStyle name="Input 2 2 10" xfId="21285" xr:uid="{00000000-0005-0000-0000-0000F6250000}"/>
    <cellStyle name="Input 2 2 10 2" xfId="22186" xr:uid="{00000000-0005-0000-0000-0000F7250000}"/>
    <cellStyle name="Input 2 2 11" xfId="21539" xr:uid="{00000000-0005-0000-0000-0000F8250000}"/>
    <cellStyle name="Input 2 2 2" xfId="9357" xr:uid="{00000000-0005-0000-0000-0000F9250000}"/>
    <cellStyle name="Input 2 2 2 2" xfId="9358" xr:uid="{00000000-0005-0000-0000-0000FA250000}"/>
    <cellStyle name="Input 2 2 2 2 2" xfId="21283" xr:uid="{00000000-0005-0000-0000-0000FB250000}"/>
    <cellStyle name="Input 2 2 2 2 2 2" xfId="22184" xr:uid="{00000000-0005-0000-0000-0000FC250000}"/>
    <cellStyle name="Input 2 2 2 2 3" xfId="21541" xr:uid="{00000000-0005-0000-0000-0000FD250000}"/>
    <cellStyle name="Input 2 2 2 3" xfId="9359" xr:uid="{00000000-0005-0000-0000-0000FE250000}"/>
    <cellStyle name="Input 2 2 2 3 2" xfId="21282" xr:uid="{00000000-0005-0000-0000-0000FF250000}"/>
    <cellStyle name="Input 2 2 2 3 2 2" xfId="22183" xr:uid="{00000000-0005-0000-0000-000000260000}"/>
    <cellStyle name="Input 2 2 2 3 3" xfId="21542" xr:uid="{00000000-0005-0000-0000-000001260000}"/>
    <cellStyle name="Input 2 2 2 4" xfId="9360" xr:uid="{00000000-0005-0000-0000-000002260000}"/>
    <cellStyle name="Input 2 2 2 4 2" xfId="21281" xr:uid="{00000000-0005-0000-0000-000003260000}"/>
    <cellStyle name="Input 2 2 2 4 2 2" xfId="22182" xr:uid="{00000000-0005-0000-0000-000004260000}"/>
    <cellStyle name="Input 2 2 2 4 3" xfId="21543" xr:uid="{00000000-0005-0000-0000-000005260000}"/>
    <cellStyle name="Input 2 2 2 5" xfId="21284" xr:uid="{00000000-0005-0000-0000-000006260000}"/>
    <cellStyle name="Input 2 2 2 5 2" xfId="22185" xr:uid="{00000000-0005-0000-0000-000007260000}"/>
    <cellStyle name="Input 2 2 2 6" xfId="21540" xr:uid="{00000000-0005-0000-0000-000008260000}"/>
    <cellStyle name="Input 2 2 3" xfId="9361" xr:uid="{00000000-0005-0000-0000-000009260000}"/>
    <cellStyle name="Input 2 2 3 2" xfId="9362" xr:uid="{00000000-0005-0000-0000-00000A260000}"/>
    <cellStyle name="Input 2 2 3 2 2" xfId="21279" xr:uid="{00000000-0005-0000-0000-00000B260000}"/>
    <cellStyle name="Input 2 2 3 2 2 2" xfId="22180" xr:uid="{00000000-0005-0000-0000-00000C260000}"/>
    <cellStyle name="Input 2 2 3 2 3" xfId="21545" xr:uid="{00000000-0005-0000-0000-00000D260000}"/>
    <cellStyle name="Input 2 2 3 3" xfId="9363" xr:uid="{00000000-0005-0000-0000-00000E260000}"/>
    <cellStyle name="Input 2 2 3 3 2" xfId="21278" xr:uid="{00000000-0005-0000-0000-00000F260000}"/>
    <cellStyle name="Input 2 2 3 3 2 2" xfId="22179" xr:uid="{00000000-0005-0000-0000-000010260000}"/>
    <cellStyle name="Input 2 2 3 3 3" xfId="21546" xr:uid="{00000000-0005-0000-0000-000011260000}"/>
    <cellStyle name="Input 2 2 3 4" xfId="9364" xr:uid="{00000000-0005-0000-0000-000012260000}"/>
    <cellStyle name="Input 2 2 3 4 2" xfId="21277" xr:uid="{00000000-0005-0000-0000-000013260000}"/>
    <cellStyle name="Input 2 2 3 4 2 2" xfId="22178" xr:uid="{00000000-0005-0000-0000-000014260000}"/>
    <cellStyle name="Input 2 2 3 4 3" xfId="21547" xr:uid="{00000000-0005-0000-0000-000015260000}"/>
    <cellStyle name="Input 2 2 3 5" xfId="21280" xr:uid="{00000000-0005-0000-0000-000016260000}"/>
    <cellStyle name="Input 2 2 3 5 2" xfId="22181" xr:uid="{00000000-0005-0000-0000-000017260000}"/>
    <cellStyle name="Input 2 2 3 6" xfId="21544" xr:uid="{00000000-0005-0000-0000-000018260000}"/>
    <cellStyle name="Input 2 2 4" xfId="9365" xr:uid="{00000000-0005-0000-0000-000019260000}"/>
    <cellStyle name="Input 2 2 4 2" xfId="9366" xr:uid="{00000000-0005-0000-0000-00001A260000}"/>
    <cellStyle name="Input 2 2 4 2 2" xfId="21275" xr:uid="{00000000-0005-0000-0000-00001B260000}"/>
    <cellStyle name="Input 2 2 4 2 2 2" xfId="22176" xr:uid="{00000000-0005-0000-0000-00001C260000}"/>
    <cellStyle name="Input 2 2 4 2 3" xfId="21549" xr:uid="{00000000-0005-0000-0000-00001D260000}"/>
    <cellStyle name="Input 2 2 4 3" xfId="9367" xr:uid="{00000000-0005-0000-0000-00001E260000}"/>
    <cellStyle name="Input 2 2 4 3 2" xfId="21274" xr:uid="{00000000-0005-0000-0000-00001F260000}"/>
    <cellStyle name="Input 2 2 4 3 2 2" xfId="22175" xr:uid="{00000000-0005-0000-0000-000020260000}"/>
    <cellStyle name="Input 2 2 4 3 3" xfId="21550" xr:uid="{00000000-0005-0000-0000-000021260000}"/>
    <cellStyle name="Input 2 2 4 4" xfId="9368" xr:uid="{00000000-0005-0000-0000-000022260000}"/>
    <cellStyle name="Input 2 2 4 4 2" xfId="21273" xr:uid="{00000000-0005-0000-0000-000023260000}"/>
    <cellStyle name="Input 2 2 4 4 2 2" xfId="22174" xr:uid="{00000000-0005-0000-0000-000024260000}"/>
    <cellStyle name="Input 2 2 4 4 3" xfId="21551" xr:uid="{00000000-0005-0000-0000-000025260000}"/>
    <cellStyle name="Input 2 2 4 5" xfId="21276" xr:uid="{00000000-0005-0000-0000-000026260000}"/>
    <cellStyle name="Input 2 2 4 5 2" xfId="22177" xr:uid="{00000000-0005-0000-0000-000027260000}"/>
    <cellStyle name="Input 2 2 4 6" xfId="21548" xr:uid="{00000000-0005-0000-0000-000028260000}"/>
    <cellStyle name="Input 2 2 5" xfId="9369" xr:uid="{00000000-0005-0000-0000-000029260000}"/>
    <cellStyle name="Input 2 2 5 2" xfId="9370" xr:uid="{00000000-0005-0000-0000-00002A260000}"/>
    <cellStyle name="Input 2 2 5 2 2" xfId="21271" xr:uid="{00000000-0005-0000-0000-00002B260000}"/>
    <cellStyle name="Input 2 2 5 2 2 2" xfId="22172" xr:uid="{00000000-0005-0000-0000-00002C260000}"/>
    <cellStyle name="Input 2 2 5 2 3" xfId="21553" xr:uid="{00000000-0005-0000-0000-00002D260000}"/>
    <cellStyle name="Input 2 2 5 3" xfId="9371" xr:uid="{00000000-0005-0000-0000-00002E260000}"/>
    <cellStyle name="Input 2 2 5 3 2" xfId="21270" xr:uid="{00000000-0005-0000-0000-00002F260000}"/>
    <cellStyle name="Input 2 2 5 3 2 2" xfId="22171" xr:uid="{00000000-0005-0000-0000-000030260000}"/>
    <cellStyle name="Input 2 2 5 3 3" xfId="21554" xr:uid="{00000000-0005-0000-0000-000031260000}"/>
    <cellStyle name="Input 2 2 5 4" xfId="9372" xr:uid="{00000000-0005-0000-0000-000032260000}"/>
    <cellStyle name="Input 2 2 5 4 2" xfId="21269" xr:uid="{00000000-0005-0000-0000-000033260000}"/>
    <cellStyle name="Input 2 2 5 4 2 2" xfId="22170" xr:uid="{00000000-0005-0000-0000-000034260000}"/>
    <cellStyle name="Input 2 2 5 4 3" xfId="21555" xr:uid="{00000000-0005-0000-0000-000035260000}"/>
    <cellStyle name="Input 2 2 5 5" xfId="21272" xr:uid="{00000000-0005-0000-0000-000036260000}"/>
    <cellStyle name="Input 2 2 5 5 2" xfId="22173" xr:uid="{00000000-0005-0000-0000-000037260000}"/>
    <cellStyle name="Input 2 2 5 6" xfId="21552" xr:uid="{00000000-0005-0000-0000-000038260000}"/>
    <cellStyle name="Input 2 2 6" xfId="9373" xr:uid="{00000000-0005-0000-0000-000039260000}"/>
    <cellStyle name="Input 2 2 6 2" xfId="21268" xr:uid="{00000000-0005-0000-0000-00003A260000}"/>
    <cellStyle name="Input 2 2 6 2 2" xfId="22169" xr:uid="{00000000-0005-0000-0000-00003B260000}"/>
    <cellStyle name="Input 2 2 6 3" xfId="21556" xr:uid="{00000000-0005-0000-0000-00003C260000}"/>
    <cellStyle name="Input 2 2 7" xfId="9374" xr:uid="{00000000-0005-0000-0000-00003D260000}"/>
    <cellStyle name="Input 2 2 7 2" xfId="21267" xr:uid="{00000000-0005-0000-0000-00003E260000}"/>
    <cellStyle name="Input 2 2 7 2 2" xfId="22168" xr:uid="{00000000-0005-0000-0000-00003F260000}"/>
    <cellStyle name="Input 2 2 7 3" xfId="21557" xr:uid="{00000000-0005-0000-0000-000040260000}"/>
    <cellStyle name="Input 2 2 8" xfId="9375" xr:uid="{00000000-0005-0000-0000-000041260000}"/>
    <cellStyle name="Input 2 2 8 2" xfId="21266" xr:uid="{00000000-0005-0000-0000-000042260000}"/>
    <cellStyle name="Input 2 2 8 2 2" xfId="22167" xr:uid="{00000000-0005-0000-0000-000043260000}"/>
    <cellStyle name="Input 2 2 8 3" xfId="21558" xr:uid="{00000000-0005-0000-0000-000044260000}"/>
    <cellStyle name="Input 2 2 9" xfId="9376" xr:uid="{00000000-0005-0000-0000-000045260000}"/>
    <cellStyle name="Input 2 2 9 2" xfId="21265" xr:uid="{00000000-0005-0000-0000-000046260000}"/>
    <cellStyle name="Input 2 2 9 2 2" xfId="22166" xr:uid="{00000000-0005-0000-0000-000047260000}"/>
    <cellStyle name="Input 2 2 9 3" xfId="21559" xr:uid="{00000000-0005-0000-0000-000048260000}"/>
    <cellStyle name="Input 2 3" xfId="9377" xr:uid="{00000000-0005-0000-0000-000049260000}"/>
    <cellStyle name="Input 2 3 2" xfId="9378" xr:uid="{00000000-0005-0000-0000-00004A260000}"/>
    <cellStyle name="Input 2 3 2 2" xfId="21264" xr:uid="{00000000-0005-0000-0000-00004B260000}"/>
    <cellStyle name="Input 2 3 2 2 2" xfId="22165" xr:uid="{00000000-0005-0000-0000-00004C260000}"/>
    <cellStyle name="Input 2 3 2 3" xfId="21560" xr:uid="{00000000-0005-0000-0000-00004D260000}"/>
    <cellStyle name="Input 2 3 3" xfId="9379" xr:uid="{00000000-0005-0000-0000-00004E260000}"/>
    <cellStyle name="Input 2 3 3 2" xfId="21263" xr:uid="{00000000-0005-0000-0000-00004F260000}"/>
    <cellStyle name="Input 2 3 3 2 2" xfId="22164" xr:uid="{00000000-0005-0000-0000-000050260000}"/>
    <cellStyle name="Input 2 3 3 3" xfId="21561" xr:uid="{00000000-0005-0000-0000-000051260000}"/>
    <cellStyle name="Input 2 3 4" xfId="9380" xr:uid="{00000000-0005-0000-0000-000052260000}"/>
    <cellStyle name="Input 2 3 4 2" xfId="21262" xr:uid="{00000000-0005-0000-0000-000053260000}"/>
    <cellStyle name="Input 2 3 4 2 2" xfId="22163" xr:uid="{00000000-0005-0000-0000-000054260000}"/>
    <cellStyle name="Input 2 3 4 3" xfId="21562" xr:uid="{00000000-0005-0000-0000-000055260000}"/>
    <cellStyle name="Input 2 3 5" xfId="9381" xr:uid="{00000000-0005-0000-0000-000056260000}"/>
    <cellStyle name="Input 2 3 5 2" xfId="21261" xr:uid="{00000000-0005-0000-0000-000057260000}"/>
    <cellStyle name="Input 2 3 5 2 2" xfId="22162" xr:uid="{00000000-0005-0000-0000-000058260000}"/>
    <cellStyle name="Input 2 3 5 3" xfId="21563" xr:uid="{00000000-0005-0000-0000-000059260000}"/>
    <cellStyle name="Input 2 4" xfId="9382" xr:uid="{00000000-0005-0000-0000-00005A260000}"/>
    <cellStyle name="Input 2 4 2" xfId="9383" xr:uid="{00000000-0005-0000-0000-00005B260000}"/>
    <cellStyle name="Input 2 4 2 2" xfId="21260" xr:uid="{00000000-0005-0000-0000-00005C260000}"/>
    <cellStyle name="Input 2 4 2 2 2" xfId="22161" xr:uid="{00000000-0005-0000-0000-00005D260000}"/>
    <cellStyle name="Input 2 4 2 3" xfId="21564" xr:uid="{00000000-0005-0000-0000-00005E260000}"/>
    <cellStyle name="Input 2 4 3" xfId="9384" xr:uid="{00000000-0005-0000-0000-00005F260000}"/>
    <cellStyle name="Input 2 4 3 2" xfId="21259" xr:uid="{00000000-0005-0000-0000-000060260000}"/>
    <cellStyle name="Input 2 4 3 2 2" xfId="22160" xr:uid="{00000000-0005-0000-0000-000061260000}"/>
    <cellStyle name="Input 2 4 3 3" xfId="21565" xr:uid="{00000000-0005-0000-0000-000062260000}"/>
    <cellStyle name="Input 2 4 4" xfId="9385" xr:uid="{00000000-0005-0000-0000-000063260000}"/>
    <cellStyle name="Input 2 4 4 2" xfId="21258" xr:uid="{00000000-0005-0000-0000-000064260000}"/>
    <cellStyle name="Input 2 4 4 2 2" xfId="22159" xr:uid="{00000000-0005-0000-0000-000065260000}"/>
    <cellStyle name="Input 2 4 4 3" xfId="21566" xr:uid="{00000000-0005-0000-0000-000066260000}"/>
    <cellStyle name="Input 2 4 5" xfId="9386" xr:uid="{00000000-0005-0000-0000-000067260000}"/>
    <cellStyle name="Input 2 4 5 2" xfId="21257" xr:uid="{00000000-0005-0000-0000-000068260000}"/>
    <cellStyle name="Input 2 4 5 2 2" xfId="22158" xr:uid="{00000000-0005-0000-0000-000069260000}"/>
    <cellStyle name="Input 2 4 5 3" xfId="21567" xr:uid="{00000000-0005-0000-0000-00006A260000}"/>
    <cellStyle name="Input 2 5" xfId="9387" xr:uid="{00000000-0005-0000-0000-00006B260000}"/>
    <cellStyle name="Input 2 5 2" xfId="9388" xr:uid="{00000000-0005-0000-0000-00006C260000}"/>
    <cellStyle name="Input 2 5 2 2" xfId="21256" xr:uid="{00000000-0005-0000-0000-00006D260000}"/>
    <cellStyle name="Input 2 5 2 2 2" xfId="22157" xr:uid="{00000000-0005-0000-0000-00006E260000}"/>
    <cellStyle name="Input 2 5 2 3" xfId="21568" xr:uid="{00000000-0005-0000-0000-00006F260000}"/>
    <cellStyle name="Input 2 5 3" xfId="9389" xr:uid="{00000000-0005-0000-0000-000070260000}"/>
    <cellStyle name="Input 2 5 3 2" xfId="21255" xr:uid="{00000000-0005-0000-0000-000071260000}"/>
    <cellStyle name="Input 2 5 3 2 2" xfId="22156" xr:uid="{00000000-0005-0000-0000-000072260000}"/>
    <cellStyle name="Input 2 5 3 3" xfId="21569" xr:uid="{00000000-0005-0000-0000-000073260000}"/>
    <cellStyle name="Input 2 5 4" xfId="9390" xr:uid="{00000000-0005-0000-0000-000074260000}"/>
    <cellStyle name="Input 2 5 4 2" xfId="21254" xr:uid="{00000000-0005-0000-0000-000075260000}"/>
    <cellStyle name="Input 2 5 4 2 2" xfId="22155" xr:uid="{00000000-0005-0000-0000-000076260000}"/>
    <cellStyle name="Input 2 5 4 3" xfId="21570" xr:uid="{00000000-0005-0000-0000-000077260000}"/>
    <cellStyle name="Input 2 5 5" xfId="9391" xr:uid="{00000000-0005-0000-0000-000078260000}"/>
    <cellStyle name="Input 2 5 5 2" xfId="21253" xr:uid="{00000000-0005-0000-0000-000079260000}"/>
    <cellStyle name="Input 2 5 5 2 2" xfId="22154" xr:uid="{00000000-0005-0000-0000-00007A260000}"/>
    <cellStyle name="Input 2 5 5 3" xfId="21571" xr:uid="{00000000-0005-0000-0000-00007B260000}"/>
    <cellStyle name="Input 2 6" xfId="9392" xr:uid="{00000000-0005-0000-0000-00007C260000}"/>
    <cellStyle name="Input 2 6 2" xfId="9393" xr:uid="{00000000-0005-0000-0000-00007D260000}"/>
    <cellStyle name="Input 2 6 2 2" xfId="21252" xr:uid="{00000000-0005-0000-0000-00007E260000}"/>
    <cellStyle name="Input 2 6 2 2 2" xfId="22153" xr:uid="{00000000-0005-0000-0000-00007F260000}"/>
    <cellStyle name="Input 2 6 2 3" xfId="21572" xr:uid="{00000000-0005-0000-0000-000080260000}"/>
    <cellStyle name="Input 2 6 3" xfId="9394" xr:uid="{00000000-0005-0000-0000-000081260000}"/>
    <cellStyle name="Input 2 6 3 2" xfId="21251" xr:uid="{00000000-0005-0000-0000-000082260000}"/>
    <cellStyle name="Input 2 6 3 2 2" xfId="22152" xr:uid="{00000000-0005-0000-0000-000083260000}"/>
    <cellStyle name="Input 2 6 3 3" xfId="21573" xr:uid="{00000000-0005-0000-0000-000084260000}"/>
    <cellStyle name="Input 2 6 4" xfId="9395" xr:uid="{00000000-0005-0000-0000-000085260000}"/>
    <cellStyle name="Input 2 6 4 2" xfId="21250" xr:uid="{00000000-0005-0000-0000-000086260000}"/>
    <cellStyle name="Input 2 6 4 2 2" xfId="22151" xr:uid="{00000000-0005-0000-0000-000087260000}"/>
    <cellStyle name="Input 2 6 4 3" xfId="21574" xr:uid="{00000000-0005-0000-0000-000088260000}"/>
    <cellStyle name="Input 2 6 5" xfId="9396" xr:uid="{00000000-0005-0000-0000-000089260000}"/>
    <cellStyle name="Input 2 6 5 2" xfId="21249" xr:uid="{00000000-0005-0000-0000-00008A260000}"/>
    <cellStyle name="Input 2 6 5 2 2" xfId="22150" xr:uid="{00000000-0005-0000-0000-00008B260000}"/>
    <cellStyle name="Input 2 6 5 3" xfId="21575" xr:uid="{00000000-0005-0000-0000-00008C260000}"/>
    <cellStyle name="Input 2 7" xfId="9397" xr:uid="{00000000-0005-0000-0000-00008D260000}"/>
    <cellStyle name="Input 2 7 2" xfId="9398" xr:uid="{00000000-0005-0000-0000-00008E260000}"/>
    <cellStyle name="Input 2 7 2 2" xfId="21248" xr:uid="{00000000-0005-0000-0000-00008F260000}"/>
    <cellStyle name="Input 2 7 2 2 2" xfId="22149" xr:uid="{00000000-0005-0000-0000-000090260000}"/>
    <cellStyle name="Input 2 7 2 3" xfId="21576" xr:uid="{00000000-0005-0000-0000-000091260000}"/>
    <cellStyle name="Input 2 7 3" xfId="9399" xr:uid="{00000000-0005-0000-0000-000092260000}"/>
    <cellStyle name="Input 2 7 3 2" xfId="21247" xr:uid="{00000000-0005-0000-0000-000093260000}"/>
    <cellStyle name="Input 2 7 3 2 2" xfId="22148" xr:uid="{00000000-0005-0000-0000-000094260000}"/>
    <cellStyle name="Input 2 7 3 3" xfId="21577" xr:uid="{00000000-0005-0000-0000-000095260000}"/>
    <cellStyle name="Input 2 7 4" xfId="9400" xr:uid="{00000000-0005-0000-0000-000096260000}"/>
    <cellStyle name="Input 2 7 4 2" xfId="21246" xr:uid="{00000000-0005-0000-0000-000097260000}"/>
    <cellStyle name="Input 2 7 4 2 2" xfId="22147" xr:uid="{00000000-0005-0000-0000-000098260000}"/>
    <cellStyle name="Input 2 7 4 3" xfId="21578" xr:uid="{00000000-0005-0000-0000-000099260000}"/>
    <cellStyle name="Input 2 7 5" xfId="9401" xr:uid="{00000000-0005-0000-0000-00009A260000}"/>
    <cellStyle name="Input 2 7 5 2" xfId="21245" xr:uid="{00000000-0005-0000-0000-00009B260000}"/>
    <cellStyle name="Input 2 7 5 2 2" xfId="22146" xr:uid="{00000000-0005-0000-0000-00009C260000}"/>
    <cellStyle name="Input 2 7 5 3" xfId="21579" xr:uid="{00000000-0005-0000-0000-00009D260000}"/>
    <cellStyle name="Input 2 8" xfId="9402" xr:uid="{00000000-0005-0000-0000-00009E260000}"/>
    <cellStyle name="Input 2 8 2" xfId="9403" xr:uid="{00000000-0005-0000-0000-00009F260000}"/>
    <cellStyle name="Input 2 8 2 2" xfId="21244" xr:uid="{00000000-0005-0000-0000-0000A0260000}"/>
    <cellStyle name="Input 2 8 2 2 2" xfId="22145" xr:uid="{00000000-0005-0000-0000-0000A1260000}"/>
    <cellStyle name="Input 2 8 2 3" xfId="21580" xr:uid="{00000000-0005-0000-0000-0000A2260000}"/>
    <cellStyle name="Input 2 8 3" xfId="9404" xr:uid="{00000000-0005-0000-0000-0000A3260000}"/>
    <cellStyle name="Input 2 8 3 2" xfId="21243" xr:uid="{00000000-0005-0000-0000-0000A4260000}"/>
    <cellStyle name="Input 2 8 3 2 2" xfId="22144" xr:uid="{00000000-0005-0000-0000-0000A5260000}"/>
    <cellStyle name="Input 2 8 3 3" xfId="21581" xr:uid="{00000000-0005-0000-0000-0000A6260000}"/>
    <cellStyle name="Input 2 8 4" xfId="9405" xr:uid="{00000000-0005-0000-0000-0000A7260000}"/>
    <cellStyle name="Input 2 8 4 2" xfId="21242" xr:uid="{00000000-0005-0000-0000-0000A8260000}"/>
    <cellStyle name="Input 2 8 4 2 2" xfId="22143" xr:uid="{00000000-0005-0000-0000-0000A9260000}"/>
    <cellStyle name="Input 2 8 4 3" xfId="21582" xr:uid="{00000000-0005-0000-0000-0000AA260000}"/>
    <cellStyle name="Input 2 8 5" xfId="9406" xr:uid="{00000000-0005-0000-0000-0000AB260000}"/>
    <cellStyle name="Input 2 8 5 2" xfId="21241" xr:uid="{00000000-0005-0000-0000-0000AC260000}"/>
    <cellStyle name="Input 2 8 5 2 2" xfId="22142" xr:uid="{00000000-0005-0000-0000-0000AD260000}"/>
    <cellStyle name="Input 2 8 5 3" xfId="21583" xr:uid="{00000000-0005-0000-0000-0000AE260000}"/>
    <cellStyle name="Input 2 9" xfId="9407" xr:uid="{00000000-0005-0000-0000-0000AF260000}"/>
    <cellStyle name="Input 2 9 2" xfId="9408" xr:uid="{00000000-0005-0000-0000-0000B0260000}"/>
    <cellStyle name="Input 2 9 2 2" xfId="21240" xr:uid="{00000000-0005-0000-0000-0000B1260000}"/>
    <cellStyle name="Input 2 9 2 2 2" xfId="22141" xr:uid="{00000000-0005-0000-0000-0000B2260000}"/>
    <cellStyle name="Input 2 9 2 3" xfId="21584" xr:uid="{00000000-0005-0000-0000-0000B3260000}"/>
    <cellStyle name="Input 2 9 3" xfId="9409" xr:uid="{00000000-0005-0000-0000-0000B4260000}"/>
    <cellStyle name="Input 2 9 3 2" xfId="21239" xr:uid="{00000000-0005-0000-0000-0000B5260000}"/>
    <cellStyle name="Input 2 9 3 2 2" xfId="22140" xr:uid="{00000000-0005-0000-0000-0000B6260000}"/>
    <cellStyle name="Input 2 9 3 3" xfId="21585" xr:uid="{00000000-0005-0000-0000-0000B7260000}"/>
    <cellStyle name="Input 2 9 4" xfId="9410" xr:uid="{00000000-0005-0000-0000-0000B8260000}"/>
    <cellStyle name="Input 2 9 4 2" xfId="21238" xr:uid="{00000000-0005-0000-0000-0000B9260000}"/>
    <cellStyle name="Input 2 9 4 2 2" xfId="22139" xr:uid="{00000000-0005-0000-0000-0000BA260000}"/>
    <cellStyle name="Input 2 9 4 3" xfId="21586" xr:uid="{00000000-0005-0000-0000-0000BB260000}"/>
    <cellStyle name="Input 2 9 5" xfId="9411" xr:uid="{00000000-0005-0000-0000-0000BC260000}"/>
    <cellStyle name="Input 2 9 5 2" xfId="21237" xr:uid="{00000000-0005-0000-0000-0000BD260000}"/>
    <cellStyle name="Input 2 9 5 2 2" xfId="22138" xr:uid="{00000000-0005-0000-0000-0000BE260000}"/>
    <cellStyle name="Input 2 9 5 3" xfId="21587" xr:uid="{00000000-0005-0000-0000-0000BF260000}"/>
    <cellStyle name="Input 3" xfId="9412" xr:uid="{00000000-0005-0000-0000-0000C0260000}"/>
    <cellStyle name="Input 3 2" xfId="9413" xr:uid="{00000000-0005-0000-0000-0000C1260000}"/>
    <cellStyle name="Input 3 2 2" xfId="21235" xr:uid="{00000000-0005-0000-0000-0000C2260000}"/>
    <cellStyle name="Input 3 2 2 2" xfId="22136" xr:uid="{00000000-0005-0000-0000-0000C3260000}"/>
    <cellStyle name="Input 3 2 3" xfId="21589" xr:uid="{00000000-0005-0000-0000-0000C4260000}"/>
    <cellStyle name="Input 3 3" xfId="9414" xr:uid="{00000000-0005-0000-0000-0000C5260000}"/>
    <cellStyle name="Input 3 3 2" xfId="21234" xr:uid="{00000000-0005-0000-0000-0000C6260000}"/>
    <cellStyle name="Input 3 3 2 2" xfId="22135" xr:uid="{00000000-0005-0000-0000-0000C7260000}"/>
    <cellStyle name="Input 3 3 3" xfId="21590" xr:uid="{00000000-0005-0000-0000-0000C8260000}"/>
    <cellStyle name="Input 3 4" xfId="21236" xr:uid="{00000000-0005-0000-0000-0000C9260000}"/>
    <cellStyle name="Input 3 4 2" xfId="22137" xr:uid="{00000000-0005-0000-0000-0000CA260000}"/>
    <cellStyle name="Input 3 5" xfId="21588" xr:uid="{00000000-0005-0000-0000-0000CB260000}"/>
    <cellStyle name="Input 4" xfId="9415" xr:uid="{00000000-0005-0000-0000-0000CC260000}"/>
    <cellStyle name="Input 4 2" xfId="9416" xr:uid="{00000000-0005-0000-0000-0000CD260000}"/>
    <cellStyle name="Input 4 2 2" xfId="21232" xr:uid="{00000000-0005-0000-0000-0000CE260000}"/>
    <cellStyle name="Input 4 2 2 2" xfId="22133" xr:uid="{00000000-0005-0000-0000-0000CF260000}"/>
    <cellStyle name="Input 4 2 3" xfId="21592" xr:uid="{00000000-0005-0000-0000-0000D0260000}"/>
    <cellStyle name="Input 4 3" xfId="9417" xr:uid="{00000000-0005-0000-0000-0000D1260000}"/>
    <cellStyle name="Input 4 3 2" xfId="21231" xr:uid="{00000000-0005-0000-0000-0000D2260000}"/>
    <cellStyle name="Input 4 3 2 2" xfId="22132" xr:uid="{00000000-0005-0000-0000-0000D3260000}"/>
    <cellStyle name="Input 4 3 3" xfId="21593" xr:uid="{00000000-0005-0000-0000-0000D4260000}"/>
    <cellStyle name="Input 4 4" xfId="21233" xr:uid="{00000000-0005-0000-0000-0000D5260000}"/>
    <cellStyle name="Input 4 4 2" xfId="22134" xr:uid="{00000000-0005-0000-0000-0000D6260000}"/>
    <cellStyle name="Input 4 5" xfId="21591" xr:uid="{00000000-0005-0000-0000-0000D7260000}"/>
    <cellStyle name="Input 5" xfId="9418" xr:uid="{00000000-0005-0000-0000-0000D8260000}"/>
    <cellStyle name="Input 5 2" xfId="9419" xr:uid="{00000000-0005-0000-0000-0000D9260000}"/>
    <cellStyle name="Input 5 2 2" xfId="21229" xr:uid="{00000000-0005-0000-0000-0000DA260000}"/>
    <cellStyle name="Input 5 2 2 2" xfId="22130" xr:uid="{00000000-0005-0000-0000-0000DB260000}"/>
    <cellStyle name="Input 5 2 3" xfId="21595" xr:uid="{00000000-0005-0000-0000-0000DC260000}"/>
    <cellStyle name="Input 5 3" xfId="9420" xr:uid="{00000000-0005-0000-0000-0000DD260000}"/>
    <cellStyle name="Input 5 3 2" xfId="21228" xr:uid="{00000000-0005-0000-0000-0000DE260000}"/>
    <cellStyle name="Input 5 3 2 2" xfId="22129" xr:uid="{00000000-0005-0000-0000-0000DF260000}"/>
    <cellStyle name="Input 5 3 3" xfId="21596" xr:uid="{00000000-0005-0000-0000-0000E0260000}"/>
    <cellStyle name="Input 5 4" xfId="21230" xr:uid="{00000000-0005-0000-0000-0000E1260000}"/>
    <cellStyle name="Input 5 4 2" xfId="22131" xr:uid="{00000000-0005-0000-0000-0000E2260000}"/>
    <cellStyle name="Input 5 5" xfId="21594" xr:uid="{00000000-0005-0000-0000-0000E3260000}"/>
    <cellStyle name="Input 6" xfId="9421" xr:uid="{00000000-0005-0000-0000-0000E4260000}"/>
    <cellStyle name="Input 6 2" xfId="9422" xr:uid="{00000000-0005-0000-0000-0000E5260000}"/>
    <cellStyle name="Input 6 2 2" xfId="21226" xr:uid="{00000000-0005-0000-0000-0000E6260000}"/>
    <cellStyle name="Input 6 2 2 2" xfId="22127" xr:uid="{00000000-0005-0000-0000-0000E7260000}"/>
    <cellStyle name="Input 6 2 3" xfId="21598" xr:uid="{00000000-0005-0000-0000-0000E8260000}"/>
    <cellStyle name="Input 6 3" xfId="9423" xr:uid="{00000000-0005-0000-0000-0000E9260000}"/>
    <cellStyle name="Input 6 3 2" xfId="21225" xr:uid="{00000000-0005-0000-0000-0000EA260000}"/>
    <cellStyle name="Input 6 3 2 2" xfId="22126" xr:uid="{00000000-0005-0000-0000-0000EB260000}"/>
    <cellStyle name="Input 6 3 3" xfId="21599" xr:uid="{00000000-0005-0000-0000-0000EC260000}"/>
    <cellStyle name="Input 6 4" xfId="21227" xr:uid="{00000000-0005-0000-0000-0000ED260000}"/>
    <cellStyle name="Input 6 4 2" xfId="22128" xr:uid="{00000000-0005-0000-0000-0000EE260000}"/>
    <cellStyle name="Input 6 5" xfId="21597" xr:uid="{00000000-0005-0000-0000-0000EF260000}"/>
    <cellStyle name="Input 7" xfId="9424" xr:uid="{00000000-0005-0000-0000-0000F0260000}"/>
    <cellStyle name="Input 7 2" xfId="21224" xr:uid="{00000000-0005-0000-0000-0000F1260000}"/>
    <cellStyle name="Input 7 2 2" xfId="22125" xr:uid="{00000000-0005-0000-0000-0000F2260000}"/>
    <cellStyle name="Input 7 3" xfId="21600" xr:uid="{00000000-0005-0000-0000-0000F3260000}"/>
    <cellStyle name="inputExposure" xfId="9425" xr:uid="{00000000-0005-0000-0000-0000F4260000}"/>
    <cellStyle name="inputExposure 2" xfId="21223" xr:uid="{00000000-0005-0000-0000-0000F5260000}"/>
    <cellStyle name="inputExposure 2 2" xfId="22124" xr:uid="{00000000-0005-0000-0000-0000F6260000}"/>
    <cellStyle name="inputExposure 3" xfId="21601" xr:uid="{00000000-0005-0000-0000-0000F7260000}"/>
    <cellStyle name="Link Currency (0)" xfId="9426" xr:uid="{00000000-0005-0000-0000-0000F8260000}"/>
    <cellStyle name="Link Currency (2)" xfId="9427" xr:uid="{00000000-0005-0000-0000-0000F9260000}"/>
    <cellStyle name="Link Units (0)" xfId="9428" xr:uid="{00000000-0005-0000-0000-0000FA260000}"/>
    <cellStyle name="Link Units (1)" xfId="9429" xr:uid="{00000000-0005-0000-0000-0000FB260000}"/>
    <cellStyle name="Link Units (2)" xfId="9430" xr:uid="{00000000-0005-0000-0000-0000FC260000}"/>
    <cellStyle name="Linked Cell 2" xfId="9431" xr:uid="{00000000-0005-0000-0000-0000FD260000}"/>
    <cellStyle name="Linked Cell 2 10" xfId="9432" xr:uid="{00000000-0005-0000-0000-0000FE260000}"/>
    <cellStyle name="Linked Cell 2 11" xfId="9433" xr:uid="{00000000-0005-0000-0000-0000FF260000}"/>
    <cellStyle name="Linked Cell 2 12" xfId="9434" xr:uid="{00000000-0005-0000-0000-000000270000}"/>
    <cellStyle name="Linked Cell 2 2" xfId="9435" xr:uid="{00000000-0005-0000-0000-000001270000}"/>
    <cellStyle name="Linked Cell 2 2 2" xfId="9436" xr:uid="{00000000-0005-0000-0000-000002270000}"/>
    <cellStyle name="Linked Cell 2 3" xfId="9437" xr:uid="{00000000-0005-0000-0000-000003270000}"/>
    <cellStyle name="Linked Cell 2 4" xfId="9438" xr:uid="{00000000-0005-0000-0000-000004270000}"/>
    <cellStyle name="Linked Cell 2 5" xfId="9439" xr:uid="{00000000-0005-0000-0000-000005270000}"/>
    <cellStyle name="Linked Cell 2 6" xfId="9440" xr:uid="{00000000-0005-0000-0000-000006270000}"/>
    <cellStyle name="Linked Cell 2 7" xfId="9441" xr:uid="{00000000-0005-0000-0000-000007270000}"/>
    <cellStyle name="Linked Cell 2 8" xfId="9442" xr:uid="{00000000-0005-0000-0000-000008270000}"/>
    <cellStyle name="Linked Cell 2 9" xfId="9443" xr:uid="{00000000-0005-0000-0000-000009270000}"/>
    <cellStyle name="Linked Cell 3" xfId="9444" xr:uid="{00000000-0005-0000-0000-00000A270000}"/>
    <cellStyle name="Linked Cell 3 2" xfId="9445" xr:uid="{00000000-0005-0000-0000-00000B270000}"/>
    <cellStyle name="Linked Cell 3 3" xfId="9446" xr:uid="{00000000-0005-0000-0000-00000C270000}"/>
    <cellStyle name="Linked Cell 4" xfId="9447" xr:uid="{00000000-0005-0000-0000-00000D270000}"/>
    <cellStyle name="Linked Cell 4 2" xfId="9448" xr:uid="{00000000-0005-0000-0000-00000E270000}"/>
    <cellStyle name="Linked Cell 4 3" xfId="9449" xr:uid="{00000000-0005-0000-0000-00000F270000}"/>
    <cellStyle name="Linked Cell 5" xfId="9450" xr:uid="{00000000-0005-0000-0000-000010270000}"/>
    <cellStyle name="Linked Cell 5 2" xfId="9451" xr:uid="{00000000-0005-0000-0000-000011270000}"/>
    <cellStyle name="Linked Cell 5 3" xfId="9452" xr:uid="{00000000-0005-0000-0000-000012270000}"/>
    <cellStyle name="Linked Cell 6" xfId="9453" xr:uid="{00000000-0005-0000-0000-000013270000}"/>
    <cellStyle name="Linked Cell 6 2" xfId="9454" xr:uid="{00000000-0005-0000-0000-000014270000}"/>
    <cellStyle name="Linked Cell 6 3" xfId="9455" xr:uid="{00000000-0005-0000-0000-000015270000}"/>
    <cellStyle name="Linked Cell 7" xfId="9456" xr:uid="{00000000-0005-0000-0000-000016270000}"/>
    <cellStyle name="Matrix" xfId="9457" xr:uid="{00000000-0005-0000-0000-000017270000}"/>
    <cellStyle name="Matrix 2" xfId="9458" xr:uid="{00000000-0005-0000-0000-000018270000}"/>
    <cellStyle name="Matrix 3" xfId="9459" xr:uid="{00000000-0005-0000-0000-000019270000}"/>
    <cellStyle name="Millares [0]_A" xfId="9460" xr:uid="{00000000-0005-0000-0000-00001A270000}"/>
    <cellStyle name="Millares_A" xfId="9461" xr:uid="{00000000-0005-0000-0000-00001B270000}"/>
    <cellStyle name="Moneda [0]_A" xfId="9462" xr:uid="{00000000-0005-0000-0000-00001C270000}"/>
    <cellStyle name="Moneda_A" xfId="9463" xr:uid="{00000000-0005-0000-0000-00001D270000}"/>
    <cellStyle name="Neutral 2" xfId="9464" xr:uid="{00000000-0005-0000-0000-00001E270000}"/>
    <cellStyle name="Neutral 2 10" xfId="9465" xr:uid="{00000000-0005-0000-0000-00001F270000}"/>
    <cellStyle name="Neutral 2 11" xfId="9466" xr:uid="{00000000-0005-0000-0000-000020270000}"/>
    <cellStyle name="Neutral 2 12" xfId="9467" xr:uid="{00000000-0005-0000-0000-000021270000}"/>
    <cellStyle name="Neutral 2 2" xfId="9468" xr:uid="{00000000-0005-0000-0000-000022270000}"/>
    <cellStyle name="Neutral 2 2 2" xfId="9469" xr:uid="{00000000-0005-0000-0000-000023270000}"/>
    <cellStyle name="Neutral 2 3" xfId="9470" xr:uid="{00000000-0005-0000-0000-000024270000}"/>
    <cellStyle name="Neutral 2 4" xfId="9471" xr:uid="{00000000-0005-0000-0000-000025270000}"/>
    <cellStyle name="Neutral 2 5" xfId="9472" xr:uid="{00000000-0005-0000-0000-000026270000}"/>
    <cellStyle name="Neutral 2 6" xfId="9473" xr:uid="{00000000-0005-0000-0000-000027270000}"/>
    <cellStyle name="Neutral 2 7" xfId="9474" xr:uid="{00000000-0005-0000-0000-000028270000}"/>
    <cellStyle name="Neutral 2 8" xfId="9475" xr:uid="{00000000-0005-0000-0000-000029270000}"/>
    <cellStyle name="Neutral 2 9" xfId="9476" xr:uid="{00000000-0005-0000-0000-00002A270000}"/>
    <cellStyle name="Neutral 3" xfId="9477" xr:uid="{00000000-0005-0000-0000-00002B270000}"/>
    <cellStyle name="Neutral 3 2" xfId="9478" xr:uid="{00000000-0005-0000-0000-00002C270000}"/>
    <cellStyle name="Neutral 3 3" xfId="9479" xr:uid="{00000000-0005-0000-0000-00002D270000}"/>
    <cellStyle name="Neutral 4" xfId="9480" xr:uid="{00000000-0005-0000-0000-00002E270000}"/>
    <cellStyle name="Neutral 4 2" xfId="9481" xr:uid="{00000000-0005-0000-0000-00002F270000}"/>
    <cellStyle name="Neutral 4 3" xfId="9482" xr:uid="{00000000-0005-0000-0000-000030270000}"/>
    <cellStyle name="Neutral 5" xfId="9483" xr:uid="{00000000-0005-0000-0000-000031270000}"/>
    <cellStyle name="Neutral 5 2" xfId="9484" xr:uid="{00000000-0005-0000-0000-000032270000}"/>
    <cellStyle name="Neutral 5 3" xfId="9485" xr:uid="{00000000-0005-0000-0000-000033270000}"/>
    <cellStyle name="Neutral 6" xfId="9486" xr:uid="{00000000-0005-0000-0000-000034270000}"/>
    <cellStyle name="Neutral 6 2" xfId="9487" xr:uid="{00000000-0005-0000-0000-000035270000}"/>
    <cellStyle name="Neutral 6 3" xfId="9488" xr:uid="{00000000-0005-0000-0000-000036270000}"/>
    <cellStyle name="Neutral 7" xfId="9489" xr:uid="{00000000-0005-0000-0000-000037270000}"/>
    <cellStyle name="nopl_WCP.XLS" xfId="9490" xr:uid="{00000000-0005-0000-0000-000038270000}"/>
    <cellStyle name="Norma11l" xfId="9491" xr:uid="{00000000-0005-0000-0000-000039270000}"/>
    <cellStyle name="Norma11l 2" xfId="9492" xr:uid="{00000000-0005-0000-0000-00003A270000}"/>
    <cellStyle name="Norma11l 3" xfId="9493" xr:uid="{00000000-0005-0000-0000-00003B270000}"/>
    <cellStyle name="Normal" xfId="0" builtinId="0"/>
    <cellStyle name="Normal 10" xfId="9494" xr:uid="{00000000-0005-0000-0000-00003D270000}"/>
    <cellStyle name="Normal 10 10" xfId="9495" xr:uid="{00000000-0005-0000-0000-00003E270000}"/>
    <cellStyle name="Normal 10 10 2" xfId="9496" xr:uid="{00000000-0005-0000-0000-00003F270000}"/>
    <cellStyle name="Normal 10 10 2 2" xfId="9497" xr:uid="{00000000-0005-0000-0000-000040270000}"/>
    <cellStyle name="Normal 10 10 2 2 2" xfId="9498" xr:uid="{00000000-0005-0000-0000-000041270000}"/>
    <cellStyle name="Normal 10 10 2 2 3" xfId="9499" xr:uid="{00000000-0005-0000-0000-000042270000}"/>
    <cellStyle name="Normal 10 10 2 2 4" xfId="9500" xr:uid="{00000000-0005-0000-0000-000043270000}"/>
    <cellStyle name="Normal 10 10 2 3" xfId="9501" xr:uid="{00000000-0005-0000-0000-000044270000}"/>
    <cellStyle name="Normal 10 10 2 4" xfId="9502" xr:uid="{00000000-0005-0000-0000-000045270000}"/>
    <cellStyle name="Normal 10 10 2 5" xfId="9503" xr:uid="{00000000-0005-0000-0000-000046270000}"/>
    <cellStyle name="Normal 10 10 3" xfId="9504" xr:uid="{00000000-0005-0000-0000-000047270000}"/>
    <cellStyle name="Normal 10 10 3 2" xfId="9505" xr:uid="{00000000-0005-0000-0000-000048270000}"/>
    <cellStyle name="Normal 10 10 3 3" xfId="9506" xr:uid="{00000000-0005-0000-0000-000049270000}"/>
    <cellStyle name="Normal 10 10 3 4" xfId="9507" xr:uid="{00000000-0005-0000-0000-00004A270000}"/>
    <cellStyle name="Normal 10 10 4" xfId="9508" xr:uid="{00000000-0005-0000-0000-00004B270000}"/>
    <cellStyle name="Normal 10 10 5" xfId="9509" xr:uid="{00000000-0005-0000-0000-00004C270000}"/>
    <cellStyle name="Normal 10 10 6" xfId="9510" xr:uid="{00000000-0005-0000-0000-00004D270000}"/>
    <cellStyle name="Normal 10 11" xfId="9511" xr:uid="{00000000-0005-0000-0000-00004E270000}"/>
    <cellStyle name="Normal 10 11 2" xfId="9512" xr:uid="{00000000-0005-0000-0000-00004F270000}"/>
    <cellStyle name="Normal 10 11 2 2" xfId="9513" xr:uid="{00000000-0005-0000-0000-000050270000}"/>
    <cellStyle name="Normal 10 11 2 2 2" xfId="9514" xr:uid="{00000000-0005-0000-0000-000051270000}"/>
    <cellStyle name="Normal 10 11 2 2 3" xfId="9515" xr:uid="{00000000-0005-0000-0000-000052270000}"/>
    <cellStyle name="Normal 10 11 2 2 4" xfId="9516" xr:uid="{00000000-0005-0000-0000-000053270000}"/>
    <cellStyle name="Normal 10 11 2 3" xfId="9517" xr:uid="{00000000-0005-0000-0000-000054270000}"/>
    <cellStyle name="Normal 10 11 2 4" xfId="9518" xr:uid="{00000000-0005-0000-0000-000055270000}"/>
    <cellStyle name="Normal 10 11 2 5" xfId="9519" xr:uid="{00000000-0005-0000-0000-000056270000}"/>
    <cellStyle name="Normal 10 11 3" xfId="9520" xr:uid="{00000000-0005-0000-0000-000057270000}"/>
    <cellStyle name="Normal 10 11 3 2" xfId="9521" xr:uid="{00000000-0005-0000-0000-000058270000}"/>
    <cellStyle name="Normal 10 11 3 3" xfId="9522" xr:uid="{00000000-0005-0000-0000-000059270000}"/>
    <cellStyle name="Normal 10 11 3 4" xfId="9523" xr:uid="{00000000-0005-0000-0000-00005A270000}"/>
    <cellStyle name="Normal 10 11 4" xfId="9524" xr:uid="{00000000-0005-0000-0000-00005B270000}"/>
    <cellStyle name="Normal 10 11 5" xfId="9525" xr:uid="{00000000-0005-0000-0000-00005C270000}"/>
    <cellStyle name="Normal 10 11 6" xfId="9526" xr:uid="{00000000-0005-0000-0000-00005D270000}"/>
    <cellStyle name="Normal 10 12" xfId="9527" xr:uid="{00000000-0005-0000-0000-00005E270000}"/>
    <cellStyle name="Normal 10 12 2" xfId="9528" xr:uid="{00000000-0005-0000-0000-00005F270000}"/>
    <cellStyle name="Normal 10 12 3" xfId="9529" xr:uid="{00000000-0005-0000-0000-000060270000}"/>
    <cellStyle name="Normal 10 12 4" xfId="9530" xr:uid="{00000000-0005-0000-0000-000061270000}"/>
    <cellStyle name="Normal 10 2" xfId="9531" xr:uid="{00000000-0005-0000-0000-000062270000}"/>
    <cellStyle name="Normal 10 2 2" xfId="9532" xr:uid="{00000000-0005-0000-0000-000063270000}"/>
    <cellStyle name="Normal 10 2 3" xfId="9533" xr:uid="{00000000-0005-0000-0000-000064270000}"/>
    <cellStyle name="Normal 10 2 3 2" xfId="9534" xr:uid="{00000000-0005-0000-0000-000065270000}"/>
    <cellStyle name="Normal 10 2 3 2 2" xfId="9535" xr:uid="{00000000-0005-0000-0000-000066270000}"/>
    <cellStyle name="Normal 10 2 3 2 2 2" xfId="9536" xr:uid="{00000000-0005-0000-0000-000067270000}"/>
    <cellStyle name="Normal 10 2 3 2 2 3" xfId="9537" xr:uid="{00000000-0005-0000-0000-000068270000}"/>
    <cellStyle name="Normal 10 2 3 2 2 4" xfId="9538" xr:uid="{00000000-0005-0000-0000-000069270000}"/>
    <cellStyle name="Normal 10 2 3 2 3" xfId="9539" xr:uid="{00000000-0005-0000-0000-00006A270000}"/>
    <cellStyle name="Normal 10 2 3 2 4" xfId="9540" xr:uid="{00000000-0005-0000-0000-00006B270000}"/>
    <cellStyle name="Normal 10 2 3 2 5" xfId="9541" xr:uid="{00000000-0005-0000-0000-00006C270000}"/>
    <cellStyle name="Normal 10 2 3 3" xfId="9542" xr:uid="{00000000-0005-0000-0000-00006D270000}"/>
    <cellStyle name="Normal 10 2 3 3 2" xfId="9543" xr:uid="{00000000-0005-0000-0000-00006E270000}"/>
    <cellStyle name="Normal 10 2 3 3 3" xfId="9544" xr:uid="{00000000-0005-0000-0000-00006F270000}"/>
    <cellStyle name="Normal 10 2 3 3 4" xfId="9545" xr:uid="{00000000-0005-0000-0000-000070270000}"/>
    <cellStyle name="Normal 10 2 3 4" xfId="9546" xr:uid="{00000000-0005-0000-0000-000071270000}"/>
    <cellStyle name="Normal 10 2 3 5" xfId="9547" xr:uid="{00000000-0005-0000-0000-000072270000}"/>
    <cellStyle name="Normal 10 2 3 6" xfId="9548" xr:uid="{00000000-0005-0000-0000-000073270000}"/>
    <cellStyle name="Normal 10 3" xfId="9549" xr:uid="{00000000-0005-0000-0000-000074270000}"/>
    <cellStyle name="Normal 10 3 2" xfId="9550" xr:uid="{00000000-0005-0000-0000-000075270000}"/>
    <cellStyle name="Normal 10 3 3" xfId="9551" xr:uid="{00000000-0005-0000-0000-000076270000}"/>
    <cellStyle name="Normal 10 3 3 2" xfId="9552" xr:uid="{00000000-0005-0000-0000-000077270000}"/>
    <cellStyle name="Normal 10 3 3 2 2" xfId="9553" xr:uid="{00000000-0005-0000-0000-000078270000}"/>
    <cellStyle name="Normal 10 3 3 2 2 2" xfId="9554" xr:uid="{00000000-0005-0000-0000-000079270000}"/>
    <cellStyle name="Normal 10 3 3 2 2 3" xfId="9555" xr:uid="{00000000-0005-0000-0000-00007A270000}"/>
    <cellStyle name="Normal 10 3 3 2 2 4" xfId="9556" xr:uid="{00000000-0005-0000-0000-00007B270000}"/>
    <cellStyle name="Normal 10 3 3 2 3" xfId="9557" xr:uid="{00000000-0005-0000-0000-00007C270000}"/>
    <cellStyle name="Normal 10 3 3 2 4" xfId="9558" xr:uid="{00000000-0005-0000-0000-00007D270000}"/>
    <cellStyle name="Normal 10 3 3 2 5" xfId="9559" xr:uid="{00000000-0005-0000-0000-00007E270000}"/>
    <cellStyle name="Normal 10 3 3 3" xfId="9560" xr:uid="{00000000-0005-0000-0000-00007F270000}"/>
    <cellStyle name="Normal 10 3 3 3 2" xfId="9561" xr:uid="{00000000-0005-0000-0000-000080270000}"/>
    <cellStyle name="Normal 10 3 3 3 3" xfId="9562" xr:uid="{00000000-0005-0000-0000-000081270000}"/>
    <cellStyle name="Normal 10 3 3 3 4" xfId="9563" xr:uid="{00000000-0005-0000-0000-000082270000}"/>
    <cellStyle name="Normal 10 3 3 4" xfId="9564" xr:uid="{00000000-0005-0000-0000-000083270000}"/>
    <cellStyle name="Normal 10 3 3 5" xfId="9565" xr:uid="{00000000-0005-0000-0000-000084270000}"/>
    <cellStyle name="Normal 10 3 3 6" xfId="9566" xr:uid="{00000000-0005-0000-0000-000085270000}"/>
    <cellStyle name="Normal 10 4" xfId="9567" xr:uid="{00000000-0005-0000-0000-000086270000}"/>
    <cellStyle name="Normal 10 4 2" xfId="9568" xr:uid="{00000000-0005-0000-0000-000087270000}"/>
    <cellStyle name="Normal 10 4 2 2" xfId="9569" xr:uid="{00000000-0005-0000-0000-000088270000}"/>
    <cellStyle name="Normal 10 4 2 2 2" xfId="9570" xr:uid="{00000000-0005-0000-0000-000089270000}"/>
    <cellStyle name="Normal 10 4 2 2 3" xfId="9571" xr:uid="{00000000-0005-0000-0000-00008A270000}"/>
    <cellStyle name="Normal 10 4 2 2 4" xfId="9572" xr:uid="{00000000-0005-0000-0000-00008B270000}"/>
    <cellStyle name="Normal 10 4 2 3" xfId="9573" xr:uid="{00000000-0005-0000-0000-00008C270000}"/>
    <cellStyle name="Normal 10 4 2 4" xfId="9574" xr:uid="{00000000-0005-0000-0000-00008D270000}"/>
    <cellStyle name="Normal 10 4 2 5" xfId="9575" xr:uid="{00000000-0005-0000-0000-00008E270000}"/>
    <cellStyle name="Normal 10 4 3" xfId="9576" xr:uid="{00000000-0005-0000-0000-00008F270000}"/>
    <cellStyle name="Normal 10 4 4" xfId="9577" xr:uid="{00000000-0005-0000-0000-000090270000}"/>
    <cellStyle name="Normal 10 4 4 2" xfId="9578" xr:uid="{00000000-0005-0000-0000-000091270000}"/>
    <cellStyle name="Normal 10 4 4 3" xfId="9579" xr:uid="{00000000-0005-0000-0000-000092270000}"/>
    <cellStyle name="Normal 10 4 4 4" xfId="9580" xr:uid="{00000000-0005-0000-0000-000093270000}"/>
    <cellStyle name="Normal 10 4 5" xfId="9581" xr:uid="{00000000-0005-0000-0000-000094270000}"/>
    <cellStyle name="Normal 10 4 6" xfId="9582" xr:uid="{00000000-0005-0000-0000-000095270000}"/>
    <cellStyle name="Normal 10 4 7" xfId="9583" xr:uid="{00000000-0005-0000-0000-000096270000}"/>
    <cellStyle name="Normal 10 5" xfId="9584" xr:uid="{00000000-0005-0000-0000-000097270000}"/>
    <cellStyle name="Normal 10 5 2" xfId="9585" xr:uid="{00000000-0005-0000-0000-000098270000}"/>
    <cellStyle name="Normal 10 5 2 2" xfId="9586" xr:uid="{00000000-0005-0000-0000-000099270000}"/>
    <cellStyle name="Normal 10 5 2 2 2" xfId="9587" xr:uid="{00000000-0005-0000-0000-00009A270000}"/>
    <cellStyle name="Normal 10 5 2 2 3" xfId="9588" xr:uid="{00000000-0005-0000-0000-00009B270000}"/>
    <cellStyle name="Normal 10 5 2 2 4" xfId="9589" xr:uid="{00000000-0005-0000-0000-00009C270000}"/>
    <cellStyle name="Normal 10 5 2 3" xfId="9590" xr:uid="{00000000-0005-0000-0000-00009D270000}"/>
    <cellStyle name="Normal 10 5 2 4" xfId="9591" xr:uid="{00000000-0005-0000-0000-00009E270000}"/>
    <cellStyle name="Normal 10 5 2 5" xfId="9592" xr:uid="{00000000-0005-0000-0000-00009F270000}"/>
    <cellStyle name="Normal 10 5 3" xfId="9593" xr:uid="{00000000-0005-0000-0000-0000A0270000}"/>
    <cellStyle name="Normal 10 5 3 2" xfId="9594" xr:uid="{00000000-0005-0000-0000-0000A1270000}"/>
    <cellStyle name="Normal 10 5 3 3" xfId="9595" xr:uid="{00000000-0005-0000-0000-0000A2270000}"/>
    <cellStyle name="Normal 10 5 3 4" xfId="9596" xr:uid="{00000000-0005-0000-0000-0000A3270000}"/>
    <cellStyle name="Normal 10 5 4" xfId="9597" xr:uid="{00000000-0005-0000-0000-0000A4270000}"/>
    <cellStyle name="Normal 10 5 5" xfId="9598" xr:uid="{00000000-0005-0000-0000-0000A5270000}"/>
    <cellStyle name="Normal 10 5 6" xfId="9599" xr:uid="{00000000-0005-0000-0000-0000A6270000}"/>
    <cellStyle name="Normal 10 6" xfId="9600" xr:uid="{00000000-0005-0000-0000-0000A7270000}"/>
    <cellStyle name="Normal 10 6 2" xfId="9601" xr:uid="{00000000-0005-0000-0000-0000A8270000}"/>
    <cellStyle name="Normal 10 6 2 2" xfId="9602" xr:uid="{00000000-0005-0000-0000-0000A9270000}"/>
    <cellStyle name="Normal 10 6 2 2 2" xfId="9603" xr:uid="{00000000-0005-0000-0000-0000AA270000}"/>
    <cellStyle name="Normal 10 6 2 2 3" xfId="9604" xr:uid="{00000000-0005-0000-0000-0000AB270000}"/>
    <cellStyle name="Normal 10 6 2 2 4" xfId="9605" xr:uid="{00000000-0005-0000-0000-0000AC270000}"/>
    <cellStyle name="Normal 10 6 2 3" xfId="9606" xr:uid="{00000000-0005-0000-0000-0000AD270000}"/>
    <cellStyle name="Normal 10 6 2 4" xfId="9607" xr:uid="{00000000-0005-0000-0000-0000AE270000}"/>
    <cellStyle name="Normal 10 6 2 5" xfId="9608" xr:uid="{00000000-0005-0000-0000-0000AF270000}"/>
    <cellStyle name="Normal 10 6 3" xfId="9609" xr:uid="{00000000-0005-0000-0000-0000B0270000}"/>
    <cellStyle name="Normal 10 6 3 2" xfId="9610" xr:uid="{00000000-0005-0000-0000-0000B1270000}"/>
    <cellStyle name="Normal 10 6 3 3" xfId="9611" xr:uid="{00000000-0005-0000-0000-0000B2270000}"/>
    <cellStyle name="Normal 10 6 3 4" xfId="9612" xr:uid="{00000000-0005-0000-0000-0000B3270000}"/>
    <cellStyle name="Normal 10 6 4" xfId="9613" xr:uid="{00000000-0005-0000-0000-0000B4270000}"/>
    <cellStyle name="Normal 10 6 5" xfId="9614" xr:uid="{00000000-0005-0000-0000-0000B5270000}"/>
    <cellStyle name="Normal 10 6 6" xfId="9615" xr:uid="{00000000-0005-0000-0000-0000B6270000}"/>
    <cellStyle name="Normal 10 7" xfId="9616" xr:uid="{00000000-0005-0000-0000-0000B7270000}"/>
    <cellStyle name="Normal 10 7 2" xfId="9617" xr:uid="{00000000-0005-0000-0000-0000B8270000}"/>
    <cellStyle name="Normal 10 7 2 2" xfId="9618" xr:uid="{00000000-0005-0000-0000-0000B9270000}"/>
    <cellStyle name="Normal 10 7 2 2 2" xfId="9619" xr:uid="{00000000-0005-0000-0000-0000BA270000}"/>
    <cellStyle name="Normal 10 7 2 2 3" xfId="9620" xr:uid="{00000000-0005-0000-0000-0000BB270000}"/>
    <cellStyle name="Normal 10 7 2 2 4" xfId="9621" xr:uid="{00000000-0005-0000-0000-0000BC270000}"/>
    <cellStyle name="Normal 10 7 2 3" xfId="9622" xr:uid="{00000000-0005-0000-0000-0000BD270000}"/>
    <cellStyle name="Normal 10 7 2 4" xfId="9623" xr:uid="{00000000-0005-0000-0000-0000BE270000}"/>
    <cellStyle name="Normal 10 7 2 5" xfId="9624" xr:uid="{00000000-0005-0000-0000-0000BF270000}"/>
    <cellStyle name="Normal 10 7 3" xfId="9625" xr:uid="{00000000-0005-0000-0000-0000C0270000}"/>
    <cellStyle name="Normal 10 7 3 2" xfId="9626" xr:uid="{00000000-0005-0000-0000-0000C1270000}"/>
    <cellStyle name="Normal 10 7 3 3" xfId="9627" xr:uid="{00000000-0005-0000-0000-0000C2270000}"/>
    <cellStyle name="Normal 10 7 3 4" xfId="9628" xr:uid="{00000000-0005-0000-0000-0000C3270000}"/>
    <cellStyle name="Normal 10 7 4" xfId="9629" xr:uid="{00000000-0005-0000-0000-0000C4270000}"/>
    <cellStyle name="Normal 10 7 5" xfId="9630" xr:uid="{00000000-0005-0000-0000-0000C5270000}"/>
    <cellStyle name="Normal 10 7 6" xfId="9631" xr:uid="{00000000-0005-0000-0000-0000C6270000}"/>
    <cellStyle name="Normal 10 8" xfId="9632" xr:uid="{00000000-0005-0000-0000-0000C7270000}"/>
    <cellStyle name="Normal 10 8 2" xfId="9633" xr:uid="{00000000-0005-0000-0000-0000C8270000}"/>
    <cellStyle name="Normal 10 8 2 2" xfId="9634" xr:uid="{00000000-0005-0000-0000-0000C9270000}"/>
    <cellStyle name="Normal 10 8 2 2 2" xfId="9635" xr:uid="{00000000-0005-0000-0000-0000CA270000}"/>
    <cellStyle name="Normal 10 8 2 2 3" xfId="9636" xr:uid="{00000000-0005-0000-0000-0000CB270000}"/>
    <cellStyle name="Normal 10 8 2 2 4" xfId="9637" xr:uid="{00000000-0005-0000-0000-0000CC270000}"/>
    <cellStyle name="Normal 10 8 2 3" xfId="9638" xr:uid="{00000000-0005-0000-0000-0000CD270000}"/>
    <cellStyle name="Normal 10 8 2 4" xfId="9639" xr:uid="{00000000-0005-0000-0000-0000CE270000}"/>
    <cellStyle name="Normal 10 8 2 5" xfId="9640" xr:uid="{00000000-0005-0000-0000-0000CF270000}"/>
    <cellStyle name="Normal 10 8 3" xfId="9641" xr:uid="{00000000-0005-0000-0000-0000D0270000}"/>
    <cellStyle name="Normal 10 8 3 2" xfId="9642" xr:uid="{00000000-0005-0000-0000-0000D1270000}"/>
    <cellStyle name="Normal 10 8 3 3" xfId="9643" xr:uid="{00000000-0005-0000-0000-0000D2270000}"/>
    <cellStyle name="Normal 10 8 3 4" xfId="9644" xr:uid="{00000000-0005-0000-0000-0000D3270000}"/>
    <cellStyle name="Normal 10 8 4" xfId="9645" xr:uid="{00000000-0005-0000-0000-0000D4270000}"/>
    <cellStyle name="Normal 10 8 5" xfId="9646" xr:uid="{00000000-0005-0000-0000-0000D5270000}"/>
    <cellStyle name="Normal 10 8 6" xfId="9647" xr:uid="{00000000-0005-0000-0000-0000D6270000}"/>
    <cellStyle name="Normal 10 9" xfId="9648" xr:uid="{00000000-0005-0000-0000-0000D7270000}"/>
    <cellStyle name="Normal 10 9 2" xfId="9649" xr:uid="{00000000-0005-0000-0000-0000D8270000}"/>
    <cellStyle name="Normal 10 9 2 2" xfId="9650" xr:uid="{00000000-0005-0000-0000-0000D9270000}"/>
    <cellStyle name="Normal 10 9 2 2 2" xfId="9651" xr:uid="{00000000-0005-0000-0000-0000DA270000}"/>
    <cellStyle name="Normal 10 9 2 2 3" xfId="9652" xr:uid="{00000000-0005-0000-0000-0000DB270000}"/>
    <cellStyle name="Normal 10 9 2 2 4" xfId="9653" xr:uid="{00000000-0005-0000-0000-0000DC270000}"/>
    <cellStyle name="Normal 10 9 2 3" xfId="9654" xr:uid="{00000000-0005-0000-0000-0000DD270000}"/>
    <cellStyle name="Normal 10 9 2 4" xfId="9655" xr:uid="{00000000-0005-0000-0000-0000DE270000}"/>
    <cellStyle name="Normal 10 9 2 5" xfId="9656" xr:uid="{00000000-0005-0000-0000-0000DF270000}"/>
    <cellStyle name="Normal 10 9 3" xfId="9657" xr:uid="{00000000-0005-0000-0000-0000E0270000}"/>
    <cellStyle name="Normal 10 9 3 2" xfId="9658" xr:uid="{00000000-0005-0000-0000-0000E1270000}"/>
    <cellStyle name="Normal 10 9 3 3" xfId="9659" xr:uid="{00000000-0005-0000-0000-0000E2270000}"/>
    <cellStyle name="Normal 10 9 3 4" xfId="9660" xr:uid="{00000000-0005-0000-0000-0000E3270000}"/>
    <cellStyle name="Normal 10 9 4" xfId="9661" xr:uid="{00000000-0005-0000-0000-0000E4270000}"/>
    <cellStyle name="Normal 10 9 5" xfId="9662" xr:uid="{00000000-0005-0000-0000-0000E5270000}"/>
    <cellStyle name="Normal 10 9 6" xfId="9663" xr:uid="{00000000-0005-0000-0000-0000E6270000}"/>
    <cellStyle name="Normal 100" xfId="9664" xr:uid="{00000000-0005-0000-0000-0000E7270000}"/>
    <cellStyle name="Normal 100 2" xfId="9665" xr:uid="{00000000-0005-0000-0000-0000E8270000}"/>
    <cellStyle name="Normal 100 3" xfId="9666" xr:uid="{00000000-0005-0000-0000-0000E9270000}"/>
    <cellStyle name="Normal 100 4" xfId="9667" xr:uid="{00000000-0005-0000-0000-0000EA270000}"/>
    <cellStyle name="Normal 101" xfId="9668" xr:uid="{00000000-0005-0000-0000-0000EB270000}"/>
    <cellStyle name="Normal 101 2" xfId="9669" xr:uid="{00000000-0005-0000-0000-0000EC270000}"/>
    <cellStyle name="Normal 101 3" xfId="9670" xr:uid="{00000000-0005-0000-0000-0000ED270000}"/>
    <cellStyle name="Normal 101 4" xfId="9671" xr:uid="{00000000-0005-0000-0000-0000EE270000}"/>
    <cellStyle name="Normal 102" xfId="9672" xr:uid="{00000000-0005-0000-0000-0000EF270000}"/>
    <cellStyle name="Normal 102 2" xfId="9673" xr:uid="{00000000-0005-0000-0000-0000F0270000}"/>
    <cellStyle name="Normal 102 3" xfId="9674" xr:uid="{00000000-0005-0000-0000-0000F1270000}"/>
    <cellStyle name="Normal 102 4" xfId="9675" xr:uid="{00000000-0005-0000-0000-0000F2270000}"/>
    <cellStyle name="Normal 103" xfId="9676" xr:uid="{00000000-0005-0000-0000-0000F3270000}"/>
    <cellStyle name="Normal 103 2" xfId="9677" xr:uid="{00000000-0005-0000-0000-0000F4270000}"/>
    <cellStyle name="Normal 103 2 2" xfId="9678" xr:uid="{00000000-0005-0000-0000-0000F5270000}"/>
    <cellStyle name="Normal 103 2 2 2" xfId="9679" xr:uid="{00000000-0005-0000-0000-0000F6270000}"/>
    <cellStyle name="Normal 103 2 2 3" xfId="9680" xr:uid="{00000000-0005-0000-0000-0000F7270000}"/>
    <cellStyle name="Normal 103 2 2 4" xfId="9681" xr:uid="{00000000-0005-0000-0000-0000F8270000}"/>
    <cellStyle name="Normal 103 2 3" xfId="9682" xr:uid="{00000000-0005-0000-0000-0000F9270000}"/>
    <cellStyle name="Normal 103 2 4" xfId="9683" xr:uid="{00000000-0005-0000-0000-0000FA270000}"/>
    <cellStyle name="Normal 103 2 5" xfId="9684" xr:uid="{00000000-0005-0000-0000-0000FB270000}"/>
    <cellStyle name="Normal 103 3" xfId="9685" xr:uid="{00000000-0005-0000-0000-0000FC270000}"/>
    <cellStyle name="Normal 103 3 2" xfId="9686" xr:uid="{00000000-0005-0000-0000-0000FD270000}"/>
    <cellStyle name="Normal 103 3 3" xfId="9687" xr:uid="{00000000-0005-0000-0000-0000FE270000}"/>
    <cellStyle name="Normal 103 3 4" xfId="9688" xr:uid="{00000000-0005-0000-0000-0000FF270000}"/>
    <cellStyle name="Normal 103 4" xfId="9689" xr:uid="{00000000-0005-0000-0000-000000280000}"/>
    <cellStyle name="Normal 103 4 2" xfId="9690" xr:uid="{00000000-0005-0000-0000-000001280000}"/>
    <cellStyle name="Normal 103 4 3" xfId="9691" xr:uid="{00000000-0005-0000-0000-000002280000}"/>
    <cellStyle name="Normal 103 4 4" xfId="9692" xr:uid="{00000000-0005-0000-0000-000003280000}"/>
    <cellStyle name="Normal 103 5" xfId="9693" xr:uid="{00000000-0005-0000-0000-000004280000}"/>
    <cellStyle name="Normal 103 6" xfId="9694" xr:uid="{00000000-0005-0000-0000-000005280000}"/>
    <cellStyle name="Normal 103 7" xfId="9695" xr:uid="{00000000-0005-0000-0000-000006280000}"/>
    <cellStyle name="Normal 104" xfId="9696" xr:uid="{00000000-0005-0000-0000-000007280000}"/>
    <cellStyle name="Normal 104 2" xfId="9697" xr:uid="{00000000-0005-0000-0000-000008280000}"/>
    <cellStyle name="Normal 104 3" xfId="9698" xr:uid="{00000000-0005-0000-0000-000009280000}"/>
    <cellStyle name="Normal 104 4" xfId="9699" xr:uid="{00000000-0005-0000-0000-00000A280000}"/>
    <cellStyle name="Normal 105" xfId="9700" xr:uid="{00000000-0005-0000-0000-00000B280000}"/>
    <cellStyle name="Normal 105 2" xfId="9701" xr:uid="{00000000-0005-0000-0000-00000C280000}"/>
    <cellStyle name="Normal 105 2 2" xfId="9702" xr:uid="{00000000-0005-0000-0000-00000D280000}"/>
    <cellStyle name="Normal 105 2 2 2" xfId="9703" xr:uid="{00000000-0005-0000-0000-00000E280000}"/>
    <cellStyle name="Normal 105 2 2 3" xfId="9704" xr:uid="{00000000-0005-0000-0000-00000F280000}"/>
    <cellStyle name="Normal 105 2 2 4" xfId="9705" xr:uid="{00000000-0005-0000-0000-000010280000}"/>
    <cellStyle name="Normal 105 2 3" xfId="9706" xr:uid="{00000000-0005-0000-0000-000011280000}"/>
    <cellStyle name="Normal 105 2 4" xfId="9707" xr:uid="{00000000-0005-0000-0000-000012280000}"/>
    <cellStyle name="Normal 105 2 5" xfId="9708" xr:uid="{00000000-0005-0000-0000-000013280000}"/>
    <cellStyle name="Normal 105 3" xfId="9709" xr:uid="{00000000-0005-0000-0000-000014280000}"/>
    <cellStyle name="Normal 105 3 2" xfId="9710" xr:uid="{00000000-0005-0000-0000-000015280000}"/>
    <cellStyle name="Normal 105 3 3" xfId="9711" xr:uid="{00000000-0005-0000-0000-000016280000}"/>
    <cellStyle name="Normal 105 3 4" xfId="9712" xr:uid="{00000000-0005-0000-0000-000017280000}"/>
    <cellStyle name="Normal 105 4" xfId="9713" xr:uid="{00000000-0005-0000-0000-000018280000}"/>
    <cellStyle name="Normal 105 4 2" xfId="9714" xr:uid="{00000000-0005-0000-0000-000019280000}"/>
    <cellStyle name="Normal 105 4 3" xfId="9715" xr:uid="{00000000-0005-0000-0000-00001A280000}"/>
    <cellStyle name="Normal 105 4 4" xfId="9716" xr:uid="{00000000-0005-0000-0000-00001B280000}"/>
    <cellStyle name="Normal 105 5" xfId="9717" xr:uid="{00000000-0005-0000-0000-00001C280000}"/>
    <cellStyle name="Normal 105 6" xfId="9718" xr:uid="{00000000-0005-0000-0000-00001D280000}"/>
    <cellStyle name="Normal 105 7" xfId="9719" xr:uid="{00000000-0005-0000-0000-00001E280000}"/>
    <cellStyle name="Normal 106" xfId="9720" xr:uid="{00000000-0005-0000-0000-00001F280000}"/>
    <cellStyle name="Normal 106 2" xfId="9721" xr:uid="{00000000-0005-0000-0000-000020280000}"/>
    <cellStyle name="Normal 106 3" xfId="9722" xr:uid="{00000000-0005-0000-0000-000021280000}"/>
    <cellStyle name="Normal 106 4" xfId="9723" xr:uid="{00000000-0005-0000-0000-000022280000}"/>
    <cellStyle name="Normal 107" xfId="9724" xr:uid="{00000000-0005-0000-0000-000023280000}"/>
    <cellStyle name="Normal 107 2" xfId="9725" xr:uid="{00000000-0005-0000-0000-000024280000}"/>
    <cellStyle name="Normal 107 3" xfId="9726" xr:uid="{00000000-0005-0000-0000-000025280000}"/>
    <cellStyle name="Normal 107 4" xfId="9727" xr:uid="{00000000-0005-0000-0000-000026280000}"/>
    <cellStyle name="Normal 108" xfId="9728" xr:uid="{00000000-0005-0000-0000-000027280000}"/>
    <cellStyle name="Normal 108 2" xfId="9729" xr:uid="{00000000-0005-0000-0000-000028280000}"/>
    <cellStyle name="Normal 108 3" xfId="9730" xr:uid="{00000000-0005-0000-0000-000029280000}"/>
    <cellStyle name="Normal 108 4" xfId="9731" xr:uid="{00000000-0005-0000-0000-00002A280000}"/>
    <cellStyle name="Normal 109" xfId="9732" xr:uid="{00000000-0005-0000-0000-00002B280000}"/>
    <cellStyle name="Normal 109 2" xfId="9733" xr:uid="{00000000-0005-0000-0000-00002C280000}"/>
    <cellStyle name="Normal 109 3" xfId="9734" xr:uid="{00000000-0005-0000-0000-00002D280000}"/>
    <cellStyle name="Normal 109 4" xfId="9735" xr:uid="{00000000-0005-0000-0000-00002E280000}"/>
    <cellStyle name="Normal 11" xfId="9736" xr:uid="{00000000-0005-0000-0000-00002F280000}"/>
    <cellStyle name="Normal 11 10" xfId="9737" xr:uid="{00000000-0005-0000-0000-000030280000}"/>
    <cellStyle name="Normal 11 10 2" xfId="9738" xr:uid="{00000000-0005-0000-0000-000031280000}"/>
    <cellStyle name="Normal 11 10 2 2" xfId="9739" xr:uid="{00000000-0005-0000-0000-000032280000}"/>
    <cellStyle name="Normal 11 10 2 2 2" xfId="9740" xr:uid="{00000000-0005-0000-0000-000033280000}"/>
    <cellStyle name="Normal 11 10 2 2 3" xfId="9741" xr:uid="{00000000-0005-0000-0000-000034280000}"/>
    <cellStyle name="Normal 11 10 2 2 4" xfId="9742" xr:uid="{00000000-0005-0000-0000-000035280000}"/>
    <cellStyle name="Normal 11 10 2 3" xfId="9743" xr:uid="{00000000-0005-0000-0000-000036280000}"/>
    <cellStyle name="Normal 11 10 2 4" xfId="9744" xr:uid="{00000000-0005-0000-0000-000037280000}"/>
    <cellStyle name="Normal 11 10 2 5" xfId="9745" xr:uid="{00000000-0005-0000-0000-000038280000}"/>
    <cellStyle name="Normal 11 10 3" xfId="9746" xr:uid="{00000000-0005-0000-0000-000039280000}"/>
    <cellStyle name="Normal 11 10 3 2" xfId="9747" xr:uid="{00000000-0005-0000-0000-00003A280000}"/>
    <cellStyle name="Normal 11 10 3 3" xfId="9748" xr:uid="{00000000-0005-0000-0000-00003B280000}"/>
    <cellStyle name="Normal 11 10 3 4" xfId="9749" xr:uid="{00000000-0005-0000-0000-00003C280000}"/>
    <cellStyle name="Normal 11 10 4" xfId="9750" xr:uid="{00000000-0005-0000-0000-00003D280000}"/>
    <cellStyle name="Normal 11 10 5" xfId="9751" xr:uid="{00000000-0005-0000-0000-00003E280000}"/>
    <cellStyle name="Normal 11 10 6" xfId="9752" xr:uid="{00000000-0005-0000-0000-00003F280000}"/>
    <cellStyle name="Normal 11 11" xfId="9753" xr:uid="{00000000-0005-0000-0000-000040280000}"/>
    <cellStyle name="Normal 11 11 2" xfId="9754" xr:uid="{00000000-0005-0000-0000-000041280000}"/>
    <cellStyle name="Normal 11 11 3" xfId="9755" xr:uid="{00000000-0005-0000-0000-000042280000}"/>
    <cellStyle name="Normal 11 11 4" xfId="9756" xr:uid="{00000000-0005-0000-0000-000043280000}"/>
    <cellStyle name="Normal 11 2" xfId="9757" xr:uid="{00000000-0005-0000-0000-000044280000}"/>
    <cellStyle name="Normal 11 2 2" xfId="9758" xr:uid="{00000000-0005-0000-0000-000045280000}"/>
    <cellStyle name="Normal 11 2 2 2" xfId="9759" xr:uid="{00000000-0005-0000-0000-000046280000}"/>
    <cellStyle name="Normal 11 2 2 2 2" xfId="9760" xr:uid="{00000000-0005-0000-0000-000047280000}"/>
    <cellStyle name="Normal 11 2 2 2 2 2" xfId="9761" xr:uid="{00000000-0005-0000-0000-000048280000}"/>
    <cellStyle name="Normal 11 2 2 2 2 2 2" xfId="9762" xr:uid="{00000000-0005-0000-0000-000049280000}"/>
    <cellStyle name="Normal 11 2 2 2 2 2 3" xfId="9763" xr:uid="{00000000-0005-0000-0000-00004A280000}"/>
    <cellStyle name="Normal 11 2 2 2 2 2 4" xfId="9764" xr:uid="{00000000-0005-0000-0000-00004B280000}"/>
    <cellStyle name="Normal 11 2 2 2 2 3" xfId="9765" xr:uid="{00000000-0005-0000-0000-00004C280000}"/>
    <cellStyle name="Normal 11 2 2 2 2 4" xfId="9766" xr:uid="{00000000-0005-0000-0000-00004D280000}"/>
    <cellStyle name="Normal 11 2 2 2 2 5" xfId="9767" xr:uid="{00000000-0005-0000-0000-00004E280000}"/>
    <cellStyle name="Normal 11 2 2 2 3" xfId="9768" xr:uid="{00000000-0005-0000-0000-00004F280000}"/>
    <cellStyle name="Normal 11 2 2 2 3 2" xfId="9769" xr:uid="{00000000-0005-0000-0000-000050280000}"/>
    <cellStyle name="Normal 11 2 2 2 3 3" xfId="9770" xr:uid="{00000000-0005-0000-0000-000051280000}"/>
    <cellStyle name="Normal 11 2 2 2 3 4" xfId="9771" xr:uid="{00000000-0005-0000-0000-000052280000}"/>
    <cellStyle name="Normal 11 2 2 2 4" xfId="9772" xr:uid="{00000000-0005-0000-0000-000053280000}"/>
    <cellStyle name="Normal 11 2 2 2 5" xfId="9773" xr:uid="{00000000-0005-0000-0000-000054280000}"/>
    <cellStyle name="Normal 11 2 2 2 6" xfId="9774" xr:uid="{00000000-0005-0000-0000-000055280000}"/>
    <cellStyle name="Normal 11 2 2 3" xfId="9775" xr:uid="{00000000-0005-0000-0000-000056280000}"/>
    <cellStyle name="Normal 11 2 2 3 2" xfId="9776" xr:uid="{00000000-0005-0000-0000-000057280000}"/>
    <cellStyle name="Normal 11 2 2 3 2 2" xfId="9777" xr:uid="{00000000-0005-0000-0000-000058280000}"/>
    <cellStyle name="Normal 11 2 2 3 2 3" xfId="9778" xr:uid="{00000000-0005-0000-0000-000059280000}"/>
    <cellStyle name="Normal 11 2 2 3 2 4" xfId="9779" xr:uid="{00000000-0005-0000-0000-00005A280000}"/>
    <cellStyle name="Normal 11 2 2 3 3" xfId="9780" xr:uid="{00000000-0005-0000-0000-00005B280000}"/>
    <cellStyle name="Normal 11 2 2 3 4" xfId="9781" xr:uid="{00000000-0005-0000-0000-00005C280000}"/>
    <cellStyle name="Normal 11 2 2 3 5" xfId="9782" xr:uid="{00000000-0005-0000-0000-00005D280000}"/>
    <cellStyle name="Normal 11 2 2 4" xfId="9783" xr:uid="{00000000-0005-0000-0000-00005E280000}"/>
    <cellStyle name="Normal 11 2 2 5" xfId="9784" xr:uid="{00000000-0005-0000-0000-00005F280000}"/>
    <cellStyle name="Normal 11 2 2 5 2" xfId="9785" xr:uid="{00000000-0005-0000-0000-000060280000}"/>
    <cellStyle name="Normal 11 2 2 5 3" xfId="9786" xr:uid="{00000000-0005-0000-0000-000061280000}"/>
    <cellStyle name="Normal 11 2 2 5 4" xfId="9787" xr:uid="{00000000-0005-0000-0000-000062280000}"/>
    <cellStyle name="Normal 11 2 2 6" xfId="9788" xr:uid="{00000000-0005-0000-0000-000063280000}"/>
    <cellStyle name="Normal 11 2 2 7" xfId="9789" xr:uid="{00000000-0005-0000-0000-000064280000}"/>
    <cellStyle name="Normal 11 2 2 8" xfId="9790" xr:uid="{00000000-0005-0000-0000-000065280000}"/>
    <cellStyle name="Normal 11 2 3" xfId="9791" xr:uid="{00000000-0005-0000-0000-000066280000}"/>
    <cellStyle name="Normal 11 2 4" xfId="9792" xr:uid="{00000000-0005-0000-0000-000067280000}"/>
    <cellStyle name="Normal 11 2 4 2" xfId="9793" xr:uid="{00000000-0005-0000-0000-000068280000}"/>
    <cellStyle name="Normal 11 2 4 2 2" xfId="9794" xr:uid="{00000000-0005-0000-0000-000069280000}"/>
    <cellStyle name="Normal 11 2 4 2 2 2" xfId="9795" xr:uid="{00000000-0005-0000-0000-00006A280000}"/>
    <cellStyle name="Normal 11 2 4 2 2 3" xfId="9796" xr:uid="{00000000-0005-0000-0000-00006B280000}"/>
    <cellStyle name="Normal 11 2 4 2 2 4" xfId="9797" xr:uid="{00000000-0005-0000-0000-00006C280000}"/>
    <cellStyle name="Normal 11 2 4 2 3" xfId="9798" xr:uid="{00000000-0005-0000-0000-00006D280000}"/>
    <cellStyle name="Normal 11 2 4 2 4" xfId="9799" xr:uid="{00000000-0005-0000-0000-00006E280000}"/>
    <cellStyle name="Normal 11 2 4 2 5" xfId="9800" xr:uid="{00000000-0005-0000-0000-00006F280000}"/>
    <cellStyle name="Normal 11 2 4 3" xfId="9801" xr:uid="{00000000-0005-0000-0000-000070280000}"/>
    <cellStyle name="Normal 11 2 4 3 2" xfId="9802" xr:uid="{00000000-0005-0000-0000-000071280000}"/>
    <cellStyle name="Normal 11 2 4 3 3" xfId="9803" xr:uid="{00000000-0005-0000-0000-000072280000}"/>
    <cellStyle name="Normal 11 2 4 3 4" xfId="9804" xr:uid="{00000000-0005-0000-0000-000073280000}"/>
    <cellStyle name="Normal 11 2 4 4" xfId="9805" xr:uid="{00000000-0005-0000-0000-000074280000}"/>
    <cellStyle name="Normal 11 2 4 5" xfId="9806" xr:uid="{00000000-0005-0000-0000-000075280000}"/>
    <cellStyle name="Normal 11 2 4 6" xfId="9807" xr:uid="{00000000-0005-0000-0000-000076280000}"/>
    <cellStyle name="Normal 11 3" xfId="9808" xr:uid="{00000000-0005-0000-0000-000077280000}"/>
    <cellStyle name="Normal 11 3 2" xfId="9809" xr:uid="{00000000-0005-0000-0000-000078280000}"/>
    <cellStyle name="Normal 11 3 2 2" xfId="9810" xr:uid="{00000000-0005-0000-0000-000079280000}"/>
    <cellStyle name="Normal 11 3 2 2 2" xfId="9811" xr:uid="{00000000-0005-0000-0000-00007A280000}"/>
    <cellStyle name="Normal 11 3 2 2 2 2" xfId="9812" xr:uid="{00000000-0005-0000-0000-00007B280000}"/>
    <cellStyle name="Normal 11 3 2 2 2 3" xfId="9813" xr:uid="{00000000-0005-0000-0000-00007C280000}"/>
    <cellStyle name="Normal 11 3 2 2 2 4" xfId="9814" xr:uid="{00000000-0005-0000-0000-00007D280000}"/>
    <cellStyle name="Normal 11 3 2 2 3" xfId="9815" xr:uid="{00000000-0005-0000-0000-00007E280000}"/>
    <cellStyle name="Normal 11 3 2 2 4" xfId="9816" xr:uid="{00000000-0005-0000-0000-00007F280000}"/>
    <cellStyle name="Normal 11 3 2 2 5" xfId="9817" xr:uid="{00000000-0005-0000-0000-000080280000}"/>
    <cellStyle name="Normal 11 3 2 3" xfId="9818" xr:uid="{00000000-0005-0000-0000-000081280000}"/>
    <cellStyle name="Normal 11 3 2 4" xfId="9819" xr:uid="{00000000-0005-0000-0000-000082280000}"/>
    <cellStyle name="Normal 11 3 2 4 2" xfId="9820" xr:uid="{00000000-0005-0000-0000-000083280000}"/>
    <cellStyle name="Normal 11 3 2 4 3" xfId="9821" xr:uid="{00000000-0005-0000-0000-000084280000}"/>
    <cellStyle name="Normal 11 3 2 4 4" xfId="9822" xr:uid="{00000000-0005-0000-0000-000085280000}"/>
    <cellStyle name="Normal 11 3 2 5" xfId="9823" xr:uid="{00000000-0005-0000-0000-000086280000}"/>
    <cellStyle name="Normal 11 3 2 6" xfId="9824" xr:uid="{00000000-0005-0000-0000-000087280000}"/>
    <cellStyle name="Normal 11 3 2 7" xfId="9825" xr:uid="{00000000-0005-0000-0000-000088280000}"/>
    <cellStyle name="Normal 11 4" xfId="9826" xr:uid="{00000000-0005-0000-0000-000089280000}"/>
    <cellStyle name="Normal 11 4 2" xfId="9827" xr:uid="{00000000-0005-0000-0000-00008A280000}"/>
    <cellStyle name="Normal 11 4 2 2" xfId="9828" xr:uid="{00000000-0005-0000-0000-00008B280000}"/>
    <cellStyle name="Normal 11 4 2 2 2" xfId="9829" xr:uid="{00000000-0005-0000-0000-00008C280000}"/>
    <cellStyle name="Normal 11 4 2 2 3" xfId="9830" xr:uid="{00000000-0005-0000-0000-00008D280000}"/>
    <cellStyle name="Normal 11 4 2 2 4" xfId="9831" xr:uid="{00000000-0005-0000-0000-00008E280000}"/>
    <cellStyle name="Normal 11 4 2 3" xfId="9832" xr:uid="{00000000-0005-0000-0000-00008F280000}"/>
    <cellStyle name="Normal 11 4 2 4" xfId="9833" xr:uid="{00000000-0005-0000-0000-000090280000}"/>
    <cellStyle name="Normal 11 4 2 5" xfId="9834" xr:uid="{00000000-0005-0000-0000-000091280000}"/>
    <cellStyle name="Normal 11 4 3" xfId="9835" xr:uid="{00000000-0005-0000-0000-000092280000}"/>
    <cellStyle name="Normal 11 4 4" xfId="9836" xr:uid="{00000000-0005-0000-0000-000093280000}"/>
    <cellStyle name="Normal 11 4 4 2" xfId="9837" xr:uid="{00000000-0005-0000-0000-000094280000}"/>
    <cellStyle name="Normal 11 4 4 3" xfId="9838" xr:uid="{00000000-0005-0000-0000-000095280000}"/>
    <cellStyle name="Normal 11 4 4 4" xfId="9839" xr:uid="{00000000-0005-0000-0000-000096280000}"/>
    <cellStyle name="Normal 11 4 5" xfId="9840" xr:uid="{00000000-0005-0000-0000-000097280000}"/>
    <cellStyle name="Normal 11 4 6" xfId="9841" xr:uid="{00000000-0005-0000-0000-000098280000}"/>
    <cellStyle name="Normal 11 4 7" xfId="9842" xr:uid="{00000000-0005-0000-0000-000099280000}"/>
    <cellStyle name="Normal 11 5" xfId="9843" xr:uid="{00000000-0005-0000-0000-00009A280000}"/>
    <cellStyle name="Normal 11 5 2" xfId="9844" xr:uid="{00000000-0005-0000-0000-00009B280000}"/>
    <cellStyle name="Normal 11 5 2 2" xfId="9845" xr:uid="{00000000-0005-0000-0000-00009C280000}"/>
    <cellStyle name="Normal 11 5 2 2 2" xfId="9846" xr:uid="{00000000-0005-0000-0000-00009D280000}"/>
    <cellStyle name="Normal 11 5 2 2 3" xfId="9847" xr:uid="{00000000-0005-0000-0000-00009E280000}"/>
    <cellStyle name="Normal 11 5 2 2 4" xfId="9848" xr:uid="{00000000-0005-0000-0000-00009F280000}"/>
    <cellStyle name="Normal 11 5 2 3" xfId="9849" xr:uid="{00000000-0005-0000-0000-0000A0280000}"/>
    <cellStyle name="Normal 11 5 2 4" xfId="9850" xr:uid="{00000000-0005-0000-0000-0000A1280000}"/>
    <cellStyle name="Normal 11 5 2 5" xfId="9851" xr:uid="{00000000-0005-0000-0000-0000A2280000}"/>
    <cellStyle name="Normal 11 5 3" xfId="9852" xr:uid="{00000000-0005-0000-0000-0000A3280000}"/>
    <cellStyle name="Normal 11 5 3 2" xfId="9853" xr:uid="{00000000-0005-0000-0000-0000A4280000}"/>
    <cellStyle name="Normal 11 5 3 3" xfId="9854" xr:uid="{00000000-0005-0000-0000-0000A5280000}"/>
    <cellStyle name="Normal 11 5 3 4" xfId="9855" xr:uid="{00000000-0005-0000-0000-0000A6280000}"/>
    <cellStyle name="Normal 11 5 4" xfId="9856" xr:uid="{00000000-0005-0000-0000-0000A7280000}"/>
    <cellStyle name="Normal 11 5 5" xfId="9857" xr:uid="{00000000-0005-0000-0000-0000A8280000}"/>
    <cellStyle name="Normal 11 5 6" xfId="9858" xr:uid="{00000000-0005-0000-0000-0000A9280000}"/>
    <cellStyle name="Normal 11 6" xfId="9859" xr:uid="{00000000-0005-0000-0000-0000AA280000}"/>
    <cellStyle name="Normal 11 6 2" xfId="9860" xr:uid="{00000000-0005-0000-0000-0000AB280000}"/>
    <cellStyle name="Normal 11 6 2 2" xfId="9861" xr:uid="{00000000-0005-0000-0000-0000AC280000}"/>
    <cellStyle name="Normal 11 6 2 2 2" xfId="9862" xr:uid="{00000000-0005-0000-0000-0000AD280000}"/>
    <cellStyle name="Normal 11 6 2 2 3" xfId="9863" xr:uid="{00000000-0005-0000-0000-0000AE280000}"/>
    <cellStyle name="Normal 11 6 2 2 4" xfId="9864" xr:uid="{00000000-0005-0000-0000-0000AF280000}"/>
    <cellStyle name="Normal 11 6 2 3" xfId="9865" xr:uid="{00000000-0005-0000-0000-0000B0280000}"/>
    <cellStyle name="Normal 11 6 2 4" xfId="9866" xr:uid="{00000000-0005-0000-0000-0000B1280000}"/>
    <cellStyle name="Normal 11 6 2 5" xfId="9867" xr:uid="{00000000-0005-0000-0000-0000B2280000}"/>
    <cellStyle name="Normal 11 6 3" xfId="9868" xr:uid="{00000000-0005-0000-0000-0000B3280000}"/>
    <cellStyle name="Normal 11 6 3 2" xfId="9869" xr:uid="{00000000-0005-0000-0000-0000B4280000}"/>
    <cellStyle name="Normal 11 6 3 3" xfId="9870" xr:uid="{00000000-0005-0000-0000-0000B5280000}"/>
    <cellStyle name="Normal 11 6 3 4" xfId="9871" xr:uid="{00000000-0005-0000-0000-0000B6280000}"/>
    <cellStyle name="Normal 11 6 4" xfId="9872" xr:uid="{00000000-0005-0000-0000-0000B7280000}"/>
    <cellStyle name="Normal 11 6 5" xfId="9873" xr:uid="{00000000-0005-0000-0000-0000B8280000}"/>
    <cellStyle name="Normal 11 6 6" xfId="9874" xr:uid="{00000000-0005-0000-0000-0000B9280000}"/>
    <cellStyle name="Normal 11 7" xfId="9875" xr:uid="{00000000-0005-0000-0000-0000BA280000}"/>
    <cellStyle name="Normal 11 7 2" xfId="9876" xr:uid="{00000000-0005-0000-0000-0000BB280000}"/>
    <cellStyle name="Normal 11 7 2 2" xfId="9877" xr:uid="{00000000-0005-0000-0000-0000BC280000}"/>
    <cellStyle name="Normal 11 7 2 2 2" xfId="9878" xr:uid="{00000000-0005-0000-0000-0000BD280000}"/>
    <cellStyle name="Normal 11 7 2 2 3" xfId="9879" xr:uid="{00000000-0005-0000-0000-0000BE280000}"/>
    <cellStyle name="Normal 11 7 2 2 4" xfId="9880" xr:uid="{00000000-0005-0000-0000-0000BF280000}"/>
    <cellStyle name="Normal 11 7 2 3" xfId="9881" xr:uid="{00000000-0005-0000-0000-0000C0280000}"/>
    <cellStyle name="Normal 11 7 2 4" xfId="9882" xr:uid="{00000000-0005-0000-0000-0000C1280000}"/>
    <cellStyle name="Normal 11 7 2 5" xfId="9883" xr:uid="{00000000-0005-0000-0000-0000C2280000}"/>
    <cellStyle name="Normal 11 7 3" xfId="9884" xr:uid="{00000000-0005-0000-0000-0000C3280000}"/>
    <cellStyle name="Normal 11 7 3 2" xfId="9885" xr:uid="{00000000-0005-0000-0000-0000C4280000}"/>
    <cellStyle name="Normal 11 7 3 3" xfId="9886" xr:uid="{00000000-0005-0000-0000-0000C5280000}"/>
    <cellStyle name="Normal 11 7 3 4" xfId="9887" xr:uid="{00000000-0005-0000-0000-0000C6280000}"/>
    <cellStyle name="Normal 11 7 4" xfId="9888" xr:uid="{00000000-0005-0000-0000-0000C7280000}"/>
    <cellStyle name="Normal 11 7 5" xfId="9889" xr:uid="{00000000-0005-0000-0000-0000C8280000}"/>
    <cellStyle name="Normal 11 7 6" xfId="9890" xr:uid="{00000000-0005-0000-0000-0000C9280000}"/>
    <cellStyle name="Normal 11 8" xfId="9891" xr:uid="{00000000-0005-0000-0000-0000CA280000}"/>
    <cellStyle name="Normal 11 8 2" xfId="9892" xr:uid="{00000000-0005-0000-0000-0000CB280000}"/>
    <cellStyle name="Normal 11 8 2 2" xfId="9893" xr:uid="{00000000-0005-0000-0000-0000CC280000}"/>
    <cellStyle name="Normal 11 8 2 2 2" xfId="9894" xr:uid="{00000000-0005-0000-0000-0000CD280000}"/>
    <cellStyle name="Normal 11 8 2 2 3" xfId="9895" xr:uid="{00000000-0005-0000-0000-0000CE280000}"/>
    <cellStyle name="Normal 11 8 2 2 4" xfId="9896" xr:uid="{00000000-0005-0000-0000-0000CF280000}"/>
    <cellStyle name="Normal 11 8 2 3" xfId="9897" xr:uid="{00000000-0005-0000-0000-0000D0280000}"/>
    <cellStyle name="Normal 11 8 2 4" xfId="9898" xr:uid="{00000000-0005-0000-0000-0000D1280000}"/>
    <cellStyle name="Normal 11 8 2 5" xfId="9899" xr:uid="{00000000-0005-0000-0000-0000D2280000}"/>
    <cellStyle name="Normal 11 8 3" xfId="9900" xr:uid="{00000000-0005-0000-0000-0000D3280000}"/>
    <cellStyle name="Normal 11 8 3 2" xfId="9901" xr:uid="{00000000-0005-0000-0000-0000D4280000}"/>
    <cellStyle name="Normal 11 8 3 3" xfId="9902" xr:uid="{00000000-0005-0000-0000-0000D5280000}"/>
    <cellStyle name="Normal 11 8 3 4" xfId="9903" xr:uid="{00000000-0005-0000-0000-0000D6280000}"/>
    <cellStyle name="Normal 11 8 4" xfId="9904" xr:uid="{00000000-0005-0000-0000-0000D7280000}"/>
    <cellStyle name="Normal 11 8 5" xfId="9905" xr:uid="{00000000-0005-0000-0000-0000D8280000}"/>
    <cellStyle name="Normal 11 8 6" xfId="9906" xr:uid="{00000000-0005-0000-0000-0000D9280000}"/>
    <cellStyle name="Normal 11 9" xfId="9907" xr:uid="{00000000-0005-0000-0000-0000DA280000}"/>
    <cellStyle name="Normal 11 9 2" xfId="9908" xr:uid="{00000000-0005-0000-0000-0000DB280000}"/>
    <cellStyle name="Normal 11 9 2 2" xfId="9909" xr:uid="{00000000-0005-0000-0000-0000DC280000}"/>
    <cellStyle name="Normal 11 9 2 2 2" xfId="9910" xr:uid="{00000000-0005-0000-0000-0000DD280000}"/>
    <cellStyle name="Normal 11 9 2 2 3" xfId="9911" xr:uid="{00000000-0005-0000-0000-0000DE280000}"/>
    <cellStyle name="Normal 11 9 2 2 4" xfId="9912" xr:uid="{00000000-0005-0000-0000-0000DF280000}"/>
    <cellStyle name="Normal 11 9 2 3" xfId="9913" xr:uid="{00000000-0005-0000-0000-0000E0280000}"/>
    <cellStyle name="Normal 11 9 2 4" xfId="9914" xr:uid="{00000000-0005-0000-0000-0000E1280000}"/>
    <cellStyle name="Normal 11 9 2 5" xfId="9915" xr:uid="{00000000-0005-0000-0000-0000E2280000}"/>
    <cellStyle name="Normal 11 9 3" xfId="9916" xr:uid="{00000000-0005-0000-0000-0000E3280000}"/>
    <cellStyle name="Normal 11 9 3 2" xfId="9917" xr:uid="{00000000-0005-0000-0000-0000E4280000}"/>
    <cellStyle name="Normal 11 9 3 3" xfId="9918" xr:uid="{00000000-0005-0000-0000-0000E5280000}"/>
    <cellStyle name="Normal 11 9 3 4" xfId="9919" xr:uid="{00000000-0005-0000-0000-0000E6280000}"/>
    <cellStyle name="Normal 11 9 4" xfId="9920" xr:uid="{00000000-0005-0000-0000-0000E7280000}"/>
    <cellStyle name="Normal 11 9 5" xfId="9921" xr:uid="{00000000-0005-0000-0000-0000E8280000}"/>
    <cellStyle name="Normal 11 9 6" xfId="9922" xr:uid="{00000000-0005-0000-0000-0000E9280000}"/>
    <cellStyle name="Normal 110" xfId="9923" xr:uid="{00000000-0005-0000-0000-0000EA280000}"/>
    <cellStyle name="Normal 110 2" xfId="9924" xr:uid="{00000000-0005-0000-0000-0000EB280000}"/>
    <cellStyle name="Normal 110 3" xfId="9925" xr:uid="{00000000-0005-0000-0000-0000EC280000}"/>
    <cellStyle name="Normal 110 4" xfId="9926" xr:uid="{00000000-0005-0000-0000-0000ED280000}"/>
    <cellStyle name="Normal 111" xfId="9927" xr:uid="{00000000-0005-0000-0000-0000EE280000}"/>
    <cellStyle name="Normal 111 2" xfId="9928" xr:uid="{00000000-0005-0000-0000-0000EF280000}"/>
    <cellStyle name="Normal 111 3" xfId="9929" xr:uid="{00000000-0005-0000-0000-0000F0280000}"/>
    <cellStyle name="Normal 111 4" xfId="9930" xr:uid="{00000000-0005-0000-0000-0000F1280000}"/>
    <cellStyle name="Normal 112" xfId="9931" xr:uid="{00000000-0005-0000-0000-0000F2280000}"/>
    <cellStyle name="Normal 112 2" xfId="9932" xr:uid="{00000000-0005-0000-0000-0000F3280000}"/>
    <cellStyle name="Normal 112 3" xfId="9933" xr:uid="{00000000-0005-0000-0000-0000F4280000}"/>
    <cellStyle name="Normal 112 4" xfId="9934" xr:uid="{00000000-0005-0000-0000-0000F5280000}"/>
    <cellStyle name="Normal 113" xfId="9935" xr:uid="{00000000-0005-0000-0000-0000F6280000}"/>
    <cellStyle name="Normal 113 2" xfId="9936" xr:uid="{00000000-0005-0000-0000-0000F7280000}"/>
    <cellStyle name="Normal 113 3" xfId="9937" xr:uid="{00000000-0005-0000-0000-0000F8280000}"/>
    <cellStyle name="Normal 113 4" xfId="9938" xr:uid="{00000000-0005-0000-0000-0000F9280000}"/>
    <cellStyle name="Normal 114" xfId="9939" xr:uid="{00000000-0005-0000-0000-0000FA280000}"/>
    <cellStyle name="Normal 114 2" xfId="9940" xr:uid="{00000000-0005-0000-0000-0000FB280000}"/>
    <cellStyle name="Normal 114 3" xfId="9941" xr:uid="{00000000-0005-0000-0000-0000FC280000}"/>
    <cellStyle name="Normal 114 4" xfId="9942" xr:uid="{00000000-0005-0000-0000-0000FD280000}"/>
    <cellStyle name="Normal 115" xfId="9943" xr:uid="{00000000-0005-0000-0000-0000FE280000}"/>
    <cellStyle name="Normal 115 2" xfId="9944" xr:uid="{00000000-0005-0000-0000-0000FF280000}"/>
    <cellStyle name="Normal 115 3" xfId="9945" xr:uid="{00000000-0005-0000-0000-000000290000}"/>
    <cellStyle name="Normal 115 4" xfId="9946" xr:uid="{00000000-0005-0000-0000-000001290000}"/>
    <cellStyle name="Normal 116" xfId="9947" xr:uid="{00000000-0005-0000-0000-000002290000}"/>
    <cellStyle name="Normal 116 2" xfId="9948" xr:uid="{00000000-0005-0000-0000-000003290000}"/>
    <cellStyle name="Normal 116 3" xfId="9949" xr:uid="{00000000-0005-0000-0000-000004290000}"/>
    <cellStyle name="Normal 116 4" xfId="9950" xr:uid="{00000000-0005-0000-0000-000005290000}"/>
    <cellStyle name="Normal 117" xfId="9951" xr:uid="{00000000-0005-0000-0000-000006290000}"/>
    <cellStyle name="Normal 117 2" xfId="9952" xr:uid="{00000000-0005-0000-0000-000007290000}"/>
    <cellStyle name="Normal 117 3" xfId="9953" xr:uid="{00000000-0005-0000-0000-000008290000}"/>
    <cellStyle name="Normal 117 4" xfId="9954" xr:uid="{00000000-0005-0000-0000-000009290000}"/>
    <cellStyle name="Normal 118" xfId="9955" xr:uid="{00000000-0005-0000-0000-00000A290000}"/>
    <cellStyle name="Normal 118 2" xfId="9956" xr:uid="{00000000-0005-0000-0000-00000B290000}"/>
    <cellStyle name="Normal 118 3" xfId="9957" xr:uid="{00000000-0005-0000-0000-00000C290000}"/>
    <cellStyle name="Normal 118 4" xfId="9958" xr:uid="{00000000-0005-0000-0000-00000D290000}"/>
    <cellStyle name="Normal 119" xfId="9959" xr:uid="{00000000-0005-0000-0000-00000E290000}"/>
    <cellStyle name="Normal 12" xfId="9960" xr:uid="{00000000-0005-0000-0000-00000F290000}"/>
    <cellStyle name="Normal 12 10" xfId="9961" xr:uid="{00000000-0005-0000-0000-000010290000}"/>
    <cellStyle name="Normal 12 10 2" xfId="9962" xr:uid="{00000000-0005-0000-0000-000011290000}"/>
    <cellStyle name="Normal 12 10 2 2" xfId="9963" xr:uid="{00000000-0005-0000-0000-000012290000}"/>
    <cellStyle name="Normal 12 10 2 2 2" xfId="9964" xr:uid="{00000000-0005-0000-0000-000013290000}"/>
    <cellStyle name="Normal 12 10 2 2 3" xfId="9965" xr:uid="{00000000-0005-0000-0000-000014290000}"/>
    <cellStyle name="Normal 12 10 2 2 4" xfId="9966" xr:uid="{00000000-0005-0000-0000-000015290000}"/>
    <cellStyle name="Normal 12 10 2 3" xfId="9967" xr:uid="{00000000-0005-0000-0000-000016290000}"/>
    <cellStyle name="Normal 12 10 2 4" xfId="9968" xr:uid="{00000000-0005-0000-0000-000017290000}"/>
    <cellStyle name="Normal 12 10 2 5" xfId="9969" xr:uid="{00000000-0005-0000-0000-000018290000}"/>
    <cellStyle name="Normal 12 10 3" xfId="9970" xr:uid="{00000000-0005-0000-0000-000019290000}"/>
    <cellStyle name="Normal 12 10 3 2" xfId="9971" xr:uid="{00000000-0005-0000-0000-00001A290000}"/>
    <cellStyle name="Normal 12 10 3 3" xfId="9972" xr:uid="{00000000-0005-0000-0000-00001B290000}"/>
    <cellStyle name="Normal 12 10 3 4" xfId="9973" xr:uid="{00000000-0005-0000-0000-00001C290000}"/>
    <cellStyle name="Normal 12 10 4" xfId="9974" xr:uid="{00000000-0005-0000-0000-00001D290000}"/>
    <cellStyle name="Normal 12 10 5" xfId="9975" xr:uid="{00000000-0005-0000-0000-00001E290000}"/>
    <cellStyle name="Normal 12 10 6" xfId="9976" xr:uid="{00000000-0005-0000-0000-00001F290000}"/>
    <cellStyle name="Normal 12 11" xfId="9977" xr:uid="{00000000-0005-0000-0000-000020290000}"/>
    <cellStyle name="Normal 12 11 2" xfId="9978" xr:uid="{00000000-0005-0000-0000-000021290000}"/>
    <cellStyle name="Normal 12 11 2 2" xfId="9979" xr:uid="{00000000-0005-0000-0000-000022290000}"/>
    <cellStyle name="Normal 12 11 2 2 2" xfId="9980" xr:uid="{00000000-0005-0000-0000-000023290000}"/>
    <cellStyle name="Normal 12 11 2 2 3" xfId="9981" xr:uid="{00000000-0005-0000-0000-000024290000}"/>
    <cellStyle name="Normal 12 11 2 2 4" xfId="9982" xr:uid="{00000000-0005-0000-0000-000025290000}"/>
    <cellStyle name="Normal 12 11 2 3" xfId="9983" xr:uid="{00000000-0005-0000-0000-000026290000}"/>
    <cellStyle name="Normal 12 11 2 4" xfId="9984" xr:uid="{00000000-0005-0000-0000-000027290000}"/>
    <cellStyle name="Normal 12 11 2 5" xfId="9985" xr:uid="{00000000-0005-0000-0000-000028290000}"/>
    <cellStyle name="Normal 12 11 3" xfId="9986" xr:uid="{00000000-0005-0000-0000-000029290000}"/>
    <cellStyle name="Normal 12 11 3 2" xfId="9987" xr:uid="{00000000-0005-0000-0000-00002A290000}"/>
    <cellStyle name="Normal 12 11 3 3" xfId="9988" xr:uid="{00000000-0005-0000-0000-00002B290000}"/>
    <cellStyle name="Normal 12 11 3 4" xfId="9989" xr:uid="{00000000-0005-0000-0000-00002C290000}"/>
    <cellStyle name="Normal 12 11 4" xfId="9990" xr:uid="{00000000-0005-0000-0000-00002D290000}"/>
    <cellStyle name="Normal 12 11 5" xfId="9991" xr:uid="{00000000-0005-0000-0000-00002E290000}"/>
    <cellStyle name="Normal 12 11 6" xfId="9992" xr:uid="{00000000-0005-0000-0000-00002F290000}"/>
    <cellStyle name="Normal 12 12" xfId="9993" xr:uid="{00000000-0005-0000-0000-000030290000}"/>
    <cellStyle name="Normal 12 12 2" xfId="9994" xr:uid="{00000000-0005-0000-0000-000031290000}"/>
    <cellStyle name="Normal 12 12 2 2" xfId="9995" xr:uid="{00000000-0005-0000-0000-000032290000}"/>
    <cellStyle name="Normal 12 12 2 2 2" xfId="9996" xr:uid="{00000000-0005-0000-0000-000033290000}"/>
    <cellStyle name="Normal 12 12 2 2 3" xfId="9997" xr:uid="{00000000-0005-0000-0000-000034290000}"/>
    <cellStyle name="Normal 12 12 2 2 4" xfId="9998" xr:uid="{00000000-0005-0000-0000-000035290000}"/>
    <cellStyle name="Normal 12 12 2 3" xfId="9999" xr:uid="{00000000-0005-0000-0000-000036290000}"/>
    <cellStyle name="Normal 12 12 2 4" xfId="10000" xr:uid="{00000000-0005-0000-0000-000037290000}"/>
    <cellStyle name="Normal 12 12 2 5" xfId="10001" xr:uid="{00000000-0005-0000-0000-000038290000}"/>
    <cellStyle name="Normal 12 12 3" xfId="10002" xr:uid="{00000000-0005-0000-0000-000039290000}"/>
    <cellStyle name="Normal 12 12 3 2" xfId="10003" xr:uid="{00000000-0005-0000-0000-00003A290000}"/>
    <cellStyle name="Normal 12 12 3 3" xfId="10004" xr:uid="{00000000-0005-0000-0000-00003B290000}"/>
    <cellStyle name="Normal 12 12 3 4" xfId="10005" xr:uid="{00000000-0005-0000-0000-00003C290000}"/>
    <cellStyle name="Normal 12 12 4" xfId="10006" xr:uid="{00000000-0005-0000-0000-00003D290000}"/>
    <cellStyle name="Normal 12 12 5" xfId="10007" xr:uid="{00000000-0005-0000-0000-00003E290000}"/>
    <cellStyle name="Normal 12 12 6" xfId="10008" xr:uid="{00000000-0005-0000-0000-00003F290000}"/>
    <cellStyle name="Normal 12 13" xfId="10009" xr:uid="{00000000-0005-0000-0000-000040290000}"/>
    <cellStyle name="Normal 12 13 2" xfId="10010" xr:uid="{00000000-0005-0000-0000-000041290000}"/>
    <cellStyle name="Normal 12 13 2 2" xfId="10011" xr:uid="{00000000-0005-0000-0000-000042290000}"/>
    <cellStyle name="Normal 12 13 2 2 2" xfId="10012" xr:uid="{00000000-0005-0000-0000-000043290000}"/>
    <cellStyle name="Normal 12 13 2 2 3" xfId="10013" xr:uid="{00000000-0005-0000-0000-000044290000}"/>
    <cellStyle name="Normal 12 13 2 2 4" xfId="10014" xr:uid="{00000000-0005-0000-0000-000045290000}"/>
    <cellStyle name="Normal 12 13 2 3" xfId="10015" xr:uid="{00000000-0005-0000-0000-000046290000}"/>
    <cellStyle name="Normal 12 13 2 4" xfId="10016" xr:uid="{00000000-0005-0000-0000-000047290000}"/>
    <cellStyle name="Normal 12 13 2 5" xfId="10017" xr:uid="{00000000-0005-0000-0000-000048290000}"/>
    <cellStyle name="Normal 12 13 3" xfId="10018" xr:uid="{00000000-0005-0000-0000-000049290000}"/>
    <cellStyle name="Normal 12 13 3 2" xfId="10019" xr:uid="{00000000-0005-0000-0000-00004A290000}"/>
    <cellStyle name="Normal 12 13 3 3" xfId="10020" xr:uid="{00000000-0005-0000-0000-00004B290000}"/>
    <cellStyle name="Normal 12 13 3 4" xfId="10021" xr:uid="{00000000-0005-0000-0000-00004C290000}"/>
    <cellStyle name="Normal 12 13 4" xfId="10022" xr:uid="{00000000-0005-0000-0000-00004D290000}"/>
    <cellStyle name="Normal 12 13 5" xfId="10023" xr:uid="{00000000-0005-0000-0000-00004E290000}"/>
    <cellStyle name="Normal 12 13 6" xfId="10024" xr:uid="{00000000-0005-0000-0000-00004F290000}"/>
    <cellStyle name="Normal 12 14" xfId="10025" xr:uid="{00000000-0005-0000-0000-000050290000}"/>
    <cellStyle name="Normal 12 14 2" xfId="10026" xr:uid="{00000000-0005-0000-0000-000051290000}"/>
    <cellStyle name="Normal 12 14 3" xfId="10027" xr:uid="{00000000-0005-0000-0000-000052290000}"/>
    <cellStyle name="Normal 12 14 4" xfId="10028" xr:uid="{00000000-0005-0000-0000-000053290000}"/>
    <cellStyle name="Normal 12 2" xfId="10029" xr:uid="{00000000-0005-0000-0000-000054290000}"/>
    <cellStyle name="Normal 12 2 2" xfId="10030" xr:uid="{00000000-0005-0000-0000-000055290000}"/>
    <cellStyle name="Normal 12 2 3" xfId="10031" xr:uid="{00000000-0005-0000-0000-000056290000}"/>
    <cellStyle name="Normal 12 2 3 2" xfId="10032" xr:uid="{00000000-0005-0000-0000-000057290000}"/>
    <cellStyle name="Normal 12 2 3 2 2" xfId="10033" xr:uid="{00000000-0005-0000-0000-000058290000}"/>
    <cellStyle name="Normal 12 2 3 2 2 2" xfId="10034" xr:uid="{00000000-0005-0000-0000-000059290000}"/>
    <cellStyle name="Normal 12 2 3 2 2 3" xfId="10035" xr:uid="{00000000-0005-0000-0000-00005A290000}"/>
    <cellStyle name="Normal 12 2 3 2 2 4" xfId="10036" xr:uid="{00000000-0005-0000-0000-00005B290000}"/>
    <cellStyle name="Normal 12 2 3 2 3" xfId="10037" xr:uid="{00000000-0005-0000-0000-00005C290000}"/>
    <cellStyle name="Normal 12 2 3 2 4" xfId="10038" xr:uid="{00000000-0005-0000-0000-00005D290000}"/>
    <cellStyle name="Normal 12 2 3 2 5" xfId="10039" xr:uid="{00000000-0005-0000-0000-00005E290000}"/>
    <cellStyle name="Normal 12 2 3 3" xfId="10040" xr:uid="{00000000-0005-0000-0000-00005F290000}"/>
    <cellStyle name="Normal 12 2 3 3 2" xfId="10041" xr:uid="{00000000-0005-0000-0000-000060290000}"/>
    <cellStyle name="Normal 12 2 3 3 3" xfId="10042" xr:uid="{00000000-0005-0000-0000-000061290000}"/>
    <cellStyle name="Normal 12 2 3 3 4" xfId="10043" xr:uid="{00000000-0005-0000-0000-000062290000}"/>
    <cellStyle name="Normal 12 2 3 4" xfId="10044" xr:uid="{00000000-0005-0000-0000-000063290000}"/>
    <cellStyle name="Normal 12 2 3 5" xfId="10045" xr:uid="{00000000-0005-0000-0000-000064290000}"/>
    <cellStyle name="Normal 12 2 3 6" xfId="10046" xr:uid="{00000000-0005-0000-0000-000065290000}"/>
    <cellStyle name="Normal 12 3" xfId="10047" xr:uid="{00000000-0005-0000-0000-000066290000}"/>
    <cellStyle name="Normal 12 3 2" xfId="10048" xr:uid="{00000000-0005-0000-0000-000067290000}"/>
    <cellStyle name="Normal 12 3 2 2" xfId="10049" xr:uid="{00000000-0005-0000-0000-000068290000}"/>
    <cellStyle name="Normal 12 3 2 2 2" xfId="10050" xr:uid="{00000000-0005-0000-0000-000069290000}"/>
    <cellStyle name="Normal 12 3 2 2 2 2" xfId="10051" xr:uid="{00000000-0005-0000-0000-00006A290000}"/>
    <cellStyle name="Normal 12 3 2 2 2 3" xfId="10052" xr:uid="{00000000-0005-0000-0000-00006B290000}"/>
    <cellStyle name="Normal 12 3 2 2 2 4" xfId="10053" xr:uid="{00000000-0005-0000-0000-00006C290000}"/>
    <cellStyle name="Normal 12 3 2 2 3" xfId="10054" xr:uid="{00000000-0005-0000-0000-00006D290000}"/>
    <cellStyle name="Normal 12 3 2 2 4" xfId="10055" xr:uid="{00000000-0005-0000-0000-00006E290000}"/>
    <cellStyle name="Normal 12 3 2 2 5" xfId="10056" xr:uid="{00000000-0005-0000-0000-00006F290000}"/>
    <cellStyle name="Normal 12 3 2 3" xfId="10057" xr:uid="{00000000-0005-0000-0000-000070290000}"/>
    <cellStyle name="Normal 12 3 2 4" xfId="10058" xr:uid="{00000000-0005-0000-0000-000071290000}"/>
    <cellStyle name="Normal 12 3 2 4 2" xfId="10059" xr:uid="{00000000-0005-0000-0000-000072290000}"/>
    <cellStyle name="Normal 12 3 2 4 3" xfId="10060" xr:uid="{00000000-0005-0000-0000-000073290000}"/>
    <cellStyle name="Normal 12 3 2 4 4" xfId="10061" xr:uid="{00000000-0005-0000-0000-000074290000}"/>
    <cellStyle name="Normal 12 3 2 5" xfId="10062" xr:uid="{00000000-0005-0000-0000-000075290000}"/>
    <cellStyle name="Normal 12 3 2 6" xfId="10063" xr:uid="{00000000-0005-0000-0000-000076290000}"/>
    <cellStyle name="Normal 12 3 2 7" xfId="10064" xr:uid="{00000000-0005-0000-0000-000077290000}"/>
    <cellStyle name="Normal 12 4" xfId="10065" xr:uid="{00000000-0005-0000-0000-000078290000}"/>
    <cellStyle name="Normal 12 4 2" xfId="10066" xr:uid="{00000000-0005-0000-0000-000079290000}"/>
    <cellStyle name="Normal 12 4 2 2" xfId="10067" xr:uid="{00000000-0005-0000-0000-00007A290000}"/>
    <cellStyle name="Normal 12 4 2 2 2" xfId="10068" xr:uid="{00000000-0005-0000-0000-00007B290000}"/>
    <cellStyle name="Normal 12 4 2 2 3" xfId="10069" xr:uid="{00000000-0005-0000-0000-00007C290000}"/>
    <cellStyle name="Normal 12 4 2 2 4" xfId="10070" xr:uid="{00000000-0005-0000-0000-00007D290000}"/>
    <cellStyle name="Normal 12 4 2 3" xfId="10071" xr:uid="{00000000-0005-0000-0000-00007E290000}"/>
    <cellStyle name="Normal 12 4 2 4" xfId="10072" xr:uid="{00000000-0005-0000-0000-00007F290000}"/>
    <cellStyle name="Normal 12 4 2 5" xfId="10073" xr:uid="{00000000-0005-0000-0000-000080290000}"/>
    <cellStyle name="Normal 12 4 3" xfId="10074" xr:uid="{00000000-0005-0000-0000-000081290000}"/>
    <cellStyle name="Normal 12 4 4" xfId="10075" xr:uid="{00000000-0005-0000-0000-000082290000}"/>
    <cellStyle name="Normal 12 4 4 2" xfId="10076" xr:uid="{00000000-0005-0000-0000-000083290000}"/>
    <cellStyle name="Normal 12 4 4 3" xfId="10077" xr:uid="{00000000-0005-0000-0000-000084290000}"/>
    <cellStyle name="Normal 12 4 4 4" xfId="10078" xr:uid="{00000000-0005-0000-0000-000085290000}"/>
    <cellStyle name="Normal 12 4 5" xfId="10079" xr:uid="{00000000-0005-0000-0000-000086290000}"/>
    <cellStyle name="Normal 12 4 6" xfId="10080" xr:uid="{00000000-0005-0000-0000-000087290000}"/>
    <cellStyle name="Normal 12 4 7" xfId="10081" xr:uid="{00000000-0005-0000-0000-000088290000}"/>
    <cellStyle name="Normal 12 5" xfId="10082" xr:uid="{00000000-0005-0000-0000-000089290000}"/>
    <cellStyle name="Normal 12 5 2" xfId="10083" xr:uid="{00000000-0005-0000-0000-00008A290000}"/>
    <cellStyle name="Normal 12 5 2 2" xfId="10084" xr:uid="{00000000-0005-0000-0000-00008B290000}"/>
    <cellStyle name="Normal 12 5 2 2 2" xfId="10085" xr:uid="{00000000-0005-0000-0000-00008C290000}"/>
    <cellStyle name="Normal 12 5 2 2 3" xfId="10086" xr:uid="{00000000-0005-0000-0000-00008D290000}"/>
    <cellStyle name="Normal 12 5 2 2 4" xfId="10087" xr:uid="{00000000-0005-0000-0000-00008E290000}"/>
    <cellStyle name="Normal 12 5 2 3" xfId="10088" xr:uid="{00000000-0005-0000-0000-00008F290000}"/>
    <cellStyle name="Normal 12 5 2 4" xfId="10089" xr:uid="{00000000-0005-0000-0000-000090290000}"/>
    <cellStyle name="Normal 12 5 2 5" xfId="10090" xr:uid="{00000000-0005-0000-0000-000091290000}"/>
    <cellStyle name="Normal 12 5 3" xfId="10091" xr:uid="{00000000-0005-0000-0000-000092290000}"/>
    <cellStyle name="Normal 12 5 4" xfId="10092" xr:uid="{00000000-0005-0000-0000-000093290000}"/>
    <cellStyle name="Normal 12 5 4 2" xfId="10093" xr:uid="{00000000-0005-0000-0000-000094290000}"/>
    <cellStyle name="Normal 12 5 4 3" xfId="10094" xr:uid="{00000000-0005-0000-0000-000095290000}"/>
    <cellStyle name="Normal 12 5 4 4" xfId="10095" xr:uid="{00000000-0005-0000-0000-000096290000}"/>
    <cellStyle name="Normal 12 5 5" xfId="10096" xr:uid="{00000000-0005-0000-0000-000097290000}"/>
    <cellStyle name="Normal 12 5 6" xfId="10097" xr:uid="{00000000-0005-0000-0000-000098290000}"/>
    <cellStyle name="Normal 12 5 7" xfId="10098" xr:uid="{00000000-0005-0000-0000-000099290000}"/>
    <cellStyle name="Normal 12 6" xfId="10099" xr:uid="{00000000-0005-0000-0000-00009A290000}"/>
    <cellStyle name="Normal 12 6 2" xfId="10100" xr:uid="{00000000-0005-0000-0000-00009B290000}"/>
    <cellStyle name="Normal 12 6 2 2" xfId="10101" xr:uid="{00000000-0005-0000-0000-00009C290000}"/>
    <cellStyle name="Normal 12 6 2 2 2" xfId="10102" xr:uid="{00000000-0005-0000-0000-00009D290000}"/>
    <cellStyle name="Normal 12 6 2 2 3" xfId="10103" xr:uid="{00000000-0005-0000-0000-00009E290000}"/>
    <cellStyle name="Normal 12 6 2 2 4" xfId="10104" xr:uid="{00000000-0005-0000-0000-00009F290000}"/>
    <cellStyle name="Normal 12 6 2 3" xfId="10105" xr:uid="{00000000-0005-0000-0000-0000A0290000}"/>
    <cellStyle name="Normal 12 6 2 4" xfId="10106" xr:uid="{00000000-0005-0000-0000-0000A1290000}"/>
    <cellStyle name="Normal 12 6 2 5" xfId="10107" xr:uid="{00000000-0005-0000-0000-0000A2290000}"/>
    <cellStyle name="Normal 12 6 3" xfId="10108" xr:uid="{00000000-0005-0000-0000-0000A3290000}"/>
    <cellStyle name="Normal 12 6 4" xfId="10109" xr:uid="{00000000-0005-0000-0000-0000A4290000}"/>
    <cellStyle name="Normal 12 6 4 2" xfId="10110" xr:uid="{00000000-0005-0000-0000-0000A5290000}"/>
    <cellStyle name="Normal 12 6 4 3" xfId="10111" xr:uid="{00000000-0005-0000-0000-0000A6290000}"/>
    <cellStyle name="Normal 12 6 4 4" xfId="10112" xr:uid="{00000000-0005-0000-0000-0000A7290000}"/>
    <cellStyle name="Normal 12 6 5" xfId="10113" xr:uid="{00000000-0005-0000-0000-0000A8290000}"/>
    <cellStyle name="Normal 12 6 6" xfId="10114" xr:uid="{00000000-0005-0000-0000-0000A9290000}"/>
    <cellStyle name="Normal 12 6 7" xfId="10115" xr:uid="{00000000-0005-0000-0000-0000AA290000}"/>
    <cellStyle name="Normal 12 7" xfId="10116" xr:uid="{00000000-0005-0000-0000-0000AB290000}"/>
    <cellStyle name="Normal 12 7 2" xfId="10117" xr:uid="{00000000-0005-0000-0000-0000AC290000}"/>
    <cellStyle name="Normal 12 7 2 2" xfId="10118" xr:uid="{00000000-0005-0000-0000-0000AD290000}"/>
    <cellStyle name="Normal 12 7 2 2 2" xfId="10119" xr:uid="{00000000-0005-0000-0000-0000AE290000}"/>
    <cellStyle name="Normal 12 7 2 2 3" xfId="10120" xr:uid="{00000000-0005-0000-0000-0000AF290000}"/>
    <cellStyle name="Normal 12 7 2 2 4" xfId="10121" xr:uid="{00000000-0005-0000-0000-0000B0290000}"/>
    <cellStyle name="Normal 12 7 2 3" xfId="10122" xr:uid="{00000000-0005-0000-0000-0000B1290000}"/>
    <cellStyle name="Normal 12 7 2 4" xfId="10123" xr:uid="{00000000-0005-0000-0000-0000B2290000}"/>
    <cellStyle name="Normal 12 7 2 5" xfId="10124" xr:uid="{00000000-0005-0000-0000-0000B3290000}"/>
    <cellStyle name="Normal 12 7 3" xfId="10125" xr:uid="{00000000-0005-0000-0000-0000B4290000}"/>
    <cellStyle name="Normal 12 7 4" xfId="10126" xr:uid="{00000000-0005-0000-0000-0000B5290000}"/>
    <cellStyle name="Normal 12 7 4 2" xfId="10127" xr:uid="{00000000-0005-0000-0000-0000B6290000}"/>
    <cellStyle name="Normal 12 7 4 3" xfId="10128" xr:uid="{00000000-0005-0000-0000-0000B7290000}"/>
    <cellStyle name="Normal 12 7 4 4" xfId="10129" xr:uid="{00000000-0005-0000-0000-0000B8290000}"/>
    <cellStyle name="Normal 12 7 5" xfId="10130" xr:uid="{00000000-0005-0000-0000-0000B9290000}"/>
    <cellStyle name="Normal 12 7 6" xfId="10131" xr:uid="{00000000-0005-0000-0000-0000BA290000}"/>
    <cellStyle name="Normal 12 7 7" xfId="10132" xr:uid="{00000000-0005-0000-0000-0000BB290000}"/>
    <cellStyle name="Normal 12 8" xfId="10133" xr:uid="{00000000-0005-0000-0000-0000BC290000}"/>
    <cellStyle name="Normal 12 8 2" xfId="10134" xr:uid="{00000000-0005-0000-0000-0000BD290000}"/>
    <cellStyle name="Normal 12 8 2 2" xfId="10135" xr:uid="{00000000-0005-0000-0000-0000BE290000}"/>
    <cellStyle name="Normal 12 8 2 2 2" xfId="10136" xr:uid="{00000000-0005-0000-0000-0000BF290000}"/>
    <cellStyle name="Normal 12 8 2 2 3" xfId="10137" xr:uid="{00000000-0005-0000-0000-0000C0290000}"/>
    <cellStyle name="Normal 12 8 2 2 4" xfId="10138" xr:uid="{00000000-0005-0000-0000-0000C1290000}"/>
    <cellStyle name="Normal 12 8 2 3" xfId="10139" xr:uid="{00000000-0005-0000-0000-0000C2290000}"/>
    <cellStyle name="Normal 12 8 2 4" xfId="10140" xr:uid="{00000000-0005-0000-0000-0000C3290000}"/>
    <cellStyle name="Normal 12 8 2 5" xfId="10141" xr:uid="{00000000-0005-0000-0000-0000C4290000}"/>
    <cellStyle name="Normal 12 8 3" xfId="10142" xr:uid="{00000000-0005-0000-0000-0000C5290000}"/>
    <cellStyle name="Normal 12 8 3 2" xfId="10143" xr:uid="{00000000-0005-0000-0000-0000C6290000}"/>
    <cellStyle name="Normal 12 8 3 3" xfId="10144" xr:uid="{00000000-0005-0000-0000-0000C7290000}"/>
    <cellStyle name="Normal 12 8 3 4" xfId="10145" xr:uid="{00000000-0005-0000-0000-0000C8290000}"/>
    <cellStyle name="Normal 12 8 4" xfId="10146" xr:uid="{00000000-0005-0000-0000-0000C9290000}"/>
    <cellStyle name="Normal 12 8 5" xfId="10147" xr:uid="{00000000-0005-0000-0000-0000CA290000}"/>
    <cellStyle name="Normal 12 8 6" xfId="10148" xr:uid="{00000000-0005-0000-0000-0000CB290000}"/>
    <cellStyle name="Normal 12 9" xfId="10149" xr:uid="{00000000-0005-0000-0000-0000CC290000}"/>
    <cellStyle name="Normal 12 9 2" xfId="10150" xr:uid="{00000000-0005-0000-0000-0000CD290000}"/>
    <cellStyle name="Normal 12 9 2 2" xfId="10151" xr:uid="{00000000-0005-0000-0000-0000CE290000}"/>
    <cellStyle name="Normal 12 9 2 2 2" xfId="10152" xr:uid="{00000000-0005-0000-0000-0000CF290000}"/>
    <cellStyle name="Normal 12 9 2 2 3" xfId="10153" xr:uid="{00000000-0005-0000-0000-0000D0290000}"/>
    <cellStyle name="Normal 12 9 2 2 4" xfId="10154" xr:uid="{00000000-0005-0000-0000-0000D1290000}"/>
    <cellStyle name="Normal 12 9 2 3" xfId="10155" xr:uid="{00000000-0005-0000-0000-0000D2290000}"/>
    <cellStyle name="Normal 12 9 2 4" xfId="10156" xr:uid="{00000000-0005-0000-0000-0000D3290000}"/>
    <cellStyle name="Normal 12 9 2 5" xfId="10157" xr:uid="{00000000-0005-0000-0000-0000D4290000}"/>
    <cellStyle name="Normal 12 9 3" xfId="10158" xr:uid="{00000000-0005-0000-0000-0000D5290000}"/>
    <cellStyle name="Normal 12 9 3 2" xfId="10159" xr:uid="{00000000-0005-0000-0000-0000D6290000}"/>
    <cellStyle name="Normal 12 9 3 3" xfId="10160" xr:uid="{00000000-0005-0000-0000-0000D7290000}"/>
    <cellStyle name="Normal 12 9 3 4" xfId="10161" xr:uid="{00000000-0005-0000-0000-0000D8290000}"/>
    <cellStyle name="Normal 12 9 4" xfId="10162" xr:uid="{00000000-0005-0000-0000-0000D9290000}"/>
    <cellStyle name="Normal 12 9 5" xfId="10163" xr:uid="{00000000-0005-0000-0000-0000DA290000}"/>
    <cellStyle name="Normal 12 9 6" xfId="10164" xr:uid="{00000000-0005-0000-0000-0000DB290000}"/>
    <cellStyle name="Normal 120" xfId="10165" xr:uid="{00000000-0005-0000-0000-0000DC290000}"/>
    <cellStyle name="Normal 121" xfId="3" xr:uid="{00000000-0005-0000-0000-0000DD290000}"/>
    <cellStyle name="Normal 121 2" xfId="21410" xr:uid="{00000000-0005-0000-0000-0000DE290000}"/>
    <cellStyle name="Normal 122" xfId="20960" xr:uid="{00000000-0005-0000-0000-0000DF290000}"/>
    <cellStyle name="Normal 123" xfId="21414" xr:uid="{00000000-0005-0000-0000-0000E0290000}"/>
    <cellStyle name="Normal 123 2" xfId="22311" xr:uid="{00000000-0005-0000-0000-0000E1290000}"/>
    <cellStyle name="Normal 13" xfId="10166" xr:uid="{00000000-0005-0000-0000-0000E2290000}"/>
    <cellStyle name="Normal 13 10" xfId="10167" xr:uid="{00000000-0005-0000-0000-0000E3290000}"/>
    <cellStyle name="Normal 13 11" xfId="10168" xr:uid="{00000000-0005-0000-0000-0000E4290000}"/>
    <cellStyle name="Normal 13 11 2" xfId="10169" xr:uid="{00000000-0005-0000-0000-0000E5290000}"/>
    <cellStyle name="Normal 13 11 2 2" xfId="10170" xr:uid="{00000000-0005-0000-0000-0000E6290000}"/>
    <cellStyle name="Normal 13 11 2 2 2" xfId="10171" xr:uid="{00000000-0005-0000-0000-0000E7290000}"/>
    <cellStyle name="Normal 13 11 2 2 3" xfId="10172" xr:uid="{00000000-0005-0000-0000-0000E8290000}"/>
    <cellStyle name="Normal 13 11 2 2 4" xfId="10173" xr:uid="{00000000-0005-0000-0000-0000E9290000}"/>
    <cellStyle name="Normal 13 11 2 3" xfId="10174" xr:uid="{00000000-0005-0000-0000-0000EA290000}"/>
    <cellStyle name="Normal 13 11 2 4" xfId="10175" xr:uid="{00000000-0005-0000-0000-0000EB290000}"/>
    <cellStyle name="Normal 13 11 2 5" xfId="10176" xr:uid="{00000000-0005-0000-0000-0000EC290000}"/>
    <cellStyle name="Normal 13 11 3" xfId="10177" xr:uid="{00000000-0005-0000-0000-0000ED290000}"/>
    <cellStyle name="Normal 13 11 3 2" xfId="10178" xr:uid="{00000000-0005-0000-0000-0000EE290000}"/>
    <cellStyle name="Normal 13 11 3 3" xfId="10179" xr:uid="{00000000-0005-0000-0000-0000EF290000}"/>
    <cellStyle name="Normal 13 11 3 4" xfId="10180" xr:uid="{00000000-0005-0000-0000-0000F0290000}"/>
    <cellStyle name="Normal 13 11 4" xfId="10181" xr:uid="{00000000-0005-0000-0000-0000F1290000}"/>
    <cellStyle name="Normal 13 11 5" xfId="10182" xr:uid="{00000000-0005-0000-0000-0000F2290000}"/>
    <cellStyle name="Normal 13 11 6" xfId="10183" xr:uid="{00000000-0005-0000-0000-0000F3290000}"/>
    <cellStyle name="Normal 13 12" xfId="10184" xr:uid="{00000000-0005-0000-0000-0000F4290000}"/>
    <cellStyle name="Normal 13 12 2" xfId="10185" xr:uid="{00000000-0005-0000-0000-0000F5290000}"/>
    <cellStyle name="Normal 13 12 2 2" xfId="10186" xr:uid="{00000000-0005-0000-0000-0000F6290000}"/>
    <cellStyle name="Normal 13 12 2 2 2" xfId="10187" xr:uid="{00000000-0005-0000-0000-0000F7290000}"/>
    <cellStyle name="Normal 13 12 2 2 3" xfId="10188" xr:uid="{00000000-0005-0000-0000-0000F8290000}"/>
    <cellStyle name="Normal 13 12 2 2 4" xfId="10189" xr:uid="{00000000-0005-0000-0000-0000F9290000}"/>
    <cellStyle name="Normal 13 12 2 3" xfId="10190" xr:uid="{00000000-0005-0000-0000-0000FA290000}"/>
    <cellStyle name="Normal 13 12 2 4" xfId="10191" xr:uid="{00000000-0005-0000-0000-0000FB290000}"/>
    <cellStyle name="Normal 13 12 2 5" xfId="10192" xr:uid="{00000000-0005-0000-0000-0000FC290000}"/>
    <cellStyle name="Normal 13 12 3" xfId="10193" xr:uid="{00000000-0005-0000-0000-0000FD290000}"/>
    <cellStyle name="Normal 13 12 3 2" xfId="10194" xr:uid="{00000000-0005-0000-0000-0000FE290000}"/>
    <cellStyle name="Normal 13 12 3 3" xfId="10195" xr:uid="{00000000-0005-0000-0000-0000FF290000}"/>
    <cellStyle name="Normal 13 12 3 4" xfId="10196" xr:uid="{00000000-0005-0000-0000-0000002A0000}"/>
    <cellStyle name="Normal 13 12 4" xfId="10197" xr:uid="{00000000-0005-0000-0000-0000012A0000}"/>
    <cellStyle name="Normal 13 12 5" xfId="10198" xr:uid="{00000000-0005-0000-0000-0000022A0000}"/>
    <cellStyle name="Normal 13 12 6" xfId="10199" xr:uid="{00000000-0005-0000-0000-0000032A0000}"/>
    <cellStyle name="Normal 13 13" xfId="10200" xr:uid="{00000000-0005-0000-0000-0000042A0000}"/>
    <cellStyle name="Normal 13 13 2" xfId="10201" xr:uid="{00000000-0005-0000-0000-0000052A0000}"/>
    <cellStyle name="Normal 13 13 3" xfId="10202" xr:uid="{00000000-0005-0000-0000-0000062A0000}"/>
    <cellStyle name="Normal 13 13 4" xfId="10203" xr:uid="{00000000-0005-0000-0000-0000072A0000}"/>
    <cellStyle name="Normal 13 2" xfId="10204" xr:uid="{00000000-0005-0000-0000-0000082A0000}"/>
    <cellStyle name="Normal 13 2 2" xfId="10205" xr:uid="{00000000-0005-0000-0000-0000092A0000}"/>
    <cellStyle name="Normal 13 2 3" xfId="10206" xr:uid="{00000000-0005-0000-0000-00000A2A0000}"/>
    <cellStyle name="Normal 13 2 3 2" xfId="10207" xr:uid="{00000000-0005-0000-0000-00000B2A0000}"/>
    <cellStyle name="Normal 13 2 3 2 2" xfId="10208" xr:uid="{00000000-0005-0000-0000-00000C2A0000}"/>
    <cellStyle name="Normal 13 2 3 2 2 2" xfId="10209" xr:uid="{00000000-0005-0000-0000-00000D2A0000}"/>
    <cellStyle name="Normal 13 2 3 2 2 3" xfId="10210" xr:uid="{00000000-0005-0000-0000-00000E2A0000}"/>
    <cellStyle name="Normal 13 2 3 2 2 4" xfId="10211" xr:uid="{00000000-0005-0000-0000-00000F2A0000}"/>
    <cellStyle name="Normal 13 2 3 2 3" xfId="10212" xr:uid="{00000000-0005-0000-0000-0000102A0000}"/>
    <cellStyle name="Normal 13 2 3 2 4" xfId="10213" xr:uid="{00000000-0005-0000-0000-0000112A0000}"/>
    <cellStyle name="Normal 13 2 3 2 5" xfId="10214" xr:uid="{00000000-0005-0000-0000-0000122A0000}"/>
    <cellStyle name="Normal 13 2 3 3" xfId="10215" xr:uid="{00000000-0005-0000-0000-0000132A0000}"/>
    <cellStyle name="Normal 13 2 3 3 2" xfId="10216" xr:uid="{00000000-0005-0000-0000-0000142A0000}"/>
    <cellStyle name="Normal 13 2 3 3 3" xfId="10217" xr:uid="{00000000-0005-0000-0000-0000152A0000}"/>
    <cellStyle name="Normal 13 2 3 3 4" xfId="10218" xr:uid="{00000000-0005-0000-0000-0000162A0000}"/>
    <cellStyle name="Normal 13 2 3 4" xfId="10219" xr:uid="{00000000-0005-0000-0000-0000172A0000}"/>
    <cellStyle name="Normal 13 2 3 5" xfId="10220" xr:uid="{00000000-0005-0000-0000-0000182A0000}"/>
    <cellStyle name="Normal 13 2 3 6" xfId="10221" xr:uid="{00000000-0005-0000-0000-0000192A0000}"/>
    <cellStyle name="Normal 13 3" xfId="10222" xr:uid="{00000000-0005-0000-0000-00001A2A0000}"/>
    <cellStyle name="Normal 13 3 2" xfId="10223" xr:uid="{00000000-0005-0000-0000-00001B2A0000}"/>
    <cellStyle name="Normal 13 3 2 2" xfId="10224" xr:uid="{00000000-0005-0000-0000-00001C2A0000}"/>
    <cellStyle name="Normal 13 4" xfId="10225" xr:uid="{00000000-0005-0000-0000-00001D2A0000}"/>
    <cellStyle name="Normal 13 4 2" xfId="10226" xr:uid="{00000000-0005-0000-0000-00001E2A0000}"/>
    <cellStyle name="Normal 13 5" xfId="10227" xr:uid="{00000000-0005-0000-0000-00001F2A0000}"/>
    <cellStyle name="Normal 13 5 2" xfId="10228" xr:uid="{00000000-0005-0000-0000-0000202A0000}"/>
    <cellStyle name="Normal 13 6" xfId="10229" xr:uid="{00000000-0005-0000-0000-0000212A0000}"/>
    <cellStyle name="Normal 13 6 2" xfId="10230" xr:uid="{00000000-0005-0000-0000-0000222A0000}"/>
    <cellStyle name="Normal 13 7" xfId="10231" xr:uid="{00000000-0005-0000-0000-0000232A0000}"/>
    <cellStyle name="Normal 13 7 2" xfId="10232" xr:uid="{00000000-0005-0000-0000-0000242A0000}"/>
    <cellStyle name="Normal 13 8" xfId="10233" xr:uid="{00000000-0005-0000-0000-0000252A0000}"/>
    <cellStyle name="Normal 13 9" xfId="10234" xr:uid="{00000000-0005-0000-0000-0000262A0000}"/>
    <cellStyle name="Normal 14" xfId="10235" xr:uid="{00000000-0005-0000-0000-0000272A0000}"/>
    <cellStyle name="Normal 14 2" xfId="10236" xr:uid="{00000000-0005-0000-0000-0000282A0000}"/>
    <cellStyle name="Normal 14 2 2" xfId="10237" xr:uid="{00000000-0005-0000-0000-0000292A0000}"/>
    <cellStyle name="Normal 14 2 3" xfId="10238" xr:uid="{00000000-0005-0000-0000-00002A2A0000}"/>
    <cellStyle name="Normal 14 2 3 2" xfId="10239" xr:uid="{00000000-0005-0000-0000-00002B2A0000}"/>
    <cellStyle name="Normal 14 2 3 2 2" xfId="10240" xr:uid="{00000000-0005-0000-0000-00002C2A0000}"/>
    <cellStyle name="Normal 14 2 3 2 2 2" xfId="10241" xr:uid="{00000000-0005-0000-0000-00002D2A0000}"/>
    <cellStyle name="Normal 14 2 3 2 2 3" xfId="10242" xr:uid="{00000000-0005-0000-0000-00002E2A0000}"/>
    <cellStyle name="Normal 14 2 3 2 2 4" xfId="10243" xr:uid="{00000000-0005-0000-0000-00002F2A0000}"/>
    <cellStyle name="Normal 14 2 3 2 3" xfId="10244" xr:uid="{00000000-0005-0000-0000-0000302A0000}"/>
    <cellStyle name="Normal 14 2 3 2 4" xfId="10245" xr:uid="{00000000-0005-0000-0000-0000312A0000}"/>
    <cellStyle name="Normal 14 2 3 2 5" xfId="10246" xr:uid="{00000000-0005-0000-0000-0000322A0000}"/>
    <cellStyle name="Normal 14 2 3 3" xfId="10247" xr:uid="{00000000-0005-0000-0000-0000332A0000}"/>
    <cellStyle name="Normal 14 2 3 4" xfId="10248" xr:uid="{00000000-0005-0000-0000-0000342A0000}"/>
    <cellStyle name="Normal 14 2 3 4 2" xfId="10249" xr:uid="{00000000-0005-0000-0000-0000352A0000}"/>
    <cellStyle name="Normal 14 2 3 4 3" xfId="10250" xr:uid="{00000000-0005-0000-0000-0000362A0000}"/>
    <cellStyle name="Normal 14 2 3 4 4" xfId="10251" xr:uid="{00000000-0005-0000-0000-0000372A0000}"/>
    <cellStyle name="Normal 14 2 3 5" xfId="10252" xr:uid="{00000000-0005-0000-0000-0000382A0000}"/>
    <cellStyle name="Normal 14 2 3 6" xfId="10253" xr:uid="{00000000-0005-0000-0000-0000392A0000}"/>
    <cellStyle name="Normal 14 2 3 7" xfId="10254" xr:uid="{00000000-0005-0000-0000-00003A2A0000}"/>
    <cellStyle name="Normal 14 2 4" xfId="10255" xr:uid="{00000000-0005-0000-0000-00003B2A0000}"/>
    <cellStyle name="Normal 14 2 4 2" xfId="10256" xr:uid="{00000000-0005-0000-0000-00003C2A0000}"/>
    <cellStyle name="Normal 14 2 4 3" xfId="10257" xr:uid="{00000000-0005-0000-0000-00003D2A0000}"/>
    <cellStyle name="Normal 14 2 4 4" xfId="10258" xr:uid="{00000000-0005-0000-0000-00003E2A0000}"/>
    <cellStyle name="Normal 14 3" xfId="10259" xr:uid="{00000000-0005-0000-0000-00003F2A0000}"/>
    <cellStyle name="Normal 14 3 2" xfId="10260" xr:uid="{00000000-0005-0000-0000-0000402A0000}"/>
    <cellStyle name="Normal 14 3 2 2" xfId="10261" xr:uid="{00000000-0005-0000-0000-0000412A0000}"/>
    <cellStyle name="Normal 14 3 2 2 2" xfId="10262" xr:uid="{00000000-0005-0000-0000-0000422A0000}"/>
    <cellStyle name="Normal 14 3 2 2 2 2" xfId="10263" xr:uid="{00000000-0005-0000-0000-0000432A0000}"/>
    <cellStyle name="Normal 14 3 2 2 2 3" xfId="10264" xr:uid="{00000000-0005-0000-0000-0000442A0000}"/>
    <cellStyle name="Normal 14 3 2 2 2 4" xfId="10265" xr:uid="{00000000-0005-0000-0000-0000452A0000}"/>
    <cellStyle name="Normal 14 3 2 2 3" xfId="10266" xr:uid="{00000000-0005-0000-0000-0000462A0000}"/>
    <cellStyle name="Normal 14 3 2 2 4" xfId="10267" xr:uid="{00000000-0005-0000-0000-0000472A0000}"/>
    <cellStyle name="Normal 14 3 2 2 5" xfId="10268" xr:uid="{00000000-0005-0000-0000-0000482A0000}"/>
    <cellStyle name="Normal 14 3 2 3" xfId="10269" xr:uid="{00000000-0005-0000-0000-0000492A0000}"/>
    <cellStyle name="Normal 14 3 2 4" xfId="10270" xr:uid="{00000000-0005-0000-0000-00004A2A0000}"/>
    <cellStyle name="Normal 14 3 2 4 2" xfId="10271" xr:uid="{00000000-0005-0000-0000-00004B2A0000}"/>
    <cellStyle name="Normal 14 3 2 4 3" xfId="10272" xr:uid="{00000000-0005-0000-0000-00004C2A0000}"/>
    <cellStyle name="Normal 14 3 2 4 4" xfId="10273" xr:uid="{00000000-0005-0000-0000-00004D2A0000}"/>
    <cellStyle name="Normal 14 3 2 5" xfId="10274" xr:uid="{00000000-0005-0000-0000-00004E2A0000}"/>
    <cellStyle name="Normal 14 3 2 6" xfId="10275" xr:uid="{00000000-0005-0000-0000-00004F2A0000}"/>
    <cellStyle name="Normal 14 3 2 7" xfId="10276" xr:uid="{00000000-0005-0000-0000-0000502A0000}"/>
    <cellStyle name="Normal 14 4" xfId="10277" xr:uid="{00000000-0005-0000-0000-0000512A0000}"/>
    <cellStyle name="Normal 14 4 2" xfId="10278" xr:uid="{00000000-0005-0000-0000-0000522A0000}"/>
    <cellStyle name="Normal 14 4 2 2" xfId="10279" xr:uid="{00000000-0005-0000-0000-0000532A0000}"/>
    <cellStyle name="Normal 14 4 2 2 2" xfId="10280" xr:uid="{00000000-0005-0000-0000-0000542A0000}"/>
    <cellStyle name="Normal 14 4 2 2 3" xfId="10281" xr:uid="{00000000-0005-0000-0000-0000552A0000}"/>
    <cellStyle name="Normal 14 4 2 2 4" xfId="10282" xr:uid="{00000000-0005-0000-0000-0000562A0000}"/>
    <cellStyle name="Normal 14 4 2 3" xfId="10283" xr:uid="{00000000-0005-0000-0000-0000572A0000}"/>
    <cellStyle name="Normal 14 4 2 4" xfId="10284" xr:uid="{00000000-0005-0000-0000-0000582A0000}"/>
    <cellStyle name="Normal 14 4 2 5" xfId="10285" xr:uid="{00000000-0005-0000-0000-0000592A0000}"/>
    <cellStyle name="Normal 14 4 3" xfId="10286" xr:uid="{00000000-0005-0000-0000-00005A2A0000}"/>
    <cellStyle name="Normal 14 4 4" xfId="10287" xr:uid="{00000000-0005-0000-0000-00005B2A0000}"/>
    <cellStyle name="Normal 14 4 4 2" xfId="10288" xr:uid="{00000000-0005-0000-0000-00005C2A0000}"/>
    <cellStyle name="Normal 14 4 4 3" xfId="10289" xr:uid="{00000000-0005-0000-0000-00005D2A0000}"/>
    <cellStyle name="Normal 14 4 4 4" xfId="10290" xr:uid="{00000000-0005-0000-0000-00005E2A0000}"/>
    <cellStyle name="Normal 14 4 5" xfId="10291" xr:uid="{00000000-0005-0000-0000-00005F2A0000}"/>
    <cellStyle name="Normal 14 4 6" xfId="10292" xr:uid="{00000000-0005-0000-0000-0000602A0000}"/>
    <cellStyle name="Normal 14 4 7" xfId="10293" xr:uid="{00000000-0005-0000-0000-0000612A0000}"/>
    <cellStyle name="Normal 14 5" xfId="10294" xr:uid="{00000000-0005-0000-0000-0000622A0000}"/>
    <cellStyle name="Normal 14 5 2" xfId="10295" xr:uid="{00000000-0005-0000-0000-0000632A0000}"/>
    <cellStyle name="Normal 14 5 2 2" xfId="10296" xr:uid="{00000000-0005-0000-0000-0000642A0000}"/>
    <cellStyle name="Normal 14 5 2 2 2" xfId="10297" xr:uid="{00000000-0005-0000-0000-0000652A0000}"/>
    <cellStyle name="Normal 14 5 2 2 3" xfId="10298" xr:uid="{00000000-0005-0000-0000-0000662A0000}"/>
    <cellStyle name="Normal 14 5 2 2 4" xfId="10299" xr:uid="{00000000-0005-0000-0000-0000672A0000}"/>
    <cellStyle name="Normal 14 5 2 3" xfId="10300" xr:uid="{00000000-0005-0000-0000-0000682A0000}"/>
    <cellStyle name="Normal 14 5 2 4" xfId="10301" xr:uid="{00000000-0005-0000-0000-0000692A0000}"/>
    <cellStyle name="Normal 14 5 2 5" xfId="10302" xr:uid="{00000000-0005-0000-0000-00006A2A0000}"/>
    <cellStyle name="Normal 14 5 3" xfId="10303" xr:uid="{00000000-0005-0000-0000-00006B2A0000}"/>
    <cellStyle name="Normal 14 5 3 2" xfId="10304" xr:uid="{00000000-0005-0000-0000-00006C2A0000}"/>
    <cellStyle name="Normal 14 5 3 3" xfId="10305" xr:uid="{00000000-0005-0000-0000-00006D2A0000}"/>
    <cellStyle name="Normal 14 5 3 4" xfId="10306" xr:uid="{00000000-0005-0000-0000-00006E2A0000}"/>
    <cellStyle name="Normal 14 5 4" xfId="10307" xr:uid="{00000000-0005-0000-0000-00006F2A0000}"/>
    <cellStyle name="Normal 14 5 5" xfId="10308" xr:uid="{00000000-0005-0000-0000-0000702A0000}"/>
    <cellStyle name="Normal 14 5 6" xfId="10309" xr:uid="{00000000-0005-0000-0000-0000712A0000}"/>
    <cellStyle name="Normal 14 6" xfId="10310" xr:uid="{00000000-0005-0000-0000-0000722A0000}"/>
    <cellStyle name="Normal 14 6 2" xfId="10311" xr:uid="{00000000-0005-0000-0000-0000732A0000}"/>
    <cellStyle name="Normal 14 6 3" xfId="10312" xr:uid="{00000000-0005-0000-0000-0000742A0000}"/>
    <cellStyle name="Normal 14 6 4" xfId="10313" xr:uid="{00000000-0005-0000-0000-0000752A0000}"/>
    <cellStyle name="Normal 15" xfId="10314" xr:uid="{00000000-0005-0000-0000-0000762A0000}"/>
    <cellStyle name="Normal 15 10" xfId="10315" xr:uid="{00000000-0005-0000-0000-0000772A0000}"/>
    <cellStyle name="Normal 15 11" xfId="10316" xr:uid="{00000000-0005-0000-0000-0000782A0000}"/>
    <cellStyle name="Normal 15 11 2" xfId="10317" xr:uid="{00000000-0005-0000-0000-0000792A0000}"/>
    <cellStyle name="Normal 15 11 2 2" xfId="10318" xr:uid="{00000000-0005-0000-0000-00007A2A0000}"/>
    <cellStyle name="Normal 15 11 2 2 2" xfId="10319" xr:uid="{00000000-0005-0000-0000-00007B2A0000}"/>
    <cellStyle name="Normal 15 11 2 2 3" xfId="10320" xr:uid="{00000000-0005-0000-0000-00007C2A0000}"/>
    <cellStyle name="Normal 15 11 2 2 4" xfId="10321" xr:uid="{00000000-0005-0000-0000-00007D2A0000}"/>
    <cellStyle name="Normal 15 11 2 3" xfId="10322" xr:uid="{00000000-0005-0000-0000-00007E2A0000}"/>
    <cellStyle name="Normal 15 11 2 4" xfId="10323" xr:uid="{00000000-0005-0000-0000-00007F2A0000}"/>
    <cellStyle name="Normal 15 11 2 5" xfId="10324" xr:uid="{00000000-0005-0000-0000-0000802A0000}"/>
    <cellStyle name="Normal 15 11 3" xfId="10325" xr:uid="{00000000-0005-0000-0000-0000812A0000}"/>
    <cellStyle name="Normal 15 11 3 2" xfId="10326" xr:uid="{00000000-0005-0000-0000-0000822A0000}"/>
    <cellStyle name="Normal 15 11 3 3" xfId="10327" xr:uid="{00000000-0005-0000-0000-0000832A0000}"/>
    <cellStyle name="Normal 15 11 3 4" xfId="10328" xr:uid="{00000000-0005-0000-0000-0000842A0000}"/>
    <cellStyle name="Normal 15 11 4" xfId="10329" xr:uid="{00000000-0005-0000-0000-0000852A0000}"/>
    <cellStyle name="Normal 15 11 5" xfId="10330" xr:uid="{00000000-0005-0000-0000-0000862A0000}"/>
    <cellStyle name="Normal 15 11 6" xfId="10331" xr:uid="{00000000-0005-0000-0000-0000872A0000}"/>
    <cellStyle name="Normal 15 12" xfId="10332" xr:uid="{00000000-0005-0000-0000-0000882A0000}"/>
    <cellStyle name="Normal 15 12 2" xfId="10333" xr:uid="{00000000-0005-0000-0000-0000892A0000}"/>
    <cellStyle name="Normal 15 12 2 2" xfId="10334" xr:uid="{00000000-0005-0000-0000-00008A2A0000}"/>
    <cellStyle name="Normal 15 12 2 2 2" xfId="10335" xr:uid="{00000000-0005-0000-0000-00008B2A0000}"/>
    <cellStyle name="Normal 15 12 2 2 3" xfId="10336" xr:uid="{00000000-0005-0000-0000-00008C2A0000}"/>
    <cellStyle name="Normal 15 12 2 2 4" xfId="10337" xr:uid="{00000000-0005-0000-0000-00008D2A0000}"/>
    <cellStyle name="Normal 15 12 2 3" xfId="10338" xr:uid="{00000000-0005-0000-0000-00008E2A0000}"/>
    <cellStyle name="Normal 15 12 2 4" xfId="10339" xr:uid="{00000000-0005-0000-0000-00008F2A0000}"/>
    <cellStyle name="Normal 15 12 2 5" xfId="10340" xr:uid="{00000000-0005-0000-0000-0000902A0000}"/>
    <cellStyle name="Normal 15 12 3" xfId="10341" xr:uid="{00000000-0005-0000-0000-0000912A0000}"/>
    <cellStyle name="Normal 15 12 3 2" xfId="10342" xr:uid="{00000000-0005-0000-0000-0000922A0000}"/>
    <cellStyle name="Normal 15 12 3 3" xfId="10343" xr:uid="{00000000-0005-0000-0000-0000932A0000}"/>
    <cellStyle name="Normal 15 12 3 4" xfId="10344" xr:uid="{00000000-0005-0000-0000-0000942A0000}"/>
    <cellStyle name="Normal 15 12 4" xfId="10345" xr:uid="{00000000-0005-0000-0000-0000952A0000}"/>
    <cellStyle name="Normal 15 12 5" xfId="10346" xr:uid="{00000000-0005-0000-0000-0000962A0000}"/>
    <cellStyle name="Normal 15 12 6" xfId="10347" xr:uid="{00000000-0005-0000-0000-0000972A0000}"/>
    <cellStyle name="Normal 15 13" xfId="10348" xr:uid="{00000000-0005-0000-0000-0000982A0000}"/>
    <cellStyle name="Normal 15 13 2" xfId="10349" xr:uid="{00000000-0005-0000-0000-0000992A0000}"/>
    <cellStyle name="Normal 15 13 3" xfId="10350" xr:uid="{00000000-0005-0000-0000-00009A2A0000}"/>
    <cellStyle name="Normal 15 13 4" xfId="10351" xr:uid="{00000000-0005-0000-0000-00009B2A0000}"/>
    <cellStyle name="Normal 15 2" xfId="10352" xr:uid="{00000000-0005-0000-0000-00009C2A0000}"/>
    <cellStyle name="Normal 15 2 2" xfId="10353" xr:uid="{00000000-0005-0000-0000-00009D2A0000}"/>
    <cellStyle name="Normal 15 2 3" xfId="10354" xr:uid="{00000000-0005-0000-0000-00009E2A0000}"/>
    <cellStyle name="Normal 15 2 3 2" xfId="10355" xr:uid="{00000000-0005-0000-0000-00009F2A0000}"/>
    <cellStyle name="Normal 15 2 3 2 2" xfId="10356" xr:uid="{00000000-0005-0000-0000-0000A02A0000}"/>
    <cellStyle name="Normal 15 2 3 2 2 2" xfId="10357" xr:uid="{00000000-0005-0000-0000-0000A12A0000}"/>
    <cellStyle name="Normal 15 2 3 2 2 3" xfId="10358" xr:uid="{00000000-0005-0000-0000-0000A22A0000}"/>
    <cellStyle name="Normal 15 2 3 2 2 4" xfId="10359" xr:uid="{00000000-0005-0000-0000-0000A32A0000}"/>
    <cellStyle name="Normal 15 2 3 2 3" xfId="10360" xr:uid="{00000000-0005-0000-0000-0000A42A0000}"/>
    <cellStyle name="Normal 15 2 3 2 4" xfId="10361" xr:uid="{00000000-0005-0000-0000-0000A52A0000}"/>
    <cellStyle name="Normal 15 2 3 2 5" xfId="10362" xr:uid="{00000000-0005-0000-0000-0000A62A0000}"/>
    <cellStyle name="Normal 15 2 3 3" xfId="10363" xr:uid="{00000000-0005-0000-0000-0000A72A0000}"/>
    <cellStyle name="Normal 15 2 3 3 2" xfId="10364" xr:uid="{00000000-0005-0000-0000-0000A82A0000}"/>
    <cellStyle name="Normal 15 2 3 3 3" xfId="10365" xr:uid="{00000000-0005-0000-0000-0000A92A0000}"/>
    <cellStyle name="Normal 15 2 3 3 4" xfId="10366" xr:uid="{00000000-0005-0000-0000-0000AA2A0000}"/>
    <cellStyle name="Normal 15 2 3 4" xfId="10367" xr:uid="{00000000-0005-0000-0000-0000AB2A0000}"/>
    <cellStyle name="Normal 15 2 3 5" xfId="10368" xr:uid="{00000000-0005-0000-0000-0000AC2A0000}"/>
    <cellStyle name="Normal 15 2 3 6" xfId="10369" xr:uid="{00000000-0005-0000-0000-0000AD2A0000}"/>
    <cellStyle name="Normal 15 3" xfId="10370" xr:uid="{00000000-0005-0000-0000-0000AE2A0000}"/>
    <cellStyle name="Normal 15 3 2" xfId="10371" xr:uid="{00000000-0005-0000-0000-0000AF2A0000}"/>
    <cellStyle name="Normal 15 3 2 2" xfId="10372" xr:uid="{00000000-0005-0000-0000-0000B02A0000}"/>
    <cellStyle name="Normal 15 4" xfId="10373" xr:uid="{00000000-0005-0000-0000-0000B12A0000}"/>
    <cellStyle name="Normal 15 4 2" xfId="10374" xr:uid="{00000000-0005-0000-0000-0000B22A0000}"/>
    <cellStyle name="Normal 15 5" xfId="10375" xr:uid="{00000000-0005-0000-0000-0000B32A0000}"/>
    <cellStyle name="Normal 15 6" xfId="10376" xr:uid="{00000000-0005-0000-0000-0000B42A0000}"/>
    <cellStyle name="Normal 15 7" xfId="10377" xr:uid="{00000000-0005-0000-0000-0000B52A0000}"/>
    <cellStyle name="Normal 15 8" xfId="10378" xr:uid="{00000000-0005-0000-0000-0000B62A0000}"/>
    <cellStyle name="Normal 15 9" xfId="10379" xr:uid="{00000000-0005-0000-0000-0000B72A0000}"/>
    <cellStyle name="Normal 16" xfId="10380" xr:uid="{00000000-0005-0000-0000-0000B82A0000}"/>
    <cellStyle name="Normal 16 10" xfId="10381" xr:uid="{00000000-0005-0000-0000-0000B92A0000}"/>
    <cellStyle name="Normal 16 10 2" xfId="10382" xr:uid="{00000000-0005-0000-0000-0000BA2A0000}"/>
    <cellStyle name="Normal 16 10 2 2" xfId="10383" xr:uid="{00000000-0005-0000-0000-0000BB2A0000}"/>
    <cellStyle name="Normal 16 10 2 2 2" xfId="10384" xr:uid="{00000000-0005-0000-0000-0000BC2A0000}"/>
    <cellStyle name="Normal 16 10 2 2 2 2" xfId="10385" xr:uid="{00000000-0005-0000-0000-0000BD2A0000}"/>
    <cellStyle name="Normal 16 10 2 2 2 3" xfId="10386" xr:uid="{00000000-0005-0000-0000-0000BE2A0000}"/>
    <cellStyle name="Normal 16 10 2 2 2 4" xfId="10387" xr:uid="{00000000-0005-0000-0000-0000BF2A0000}"/>
    <cellStyle name="Normal 16 10 2 2 3" xfId="10388" xr:uid="{00000000-0005-0000-0000-0000C02A0000}"/>
    <cellStyle name="Normal 16 10 2 2 4" xfId="10389" xr:uid="{00000000-0005-0000-0000-0000C12A0000}"/>
    <cellStyle name="Normal 16 10 2 2 5" xfId="10390" xr:uid="{00000000-0005-0000-0000-0000C22A0000}"/>
    <cellStyle name="Normal 16 10 2 3" xfId="10391" xr:uid="{00000000-0005-0000-0000-0000C32A0000}"/>
    <cellStyle name="Normal 16 10 2 4" xfId="10392" xr:uid="{00000000-0005-0000-0000-0000C42A0000}"/>
    <cellStyle name="Normal 16 10 2 4 2" xfId="10393" xr:uid="{00000000-0005-0000-0000-0000C52A0000}"/>
    <cellStyle name="Normal 16 10 2 4 3" xfId="10394" xr:uid="{00000000-0005-0000-0000-0000C62A0000}"/>
    <cellStyle name="Normal 16 10 2 4 4" xfId="10395" xr:uid="{00000000-0005-0000-0000-0000C72A0000}"/>
    <cellStyle name="Normal 16 10 2 5" xfId="10396" xr:uid="{00000000-0005-0000-0000-0000C82A0000}"/>
    <cellStyle name="Normal 16 10 2 6" xfId="10397" xr:uid="{00000000-0005-0000-0000-0000C92A0000}"/>
    <cellStyle name="Normal 16 10 2 7" xfId="10398" xr:uid="{00000000-0005-0000-0000-0000CA2A0000}"/>
    <cellStyle name="Normal 16 11" xfId="10399" xr:uid="{00000000-0005-0000-0000-0000CB2A0000}"/>
    <cellStyle name="Normal 16 11 2" xfId="10400" xr:uid="{00000000-0005-0000-0000-0000CC2A0000}"/>
    <cellStyle name="Normal 16 11 2 2" xfId="10401" xr:uid="{00000000-0005-0000-0000-0000CD2A0000}"/>
    <cellStyle name="Normal 16 11 2 2 2" xfId="10402" xr:uid="{00000000-0005-0000-0000-0000CE2A0000}"/>
    <cellStyle name="Normal 16 11 2 2 2 2" xfId="10403" xr:uid="{00000000-0005-0000-0000-0000CF2A0000}"/>
    <cellStyle name="Normal 16 11 2 2 2 3" xfId="10404" xr:uid="{00000000-0005-0000-0000-0000D02A0000}"/>
    <cellStyle name="Normal 16 11 2 2 2 4" xfId="10405" xr:uid="{00000000-0005-0000-0000-0000D12A0000}"/>
    <cellStyle name="Normal 16 11 2 2 3" xfId="10406" xr:uid="{00000000-0005-0000-0000-0000D22A0000}"/>
    <cellStyle name="Normal 16 11 2 2 4" xfId="10407" xr:uid="{00000000-0005-0000-0000-0000D32A0000}"/>
    <cellStyle name="Normal 16 11 2 2 5" xfId="10408" xr:uid="{00000000-0005-0000-0000-0000D42A0000}"/>
    <cellStyle name="Normal 16 11 2 3" xfId="10409" xr:uid="{00000000-0005-0000-0000-0000D52A0000}"/>
    <cellStyle name="Normal 16 11 2 4" xfId="10410" xr:uid="{00000000-0005-0000-0000-0000D62A0000}"/>
    <cellStyle name="Normal 16 11 2 4 2" xfId="10411" xr:uid="{00000000-0005-0000-0000-0000D72A0000}"/>
    <cellStyle name="Normal 16 11 2 4 3" xfId="10412" xr:uid="{00000000-0005-0000-0000-0000D82A0000}"/>
    <cellStyle name="Normal 16 11 2 4 4" xfId="10413" xr:uid="{00000000-0005-0000-0000-0000D92A0000}"/>
    <cellStyle name="Normal 16 11 2 5" xfId="10414" xr:uid="{00000000-0005-0000-0000-0000DA2A0000}"/>
    <cellStyle name="Normal 16 11 2 6" xfId="10415" xr:uid="{00000000-0005-0000-0000-0000DB2A0000}"/>
    <cellStyle name="Normal 16 11 2 7" xfId="10416" xr:uid="{00000000-0005-0000-0000-0000DC2A0000}"/>
    <cellStyle name="Normal 16 12" xfId="10417" xr:uid="{00000000-0005-0000-0000-0000DD2A0000}"/>
    <cellStyle name="Normal 16 12 2" xfId="10418" xr:uid="{00000000-0005-0000-0000-0000DE2A0000}"/>
    <cellStyle name="Normal 16 13" xfId="10419" xr:uid="{00000000-0005-0000-0000-0000DF2A0000}"/>
    <cellStyle name="Normal 16 13 2" xfId="10420" xr:uid="{00000000-0005-0000-0000-0000E02A0000}"/>
    <cellStyle name="Normal 16 14" xfId="10421" xr:uid="{00000000-0005-0000-0000-0000E12A0000}"/>
    <cellStyle name="Normal 16 14 2" xfId="10422" xr:uid="{00000000-0005-0000-0000-0000E22A0000}"/>
    <cellStyle name="Normal 16 15" xfId="10423" xr:uid="{00000000-0005-0000-0000-0000E32A0000}"/>
    <cellStyle name="Normal 16 15 2" xfId="10424" xr:uid="{00000000-0005-0000-0000-0000E42A0000}"/>
    <cellStyle name="Normal 16 16" xfId="10425" xr:uid="{00000000-0005-0000-0000-0000E52A0000}"/>
    <cellStyle name="Normal 16 16 2" xfId="10426" xr:uid="{00000000-0005-0000-0000-0000E62A0000}"/>
    <cellStyle name="Normal 16 17" xfId="10427" xr:uid="{00000000-0005-0000-0000-0000E72A0000}"/>
    <cellStyle name="Normal 16 17 2" xfId="10428" xr:uid="{00000000-0005-0000-0000-0000E82A0000}"/>
    <cellStyle name="Normal 16 18" xfId="10429" xr:uid="{00000000-0005-0000-0000-0000E92A0000}"/>
    <cellStyle name="Normal 16 18 2" xfId="10430" xr:uid="{00000000-0005-0000-0000-0000EA2A0000}"/>
    <cellStyle name="Normal 16 19" xfId="10431" xr:uid="{00000000-0005-0000-0000-0000EB2A0000}"/>
    <cellStyle name="Normal 16 19 2" xfId="10432" xr:uid="{00000000-0005-0000-0000-0000EC2A0000}"/>
    <cellStyle name="Normal 16 2" xfId="10433" xr:uid="{00000000-0005-0000-0000-0000ED2A0000}"/>
    <cellStyle name="Normal 16 2 2" xfId="10434" xr:uid="{00000000-0005-0000-0000-0000EE2A0000}"/>
    <cellStyle name="Normal 16 2 3" xfId="10435" xr:uid="{00000000-0005-0000-0000-0000EF2A0000}"/>
    <cellStyle name="Normal 16 2 3 2" xfId="10436" xr:uid="{00000000-0005-0000-0000-0000F02A0000}"/>
    <cellStyle name="Normal 16 2 3 2 2" xfId="10437" xr:uid="{00000000-0005-0000-0000-0000F12A0000}"/>
    <cellStyle name="Normal 16 2 3 2 2 2" xfId="10438" xr:uid="{00000000-0005-0000-0000-0000F22A0000}"/>
    <cellStyle name="Normal 16 2 3 2 2 3" xfId="10439" xr:uid="{00000000-0005-0000-0000-0000F32A0000}"/>
    <cellStyle name="Normal 16 2 3 2 2 4" xfId="10440" xr:uid="{00000000-0005-0000-0000-0000F42A0000}"/>
    <cellStyle name="Normal 16 2 3 2 3" xfId="10441" xr:uid="{00000000-0005-0000-0000-0000F52A0000}"/>
    <cellStyle name="Normal 16 2 3 2 4" xfId="10442" xr:uid="{00000000-0005-0000-0000-0000F62A0000}"/>
    <cellStyle name="Normal 16 2 3 2 5" xfId="10443" xr:uid="{00000000-0005-0000-0000-0000F72A0000}"/>
    <cellStyle name="Normal 16 2 3 3" xfId="10444" xr:uid="{00000000-0005-0000-0000-0000F82A0000}"/>
    <cellStyle name="Normal 16 2 3 3 2" xfId="10445" xr:uid="{00000000-0005-0000-0000-0000F92A0000}"/>
    <cellStyle name="Normal 16 2 3 3 3" xfId="10446" xr:uid="{00000000-0005-0000-0000-0000FA2A0000}"/>
    <cellStyle name="Normal 16 2 3 3 4" xfId="10447" xr:uid="{00000000-0005-0000-0000-0000FB2A0000}"/>
    <cellStyle name="Normal 16 2 3 4" xfId="10448" xr:uid="{00000000-0005-0000-0000-0000FC2A0000}"/>
    <cellStyle name="Normal 16 2 3 5" xfId="10449" xr:uid="{00000000-0005-0000-0000-0000FD2A0000}"/>
    <cellStyle name="Normal 16 2 3 6" xfId="10450" xr:uid="{00000000-0005-0000-0000-0000FE2A0000}"/>
    <cellStyle name="Normal 16 2 4" xfId="10451" xr:uid="{00000000-0005-0000-0000-0000FF2A0000}"/>
    <cellStyle name="Normal 16 2 4 2" xfId="10452" xr:uid="{00000000-0005-0000-0000-0000002B0000}"/>
    <cellStyle name="Normal 16 2 4 3" xfId="10453" xr:uid="{00000000-0005-0000-0000-0000012B0000}"/>
    <cellStyle name="Normal 16 2 4 4" xfId="10454" xr:uid="{00000000-0005-0000-0000-0000022B0000}"/>
    <cellStyle name="Normal 16 20" xfId="10455" xr:uid="{00000000-0005-0000-0000-0000032B0000}"/>
    <cellStyle name="Normal 16 20 2" xfId="10456" xr:uid="{00000000-0005-0000-0000-0000042B0000}"/>
    <cellStyle name="Normal 16 20 2 2" xfId="10457" xr:uid="{00000000-0005-0000-0000-0000052B0000}"/>
    <cellStyle name="Normal 16 20 2 2 2" xfId="10458" xr:uid="{00000000-0005-0000-0000-0000062B0000}"/>
    <cellStyle name="Normal 16 20 2 2 3" xfId="10459" xr:uid="{00000000-0005-0000-0000-0000072B0000}"/>
    <cellStyle name="Normal 16 20 2 2 4" xfId="10460" xr:uid="{00000000-0005-0000-0000-0000082B0000}"/>
    <cellStyle name="Normal 16 20 2 3" xfId="10461" xr:uid="{00000000-0005-0000-0000-0000092B0000}"/>
    <cellStyle name="Normal 16 20 2 4" xfId="10462" xr:uid="{00000000-0005-0000-0000-00000A2B0000}"/>
    <cellStyle name="Normal 16 20 2 5" xfId="10463" xr:uid="{00000000-0005-0000-0000-00000B2B0000}"/>
    <cellStyle name="Normal 16 20 3" xfId="10464" xr:uid="{00000000-0005-0000-0000-00000C2B0000}"/>
    <cellStyle name="Normal 16 20 3 2" xfId="10465" xr:uid="{00000000-0005-0000-0000-00000D2B0000}"/>
    <cellStyle name="Normal 16 20 3 3" xfId="10466" xr:uid="{00000000-0005-0000-0000-00000E2B0000}"/>
    <cellStyle name="Normal 16 20 3 4" xfId="10467" xr:uid="{00000000-0005-0000-0000-00000F2B0000}"/>
    <cellStyle name="Normal 16 20 4" xfId="10468" xr:uid="{00000000-0005-0000-0000-0000102B0000}"/>
    <cellStyle name="Normal 16 20 5" xfId="10469" xr:uid="{00000000-0005-0000-0000-0000112B0000}"/>
    <cellStyle name="Normal 16 20 6" xfId="10470" xr:uid="{00000000-0005-0000-0000-0000122B0000}"/>
    <cellStyle name="Normal 16 21" xfId="10471" xr:uid="{00000000-0005-0000-0000-0000132B0000}"/>
    <cellStyle name="Normal 16 21 2" xfId="10472" xr:uid="{00000000-0005-0000-0000-0000142B0000}"/>
    <cellStyle name="Normal 16 21 3" xfId="10473" xr:uid="{00000000-0005-0000-0000-0000152B0000}"/>
    <cellStyle name="Normal 16 21 4" xfId="10474" xr:uid="{00000000-0005-0000-0000-0000162B0000}"/>
    <cellStyle name="Normal 16 3" xfId="10475" xr:uid="{00000000-0005-0000-0000-0000172B0000}"/>
    <cellStyle name="Normal 16 3 2" xfId="10476" xr:uid="{00000000-0005-0000-0000-0000182B0000}"/>
    <cellStyle name="Normal 16 3 2 2" xfId="10477" xr:uid="{00000000-0005-0000-0000-0000192B0000}"/>
    <cellStyle name="Normal 16 3 2 2 2" xfId="10478" xr:uid="{00000000-0005-0000-0000-00001A2B0000}"/>
    <cellStyle name="Normal 16 3 2 2 2 2" xfId="10479" xr:uid="{00000000-0005-0000-0000-00001B2B0000}"/>
    <cellStyle name="Normal 16 3 2 2 2 3" xfId="10480" xr:uid="{00000000-0005-0000-0000-00001C2B0000}"/>
    <cellStyle name="Normal 16 3 2 2 2 4" xfId="10481" xr:uid="{00000000-0005-0000-0000-00001D2B0000}"/>
    <cellStyle name="Normal 16 3 2 2 3" xfId="10482" xr:uid="{00000000-0005-0000-0000-00001E2B0000}"/>
    <cellStyle name="Normal 16 3 2 2 4" xfId="10483" xr:uid="{00000000-0005-0000-0000-00001F2B0000}"/>
    <cellStyle name="Normal 16 3 2 2 5" xfId="10484" xr:uid="{00000000-0005-0000-0000-0000202B0000}"/>
    <cellStyle name="Normal 16 3 2 3" xfId="10485" xr:uid="{00000000-0005-0000-0000-0000212B0000}"/>
    <cellStyle name="Normal 16 3 2 4" xfId="10486" xr:uid="{00000000-0005-0000-0000-0000222B0000}"/>
    <cellStyle name="Normal 16 3 2 4 2" xfId="10487" xr:uid="{00000000-0005-0000-0000-0000232B0000}"/>
    <cellStyle name="Normal 16 3 2 4 3" xfId="10488" xr:uid="{00000000-0005-0000-0000-0000242B0000}"/>
    <cellStyle name="Normal 16 3 2 4 4" xfId="10489" xr:uid="{00000000-0005-0000-0000-0000252B0000}"/>
    <cellStyle name="Normal 16 3 2 5" xfId="10490" xr:uid="{00000000-0005-0000-0000-0000262B0000}"/>
    <cellStyle name="Normal 16 3 2 6" xfId="10491" xr:uid="{00000000-0005-0000-0000-0000272B0000}"/>
    <cellStyle name="Normal 16 3 2 7" xfId="10492" xr:uid="{00000000-0005-0000-0000-0000282B0000}"/>
    <cellStyle name="Normal 16 4" xfId="10493" xr:uid="{00000000-0005-0000-0000-0000292B0000}"/>
    <cellStyle name="Normal 16 4 2" xfId="10494" xr:uid="{00000000-0005-0000-0000-00002A2B0000}"/>
    <cellStyle name="Normal 16 4 2 2" xfId="10495" xr:uid="{00000000-0005-0000-0000-00002B2B0000}"/>
    <cellStyle name="Normal 16 4 2 2 2" xfId="10496" xr:uid="{00000000-0005-0000-0000-00002C2B0000}"/>
    <cellStyle name="Normal 16 4 2 2 2 2" xfId="10497" xr:uid="{00000000-0005-0000-0000-00002D2B0000}"/>
    <cellStyle name="Normal 16 4 2 2 2 3" xfId="10498" xr:uid="{00000000-0005-0000-0000-00002E2B0000}"/>
    <cellStyle name="Normal 16 4 2 2 2 4" xfId="10499" xr:uid="{00000000-0005-0000-0000-00002F2B0000}"/>
    <cellStyle name="Normal 16 4 2 2 3" xfId="10500" xr:uid="{00000000-0005-0000-0000-0000302B0000}"/>
    <cellStyle name="Normal 16 4 2 2 4" xfId="10501" xr:uid="{00000000-0005-0000-0000-0000312B0000}"/>
    <cellStyle name="Normal 16 4 2 2 5" xfId="10502" xr:uid="{00000000-0005-0000-0000-0000322B0000}"/>
    <cellStyle name="Normal 16 4 2 3" xfId="10503" xr:uid="{00000000-0005-0000-0000-0000332B0000}"/>
    <cellStyle name="Normal 16 4 2 4" xfId="10504" xr:uid="{00000000-0005-0000-0000-0000342B0000}"/>
    <cellStyle name="Normal 16 4 2 4 2" xfId="10505" xr:uid="{00000000-0005-0000-0000-0000352B0000}"/>
    <cellStyle name="Normal 16 4 2 4 3" xfId="10506" xr:uid="{00000000-0005-0000-0000-0000362B0000}"/>
    <cellStyle name="Normal 16 4 2 4 4" xfId="10507" xr:uid="{00000000-0005-0000-0000-0000372B0000}"/>
    <cellStyle name="Normal 16 4 2 5" xfId="10508" xr:uid="{00000000-0005-0000-0000-0000382B0000}"/>
    <cellStyle name="Normal 16 4 2 6" xfId="10509" xr:uid="{00000000-0005-0000-0000-0000392B0000}"/>
    <cellStyle name="Normal 16 4 2 7" xfId="10510" xr:uid="{00000000-0005-0000-0000-00003A2B0000}"/>
    <cellStyle name="Normal 16 5" xfId="10511" xr:uid="{00000000-0005-0000-0000-00003B2B0000}"/>
    <cellStyle name="Normal 16 5 2" xfId="10512" xr:uid="{00000000-0005-0000-0000-00003C2B0000}"/>
    <cellStyle name="Normal 16 5 2 2" xfId="10513" xr:uid="{00000000-0005-0000-0000-00003D2B0000}"/>
    <cellStyle name="Normal 16 5 2 2 2" xfId="10514" xr:uid="{00000000-0005-0000-0000-00003E2B0000}"/>
    <cellStyle name="Normal 16 5 2 2 2 2" xfId="10515" xr:uid="{00000000-0005-0000-0000-00003F2B0000}"/>
    <cellStyle name="Normal 16 5 2 2 2 3" xfId="10516" xr:uid="{00000000-0005-0000-0000-0000402B0000}"/>
    <cellStyle name="Normal 16 5 2 2 2 4" xfId="10517" xr:uid="{00000000-0005-0000-0000-0000412B0000}"/>
    <cellStyle name="Normal 16 5 2 2 3" xfId="10518" xr:uid="{00000000-0005-0000-0000-0000422B0000}"/>
    <cellStyle name="Normal 16 5 2 2 4" xfId="10519" xr:uid="{00000000-0005-0000-0000-0000432B0000}"/>
    <cellStyle name="Normal 16 5 2 2 5" xfId="10520" xr:uid="{00000000-0005-0000-0000-0000442B0000}"/>
    <cellStyle name="Normal 16 5 2 3" xfId="10521" xr:uid="{00000000-0005-0000-0000-0000452B0000}"/>
    <cellStyle name="Normal 16 5 2 4" xfId="10522" xr:uid="{00000000-0005-0000-0000-0000462B0000}"/>
    <cellStyle name="Normal 16 5 2 4 2" xfId="10523" xr:uid="{00000000-0005-0000-0000-0000472B0000}"/>
    <cellStyle name="Normal 16 5 2 4 3" xfId="10524" xr:uid="{00000000-0005-0000-0000-0000482B0000}"/>
    <cellStyle name="Normal 16 5 2 4 4" xfId="10525" xr:uid="{00000000-0005-0000-0000-0000492B0000}"/>
    <cellStyle name="Normal 16 5 2 5" xfId="10526" xr:uid="{00000000-0005-0000-0000-00004A2B0000}"/>
    <cellStyle name="Normal 16 5 2 6" xfId="10527" xr:uid="{00000000-0005-0000-0000-00004B2B0000}"/>
    <cellStyle name="Normal 16 5 2 7" xfId="10528" xr:uid="{00000000-0005-0000-0000-00004C2B0000}"/>
    <cellStyle name="Normal 16 6" xfId="10529" xr:uid="{00000000-0005-0000-0000-00004D2B0000}"/>
    <cellStyle name="Normal 16 6 2" xfId="10530" xr:uid="{00000000-0005-0000-0000-00004E2B0000}"/>
    <cellStyle name="Normal 16 6 2 2" xfId="10531" xr:uid="{00000000-0005-0000-0000-00004F2B0000}"/>
    <cellStyle name="Normal 16 6 2 2 2" xfId="10532" xr:uid="{00000000-0005-0000-0000-0000502B0000}"/>
    <cellStyle name="Normal 16 6 2 2 2 2" xfId="10533" xr:uid="{00000000-0005-0000-0000-0000512B0000}"/>
    <cellStyle name="Normal 16 6 2 2 2 3" xfId="10534" xr:uid="{00000000-0005-0000-0000-0000522B0000}"/>
    <cellStyle name="Normal 16 6 2 2 2 4" xfId="10535" xr:uid="{00000000-0005-0000-0000-0000532B0000}"/>
    <cellStyle name="Normal 16 6 2 2 3" xfId="10536" xr:uid="{00000000-0005-0000-0000-0000542B0000}"/>
    <cellStyle name="Normal 16 6 2 2 4" xfId="10537" xr:uid="{00000000-0005-0000-0000-0000552B0000}"/>
    <cellStyle name="Normal 16 6 2 2 5" xfId="10538" xr:uid="{00000000-0005-0000-0000-0000562B0000}"/>
    <cellStyle name="Normal 16 6 2 3" xfId="10539" xr:uid="{00000000-0005-0000-0000-0000572B0000}"/>
    <cellStyle name="Normal 16 6 2 4" xfId="10540" xr:uid="{00000000-0005-0000-0000-0000582B0000}"/>
    <cellStyle name="Normal 16 6 2 4 2" xfId="10541" xr:uid="{00000000-0005-0000-0000-0000592B0000}"/>
    <cellStyle name="Normal 16 6 2 4 3" xfId="10542" xr:uid="{00000000-0005-0000-0000-00005A2B0000}"/>
    <cellStyle name="Normal 16 6 2 4 4" xfId="10543" xr:uid="{00000000-0005-0000-0000-00005B2B0000}"/>
    <cellStyle name="Normal 16 6 2 5" xfId="10544" xr:uid="{00000000-0005-0000-0000-00005C2B0000}"/>
    <cellStyle name="Normal 16 6 2 6" xfId="10545" xr:uid="{00000000-0005-0000-0000-00005D2B0000}"/>
    <cellStyle name="Normal 16 6 2 7" xfId="10546" xr:uid="{00000000-0005-0000-0000-00005E2B0000}"/>
    <cellStyle name="Normal 16 7" xfId="10547" xr:uid="{00000000-0005-0000-0000-00005F2B0000}"/>
    <cellStyle name="Normal 16 7 2" xfId="10548" xr:uid="{00000000-0005-0000-0000-0000602B0000}"/>
    <cellStyle name="Normal 16 7 2 2" xfId="10549" xr:uid="{00000000-0005-0000-0000-0000612B0000}"/>
    <cellStyle name="Normal 16 7 2 2 2" xfId="10550" xr:uid="{00000000-0005-0000-0000-0000622B0000}"/>
    <cellStyle name="Normal 16 7 2 2 2 2" xfId="10551" xr:uid="{00000000-0005-0000-0000-0000632B0000}"/>
    <cellStyle name="Normal 16 7 2 2 2 3" xfId="10552" xr:uid="{00000000-0005-0000-0000-0000642B0000}"/>
    <cellStyle name="Normal 16 7 2 2 2 4" xfId="10553" xr:uid="{00000000-0005-0000-0000-0000652B0000}"/>
    <cellStyle name="Normal 16 7 2 2 3" xfId="10554" xr:uid="{00000000-0005-0000-0000-0000662B0000}"/>
    <cellStyle name="Normal 16 7 2 2 4" xfId="10555" xr:uid="{00000000-0005-0000-0000-0000672B0000}"/>
    <cellStyle name="Normal 16 7 2 2 5" xfId="10556" xr:uid="{00000000-0005-0000-0000-0000682B0000}"/>
    <cellStyle name="Normal 16 7 2 3" xfId="10557" xr:uid="{00000000-0005-0000-0000-0000692B0000}"/>
    <cellStyle name="Normal 16 7 2 4" xfId="10558" xr:uid="{00000000-0005-0000-0000-00006A2B0000}"/>
    <cellStyle name="Normal 16 7 2 4 2" xfId="10559" xr:uid="{00000000-0005-0000-0000-00006B2B0000}"/>
    <cellStyle name="Normal 16 7 2 4 3" xfId="10560" xr:uid="{00000000-0005-0000-0000-00006C2B0000}"/>
    <cellStyle name="Normal 16 7 2 4 4" xfId="10561" xr:uid="{00000000-0005-0000-0000-00006D2B0000}"/>
    <cellStyle name="Normal 16 7 2 5" xfId="10562" xr:uid="{00000000-0005-0000-0000-00006E2B0000}"/>
    <cellStyle name="Normal 16 7 2 6" xfId="10563" xr:uid="{00000000-0005-0000-0000-00006F2B0000}"/>
    <cellStyle name="Normal 16 7 2 7" xfId="10564" xr:uid="{00000000-0005-0000-0000-0000702B0000}"/>
    <cellStyle name="Normal 16 8" xfId="10565" xr:uid="{00000000-0005-0000-0000-0000712B0000}"/>
    <cellStyle name="Normal 16 8 2" xfId="10566" xr:uid="{00000000-0005-0000-0000-0000722B0000}"/>
    <cellStyle name="Normal 16 8 2 2" xfId="10567" xr:uid="{00000000-0005-0000-0000-0000732B0000}"/>
    <cellStyle name="Normal 16 8 2 2 2" xfId="10568" xr:uid="{00000000-0005-0000-0000-0000742B0000}"/>
    <cellStyle name="Normal 16 8 2 2 2 2" xfId="10569" xr:uid="{00000000-0005-0000-0000-0000752B0000}"/>
    <cellStyle name="Normal 16 8 2 2 2 3" xfId="10570" xr:uid="{00000000-0005-0000-0000-0000762B0000}"/>
    <cellStyle name="Normal 16 8 2 2 2 4" xfId="10571" xr:uid="{00000000-0005-0000-0000-0000772B0000}"/>
    <cellStyle name="Normal 16 8 2 2 3" xfId="10572" xr:uid="{00000000-0005-0000-0000-0000782B0000}"/>
    <cellStyle name="Normal 16 8 2 2 4" xfId="10573" xr:uid="{00000000-0005-0000-0000-0000792B0000}"/>
    <cellStyle name="Normal 16 8 2 2 5" xfId="10574" xr:uid="{00000000-0005-0000-0000-00007A2B0000}"/>
    <cellStyle name="Normal 16 8 2 3" xfId="10575" xr:uid="{00000000-0005-0000-0000-00007B2B0000}"/>
    <cellStyle name="Normal 16 8 2 4" xfId="10576" xr:uid="{00000000-0005-0000-0000-00007C2B0000}"/>
    <cellStyle name="Normal 16 8 2 4 2" xfId="10577" xr:uid="{00000000-0005-0000-0000-00007D2B0000}"/>
    <cellStyle name="Normal 16 8 2 4 3" xfId="10578" xr:uid="{00000000-0005-0000-0000-00007E2B0000}"/>
    <cellStyle name="Normal 16 8 2 4 4" xfId="10579" xr:uid="{00000000-0005-0000-0000-00007F2B0000}"/>
    <cellStyle name="Normal 16 8 2 5" xfId="10580" xr:uid="{00000000-0005-0000-0000-0000802B0000}"/>
    <cellStyle name="Normal 16 8 2 6" xfId="10581" xr:uid="{00000000-0005-0000-0000-0000812B0000}"/>
    <cellStyle name="Normal 16 8 2 7" xfId="10582" xr:uid="{00000000-0005-0000-0000-0000822B0000}"/>
    <cellStyle name="Normal 16 9" xfId="10583" xr:uid="{00000000-0005-0000-0000-0000832B0000}"/>
    <cellStyle name="Normal 16 9 2" xfId="10584" xr:uid="{00000000-0005-0000-0000-0000842B0000}"/>
    <cellStyle name="Normal 16 9 2 2" xfId="10585" xr:uid="{00000000-0005-0000-0000-0000852B0000}"/>
    <cellStyle name="Normal 16 9 2 2 2" xfId="10586" xr:uid="{00000000-0005-0000-0000-0000862B0000}"/>
    <cellStyle name="Normal 16 9 2 2 2 2" xfId="10587" xr:uid="{00000000-0005-0000-0000-0000872B0000}"/>
    <cellStyle name="Normal 16 9 2 2 2 3" xfId="10588" xr:uid="{00000000-0005-0000-0000-0000882B0000}"/>
    <cellStyle name="Normal 16 9 2 2 2 4" xfId="10589" xr:uid="{00000000-0005-0000-0000-0000892B0000}"/>
    <cellStyle name="Normal 16 9 2 2 3" xfId="10590" xr:uid="{00000000-0005-0000-0000-00008A2B0000}"/>
    <cellStyle name="Normal 16 9 2 2 4" xfId="10591" xr:uid="{00000000-0005-0000-0000-00008B2B0000}"/>
    <cellStyle name="Normal 16 9 2 2 5" xfId="10592" xr:uid="{00000000-0005-0000-0000-00008C2B0000}"/>
    <cellStyle name="Normal 16 9 2 3" xfId="10593" xr:uid="{00000000-0005-0000-0000-00008D2B0000}"/>
    <cellStyle name="Normal 16 9 2 4" xfId="10594" xr:uid="{00000000-0005-0000-0000-00008E2B0000}"/>
    <cellStyle name="Normal 16 9 2 4 2" xfId="10595" xr:uid="{00000000-0005-0000-0000-00008F2B0000}"/>
    <cellStyle name="Normal 16 9 2 4 3" xfId="10596" xr:uid="{00000000-0005-0000-0000-0000902B0000}"/>
    <cellStyle name="Normal 16 9 2 4 4" xfId="10597" xr:uid="{00000000-0005-0000-0000-0000912B0000}"/>
    <cellStyle name="Normal 16 9 2 5" xfId="10598" xr:uid="{00000000-0005-0000-0000-0000922B0000}"/>
    <cellStyle name="Normal 16 9 2 6" xfId="10599" xr:uid="{00000000-0005-0000-0000-0000932B0000}"/>
    <cellStyle name="Normal 16 9 2 7" xfId="10600" xr:uid="{00000000-0005-0000-0000-0000942B0000}"/>
    <cellStyle name="Normal 17" xfId="10601" xr:uid="{00000000-0005-0000-0000-0000952B0000}"/>
    <cellStyle name="Normal 17 10" xfId="10602" xr:uid="{00000000-0005-0000-0000-0000962B0000}"/>
    <cellStyle name="Normal 17 10 2" xfId="10603" xr:uid="{00000000-0005-0000-0000-0000972B0000}"/>
    <cellStyle name="Normal 17 11" xfId="10604" xr:uid="{00000000-0005-0000-0000-0000982B0000}"/>
    <cellStyle name="Normal 17 11 2" xfId="10605" xr:uid="{00000000-0005-0000-0000-0000992B0000}"/>
    <cellStyle name="Normal 17 11 2 2" xfId="10606" xr:uid="{00000000-0005-0000-0000-00009A2B0000}"/>
    <cellStyle name="Normal 17 11 2 2 2" xfId="10607" xr:uid="{00000000-0005-0000-0000-00009B2B0000}"/>
    <cellStyle name="Normal 17 11 2 2 2 2" xfId="10608" xr:uid="{00000000-0005-0000-0000-00009C2B0000}"/>
    <cellStyle name="Normal 17 11 2 2 2 3" xfId="10609" xr:uid="{00000000-0005-0000-0000-00009D2B0000}"/>
    <cellStyle name="Normal 17 11 2 2 2 4" xfId="10610" xr:uid="{00000000-0005-0000-0000-00009E2B0000}"/>
    <cellStyle name="Normal 17 11 2 2 3" xfId="10611" xr:uid="{00000000-0005-0000-0000-00009F2B0000}"/>
    <cellStyle name="Normal 17 11 2 2 4" xfId="10612" xr:uid="{00000000-0005-0000-0000-0000A02B0000}"/>
    <cellStyle name="Normal 17 11 2 2 5" xfId="10613" xr:uid="{00000000-0005-0000-0000-0000A12B0000}"/>
    <cellStyle name="Normal 17 11 2 3" xfId="10614" xr:uid="{00000000-0005-0000-0000-0000A22B0000}"/>
    <cellStyle name="Normal 17 11 2 4" xfId="10615" xr:uid="{00000000-0005-0000-0000-0000A32B0000}"/>
    <cellStyle name="Normal 17 11 2 4 2" xfId="10616" xr:uid="{00000000-0005-0000-0000-0000A42B0000}"/>
    <cellStyle name="Normal 17 11 2 4 3" xfId="10617" xr:uid="{00000000-0005-0000-0000-0000A52B0000}"/>
    <cellStyle name="Normal 17 11 2 4 4" xfId="10618" xr:uid="{00000000-0005-0000-0000-0000A62B0000}"/>
    <cellStyle name="Normal 17 11 2 5" xfId="10619" xr:uid="{00000000-0005-0000-0000-0000A72B0000}"/>
    <cellStyle name="Normal 17 11 2 6" xfId="10620" xr:uid="{00000000-0005-0000-0000-0000A82B0000}"/>
    <cellStyle name="Normal 17 11 2 7" xfId="10621" xr:uid="{00000000-0005-0000-0000-0000A92B0000}"/>
    <cellStyle name="Normal 17 12" xfId="10622" xr:uid="{00000000-0005-0000-0000-0000AA2B0000}"/>
    <cellStyle name="Normal 17 12 2" xfId="10623" xr:uid="{00000000-0005-0000-0000-0000AB2B0000}"/>
    <cellStyle name="Normal 17 13" xfId="10624" xr:uid="{00000000-0005-0000-0000-0000AC2B0000}"/>
    <cellStyle name="Normal 17 14" xfId="10625" xr:uid="{00000000-0005-0000-0000-0000AD2B0000}"/>
    <cellStyle name="Normal 17 14 2" xfId="10626" xr:uid="{00000000-0005-0000-0000-0000AE2B0000}"/>
    <cellStyle name="Normal 17 14 2 2" xfId="10627" xr:uid="{00000000-0005-0000-0000-0000AF2B0000}"/>
    <cellStyle name="Normal 17 14 2 2 2" xfId="10628" xr:uid="{00000000-0005-0000-0000-0000B02B0000}"/>
    <cellStyle name="Normal 17 14 2 2 3" xfId="10629" xr:uid="{00000000-0005-0000-0000-0000B12B0000}"/>
    <cellStyle name="Normal 17 14 2 2 4" xfId="10630" xr:uid="{00000000-0005-0000-0000-0000B22B0000}"/>
    <cellStyle name="Normal 17 14 2 3" xfId="10631" xr:uid="{00000000-0005-0000-0000-0000B32B0000}"/>
    <cellStyle name="Normal 17 14 2 4" xfId="10632" xr:uid="{00000000-0005-0000-0000-0000B42B0000}"/>
    <cellStyle name="Normal 17 14 2 5" xfId="10633" xr:uid="{00000000-0005-0000-0000-0000B52B0000}"/>
    <cellStyle name="Normal 17 14 3" xfId="10634" xr:uid="{00000000-0005-0000-0000-0000B62B0000}"/>
    <cellStyle name="Normal 17 14 3 2" xfId="10635" xr:uid="{00000000-0005-0000-0000-0000B72B0000}"/>
    <cellStyle name="Normal 17 14 3 3" xfId="10636" xr:uid="{00000000-0005-0000-0000-0000B82B0000}"/>
    <cellStyle name="Normal 17 14 3 4" xfId="10637" xr:uid="{00000000-0005-0000-0000-0000B92B0000}"/>
    <cellStyle name="Normal 17 14 4" xfId="10638" xr:uid="{00000000-0005-0000-0000-0000BA2B0000}"/>
    <cellStyle name="Normal 17 14 5" xfId="10639" xr:uid="{00000000-0005-0000-0000-0000BB2B0000}"/>
    <cellStyle name="Normal 17 14 6" xfId="10640" xr:uid="{00000000-0005-0000-0000-0000BC2B0000}"/>
    <cellStyle name="Normal 17 15" xfId="10641" xr:uid="{00000000-0005-0000-0000-0000BD2B0000}"/>
    <cellStyle name="Normal 17 15 2" xfId="10642" xr:uid="{00000000-0005-0000-0000-0000BE2B0000}"/>
    <cellStyle name="Normal 17 15 3" xfId="10643" xr:uid="{00000000-0005-0000-0000-0000BF2B0000}"/>
    <cellStyle name="Normal 17 15 4" xfId="10644" xr:uid="{00000000-0005-0000-0000-0000C02B0000}"/>
    <cellStyle name="Normal 17 2" xfId="10645" xr:uid="{00000000-0005-0000-0000-0000C12B0000}"/>
    <cellStyle name="Normal 17 2 2" xfId="10646" xr:uid="{00000000-0005-0000-0000-0000C22B0000}"/>
    <cellStyle name="Normal 17 2 3" xfId="10647" xr:uid="{00000000-0005-0000-0000-0000C32B0000}"/>
    <cellStyle name="Normal 17 2 3 2" xfId="10648" xr:uid="{00000000-0005-0000-0000-0000C42B0000}"/>
    <cellStyle name="Normal 17 2 3 2 2" xfId="10649" xr:uid="{00000000-0005-0000-0000-0000C52B0000}"/>
    <cellStyle name="Normal 17 2 3 2 2 2" xfId="10650" xr:uid="{00000000-0005-0000-0000-0000C62B0000}"/>
    <cellStyle name="Normal 17 2 3 2 2 3" xfId="10651" xr:uid="{00000000-0005-0000-0000-0000C72B0000}"/>
    <cellStyle name="Normal 17 2 3 2 2 4" xfId="10652" xr:uid="{00000000-0005-0000-0000-0000C82B0000}"/>
    <cellStyle name="Normal 17 2 3 2 3" xfId="10653" xr:uid="{00000000-0005-0000-0000-0000C92B0000}"/>
    <cellStyle name="Normal 17 2 3 2 4" xfId="10654" xr:uid="{00000000-0005-0000-0000-0000CA2B0000}"/>
    <cellStyle name="Normal 17 2 3 2 5" xfId="10655" xr:uid="{00000000-0005-0000-0000-0000CB2B0000}"/>
    <cellStyle name="Normal 17 2 3 3" xfId="10656" xr:uid="{00000000-0005-0000-0000-0000CC2B0000}"/>
    <cellStyle name="Normal 17 2 3 3 2" xfId="10657" xr:uid="{00000000-0005-0000-0000-0000CD2B0000}"/>
    <cellStyle name="Normal 17 2 3 3 3" xfId="10658" xr:uid="{00000000-0005-0000-0000-0000CE2B0000}"/>
    <cellStyle name="Normal 17 2 3 3 4" xfId="10659" xr:uid="{00000000-0005-0000-0000-0000CF2B0000}"/>
    <cellStyle name="Normal 17 2 3 4" xfId="10660" xr:uid="{00000000-0005-0000-0000-0000D02B0000}"/>
    <cellStyle name="Normal 17 2 3 5" xfId="10661" xr:uid="{00000000-0005-0000-0000-0000D12B0000}"/>
    <cellStyle name="Normal 17 2 3 6" xfId="10662" xr:uid="{00000000-0005-0000-0000-0000D22B0000}"/>
    <cellStyle name="Normal 17 3" xfId="10663" xr:uid="{00000000-0005-0000-0000-0000D32B0000}"/>
    <cellStyle name="Normal 17 3 2" xfId="10664" xr:uid="{00000000-0005-0000-0000-0000D42B0000}"/>
    <cellStyle name="Normal 17 3 2 2" xfId="10665" xr:uid="{00000000-0005-0000-0000-0000D52B0000}"/>
    <cellStyle name="Normal 17 3 2 2 2" xfId="10666" xr:uid="{00000000-0005-0000-0000-0000D62B0000}"/>
    <cellStyle name="Normal 17 3 2 2 2 2" xfId="10667" xr:uid="{00000000-0005-0000-0000-0000D72B0000}"/>
    <cellStyle name="Normal 17 3 2 2 2 3" xfId="10668" xr:uid="{00000000-0005-0000-0000-0000D82B0000}"/>
    <cellStyle name="Normal 17 3 2 2 2 4" xfId="10669" xr:uid="{00000000-0005-0000-0000-0000D92B0000}"/>
    <cellStyle name="Normal 17 3 2 2 3" xfId="10670" xr:uid="{00000000-0005-0000-0000-0000DA2B0000}"/>
    <cellStyle name="Normal 17 3 2 2 4" xfId="10671" xr:uid="{00000000-0005-0000-0000-0000DB2B0000}"/>
    <cellStyle name="Normal 17 3 2 2 5" xfId="10672" xr:uid="{00000000-0005-0000-0000-0000DC2B0000}"/>
    <cellStyle name="Normal 17 3 2 3" xfId="10673" xr:uid="{00000000-0005-0000-0000-0000DD2B0000}"/>
    <cellStyle name="Normal 17 3 2 4" xfId="10674" xr:uid="{00000000-0005-0000-0000-0000DE2B0000}"/>
    <cellStyle name="Normal 17 3 2 4 2" xfId="10675" xr:uid="{00000000-0005-0000-0000-0000DF2B0000}"/>
    <cellStyle name="Normal 17 3 2 4 3" xfId="10676" xr:uid="{00000000-0005-0000-0000-0000E02B0000}"/>
    <cellStyle name="Normal 17 3 2 4 4" xfId="10677" xr:uid="{00000000-0005-0000-0000-0000E12B0000}"/>
    <cellStyle name="Normal 17 3 2 5" xfId="10678" xr:uid="{00000000-0005-0000-0000-0000E22B0000}"/>
    <cellStyle name="Normal 17 3 2 6" xfId="10679" xr:uid="{00000000-0005-0000-0000-0000E32B0000}"/>
    <cellStyle name="Normal 17 3 2 7" xfId="10680" xr:uid="{00000000-0005-0000-0000-0000E42B0000}"/>
    <cellStyle name="Normal 17 4" xfId="10681" xr:uid="{00000000-0005-0000-0000-0000E52B0000}"/>
    <cellStyle name="Normal 17 4 2" xfId="10682" xr:uid="{00000000-0005-0000-0000-0000E62B0000}"/>
    <cellStyle name="Normal 17 4 2 2" xfId="10683" xr:uid="{00000000-0005-0000-0000-0000E72B0000}"/>
    <cellStyle name="Normal 17 4 2 2 2" xfId="10684" xr:uid="{00000000-0005-0000-0000-0000E82B0000}"/>
    <cellStyle name="Normal 17 4 2 2 2 2" xfId="10685" xr:uid="{00000000-0005-0000-0000-0000E92B0000}"/>
    <cellStyle name="Normal 17 4 2 2 2 3" xfId="10686" xr:uid="{00000000-0005-0000-0000-0000EA2B0000}"/>
    <cellStyle name="Normal 17 4 2 2 2 4" xfId="10687" xr:uid="{00000000-0005-0000-0000-0000EB2B0000}"/>
    <cellStyle name="Normal 17 4 2 2 3" xfId="10688" xr:uid="{00000000-0005-0000-0000-0000EC2B0000}"/>
    <cellStyle name="Normal 17 4 2 2 4" xfId="10689" xr:uid="{00000000-0005-0000-0000-0000ED2B0000}"/>
    <cellStyle name="Normal 17 4 2 2 5" xfId="10690" xr:uid="{00000000-0005-0000-0000-0000EE2B0000}"/>
    <cellStyle name="Normal 17 4 2 3" xfId="10691" xr:uid="{00000000-0005-0000-0000-0000EF2B0000}"/>
    <cellStyle name="Normal 17 4 2 4" xfId="10692" xr:uid="{00000000-0005-0000-0000-0000F02B0000}"/>
    <cellStyle name="Normal 17 4 2 4 2" xfId="10693" xr:uid="{00000000-0005-0000-0000-0000F12B0000}"/>
    <cellStyle name="Normal 17 4 2 4 3" xfId="10694" xr:uid="{00000000-0005-0000-0000-0000F22B0000}"/>
    <cellStyle name="Normal 17 4 2 4 4" xfId="10695" xr:uid="{00000000-0005-0000-0000-0000F32B0000}"/>
    <cellStyle name="Normal 17 4 2 5" xfId="10696" xr:uid="{00000000-0005-0000-0000-0000F42B0000}"/>
    <cellStyle name="Normal 17 4 2 6" xfId="10697" xr:uid="{00000000-0005-0000-0000-0000F52B0000}"/>
    <cellStyle name="Normal 17 4 2 7" xfId="10698" xr:uid="{00000000-0005-0000-0000-0000F62B0000}"/>
    <cellStyle name="Normal 17 5" xfId="10699" xr:uid="{00000000-0005-0000-0000-0000F72B0000}"/>
    <cellStyle name="Normal 17 5 2" xfId="10700" xr:uid="{00000000-0005-0000-0000-0000F82B0000}"/>
    <cellStyle name="Normal 17 5 2 2" xfId="10701" xr:uid="{00000000-0005-0000-0000-0000F92B0000}"/>
    <cellStyle name="Normal 17 5 2 2 2" xfId="10702" xr:uid="{00000000-0005-0000-0000-0000FA2B0000}"/>
    <cellStyle name="Normal 17 5 2 2 2 2" xfId="10703" xr:uid="{00000000-0005-0000-0000-0000FB2B0000}"/>
    <cellStyle name="Normal 17 5 2 2 2 3" xfId="10704" xr:uid="{00000000-0005-0000-0000-0000FC2B0000}"/>
    <cellStyle name="Normal 17 5 2 2 2 4" xfId="10705" xr:uid="{00000000-0005-0000-0000-0000FD2B0000}"/>
    <cellStyle name="Normal 17 5 2 2 3" xfId="10706" xr:uid="{00000000-0005-0000-0000-0000FE2B0000}"/>
    <cellStyle name="Normal 17 5 2 2 4" xfId="10707" xr:uid="{00000000-0005-0000-0000-0000FF2B0000}"/>
    <cellStyle name="Normal 17 5 2 2 5" xfId="10708" xr:uid="{00000000-0005-0000-0000-0000002C0000}"/>
    <cellStyle name="Normal 17 5 2 3" xfId="10709" xr:uid="{00000000-0005-0000-0000-0000012C0000}"/>
    <cellStyle name="Normal 17 5 2 4" xfId="10710" xr:uid="{00000000-0005-0000-0000-0000022C0000}"/>
    <cellStyle name="Normal 17 5 2 4 2" xfId="10711" xr:uid="{00000000-0005-0000-0000-0000032C0000}"/>
    <cellStyle name="Normal 17 5 2 4 3" xfId="10712" xr:uid="{00000000-0005-0000-0000-0000042C0000}"/>
    <cellStyle name="Normal 17 5 2 4 4" xfId="10713" xr:uid="{00000000-0005-0000-0000-0000052C0000}"/>
    <cellStyle name="Normal 17 5 2 5" xfId="10714" xr:uid="{00000000-0005-0000-0000-0000062C0000}"/>
    <cellStyle name="Normal 17 5 2 6" xfId="10715" xr:uid="{00000000-0005-0000-0000-0000072C0000}"/>
    <cellStyle name="Normal 17 5 2 7" xfId="10716" xr:uid="{00000000-0005-0000-0000-0000082C0000}"/>
    <cellStyle name="Normal 17 6" xfId="10717" xr:uid="{00000000-0005-0000-0000-0000092C0000}"/>
    <cellStyle name="Normal 17 6 2" xfId="10718" xr:uid="{00000000-0005-0000-0000-00000A2C0000}"/>
    <cellStyle name="Normal 17 7" xfId="10719" xr:uid="{00000000-0005-0000-0000-00000B2C0000}"/>
    <cellStyle name="Normal 17 7 2" xfId="10720" xr:uid="{00000000-0005-0000-0000-00000C2C0000}"/>
    <cellStyle name="Normal 17 8" xfId="10721" xr:uid="{00000000-0005-0000-0000-00000D2C0000}"/>
    <cellStyle name="Normal 17 8 2" xfId="10722" xr:uid="{00000000-0005-0000-0000-00000E2C0000}"/>
    <cellStyle name="Normal 17 9" xfId="10723" xr:uid="{00000000-0005-0000-0000-00000F2C0000}"/>
    <cellStyle name="Normal 17 9 2" xfId="10724" xr:uid="{00000000-0005-0000-0000-0000102C0000}"/>
    <cellStyle name="Normal 18" xfId="10725" xr:uid="{00000000-0005-0000-0000-0000112C0000}"/>
    <cellStyle name="Normal 18 10" xfId="10726" xr:uid="{00000000-0005-0000-0000-0000122C0000}"/>
    <cellStyle name="Normal 18 2" xfId="10727" xr:uid="{00000000-0005-0000-0000-0000132C0000}"/>
    <cellStyle name="Normal 18 2 2" xfId="10728" xr:uid="{00000000-0005-0000-0000-0000142C0000}"/>
    <cellStyle name="Normal 18 2 2 2" xfId="10729" xr:uid="{00000000-0005-0000-0000-0000152C0000}"/>
    <cellStyle name="Normal 18 2 2 2 2" xfId="10730" xr:uid="{00000000-0005-0000-0000-0000162C0000}"/>
    <cellStyle name="Normal 18 2 2 2 3" xfId="10731" xr:uid="{00000000-0005-0000-0000-0000172C0000}"/>
    <cellStyle name="Normal 18 2 2 2 4" xfId="10732" xr:uid="{00000000-0005-0000-0000-0000182C0000}"/>
    <cellStyle name="Normal 18 2 2 3" xfId="10733" xr:uid="{00000000-0005-0000-0000-0000192C0000}"/>
    <cellStyle name="Normal 18 2 2 4" xfId="10734" xr:uid="{00000000-0005-0000-0000-00001A2C0000}"/>
    <cellStyle name="Normal 18 2 2 5" xfId="10735" xr:uid="{00000000-0005-0000-0000-00001B2C0000}"/>
    <cellStyle name="Normal 18 2 3" xfId="10736" xr:uid="{00000000-0005-0000-0000-00001C2C0000}"/>
    <cellStyle name="Normal 18 2 4" xfId="10737" xr:uid="{00000000-0005-0000-0000-00001D2C0000}"/>
    <cellStyle name="Normal 18 2 4 2" xfId="10738" xr:uid="{00000000-0005-0000-0000-00001E2C0000}"/>
    <cellStyle name="Normal 18 2 4 3" xfId="10739" xr:uid="{00000000-0005-0000-0000-00001F2C0000}"/>
    <cellStyle name="Normal 18 2 4 4" xfId="10740" xr:uid="{00000000-0005-0000-0000-0000202C0000}"/>
    <cellStyle name="Normal 18 2 5" xfId="10741" xr:uid="{00000000-0005-0000-0000-0000212C0000}"/>
    <cellStyle name="Normal 18 2 6" xfId="10742" xr:uid="{00000000-0005-0000-0000-0000222C0000}"/>
    <cellStyle name="Normal 18 2 7" xfId="10743" xr:uid="{00000000-0005-0000-0000-0000232C0000}"/>
    <cellStyle name="Normal 18 3" xfId="10744" xr:uid="{00000000-0005-0000-0000-0000242C0000}"/>
    <cellStyle name="Normal 18 3 2" xfId="10745" xr:uid="{00000000-0005-0000-0000-0000252C0000}"/>
    <cellStyle name="Normal 18 3 2 2" xfId="10746" xr:uid="{00000000-0005-0000-0000-0000262C0000}"/>
    <cellStyle name="Normal 18 3 2 2 2" xfId="10747" xr:uid="{00000000-0005-0000-0000-0000272C0000}"/>
    <cellStyle name="Normal 18 3 2 2 3" xfId="10748" xr:uid="{00000000-0005-0000-0000-0000282C0000}"/>
    <cellStyle name="Normal 18 3 2 2 4" xfId="10749" xr:uid="{00000000-0005-0000-0000-0000292C0000}"/>
    <cellStyle name="Normal 18 3 2 3" xfId="10750" xr:uid="{00000000-0005-0000-0000-00002A2C0000}"/>
    <cellStyle name="Normal 18 3 2 4" xfId="10751" xr:uid="{00000000-0005-0000-0000-00002B2C0000}"/>
    <cellStyle name="Normal 18 3 2 5" xfId="10752" xr:uid="{00000000-0005-0000-0000-00002C2C0000}"/>
    <cellStyle name="Normal 18 3 3" xfId="10753" xr:uid="{00000000-0005-0000-0000-00002D2C0000}"/>
    <cellStyle name="Normal 18 3 4" xfId="10754" xr:uid="{00000000-0005-0000-0000-00002E2C0000}"/>
    <cellStyle name="Normal 18 3 4 2" xfId="10755" xr:uid="{00000000-0005-0000-0000-00002F2C0000}"/>
    <cellStyle name="Normal 18 3 4 3" xfId="10756" xr:uid="{00000000-0005-0000-0000-0000302C0000}"/>
    <cellStyle name="Normal 18 3 4 4" xfId="10757" xr:uid="{00000000-0005-0000-0000-0000312C0000}"/>
    <cellStyle name="Normal 18 3 5" xfId="10758" xr:uid="{00000000-0005-0000-0000-0000322C0000}"/>
    <cellStyle name="Normal 18 3 6" xfId="10759" xr:uid="{00000000-0005-0000-0000-0000332C0000}"/>
    <cellStyle name="Normal 18 3 7" xfId="10760" xr:uid="{00000000-0005-0000-0000-0000342C0000}"/>
    <cellStyle name="Normal 18 4" xfId="10761" xr:uid="{00000000-0005-0000-0000-0000352C0000}"/>
    <cellStyle name="Normal 18 4 2" xfId="10762" xr:uid="{00000000-0005-0000-0000-0000362C0000}"/>
    <cellStyle name="Normal 18 4 2 2" xfId="10763" xr:uid="{00000000-0005-0000-0000-0000372C0000}"/>
    <cellStyle name="Normal 18 4 2 2 2" xfId="10764" xr:uid="{00000000-0005-0000-0000-0000382C0000}"/>
    <cellStyle name="Normal 18 4 2 2 3" xfId="10765" xr:uid="{00000000-0005-0000-0000-0000392C0000}"/>
    <cellStyle name="Normal 18 4 2 2 4" xfId="10766" xr:uid="{00000000-0005-0000-0000-00003A2C0000}"/>
    <cellStyle name="Normal 18 4 2 3" xfId="10767" xr:uid="{00000000-0005-0000-0000-00003B2C0000}"/>
    <cellStyle name="Normal 18 4 2 4" xfId="10768" xr:uid="{00000000-0005-0000-0000-00003C2C0000}"/>
    <cellStyle name="Normal 18 4 2 5" xfId="10769" xr:uid="{00000000-0005-0000-0000-00003D2C0000}"/>
    <cellStyle name="Normal 18 4 3" xfId="10770" xr:uid="{00000000-0005-0000-0000-00003E2C0000}"/>
    <cellStyle name="Normal 18 4 4" xfId="10771" xr:uid="{00000000-0005-0000-0000-00003F2C0000}"/>
    <cellStyle name="Normal 18 4 4 2" xfId="10772" xr:uid="{00000000-0005-0000-0000-0000402C0000}"/>
    <cellStyle name="Normal 18 4 4 3" xfId="10773" xr:uid="{00000000-0005-0000-0000-0000412C0000}"/>
    <cellStyle name="Normal 18 4 4 4" xfId="10774" xr:uid="{00000000-0005-0000-0000-0000422C0000}"/>
    <cellStyle name="Normal 18 4 5" xfId="10775" xr:uid="{00000000-0005-0000-0000-0000432C0000}"/>
    <cellStyle name="Normal 18 4 6" xfId="10776" xr:uid="{00000000-0005-0000-0000-0000442C0000}"/>
    <cellStyle name="Normal 18 4 7" xfId="10777" xr:uid="{00000000-0005-0000-0000-0000452C0000}"/>
    <cellStyle name="Normal 18 5" xfId="10778" xr:uid="{00000000-0005-0000-0000-0000462C0000}"/>
    <cellStyle name="Normal 18 6" xfId="10779" xr:uid="{00000000-0005-0000-0000-0000472C0000}"/>
    <cellStyle name="Normal 18 7" xfId="10780" xr:uid="{00000000-0005-0000-0000-0000482C0000}"/>
    <cellStyle name="Normal 18 8" xfId="10781" xr:uid="{00000000-0005-0000-0000-0000492C0000}"/>
    <cellStyle name="Normal 18 8 2" xfId="10782" xr:uid="{00000000-0005-0000-0000-00004A2C0000}"/>
    <cellStyle name="Normal 18 8 3" xfId="10783" xr:uid="{00000000-0005-0000-0000-00004B2C0000}"/>
    <cellStyle name="Normal 18 8 4" xfId="10784" xr:uid="{00000000-0005-0000-0000-00004C2C0000}"/>
    <cellStyle name="Normal 19" xfId="10785" xr:uid="{00000000-0005-0000-0000-00004D2C0000}"/>
    <cellStyle name="Normal 19 10" xfId="10786" xr:uid="{00000000-0005-0000-0000-00004E2C0000}"/>
    <cellStyle name="Normal 19 10 2" xfId="10787" xr:uid="{00000000-0005-0000-0000-00004F2C0000}"/>
    <cellStyle name="Normal 19 11" xfId="10788" xr:uid="{00000000-0005-0000-0000-0000502C0000}"/>
    <cellStyle name="Normal 19 11 2" xfId="10789" xr:uid="{00000000-0005-0000-0000-0000512C0000}"/>
    <cellStyle name="Normal 19 12" xfId="10790" xr:uid="{00000000-0005-0000-0000-0000522C0000}"/>
    <cellStyle name="Normal 19 12 2" xfId="10791" xr:uid="{00000000-0005-0000-0000-0000532C0000}"/>
    <cellStyle name="Normal 19 13" xfId="10792" xr:uid="{00000000-0005-0000-0000-0000542C0000}"/>
    <cellStyle name="Normal 19 14" xfId="10793" xr:uid="{00000000-0005-0000-0000-0000552C0000}"/>
    <cellStyle name="Normal 19 14 2" xfId="10794" xr:uid="{00000000-0005-0000-0000-0000562C0000}"/>
    <cellStyle name="Normal 19 14 2 2" xfId="10795" xr:uid="{00000000-0005-0000-0000-0000572C0000}"/>
    <cellStyle name="Normal 19 14 2 2 2" xfId="10796" xr:uid="{00000000-0005-0000-0000-0000582C0000}"/>
    <cellStyle name="Normal 19 14 2 2 3" xfId="10797" xr:uid="{00000000-0005-0000-0000-0000592C0000}"/>
    <cellStyle name="Normal 19 14 2 2 4" xfId="10798" xr:uid="{00000000-0005-0000-0000-00005A2C0000}"/>
    <cellStyle name="Normal 19 14 2 3" xfId="10799" xr:uid="{00000000-0005-0000-0000-00005B2C0000}"/>
    <cellStyle name="Normal 19 14 2 4" xfId="10800" xr:uid="{00000000-0005-0000-0000-00005C2C0000}"/>
    <cellStyle name="Normal 19 14 2 5" xfId="10801" xr:uid="{00000000-0005-0000-0000-00005D2C0000}"/>
    <cellStyle name="Normal 19 14 3" xfId="10802" xr:uid="{00000000-0005-0000-0000-00005E2C0000}"/>
    <cellStyle name="Normal 19 14 3 2" xfId="10803" xr:uid="{00000000-0005-0000-0000-00005F2C0000}"/>
    <cellStyle name="Normal 19 14 3 3" xfId="10804" xr:uid="{00000000-0005-0000-0000-0000602C0000}"/>
    <cellStyle name="Normal 19 14 3 4" xfId="10805" xr:uid="{00000000-0005-0000-0000-0000612C0000}"/>
    <cellStyle name="Normal 19 14 4" xfId="10806" xr:uid="{00000000-0005-0000-0000-0000622C0000}"/>
    <cellStyle name="Normal 19 14 5" xfId="10807" xr:uid="{00000000-0005-0000-0000-0000632C0000}"/>
    <cellStyle name="Normal 19 14 6" xfId="10808" xr:uid="{00000000-0005-0000-0000-0000642C0000}"/>
    <cellStyle name="Normal 19 15" xfId="10809" xr:uid="{00000000-0005-0000-0000-0000652C0000}"/>
    <cellStyle name="Normal 19 15 2" xfId="10810" xr:uid="{00000000-0005-0000-0000-0000662C0000}"/>
    <cellStyle name="Normal 19 15 3" xfId="10811" xr:uid="{00000000-0005-0000-0000-0000672C0000}"/>
    <cellStyle name="Normal 19 15 4" xfId="10812" xr:uid="{00000000-0005-0000-0000-0000682C0000}"/>
    <cellStyle name="Normal 19 2" xfId="10813" xr:uid="{00000000-0005-0000-0000-0000692C0000}"/>
    <cellStyle name="Normal 19 2 2" xfId="10814" xr:uid="{00000000-0005-0000-0000-00006A2C0000}"/>
    <cellStyle name="Normal 19 2 3" xfId="10815" xr:uid="{00000000-0005-0000-0000-00006B2C0000}"/>
    <cellStyle name="Normal 19 2 3 2" xfId="10816" xr:uid="{00000000-0005-0000-0000-00006C2C0000}"/>
    <cellStyle name="Normal 19 2 3 2 2" xfId="10817" xr:uid="{00000000-0005-0000-0000-00006D2C0000}"/>
    <cellStyle name="Normal 19 2 3 2 2 2" xfId="10818" xr:uid="{00000000-0005-0000-0000-00006E2C0000}"/>
    <cellStyle name="Normal 19 2 3 2 2 3" xfId="10819" xr:uid="{00000000-0005-0000-0000-00006F2C0000}"/>
    <cellStyle name="Normal 19 2 3 2 2 4" xfId="10820" xr:uid="{00000000-0005-0000-0000-0000702C0000}"/>
    <cellStyle name="Normal 19 2 3 2 3" xfId="10821" xr:uid="{00000000-0005-0000-0000-0000712C0000}"/>
    <cellStyle name="Normal 19 2 3 2 4" xfId="10822" xr:uid="{00000000-0005-0000-0000-0000722C0000}"/>
    <cellStyle name="Normal 19 2 3 2 5" xfId="10823" xr:uid="{00000000-0005-0000-0000-0000732C0000}"/>
    <cellStyle name="Normal 19 2 3 3" xfId="10824" xr:uid="{00000000-0005-0000-0000-0000742C0000}"/>
    <cellStyle name="Normal 19 2 3 3 2" xfId="10825" xr:uid="{00000000-0005-0000-0000-0000752C0000}"/>
    <cellStyle name="Normal 19 2 3 3 3" xfId="10826" xr:uid="{00000000-0005-0000-0000-0000762C0000}"/>
    <cellStyle name="Normal 19 2 3 3 4" xfId="10827" xr:uid="{00000000-0005-0000-0000-0000772C0000}"/>
    <cellStyle name="Normal 19 2 3 4" xfId="10828" xr:uid="{00000000-0005-0000-0000-0000782C0000}"/>
    <cellStyle name="Normal 19 2 3 5" xfId="10829" xr:uid="{00000000-0005-0000-0000-0000792C0000}"/>
    <cellStyle name="Normal 19 2 3 6" xfId="10830" xr:uid="{00000000-0005-0000-0000-00007A2C0000}"/>
    <cellStyle name="Normal 19 3" xfId="10831" xr:uid="{00000000-0005-0000-0000-00007B2C0000}"/>
    <cellStyle name="Normal 19 3 2" xfId="10832" xr:uid="{00000000-0005-0000-0000-00007C2C0000}"/>
    <cellStyle name="Normal 19 4" xfId="10833" xr:uid="{00000000-0005-0000-0000-00007D2C0000}"/>
    <cellStyle name="Normal 19 4 2" xfId="10834" xr:uid="{00000000-0005-0000-0000-00007E2C0000}"/>
    <cellStyle name="Normal 19 5" xfId="10835" xr:uid="{00000000-0005-0000-0000-00007F2C0000}"/>
    <cellStyle name="Normal 19 5 2" xfId="10836" xr:uid="{00000000-0005-0000-0000-0000802C0000}"/>
    <cellStyle name="Normal 19 6" xfId="10837" xr:uid="{00000000-0005-0000-0000-0000812C0000}"/>
    <cellStyle name="Normal 19 6 2" xfId="10838" xr:uid="{00000000-0005-0000-0000-0000822C0000}"/>
    <cellStyle name="Normal 19 7" xfId="10839" xr:uid="{00000000-0005-0000-0000-0000832C0000}"/>
    <cellStyle name="Normal 19 7 2" xfId="10840" xr:uid="{00000000-0005-0000-0000-0000842C0000}"/>
    <cellStyle name="Normal 19 7 2 2" xfId="10841" xr:uid="{00000000-0005-0000-0000-0000852C0000}"/>
    <cellStyle name="Normal 19 7 2 2 2" xfId="10842" xr:uid="{00000000-0005-0000-0000-0000862C0000}"/>
    <cellStyle name="Normal 19 7 2 2 2 2" xfId="10843" xr:uid="{00000000-0005-0000-0000-0000872C0000}"/>
    <cellStyle name="Normal 19 7 2 2 2 3" xfId="10844" xr:uid="{00000000-0005-0000-0000-0000882C0000}"/>
    <cellStyle name="Normal 19 7 2 2 2 4" xfId="10845" xr:uid="{00000000-0005-0000-0000-0000892C0000}"/>
    <cellStyle name="Normal 19 7 2 2 3" xfId="10846" xr:uid="{00000000-0005-0000-0000-00008A2C0000}"/>
    <cellStyle name="Normal 19 7 2 2 4" xfId="10847" xr:uid="{00000000-0005-0000-0000-00008B2C0000}"/>
    <cellStyle name="Normal 19 7 2 2 5" xfId="10848" xr:uid="{00000000-0005-0000-0000-00008C2C0000}"/>
    <cellStyle name="Normal 19 7 2 3" xfId="10849" xr:uid="{00000000-0005-0000-0000-00008D2C0000}"/>
    <cellStyle name="Normal 19 7 2 4" xfId="10850" xr:uid="{00000000-0005-0000-0000-00008E2C0000}"/>
    <cellStyle name="Normal 19 7 2 4 2" xfId="10851" xr:uid="{00000000-0005-0000-0000-00008F2C0000}"/>
    <cellStyle name="Normal 19 7 2 4 3" xfId="10852" xr:uid="{00000000-0005-0000-0000-0000902C0000}"/>
    <cellStyle name="Normal 19 7 2 4 4" xfId="10853" xr:uid="{00000000-0005-0000-0000-0000912C0000}"/>
    <cellStyle name="Normal 19 7 2 5" xfId="10854" xr:uid="{00000000-0005-0000-0000-0000922C0000}"/>
    <cellStyle name="Normal 19 7 2 6" xfId="10855" xr:uid="{00000000-0005-0000-0000-0000932C0000}"/>
    <cellStyle name="Normal 19 7 2 7" xfId="10856" xr:uid="{00000000-0005-0000-0000-0000942C0000}"/>
    <cellStyle name="Normal 19 8" xfId="10857" xr:uid="{00000000-0005-0000-0000-0000952C0000}"/>
    <cellStyle name="Normal 19 8 2" xfId="10858" xr:uid="{00000000-0005-0000-0000-0000962C0000}"/>
    <cellStyle name="Normal 19 9" xfId="10859" xr:uid="{00000000-0005-0000-0000-0000972C0000}"/>
    <cellStyle name="Normal 19 9 2" xfId="10860" xr:uid="{00000000-0005-0000-0000-0000982C0000}"/>
    <cellStyle name="Normal 2" xfId="11" xr:uid="{00000000-0005-0000-0000-0000992C0000}"/>
    <cellStyle name="Normal 2 10" xfId="10861" xr:uid="{00000000-0005-0000-0000-00009A2C0000}"/>
    <cellStyle name="Normal 2 10 10" xfId="10862" xr:uid="{00000000-0005-0000-0000-00009B2C0000}"/>
    <cellStyle name="Normal 2 10 2" xfId="10863" xr:uid="{00000000-0005-0000-0000-00009C2C0000}"/>
    <cellStyle name="Normal 2 10 2 2" xfId="4" xr:uid="{00000000-0005-0000-0000-00009D2C0000}"/>
    <cellStyle name="Normal 2 10 2 3" xfId="10864" xr:uid="{00000000-0005-0000-0000-00009E2C0000}"/>
    <cellStyle name="Normal 2 10 3" xfId="10865" xr:uid="{00000000-0005-0000-0000-00009F2C0000}"/>
    <cellStyle name="Normal 2 10 3 2" xfId="10866" xr:uid="{00000000-0005-0000-0000-0000A02C0000}"/>
    <cellStyle name="Normal 2 10 3 2 2" xfId="10867" xr:uid="{00000000-0005-0000-0000-0000A12C0000}"/>
    <cellStyle name="Normal 2 10 3 2 2 2" xfId="10868" xr:uid="{00000000-0005-0000-0000-0000A22C0000}"/>
    <cellStyle name="Normal 2 10 3 2 2 3" xfId="10869" xr:uid="{00000000-0005-0000-0000-0000A32C0000}"/>
    <cellStyle name="Normal 2 10 3 2 2 4" xfId="10870" xr:uid="{00000000-0005-0000-0000-0000A42C0000}"/>
    <cellStyle name="Normal 2 10 3 2 3" xfId="10871" xr:uid="{00000000-0005-0000-0000-0000A52C0000}"/>
    <cellStyle name="Normal 2 10 3 2 4" xfId="10872" xr:uid="{00000000-0005-0000-0000-0000A62C0000}"/>
    <cellStyle name="Normal 2 10 3 2 5" xfId="10873" xr:uid="{00000000-0005-0000-0000-0000A72C0000}"/>
    <cellStyle name="Normal 2 10 3 3" xfId="10874" xr:uid="{00000000-0005-0000-0000-0000A82C0000}"/>
    <cellStyle name="Normal 2 10 3 4" xfId="10875" xr:uid="{00000000-0005-0000-0000-0000A92C0000}"/>
    <cellStyle name="Normal 2 10 3 4 2" xfId="10876" xr:uid="{00000000-0005-0000-0000-0000AA2C0000}"/>
    <cellStyle name="Normal 2 10 3 4 3" xfId="10877" xr:uid="{00000000-0005-0000-0000-0000AB2C0000}"/>
    <cellStyle name="Normal 2 10 3 4 4" xfId="10878" xr:uid="{00000000-0005-0000-0000-0000AC2C0000}"/>
    <cellStyle name="Normal 2 10 3 5" xfId="10879" xr:uid="{00000000-0005-0000-0000-0000AD2C0000}"/>
    <cellStyle name="Normal 2 10 3 6" xfId="10880" xr:uid="{00000000-0005-0000-0000-0000AE2C0000}"/>
    <cellStyle name="Normal 2 10 3 7" xfId="10881" xr:uid="{00000000-0005-0000-0000-0000AF2C0000}"/>
    <cellStyle name="Normal 2 10 4" xfId="10882" xr:uid="{00000000-0005-0000-0000-0000B02C0000}"/>
    <cellStyle name="Normal 2 10 4 2" xfId="10883" xr:uid="{00000000-0005-0000-0000-0000B12C0000}"/>
    <cellStyle name="Normal 2 10 4 2 2" xfId="10884" xr:uid="{00000000-0005-0000-0000-0000B22C0000}"/>
    <cellStyle name="Normal 2 10 4 2 2 2" xfId="10885" xr:uid="{00000000-0005-0000-0000-0000B32C0000}"/>
    <cellStyle name="Normal 2 10 4 2 2 3" xfId="10886" xr:uid="{00000000-0005-0000-0000-0000B42C0000}"/>
    <cellStyle name="Normal 2 10 4 2 2 4" xfId="10887" xr:uid="{00000000-0005-0000-0000-0000B52C0000}"/>
    <cellStyle name="Normal 2 10 4 2 3" xfId="10888" xr:uid="{00000000-0005-0000-0000-0000B62C0000}"/>
    <cellStyle name="Normal 2 10 4 2 4" xfId="10889" xr:uid="{00000000-0005-0000-0000-0000B72C0000}"/>
    <cellStyle name="Normal 2 10 4 2 5" xfId="10890" xr:uid="{00000000-0005-0000-0000-0000B82C0000}"/>
    <cellStyle name="Normal 2 10 4 3" xfId="10891" xr:uid="{00000000-0005-0000-0000-0000B92C0000}"/>
    <cellStyle name="Normal 2 10 4 3 2" xfId="10892" xr:uid="{00000000-0005-0000-0000-0000BA2C0000}"/>
    <cellStyle name="Normal 2 10 4 3 3" xfId="10893" xr:uid="{00000000-0005-0000-0000-0000BB2C0000}"/>
    <cellStyle name="Normal 2 10 4 3 4" xfId="10894" xr:uid="{00000000-0005-0000-0000-0000BC2C0000}"/>
    <cellStyle name="Normal 2 10 4 4" xfId="10895" xr:uid="{00000000-0005-0000-0000-0000BD2C0000}"/>
    <cellStyle name="Normal 2 10 4 5" xfId="10896" xr:uid="{00000000-0005-0000-0000-0000BE2C0000}"/>
    <cellStyle name="Normal 2 10 4 6" xfId="10897" xr:uid="{00000000-0005-0000-0000-0000BF2C0000}"/>
    <cellStyle name="Normal 2 11" xfId="10898" xr:uid="{00000000-0005-0000-0000-0000C02C0000}"/>
    <cellStyle name="Normal 2 11 2" xfId="10899" xr:uid="{00000000-0005-0000-0000-0000C12C0000}"/>
    <cellStyle name="Normal 2 11 2 2" xfId="10900" xr:uid="{00000000-0005-0000-0000-0000C22C0000}"/>
    <cellStyle name="Normal 2 11 3" xfId="10901" xr:uid="{00000000-0005-0000-0000-0000C32C0000}"/>
    <cellStyle name="Normal 2 12" xfId="10902" xr:uid="{00000000-0005-0000-0000-0000C42C0000}"/>
    <cellStyle name="Normal 2 12 2" xfId="10903" xr:uid="{00000000-0005-0000-0000-0000C52C0000}"/>
    <cellStyle name="Normal 2 12 2 2" xfId="10904" xr:uid="{00000000-0005-0000-0000-0000C62C0000}"/>
    <cellStyle name="Normal 2 12 3" xfId="10905" xr:uid="{00000000-0005-0000-0000-0000C72C0000}"/>
    <cellStyle name="Normal 2 13" xfId="10906" xr:uid="{00000000-0005-0000-0000-0000C82C0000}"/>
    <cellStyle name="Normal 2 13 2" xfId="10907" xr:uid="{00000000-0005-0000-0000-0000C92C0000}"/>
    <cellStyle name="Normal 2 13 2 2" xfId="10908" xr:uid="{00000000-0005-0000-0000-0000CA2C0000}"/>
    <cellStyle name="Normal 2 13 2 2 2" xfId="10909" xr:uid="{00000000-0005-0000-0000-0000CB2C0000}"/>
    <cellStyle name="Normal 2 13 2 2 2 2" xfId="10910" xr:uid="{00000000-0005-0000-0000-0000CC2C0000}"/>
    <cellStyle name="Normal 2 13 2 2 2 3" xfId="10911" xr:uid="{00000000-0005-0000-0000-0000CD2C0000}"/>
    <cellStyle name="Normal 2 13 2 2 2 4" xfId="10912" xr:uid="{00000000-0005-0000-0000-0000CE2C0000}"/>
    <cellStyle name="Normal 2 13 2 2 3" xfId="10913" xr:uid="{00000000-0005-0000-0000-0000CF2C0000}"/>
    <cellStyle name="Normal 2 13 2 2 4" xfId="10914" xr:uid="{00000000-0005-0000-0000-0000D02C0000}"/>
    <cellStyle name="Normal 2 13 2 2 5" xfId="10915" xr:uid="{00000000-0005-0000-0000-0000D12C0000}"/>
    <cellStyle name="Normal 2 13 2 3" xfId="10916" xr:uid="{00000000-0005-0000-0000-0000D22C0000}"/>
    <cellStyle name="Normal 2 13 2 4" xfId="10917" xr:uid="{00000000-0005-0000-0000-0000D32C0000}"/>
    <cellStyle name="Normal 2 13 2 4 2" xfId="10918" xr:uid="{00000000-0005-0000-0000-0000D42C0000}"/>
    <cellStyle name="Normal 2 13 2 4 3" xfId="10919" xr:uid="{00000000-0005-0000-0000-0000D52C0000}"/>
    <cellStyle name="Normal 2 13 2 4 4" xfId="10920" xr:uid="{00000000-0005-0000-0000-0000D62C0000}"/>
    <cellStyle name="Normal 2 13 2 5" xfId="10921" xr:uid="{00000000-0005-0000-0000-0000D72C0000}"/>
    <cellStyle name="Normal 2 13 2 6" xfId="10922" xr:uid="{00000000-0005-0000-0000-0000D82C0000}"/>
    <cellStyle name="Normal 2 13 2 7" xfId="10923" xr:uid="{00000000-0005-0000-0000-0000D92C0000}"/>
    <cellStyle name="Normal 2 14" xfId="10924" xr:uid="{00000000-0005-0000-0000-0000DA2C0000}"/>
    <cellStyle name="Normal 2 14 2" xfId="10925" xr:uid="{00000000-0005-0000-0000-0000DB2C0000}"/>
    <cellStyle name="Normal 2 15" xfId="10926" xr:uid="{00000000-0005-0000-0000-0000DC2C0000}"/>
    <cellStyle name="Normal 2 15 2" xfId="10927" xr:uid="{00000000-0005-0000-0000-0000DD2C0000}"/>
    <cellStyle name="Normal 2 16" xfId="10928" xr:uid="{00000000-0005-0000-0000-0000DE2C0000}"/>
    <cellStyle name="Normal 2 16 2" xfId="10929" xr:uid="{00000000-0005-0000-0000-0000DF2C0000}"/>
    <cellStyle name="Normal 2 17" xfId="10930" xr:uid="{00000000-0005-0000-0000-0000E02C0000}"/>
    <cellStyle name="Normal 2 17 2" xfId="10931" xr:uid="{00000000-0005-0000-0000-0000E12C0000}"/>
    <cellStyle name="Normal 2 18" xfId="10932" xr:uid="{00000000-0005-0000-0000-0000E22C0000}"/>
    <cellStyle name="Normal 2 18 2" xfId="10933" xr:uid="{00000000-0005-0000-0000-0000E32C0000}"/>
    <cellStyle name="Normal 2 19" xfId="10934" xr:uid="{00000000-0005-0000-0000-0000E42C0000}"/>
    <cellStyle name="Normal 2 19 2" xfId="10935" xr:uid="{00000000-0005-0000-0000-0000E52C0000}"/>
    <cellStyle name="Normal 2 2" xfId="5" xr:uid="{00000000-0005-0000-0000-0000E62C0000}"/>
    <cellStyle name="Normal 2 2 10" xfId="10936" xr:uid="{00000000-0005-0000-0000-0000E72C0000}"/>
    <cellStyle name="Normal 2 2 10 2" xfId="10937" xr:uid="{00000000-0005-0000-0000-0000E82C0000}"/>
    <cellStyle name="Normal 2 2 10 2 2" xfId="10938" xr:uid="{00000000-0005-0000-0000-0000E92C0000}"/>
    <cellStyle name="Normal 2 2 10 2 3" xfId="10939" xr:uid="{00000000-0005-0000-0000-0000EA2C0000}"/>
    <cellStyle name="Normal 2 2 10 2 3 2" xfId="10940" xr:uid="{00000000-0005-0000-0000-0000EB2C0000}"/>
    <cellStyle name="Normal 2 2 10 2 3 3" xfId="10941" xr:uid="{00000000-0005-0000-0000-0000EC2C0000}"/>
    <cellStyle name="Normal 2 2 10 2 3 4" xfId="10942" xr:uid="{00000000-0005-0000-0000-0000ED2C0000}"/>
    <cellStyle name="Normal 2 2 10 2 4" xfId="10943" xr:uid="{00000000-0005-0000-0000-0000EE2C0000}"/>
    <cellStyle name="Normal 2 2 10 2 5" xfId="10944" xr:uid="{00000000-0005-0000-0000-0000EF2C0000}"/>
    <cellStyle name="Normal 2 2 10 2 6" xfId="10945" xr:uid="{00000000-0005-0000-0000-0000F02C0000}"/>
    <cellStyle name="Normal 2 2 10 3" xfId="10946" xr:uid="{00000000-0005-0000-0000-0000F12C0000}"/>
    <cellStyle name="Normal 2 2 10 3 2" xfId="10947" xr:uid="{00000000-0005-0000-0000-0000F22C0000}"/>
    <cellStyle name="Normal 2 2 10 3 3" xfId="10948" xr:uid="{00000000-0005-0000-0000-0000F32C0000}"/>
    <cellStyle name="Normal 2 2 10 3 4" xfId="10949" xr:uid="{00000000-0005-0000-0000-0000F42C0000}"/>
    <cellStyle name="Normal 2 2 10 4" xfId="10950" xr:uid="{00000000-0005-0000-0000-0000F52C0000}"/>
    <cellStyle name="Normal 2 2 10 5" xfId="10951" xr:uid="{00000000-0005-0000-0000-0000F62C0000}"/>
    <cellStyle name="Normal 2 2 10 6" xfId="10952" xr:uid="{00000000-0005-0000-0000-0000F72C0000}"/>
    <cellStyle name="Normal 2 2 100" xfId="10953" xr:uid="{00000000-0005-0000-0000-0000F82C0000}"/>
    <cellStyle name="Normal 2 2 101" xfId="10954" xr:uid="{00000000-0005-0000-0000-0000F92C0000}"/>
    <cellStyle name="Normal 2 2 102" xfId="10955" xr:uid="{00000000-0005-0000-0000-0000FA2C0000}"/>
    <cellStyle name="Normal 2 2 103" xfId="10956" xr:uid="{00000000-0005-0000-0000-0000FB2C0000}"/>
    <cellStyle name="Normal 2 2 104" xfId="10957" xr:uid="{00000000-0005-0000-0000-0000FC2C0000}"/>
    <cellStyle name="Normal 2 2 105" xfId="10958" xr:uid="{00000000-0005-0000-0000-0000FD2C0000}"/>
    <cellStyle name="Normal 2 2 106" xfId="10959" xr:uid="{00000000-0005-0000-0000-0000FE2C0000}"/>
    <cellStyle name="Normal 2 2 107" xfId="10960" xr:uid="{00000000-0005-0000-0000-0000FF2C0000}"/>
    <cellStyle name="Normal 2 2 11" xfId="10961" xr:uid="{00000000-0005-0000-0000-0000002D0000}"/>
    <cellStyle name="Normal 2 2 11 2" xfId="10962" xr:uid="{00000000-0005-0000-0000-0000012D0000}"/>
    <cellStyle name="Normal 2 2 11 2 2" xfId="10963" xr:uid="{00000000-0005-0000-0000-0000022D0000}"/>
    <cellStyle name="Normal 2 2 11 2 3" xfId="10964" xr:uid="{00000000-0005-0000-0000-0000032D0000}"/>
    <cellStyle name="Normal 2 2 11 2 3 2" xfId="10965" xr:uid="{00000000-0005-0000-0000-0000042D0000}"/>
    <cellStyle name="Normal 2 2 11 2 3 3" xfId="10966" xr:uid="{00000000-0005-0000-0000-0000052D0000}"/>
    <cellStyle name="Normal 2 2 11 2 3 4" xfId="10967" xr:uid="{00000000-0005-0000-0000-0000062D0000}"/>
    <cellStyle name="Normal 2 2 11 2 4" xfId="10968" xr:uid="{00000000-0005-0000-0000-0000072D0000}"/>
    <cellStyle name="Normal 2 2 11 2 5" xfId="10969" xr:uid="{00000000-0005-0000-0000-0000082D0000}"/>
    <cellStyle name="Normal 2 2 11 2 6" xfId="10970" xr:uid="{00000000-0005-0000-0000-0000092D0000}"/>
    <cellStyle name="Normal 2 2 11 3" xfId="10971" xr:uid="{00000000-0005-0000-0000-00000A2D0000}"/>
    <cellStyle name="Normal 2 2 11 3 2" xfId="10972" xr:uid="{00000000-0005-0000-0000-00000B2D0000}"/>
    <cellStyle name="Normal 2 2 11 3 3" xfId="10973" xr:uid="{00000000-0005-0000-0000-00000C2D0000}"/>
    <cellStyle name="Normal 2 2 11 3 4" xfId="10974" xr:uid="{00000000-0005-0000-0000-00000D2D0000}"/>
    <cellStyle name="Normal 2 2 11 4" xfId="10975" xr:uid="{00000000-0005-0000-0000-00000E2D0000}"/>
    <cellStyle name="Normal 2 2 11 5" xfId="10976" xr:uid="{00000000-0005-0000-0000-00000F2D0000}"/>
    <cellStyle name="Normal 2 2 11 6" xfId="10977" xr:uid="{00000000-0005-0000-0000-0000102D0000}"/>
    <cellStyle name="Normal 2 2 12" xfId="10978" xr:uid="{00000000-0005-0000-0000-0000112D0000}"/>
    <cellStyle name="Normal 2 2 12 2" xfId="10979" xr:uid="{00000000-0005-0000-0000-0000122D0000}"/>
    <cellStyle name="Normal 2 2 13" xfId="10980" xr:uid="{00000000-0005-0000-0000-0000132D0000}"/>
    <cellStyle name="Normal 2 2 13 2" xfId="10981" xr:uid="{00000000-0005-0000-0000-0000142D0000}"/>
    <cellStyle name="Normal 2 2 13 2 2" xfId="10982" xr:uid="{00000000-0005-0000-0000-0000152D0000}"/>
    <cellStyle name="Normal 2 2 13 2 3" xfId="10983" xr:uid="{00000000-0005-0000-0000-0000162D0000}"/>
    <cellStyle name="Normal 2 2 13 2 3 2" xfId="10984" xr:uid="{00000000-0005-0000-0000-0000172D0000}"/>
    <cellStyle name="Normal 2 2 13 2 3 3" xfId="10985" xr:uid="{00000000-0005-0000-0000-0000182D0000}"/>
    <cellStyle name="Normal 2 2 13 2 3 4" xfId="10986" xr:uid="{00000000-0005-0000-0000-0000192D0000}"/>
    <cellStyle name="Normal 2 2 13 2 4" xfId="10987" xr:uid="{00000000-0005-0000-0000-00001A2D0000}"/>
    <cellStyle name="Normal 2 2 13 2 5" xfId="10988" xr:uid="{00000000-0005-0000-0000-00001B2D0000}"/>
    <cellStyle name="Normal 2 2 13 2 6" xfId="10989" xr:uid="{00000000-0005-0000-0000-00001C2D0000}"/>
    <cellStyle name="Normal 2 2 13 3" xfId="10990" xr:uid="{00000000-0005-0000-0000-00001D2D0000}"/>
    <cellStyle name="Normal 2 2 13 3 2" xfId="10991" xr:uid="{00000000-0005-0000-0000-00001E2D0000}"/>
    <cellStyle name="Normal 2 2 13 3 3" xfId="10992" xr:uid="{00000000-0005-0000-0000-00001F2D0000}"/>
    <cellStyle name="Normal 2 2 13 3 4" xfId="10993" xr:uid="{00000000-0005-0000-0000-0000202D0000}"/>
    <cellStyle name="Normal 2 2 13 4" xfId="10994" xr:uid="{00000000-0005-0000-0000-0000212D0000}"/>
    <cellStyle name="Normal 2 2 13 5" xfId="10995" xr:uid="{00000000-0005-0000-0000-0000222D0000}"/>
    <cellStyle name="Normal 2 2 13 6" xfId="10996" xr:uid="{00000000-0005-0000-0000-0000232D0000}"/>
    <cellStyle name="Normal 2 2 14" xfId="10997" xr:uid="{00000000-0005-0000-0000-0000242D0000}"/>
    <cellStyle name="Normal 2 2 14 2" xfId="10998" xr:uid="{00000000-0005-0000-0000-0000252D0000}"/>
    <cellStyle name="Normal 2 2 14 2 2" xfId="10999" xr:uid="{00000000-0005-0000-0000-0000262D0000}"/>
    <cellStyle name="Normal 2 2 14 2 3" xfId="11000" xr:uid="{00000000-0005-0000-0000-0000272D0000}"/>
    <cellStyle name="Normal 2 2 14 2 3 2" xfId="11001" xr:uid="{00000000-0005-0000-0000-0000282D0000}"/>
    <cellStyle name="Normal 2 2 14 2 3 3" xfId="11002" xr:uid="{00000000-0005-0000-0000-0000292D0000}"/>
    <cellStyle name="Normal 2 2 14 2 3 4" xfId="11003" xr:uid="{00000000-0005-0000-0000-00002A2D0000}"/>
    <cellStyle name="Normal 2 2 14 2 4" xfId="11004" xr:uid="{00000000-0005-0000-0000-00002B2D0000}"/>
    <cellStyle name="Normal 2 2 14 2 5" xfId="11005" xr:uid="{00000000-0005-0000-0000-00002C2D0000}"/>
    <cellStyle name="Normal 2 2 14 2 6" xfId="11006" xr:uid="{00000000-0005-0000-0000-00002D2D0000}"/>
    <cellStyle name="Normal 2 2 14 3" xfId="11007" xr:uid="{00000000-0005-0000-0000-00002E2D0000}"/>
    <cellStyle name="Normal 2 2 14 3 2" xfId="11008" xr:uid="{00000000-0005-0000-0000-00002F2D0000}"/>
    <cellStyle name="Normal 2 2 14 3 3" xfId="11009" xr:uid="{00000000-0005-0000-0000-0000302D0000}"/>
    <cellStyle name="Normal 2 2 14 3 4" xfId="11010" xr:uid="{00000000-0005-0000-0000-0000312D0000}"/>
    <cellStyle name="Normal 2 2 14 4" xfId="11011" xr:uid="{00000000-0005-0000-0000-0000322D0000}"/>
    <cellStyle name="Normal 2 2 14 5" xfId="11012" xr:uid="{00000000-0005-0000-0000-0000332D0000}"/>
    <cellStyle name="Normal 2 2 14 6" xfId="11013" xr:uid="{00000000-0005-0000-0000-0000342D0000}"/>
    <cellStyle name="Normal 2 2 15" xfId="11014" xr:uid="{00000000-0005-0000-0000-0000352D0000}"/>
    <cellStyle name="Normal 2 2 15 2" xfId="11015" xr:uid="{00000000-0005-0000-0000-0000362D0000}"/>
    <cellStyle name="Normal 2 2 15 2 2" xfId="11016" xr:uid="{00000000-0005-0000-0000-0000372D0000}"/>
    <cellStyle name="Normal 2 2 15 2 3" xfId="11017" xr:uid="{00000000-0005-0000-0000-0000382D0000}"/>
    <cellStyle name="Normal 2 2 15 2 3 2" xfId="11018" xr:uid="{00000000-0005-0000-0000-0000392D0000}"/>
    <cellStyle name="Normal 2 2 15 2 3 3" xfId="11019" xr:uid="{00000000-0005-0000-0000-00003A2D0000}"/>
    <cellStyle name="Normal 2 2 15 2 3 4" xfId="11020" xr:uid="{00000000-0005-0000-0000-00003B2D0000}"/>
    <cellStyle name="Normal 2 2 15 2 4" xfId="11021" xr:uid="{00000000-0005-0000-0000-00003C2D0000}"/>
    <cellStyle name="Normal 2 2 15 2 5" xfId="11022" xr:uid="{00000000-0005-0000-0000-00003D2D0000}"/>
    <cellStyle name="Normal 2 2 15 2 6" xfId="11023" xr:uid="{00000000-0005-0000-0000-00003E2D0000}"/>
    <cellStyle name="Normal 2 2 15 3" xfId="11024" xr:uid="{00000000-0005-0000-0000-00003F2D0000}"/>
    <cellStyle name="Normal 2 2 15 3 2" xfId="11025" xr:uid="{00000000-0005-0000-0000-0000402D0000}"/>
    <cellStyle name="Normal 2 2 15 3 3" xfId="11026" xr:uid="{00000000-0005-0000-0000-0000412D0000}"/>
    <cellStyle name="Normal 2 2 15 3 4" xfId="11027" xr:uid="{00000000-0005-0000-0000-0000422D0000}"/>
    <cellStyle name="Normal 2 2 15 4" xfId="11028" xr:uid="{00000000-0005-0000-0000-0000432D0000}"/>
    <cellStyle name="Normal 2 2 15 5" xfId="11029" xr:uid="{00000000-0005-0000-0000-0000442D0000}"/>
    <cellStyle name="Normal 2 2 15 6" xfId="11030" xr:uid="{00000000-0005-0000-0000-0000452D0000}"/>
    <cellStyle name="Normal 2 2 16" xfId="11031" xr:uid="{00000000-0005-0000-0000-0000462D0000}"/>
    <cellStyle name="Normal 2 2 16 2" xfId="11032" xr:uid="{00000000-0005-0000-0000-0000472D0000}"/>
    <cellStyle name="Normal 2 2 17" xfId="11033" xr:uid="{00000000-0005-0000-0000-0000482D0000}"/>
    <cellStyle name="Normal 2 2 17 2" xfId="11034" xr:uid="{00000000-0005-0000-0000-0000492D0000}"/>
    <cellStyle name="Normal 2 2 17 2 2" xfId="11035" xr:uid="{00000000-0005-0000-0000-00004A2D0000}"/>
    <cellStyle name="Normal 2 2 17 2 3" xfId="11036" xr:uid="{00000000-0005-0000-0000-00004B2D0000}"/>
    <cellStyle name="Normal 2 2 17 2 3 2" xfId="11037" xr:uid="{00000000-0005-0000-0000-00004C2D0000}"/>
    <cellStyle name="Normal 2 2 17 2 3 3" xfId="11038" xr:uid="{00000000-0005-0000-0000-00004D2D0000}"/>
    <cellStyle name="Normal 2 2 17 2 3 4" xfId="11039" xr:uid="{00000000-0005-0000-0000-00004E2D0000}"/>
    <cellStyle name="Normal 2 2 17 2 4" xfId="11040" xr:uid="{00000000-0005-0000-0000-00004F2D0000}"/>
    <cellStyle name="Normal 2 2 17 2 5" xfId="11041" xr:uid="{00000000-0005-0000-0000-0000502D0000}"/>
    <cellStyle name="Normal 2 2 17 2 6" xfId="11042" xr:uid="{00000000-0005-0000-0000-0000512D0000}"/>
    <cellStyle name="Normal 2 2 17 3" xfId="11043" xr:uid="{00000000-0005-0000-0000-0000522D0000}"/>
    <cellStyle name="Normal 2 2 17 3 2" xfId="11044" xr:uid="{00000000-0005-0000-0000-0000532D0000}"/>
    <cellStyle name="Normal 2 2 17 3 3" xfId="11045" xr:uid="{00000000-0005-0000-0000-0000542D0000}"/>
    <cellStyle name="Normal 2 2 17 3 4" xfId="11046" xr:uid="{00000000-0005-0000-0000-0000552D0000}"/>
    <cellStyle name="Normal 2 2 17 4" xfId="11047" xr:uid="{00000000-0005-0000-0000-0000562D0000}"/>
    <cellStyle name="Normal 2 2 17 5" xfId="11048" xr:uid="{00000000-0005-0000-0000-0000572D0000}"/>
    <cellStyle name="Normal 2 2 17 6" xfId="11049" xr:uid="{00000000-0005-0000-0000-0000582D0000}"/>
    <cellStyle name="Normal 2 2 18" xfId="11050" xr:uid="{00000000-0005-0000-0000-0000592D0000}"/>
    <cellStyle name="Normal 2 2 18 2" xfId="11051" xr:uid="{00000000-0005-0000-0000-00005A2D0000}"/>
    <cellStyle name="Normal 2 2 18 2 2" xfId="11052" xr:uid="{00000000-0005-0000-0000-00005B2D0000}"/>
    <cellStyle name="Normal 2 2 18 2 3" xfId="11053" xr:uid="{00000000-0005-0000-0000-00005C2D0000}"/>
    <cellStyle name="Normal 2 2 18 2 3 2" xfId="11054" xr:uid="{00000000-0005-0000-0000-00005D2D0000}"/>
    <cellStyle name="Normal 2 2 18 2 3 3" xfId="11055" xr:uid="{00000000-0005-0000-0000-00005E2D0000}"/>
    <cellStyle name="Normal 2 2 18 2 3 4" xfId="11056" xr:uid="{00000000-0005-0000-0000-00005F2D0000}"/>
    <cellStyle name="Normal 2 2 18 2 4" xfId="11057" xr:uid="{00000000-0005-0000-0000-0000602D0000}"/>
    <cellStyle name="Normal 2 2 18 2 5" xfId="11058" xr:uid="{00000000-0005-0000-0000-0000612D0000}"/>
    <cellStyle name="Normal 2 2 18 2 6" xfId="11059" xr:uid="{00000000-0005-0000-0000-0000622D0000}"/>
    <cellStyle name="Normal 2 2 18 3" xfId="11060" xr:uid="{00000000-0005-0000-0000-0000632D0000}"/>
    <cellStyle name="Normal 2 2 18 3 2" xfId="11061" xr:uid="{00000000-0005-0000-0000-0000642D0000}"/>
    <cellStyle name="Normal 2 2 18 3 3" xfId="11062" xr:uid="{00000000-0005-0000-0000-0000652D0000}"/>
    <cellStyle name="Normal 2 2 18 3 4" xfId="11063" xr:uid="{00000000-0005-0000-0000-0000662D0000}"/>
    <cellStyle name="Normal 2 2 18 4" xfId="11064" xr:uid="{00000000-0005-0000-0000-0000672D0000}"/>
    <cellStyle name="Normal 2 2 18 5" xfId="11065" xr:uid="{00000000-0005-0000-0000-0000682D0000}"/>
    <cellStyle name="Normal 2 2 18 6" xfId="11066" xr:uid="{00000000-0005-0000-0000-0000692D0000}"/>
    <cellStyle name="Normal 2 2 19" xfId="11067" xr:uid="{00000000-0005-0000-0000-00006A2D0000}"/>
    <cellStyle name="Normal 2 2 19 2" xfId="11068" xr:uid="{00000000-0005-0000-0000-00006B2D0000}"/>
    <cellStyle name="Normal 2 2 19 2 2" xfId="11069" xr:uid="{00000000-0005-0000-0000-00006C2D0000}"/>
    <cellStyle name="Normal 2 2 19 2 3" xfId="11070" xr:uid="{00000000-0005-0000-0000-00006D2D0000}"/>
    <cellStyle name="Normal 2 2 19 2 3 2" xfId="11071" xr:uid="{00000000-0005-0000-0000-00006E2D0000}"/>
    <cellStyle name="Normal 2 2 19 2 3 3" xfId="11072" xr:uid="{00000000-0005-0000-0000-00006F2D0000}"/>
    <cellStyle name="Normal 2 2 19 2 3 4" xfId="11073" xr:uid="{00000000-0005-0000-0000-0000702D0000}"/>
    <cellStyle name="Normal 2 2 19 2 4" xfId="11074" xr:uid="{00000000-0005-0000-0000-0000712D0000}"/>
    <cellStyle name="Normal 2 2 19 2 5" xfId="11075" xr:uid="{00000000-0005-0000-0000-0000722D0000}"/>
    <cellStyle name="Normal 2 2 19 2 6" xfId="11076" xr:uid="{00000000-0005-0000-0000-0000732D0000}"/>
    <cellStyle name="Normal 2 2 19 3" xfId="11077" xr:uid="{00000000-0005-0000-0000-0000742D0000}"/>
    <cellStyle name="Normal 2 2 19 3 2" xfId="11078" xr:uid="{00000000-0005-0000-0000-0000752D0000}"/>
    <cellStyle name="Normal 2 2 19 3 3" xfId="11079" xr:uid="{00000000-0005-0000-0000-0000762D0000}"/>
    <cellStyle name="Normal 2 2 19 3 4" xfId="11080" xr:uid="{00000000-0005-0000-0000-0000772D0000}"/>
    <cellStyle name="Normal 2 2 19 4" xfId="11081" xr:uid="{00000000-0005-0000-0000-0000782D0000}"/>
    <cellStyle name="Normal 2 2 19 5" xfId="11082" xr:uid="{00000000-0005-0000-0000-0000792D0000}"/>
    <cellStyle name="Normal 2 2 19 6" xfId="11083" xr:uid="{00000000-0005-0000-0000-00007A2D0000}"/>
    <cellStyle name="Normal 2 2 2" xfId="11084" xr:uid="{00000000-0005-0000-0000-00007B2D0000}"/>
    <cellStyle name="Normal 2 2 2 10" xfId="11085" xr:uid="{00000000-0005-0000-0000-00007C2D0000}"/>
    <cellStyle name="Normal 2 2 2 11" xfId="11086" xr:uid="{00000000-0005-0000-0000-00007D2D0000}"/>
    <cellStyle name="Normal 2 2 2 12" xfId="11087" xr:uid="{00000000-0005-0000-0000-00007E2D0000}"/>
    <cellStyle name="Normal 2 2 2 13" xfId="11088" xr:uid="{00000000-0005-0000-0000-00007F2D0000}"/>
    <cellStyle name="Normal 2 2 2 14" xfId="11089" xr:uid="{00000000-0005-0000-0000-0000802D0000}"/>
    <cellStyle name="Normal 2 2 2 15" xfId="11090" xr:uid="{00000000-0005-0000-0000-0000812D0000}"/>
    <cellStyle name="Normal 2 2 2 16" xfId="11091" xr:uid="{00000000-0005-0000-0000-0000822D0000}"/>
    <cellStyle name="Normal 2 2 2 17" xfId="11092" xr:uid="{00000000-0005-0000-0000-0000832D0000}"/>
    <cellStyle name="Normal 2 2 2 18" xfId="11093" xr:uid="{00000000-0005-0000-0000-0000842D0000}"/>
    <cellStyle name="Normal 2 2 2 18 2" xfId="11094" xr:uid="{00000000-0005-0000-0000-0000852D0000}"/>
    <cellStyle name="Normal 2 2 2 18 2 2" xfId="11095" xr:uid="{00000000-0005-0000-0000-0000862D0000}"/>
    <cellStyle name="Normal 2 2 2 18 2 2 2" xfId="11096" xr:uid="{00000000-0005-0000-0000-0000872D0000}"/>
    <cellStyle name="Normal 2 2 2 18 2 2 3" xfId="11097" xr:uid="{00000000-0005-0000-0000-0000882D0000}"/>
    <cellStyle name="Normal 2 2 2 18 2 2 4" xfId="11098" xr:uid="{00000000-0005-0000-0000-0000892D0000}"/>
    <cellStyle name="Normal 2 2 2 18 2 3" xfId="11099" xr:uid="{00000000-0005-0000-0000-00008A2D0000}"/>
    <cellStyle name="Normal 2 2 2 18 2 4" xfId="11100" xr:uid="{00000000-0005-0000-0000-00008B2D0000}"/>
    <cellStyle name="Normal 2 2 2 18 2 5" xfId="11101" xr:uid="{00000000-0005-0000-0000-00008C2D0000}"/>
    <cellStyle name="Normal 2 2 2 18 3" xfId="11102" xr:uid="{00000000-0005-0000-0000-00008D2D0000}"/>
    <cellStyle name="Normal 2 2 2 18 4" xfId="11103" xr:uid="{00000000-0005-0000-0000-00008E2D0000}"/>
    <cellStyle name="Normal 2 2 2 18 4 2" xfId="11104" xr:uid="{00000000-0005-0000-0000-00008F2D0000}"/>
    <cellStyle name="Normal 2 2 2 18 4 3" xfId="11105" xr:uid="{00000000-0005-0000-0000-0000902D0000}"/>
    <cellStyle name="Normal 2 2 2 18 4 4" xfId="11106" xr:uid="{00000000-0005-0000-0000-0000912D0000}"/>
    <cellStyle name="Normal 2 2 2 18 5" xfId="11107" xr:uid="{00000000-0005-0000-0000-0000922D0000}"/>
    <cellStyle name="Normal 2 2 2 18 6" xfId="11108" xr:uid="{00000000-0005-0000-0000-0000932D0000}"/>
    <cellStyle name="Normal 2 2 2 18 7" xfId="11109" xr:uid="{00000000-0005-0000-0000-0000942D0000}"/>
    <cellStyle name="Normal 2 2 2 19" xfId="11110" xr:uid="{00000000-0005-0000-0000-0000952D0000}"/>
    <cellStyle name="Normal 2 2 2 19 2" xfId="11111" xr:uid="{00000000-0005-0000-0000-0000962D0000}"/>
    <cellStyle name="Normal 2 2 2 2" xfId="11112" xr:uid="{00000000-0005-0000-0000-0000972D0000}"/>
    <cellStyle name="Normal 2 2 2 2 2" xfId="11113" xr:uid="{00000000-0005-0000-0000-0000982D0000}"/>
    <cellStyle name="Normal 2 2 2 2 3" xfId="11114" xr:uid="{00000000-0005-0000-0000-0000992D0000}"/>
    <cellStyle name="Normal 2 2 2 2 3 2" xfId="11115" xr:uid="{00000000-0005-0000-0000-00009A2D0000}"/>
    <cellStyle name="Normal 2 2 2 2 3 2 2" xfId="11116" xr:uid="{00000000-0005-0000-0000-00009B2D0000}"/>
    <cellStyle name="Normal 2 2 2 2 3 2 2 2" xfId="11117" xr:uid="{00000000-0005-0000-0000-00009C2D0000}"/>
    <cellStyle name="Normal 2 2 2 2 3 2 2 3" xfId="11118" xr:uid="{00000000-0005-0000-0000-00009D2D0000}"/>
    <cellStyle name="Normal 2 2 2 2 3 2 2 4" xfId="11119" xr:uid="{00000000-0005-0000-0000-00009E2D0000}"/>
    <cellStyle name="Normal 2 2 2 2 3 2 3" xfId="11120" xr:uid="{00000000-0005-0000-0000-00009F2D0000}"/>
    <cellStyle name="Normal 2 2 2 2 3 2 4" xfId="11121" xr:uid="{00000000-0005-0000-0000-0000A02D0000}"/>
    <cellStyle name="Normal 2 2 2 2 3 2 5" xfId="11122" xr:uid="{00000000-0005-0000-0000-0000A12D0000}"/>
    <cellStyle name="Normal 2 2 2 2 3 3" xfId="11123" xr:uid="{00000000-0005-0000-0000-0000A22D0000}"/>
    <cellStyle name="Normal 2 2 2 2 3 3 2" xfId="11124" xr:uid="{00000000-0005-0000-0000-0000A32D0000}"/>
    <cellStyle name="Normal 2 2 2 2 3 3 3" xfId="11125" xr:uid="{00000000-0005-0000-0000-0000A42D0000}"/>
    <cellStyle name="Normal 2 2 2 2 3 3 4" xfId="11126" xr:uid="{00000000-0005-0000-0000-0000A52D0000}"/>
    <cellStyle name="Normal 2 2 2 2 3 4" xfId="11127" xr:uid="{00000000-0005-0000-0000-0000A62D0000}"/>
    <cellStyle name="Normal 2 2 2 2 3 5" xfId="11128" xr:uid="{00000000-0005-0000-0000-0000A72D0000}"/>
    <cellStyle name="Normal 2 2 2 2 3 6" xfId="11129" xr:uid="{00000000-0005-0000-0000-0000A82D0000}"/>
    <cellStyle name="Normal 2 2 2 2 4" xfId="11130" xr:uid="{00000000-0005-0000-0000-0000A92D0000}"/>
    <cellStyle name="Normal 2 2 2 2 4 2" xfId="11131" xr:uid="{00000000-0005-0000-0000-0000AA2D0000}"/>
    <cellStyle name="Normal 2 2 2 2 4 2 2" xfId="11132" xr:uid="{00000000-0005-0000-0000-0000AB2D0000}"/>
    <cellStyle name="Normal 2 2 2 2 4 2 3" xfId="11133" xr:uid="{00000000-0005-0000-0000-0000AC2D0000}"/>
    <cellStyle name="Normal 2 2 2 2 4 2 4" xfId="11134" xr:uid="{00000000-0005-0000-0000-0000AD2D0000}"/>
    <cellStyle name="Normal 2 2 2 2 5" xfId="11135" xr:uid="{00000000-0005-0000-0000-0000AE2D0000}"/>
    <cellStyle name="Normal 2 2 2 2 5 2" xfId="11136" xr:uid="{00000000-0005-0000-0000-0000AF2D0000}"/>
    <cellStyle name="Normal 2 2 2 2 5 2 2" xfId="11137" xr:uid="{00000000-0005-0000-0000-0000B02D0000}"/>
    <cellStyle name="Normal 2 2 2 2 5 2 2 2" xfId="11138" xr:uid="{00000000-0005-0000-0000-0000B12D0000}"/>
    <cellStyle name="Normal 2 2 2 2 5 2 2 3" xfId="11139" xr:uid="{00000000-0005-0000-0000-0000B22D0000}"/>
    <cellStyle name="Normal 2 2 2 2 5 2 2 4" xfId="11140" xr:uid="{00000000-0005-0000-0000-0000B32D0000}"/>
    <cellStyle name="Normal 2 2 2 2 5 2 3" xfId="11141" xr:uid="{00000000-0005-0000-0000-0000B42D0000}"/>
    <cellStyle name="Normal 2 2 2 2 5 2 4" xfId="11142" xr:uid="{00000000-0005-0000-0000-0000B52D0000}"/>
    <cellStyle name="Normal 2 2 2 2 5 2 5" xfId="11143" xr:uid="{00000000-0005-0000-0000-0000B62D0000}"/>
    <cellStyle name="Normal 2 2 2 2 5 3" xfId="11144" xr:uid="{00000000-0005-0000-0000-0000B72D0000}"/>
    <cellStyle name="Normal 2 2 2 2 5 3 2" xfId="11145" xr:uid="{00000000-0005-0000-0000-0000B82D0000}"/>
    <cellStyle name="Normal 2 2 2 2 5 3 3" xfId="11146" xr:uid="{00000000-0005-0000-0000-0000B92D0000}"/>
    <cellStyle name="Normal 2 2 2 2 5 3 4" xfId="11147" xr:uid="{00000000-0005-0000-0000-0000BA2D0000}"/>
    <cellStyle name="Normal 2 2 2 2 5 4" xfId="11148" xr:uid="{00000000-0005-0000-0000-0000BB2D0000}"/>
    <cellStyle name="Normal 2 2 2 2 5 5" xfId="11149" xr:uid="{00000000-0005-0000-0000-0000BC2D0000}"/>
    <cellStyle name="Normal 2 2 2 2 5 6" xfId="11150" xr:uid="{00000000-0005-0000-0000-0000BD2D0000}"/>
    <cellStyle name="Normal 2 2 2 2 6" xfId="11151" xr:uid="{00000000-0005-0000-0000-0000BE2D0000}"/>
    <cellStyle name="Normal 2 2 2 2 6 2" xfId="11152" xr:uid="{00000000-0005-0000-0000-0000BF2D0000}"/>
    <cellStyle name="Normal 2 2 2 2 6 2 2" xfId="11153" xr:uid="{00000000-0005-0000-0000-0000C02D0000}"/>
    <cellStyle name="Normal 2 2 2 2 6 2 3" xfId="11154" xr:uid="{00000000-0005-0000-0000-0000C12D0000}"/>
    <cellStyle name="Normal 2 2 2 2 6 2 4" xfId="11155" xr:uid="{00000000-0005-0000-0000-0000C22D0000}"/>
    <cellStyle name="Normal 2 2 2 2 7" xfId="11156" xr:uid="{00000000-0005-0000-0000-0000C32D0000}"/>
    <cellStyle name="Normal 2 2 2 20" xfId="11157" xr:uid="{00000000-0005-0000-0000-0000C42D0000}"/>
    <cellStyle name="Normal 2 2 2 20 2" xfId="11158" xr:uid="{00000000-0005-0000-0000-0000C52D0000}"/>
    <cellStyle name="Normal 2 2 2 20 2 2" xfId="11159" xr:uid="{00000000-0005-0000-0000-0000C62D0000}"/>
    <cellStyle name="Normal 2 2 2 20 2 2 2" xfId="11160" xr:uid="{00000000-0005-0000-0000-0000C72D0000}"/>
    <cellStyle name="Normal 2 2 2 20 2 2 3" xfId="11161" xr:uid="{00000000-0005-0000-0000-0000C82D0000}"/>
    <cellStyle name="Normal 2 2 2 20 2 2 4" xfId="11162" xr:uid="{00000000-0005-0000-0000-0000C92D0000}"/>
    <cellStyle name="Normal 2 2 2 20 2 3" xfId="11163" xr:uid="{00000000-0005-0000-0000-0000CA2D0000}"/>
    <cellStyle name="Normal 2 2 2 20 2 4" xfId="11164" xr:uid="{00000000-0005-0000-0000-0000CB2D0000}"/>
    <cellStyle name="Normal 2 2 2 20 2 5" xfId="11165" xr:uid="{00000000-0005-0000-0000-0000CC2D0000}"/>
    <cellStyle name="Normal 2 2 2 20 3" xfId="11166" xr:uid="{00000000-0005-0000-0000-0000CD2D0000}"/>
    <cellStyle name="Normal 2 2 2 20 4" xfId="11167" xr:uid="{00000000-0005-0000-0000-0000CE2D0000}"/>
    <cellStyle name="Normal 2 2 2 20 4 2" xfId="11168" xr:uid="{00000000-0005-0000-0000-0000CF2D0000}"/>
    <cellStyle name="Normal 2 2 2 20 4 3" xfId="11169" xr:uid="{00000000-0005-0000-0000-0000D02D0000}"/>
    <cellStyle name="Normal 2 2 2 20 4 4" xfId="11170" xr:uid="{00000000-0005-0000-0000-0000D12D0000}"/>
    <cellStyle name="Normal 2 2 2 20 5" xfId="11171" xr:uid="{00000000-0005-0000-0000-0000D22D0000}"/>
    <cellStyle name="Normal 2 2 2 20 6" xfId="11172" xr:uid="{00000000-0005-0000-0000-0000D32D0000}"/>
    <cellStyle name="Normal 2 2 2 20 7" xfId="11173" xr:uid="{00000000-0005-0000-0000-0000D42D0000}"/>
    <cellStyle name="Normal 2 2 2 21" xfId="11174" xr:uid="{00000000-0005-0000-0000-0000D52D0000}"/>
    <cellStyle name="Normal 2 2 2 21 2" xfId="11175" xr:uid="{00000000-0005-0000-0000-0000D62D0000}"/>
    <cellStyle name="Normal 2 2 2 21 2 2" xfId="11176" xr:uid="{00000000-0005-0000-0000-0000D72D0000}"/>
    <cellStyle name="Normal 2 2 2 21 2 2 2" xfId="11177" xr:uid="{00000000-0005-0000-0000-0000D82D0000}"/>
    <cellStyle name="Normal 2 2 2 21 2 2 3" xfId="11178" xr:uid="{00000000-0005-0000-0000-0000D92D0000}"/>
    <cellStyle name="Normal 2 2 2 21 2 2 4" xfId="11179" xr:uid="{00000000-0005-0000-0000-0000DA2D0000}"/>
    <cellStyle name="Normal 2 2 2 21 2 3" xfId="11180" xr:uid="{00000000-0005-0000-0000-0000DB2D0000}"/>
    <cellStyle name="Normal 2 2 2 21 2 4" xfId="11181" xr:uid="{00000000-0005-0000-0000-0000DC2D0000}"/>
    <cellStyle name="Normal 2 2 2 21 2 5" xfId="11182" xr:uid="{00000000-0005-0000-0000-0000DD2D0000}"/>
    <cellStyle name="Normal 2 2 2 21 3" xfId="11183" xr:uid="{00000000-0005-0000-0000-0000DE2D0000}"/>
    <cellStyle name="Normal 2 2 2 21 4" xfId="11184" xr:uid="{00000000-0005-0000-0000-0000DF2D0000}"/>
    <cellStyle name="Normal 2 2 2 21 4 2" xfId="11185" xr:uid="{00000000-0005-0000-0000-0000E02D0000}"/>
    <cellStyle name="Normal 2 2 2 21 4 3" xfId="11186" xr:uid="{00000000-0005-0000-0000-0000E12D0000}"/>
    <cellStyle name="Normal 2 2 2 21 4 4" xfId="11187" xr:uid="{00000000-0005-0000-0000-0000E22D0000}"/>
    <cellStyle name="Normal 2 2 2 21 5" xfId="11188" xr:uid="{00000000-0005-0000-0000-0000E32D0000}"/>
    <cellStyle name="Normal 2 2 2 21 6" xfId="11189" xr:uid="{00000000-0005-0000-0000-0000E42D0000}"/>
    <cellStyle name="Normal 2 2 2 21 7" xfId="11190" xr:uid="{00000000-0005-0000-0000-0000E52D0000}"/>
    <cellStyle name="Normal 2 2 2 22" xfId="11191" xr:uid="{00000000-0005-0000-0000-0000E62D0000}"/>
    <cellStyle name="Normal 2 2 2 22 2" xfId="11192" xr:uid="{00000000-0005-0000-0000-0000E72D0000}"/>
    <cellStyle name="Normal 2 2 2 22 3" xfId="11193" xr:uid="{00000000-0005-0000-0000-0000E82D0000}"/>
    <cellStyle name="Normal 2 2 2 22 4" xfId="11194" xr:uid="{00000000-0005-0000-0000-0000E92D0000}"/>
    <cellStyle name="Normal 2 2 2 3" xfId="11195" xr:uid="{00000000-0005-0000-0000-0000EA2D0000}"/>
    <cellStyle name="Normal 2 2 2 3 2" xfId="11196" xr:uid="{00000000-0005-0000-0000-0000EB2D0000}"/>
    <cellStyle name="Normal 2 2 2 3 3" xfId="11197" xr:uid="{00000000-0005-0000-0000-0000EC2D0000}"/>
    <cellStyle name="Normal 2 2 2 3 4" xfId="11198" xr:uid="{00000000-0005-0000-0000-0000ED2D0000}"/>
    <cellStyle name="Normal 2 2 2 4" xfId="11199" xr:uid="{00000000-0005-0000-0000-0000EE2D0000}"/>
    <cellStyle name="Normal 2 2 2 4 2" xfId="11200" xr:uid="{00000000-0005-0000-0000-0000EF2D0000}"/>
    <cellStyle name="Normal 2 2 2 5" xfId="11201" xr:uid="{00000000-0005-0000-0000-0000F02D0000}"/>
    <cellStyle name="Normal 2 2 2 5 2" xfId="11202" xr:uid="{00000000-0005-0000-0000-0000F12D0000}"/>
    <cellStyle name="Normal 2 2 2 6" xfId="11203" xr:uid="{00000000-0005-0000-0000-0000F22D0000}"/>
    <cellStyle name="Normal 2 2 2 6 10" xfId="11204" xr:uid="{00000000-0005-0000-0000-0000F32D0000}"/>
    <cellStyle name="Normal 2 2 2 6 10 2" xfId="11205" xr:uid="{00000000-0005-0000-0000-0000F42D0000}"/>
    <cellStyle name="Normal 2 2 2 6 10 3" xfId="11206" xr:uid="{00000000-0005-0000-0000-0000F52D0000}"/>
    <cellStyle name="Normal 2 2 2 6 10 4" xfId="11207" xr:uid="{00000000-0005-0000-0000-0000F62D0000}"/>
    <cellStyle name="Normal 2 2 2 6 11" xfId="11208" xr:uid="{00000000-0005-0000-0000-0000F72D0000}"/>
    <cellStyle name="Normal 2 2 2 6 12" xfId="11209" xr:uid="{00000000-0005-0000-0000-0000F82D0000}"/>
    <cellStyle name="Normal 2 2 2 6 13" xfId="11210" xr:uid="{00000000-0005-0000-0000-0000F92D0000}"/>
    <cellStyle name="Normal 2 2 2 6 2" xfId="11211" xr:uid="{00000000-0005-0000-0000-0000FA2D0000}"/>
    <cellStyle name="Normal 2 2 2 6 2 2" xfId="11212" xr:uid="{00000000-0005-0000-0000-0000FB2D0000}"/>
    <cellStyle name="Normal 2 2 2 6 2 2 2" xfId="11213" xr:uid="{00000000-0005-0000-0000-0000FC2D0000}"/>
    <cellStyle name="Normal 2 2 2 6 2 2 3" xfId="11214" xr:uid="{00000000-0005-0000-0000-0000FD2D0000}"/>
    <cellStyle name="Normal 2 2 2 6 2 2 3 2" xfId="11215" xr:uid="{00000000-0005-0000-0000-0000FE2D0000}"/>
    <cellStyle name="Normal 2 2 2 6 2 2 3 2 2" xfId="11216" xr:uid="{00000000-0005-0000-0000-0000FF2D0000}"/>
    <cellStyle name="Normal 2 2 2 6 2 2 3 2 3" xfId="11217" xr:uid="{00000000-0005-0000-0000-0000002E0000}"/>
    <cellStyle name="Normal 2 2 2 6 2 2 3 2 4" xfId="11218" xr:uid="{00000000-0005-0000-0000-0000012E0000}"/>
    <cellStyle name="Normal 2 2 2 6 2 2 3 3" xfId="11219" xr:uid="{00000000-0005-0000-0000-0000022E0000}"/>
    <cellStyle name="Normal 2 2 2 6 2 2 3 4" xfId="11220" xr:uid="{00000000-0005-0000-0000-0000032E0000}"/>
    <cellStyle name="Normal 2 2 2 6 2 2 3 5" xfId="11221" xr:uid="{00000000-0005-0000-0000-0000042E0000}"/>
    <cellStyle name="Normal 2 2 2 6 2 2 4" xfId="11222" xr:uid="{00000000-0005-0000-0000-0000052E0000}"/>
    <cellStyle name="Normal 2 2 2 6 2 2 4 2" xfId="11223" xr:uid="{00000000-0005-0000-0000-0000062E0000}"/>
    <cellStyle name="Normal 2 2 2 6 2 2 4 3" xfId="11224" xr:uid="{00000000-0005-0000-0000-0000072E0000}"/>
    <cellStyle name="Normal 2 2 2 6 2 2 4 4" xfId="11225" xr:uid="{00000000-0005-0000-0000-0000082E0000}"/>
    <cellStyle name="Normal 2 2 2 6 2 2 5" xfId="11226" xr:uid="{00000000-0005-0000-0000-0000092E0000}"/>
    <cellStyle name="Normal 2 2 2 6 2 2 6" xfId="11227" xr:uid="{00000000-0005-0000-0000-00000A2E0000}"/>
    <cellStyle name="Normal 2 2 2 6 2 2 7" xfId="11228" xr:uid="{00000000-0005-0000-0000-00000B2E0000}"/>
    <cellStyle name="Normal 2 2 2 6 2 3" xfId="11229" xr:uid="{00000000-0005-0000-0000-00000C2E0000}"/>
    <cellStyle name="Normal 2 2 2 6 2 4" xfId="11230" xr:uid="{00000000-0005-0000-0000-00000D2E0000}"/>
    <cellStyle name="Normal 2 2 2 6 2 5" xfId="11231" xr:uid="{00000000-0005-0000-0000-00000E2E0000}"/>
    <cellStyle name="Normal 2 2 2 6 2 6" xfId="11232" xr:uid="{00000000-0005-0000-0000-00000F2E0000}"/>
    <cellStyle name="Normal 2 2 2 6 2 7" xfId="11233" xr:uid="{00000000-0005-0000-0000-0000102E0000}"/>
    <cellStyle name="Normal 2 2 2 6 2 8" xfId="11234" xr:uid="{00000000-0005-0000-0000-0000112E0000}"/>
    <cellStyle name="Normal 2 2 2 6 3" xfId="11235" xr:uid="{00000000-0005-0000-0000-0000122E0000}"/>
    <cellStyle name="Normal 2 2 2 6 3 2" xfId="11236" xr:uid="{00000000-0005-0000-0000-0000132E0000}"/>
    <cellStyle name="Normal 2 2 2 6 3 2 2" xfId="11237" xr:uid="{00000000-0005-0000-0000-0000142E0000}"/>
    <cellStyle name="Normal 2 2 2 6 3 2 2 2" xfId="11238" xr:uid="{00000000-0005-0000-0000-0000152E0000}"/>
    <cellStyle name="Normal 2 2 2 6 3 2 2 2 2" xfId="11239" xr:uid="{00000000-0005-0000-0000-0000162E0000}"/>
    <cellStyle name="Normal 2 2 2 6 3 2 2 2 3" xfId="11240" xr:uid="{00000000-0005-0000-0000-0000172E0000}"/>
    <cellStyle name="Normal 2 2 2 6 3 2 2 2 4" xfId="11241" xr:uid="{00000000-0005-0000-0000-0000182E0000}"/>
    <cellStyle name="Normal 2 2 2 6 3 2 2 3" xfId="11242" xr:uid="{00000000-0005-0000-0000-0000192E0000}"/>
    <cellStyle name="Normal 2 2 2 6 3 2 2 4" xfId="11243" xr:uid="{00000000-0005-0000-0000-00001A2E0000}"/>
    <cellStyle name="Normal 2 2 2 6 3 2 2 5" xfId="11244" xr:uid="{00000000-0005-0000-0000-00001B2E0000}"/>
    <cellStyle name="Normal 2 2 2 6 3 2 3" xfId="11245" xr:uid="{00000000-0005-0000-0000-00001C2E0000}"/>
    <cellStyle name="Normal 2 2 2 6 3 2 3 2" xfId="11246" xr:uid="{00000000-0005-0000-0000-00001D2E0000}"/>
    <cellStyle name="Normal 2 2 2 6 3 2 3 3" xfId="11247" xr:uid="{00000000-0005-0000-0000-00001E2E0000}"/>
    <cellStyle name="Normal 2 2 2 6 3 2 3 4" xfId="11248" xr:uid="{00000000-0005-0000-0000-00001F2E0000}"/>
    <cellStyle name="Normal 2 2 2 6 3 2 4" xfId="11249" xr:uid="{00000000-0005-0000-0000-0000202E0000}"/>
    <cellStyle name="Normal 2 2 2 6 3 2 5" xfId="11250" xr:uid="{00000000-0005-0000-0000-0000212E0000}"/>
    <cellStyle name="Normal 2 2 2 6 3 2 6" xfId="11251" xr:uid="{00000000-0005-0000-0000-0000222E0000}"/>
    <cellStyle name="Normal 2 2 2 6 4" xfId="11252" xr:uid="{00000000-0005-0000-0000-0000232E0000}"/>
    <cellStyle name="Normal 2 2 2 6 4 2" xfId="11253" xr:uid="{00000000-0005-0000-0000-0000242E0000}"/>
    <cellStyle name="Normal 2 2 2 6 4 2 2" xfId="11254" xr:uid="{00000000-0005-0000-0000-0000252E0000}"/>
    <cellStyle name="Normal 2 2 2 6 4 2 2 2" xfId="11255" xr:uid="{00000000-0005-0000-0000-0000262E0000}"/>
    <cellStyle name="Normal 2 2 2 6 4 2 2 3" xfId="11256" xr:uid="{00000000-0005-0000-0000-0000272E0000}"/>
    <cellStyle name="Normal 2 2 2 6 4 2 2 4" xfId="11257" xr:uid="{00000000-0005-0000-0000-0000282E0000}"/>
    <cellStyle name="Normal 2 2 2 6 4 2 3" xfId="11258" xr:uid="{00000000-0005-0000-0000-0000292E0000}"/>
    <cellStyle name="Normal 2 2 2 6 4 2 4" xfId="11259" xr:uid="{00000000-0005-0000-0000-00002A2E0000}"/>
    <cellStyle name="Normal 2 2 2 6 4 2 5" xfId="11260" xr:uid="{00000000-0005-0000-0000-00002B2E0000}"/>
    <cellStyle name="Normal 2 2 2 6 4 3" xfId="11261" xr:uid="{00000000-0005-0000-0000-00002C2E0000}"/>
    <cellStyle name="Normal 2 2 2 6 4 3 2" xfId="11262" xr:uid="{00000000-0005-0000-0000-00002D2E0000}"/>
    <cellStyle name="Normal 2 2 2 6 4 3 3" xfId="11263" xr:uid="{00000000-0005-0000-0000-00002E2E0000}"/>
    <cellStyle name="Normal 2 2 2 6 4 3 4" xfId="11264" xr:uid="{00000000-0005-0000-0000-00002F2E0000}"/>
    <cellStyle name="Normal 2 2 2 6 4 4" xfId="11265" xr:uid="{00000000-0005-0000-0000-0000302E0000}"/>
    <cellStyle name="Normal 2 2 2 6 4 5" xfId="11266" xr:uid="{00000000-0005-0000-0000-0000312E0000}"/>
    <cellStyle name="Normal 2 2 2 6 4 6" xfId="11267" xr:uid="{00000000-0005-0000-0000-0000322E0000}"/>
    <cellStyle name="Normal 2 2 2 6 5" xfId="11268" xr:uid="{00000000-0005-0000-0000-0000332E0000}"/>
    <cellStyle name="Normal 2 2 2 6 5 2" xfId="11269" xr:uid="{00000000-0005-0000-0000-0000342E0000}"/>
    <cellStyle name="Normal 2 2 2 6 5 2 2" xfId="11270" xr:uid="{00000000-0005-0000-0000-0000352E0000}"/>
    <cellStyle name="Normal 2 2 2 6 5 2 2 2" xfId="11271" xr:uid="{00000000-0005-0000-0000-0000362E0000}"/>
    <cellStyle name="Normal 2 2 2 6 5 2 2 3" xfId="11272" xr:uid="{00000000-0005-0000-0000-0000372E0000}"/>
    <cellStyle name="Normal 2 2 2 6 5 2 2 4" xfId="11273" xr:uid="{00000000-0005-0000-0000-0000382E0000}"/>
    <cellStyle name="Normal 2 2 2 6 5 2 3" xfId="11274" xr:uid="{00000000-0005-0000-0000-0000392E0000}"/>
    <cellStyle name="Normal 2 2 2 6 5 2 4" xfId="11275" xr:uid="{00000000-0005-0000-0000-00003A2E0000}"/>
    <cellStyle name="Normal 2 2 2 6 5 2 5" xfId="11276" xr:uid="{00000000-0005-0000-0000-00003B2E0000}"/>
    <cellStyle name="Normal 2 2 2 6 5 3" xfId="11277" xr:uid="{00000000-0005-0000-0000-00003C2E0000}"/>
    <cellStyle name="Normal 2 2 2 6 5 3 2" xfId="11278" xr:uid="{00000000-0005-0000-0000-00003D2E0000}"/>
    <cellStyle name="Normal 2 2 2 6 5 3 3" xfId="11279" xr:uid="{00000000-0005-0000-0000-00003E2E0000}"/>
    <cellStyle name="Normal 2 2 2 6 5 3 4" xfId="11280" xr:uid="{00000000-0005-0000-0000-00003F2E0000}"/>
    <cellStyle name="Normal 2 2 2 6 5 4" xfId="11281" xr:uid="{00000000-0005-0000-0000-0000402E0000}"/>
    <cellStyle name="Normal 2 2 2 6 5 5" xfId="11282" xr:uid="{00000000-0005-0000-0000-0000412E0000}"/>
    <cellStyle name="Normal 2 2 2 6 5 6" xfId="11283" xr:uid="{00000000-0005-0000-0000-0000422E0000}"/>
    <cellStyle name="Normal 2 2 2 6 6" xfId="11284" xr:uid="{00000000-0005-0000-0000-0000432E0000}"/>
    <cellStyle name="Normal 2 2 2 6 6 2" xfId="11285" xr:uid="{00000000-0005-0000-0000-0000442E0000}"/>
    <cellStyle name="Normal 2 2 2 6 6 2 2" xfId="11286" xr:uid="{00000000-0005-0000-0000-0000452E0000}"/>
    <cellStyle name="Normal 2 2 2 6 6 2 2 2" xfId="11287" xr:uid="{00000000-0005-0000-0000-0000462E0000}"/>
    <cellStyle name="Normal 2 2 2 6 6 2 2 3" xfId="11288" xr:uid="{00000000-0005-0000-0000-0000472E0000}"/>
    <cellStyle name="Normal 2 2 2 6 6 2 2 4" xfId="11289" xr:uid="{00000000-0005-0000-0000-0000482E0000}"/>
    <cellStyle name="Normal 2 2 2 6 6 2 3" xfId="11290" xr:uid="{00000000-0005-0000-0000-0000492E0000}"/>
    <cellStyle name="Normal 2 2 2 6 6 2 4" xfId="11291" xr:uid="{00000000-0005-0000-0000-00004A2E0000}"/>
    <cellStyle name="Normal 2 2 2 6 6 2 5" xfId="11292" xr:uid="{00000000-0005-0000-0000-00004B2E0000}"/>
    <cellStyle name="Normal 2 2 2 6 6 3" xfId="11293" xr:uid="{00000000-0005-0000-0000-00004C2E0000}"/>
    <cellStyle name="Normal 2 2 2 6 6 3 2" xfId="11294" xr:uid="{00000000-0005-0000-0000-00004D2E0000}"/>
    <cellStyle name="Normal 2 2 2 6 6 3 3" xfId="11295" xr:uid="{00000000-0005-0000-0000-00004E2E0000}"/>
    <cellStyle name="Normal 2 2 2 6 6 3 4" xfId="11296" xr:uid="{00000000-0005-0000-0000-00004F2E0000}"/>
    <cellStyle name="Normal 2 2 2 6 6 4" xfId="11297" xr:uid="{00000000-0005-0000-0000-0000502E0000}"/>
    <cellStyle name="Normal 2 2 2 6 6 5" xfId="11298" xr:uid="{00000000-0005-0000-0000-0000512E0000}"/>
    <cellStyle name="Normal 2 2 2 6 6 6" xfId="11299" xr:uid="{00000000-0005-0000-0000-0000522E0000}"/>
    <cellStyle name="Normal 2 2 2 6 7" xfId="11300" xr:uid="{00000000-0005-0000-0000-0000532E0000}"/>
    <cellStyle name="Normal 2 2 2 6 7 2" xfId="11301" xr:uid="{00000000-0005-0000-0000-0000542E0000}"/>
    <cellStyle name="Normal 2 2 2 6 7 2 2" xfId="11302" xr:uid="{00000000-0005-0000-0000-0000552E0000}"/>
    <cellStyle name="Normal 2 2 2 6 7 2 2 2" xfId="11303" xr:uid="{00000000-0005-0000-0000-0000562E0000}"/>
    <cellStyle name="Normal 2 2 2 6 7 2 2 3" xfId="11304" xr:uid="{00000000-0005-0000-0000-0000572E0000}"/>
    <cellStyle name="Normal 2 2 2 6 7 2 2 4" xfId="11305" xr:uid="{00000000-0005-0000-0000-0000582E0000}"/>
    <cellStyle name="Normal 2 2 2 6 7 2 3" xfId="11306" xr:uid="{00000000-0005-0000-0000-0000592E0000}"/>
    <cellStyle name="Normal 2 2 2 6 7 2 4" xfId="11307" xr:uid="{00000000-0005-0000-0000-00005A2E0000}"/>
    <cellStyle name="Normal 2 2 2 6 7 2 5" xfId="11308" xr:uid="{00000000-0005-0000-0000-00005B2E0000}"/>
    <cellStyle name="Normal 2 2 2 6 7 3" xfId="11309" xr:uid="{00000000-0005-0000-0000-00005C2E0000}"/>
    <cellStyle name="Normal 2 2 2 6 7 3 2" xfId="11310" xr:uid="{00000000-0005-0000-0000-00005D2E0000}"/>
    <cellStyle name="Normal 2 2 2 6 7 3 3" xfId="11311" xr:uid="{00000000-0005-0000-0000-00005E2E0000}"/>
    <cellStyle name="Normal 2 2 2 6 7 3 4" xfId="11312" xr:uid="{00000000-0005-0000-0000-00005F2E0000}"/>
    <cellStyle name="Normal 2 2 2 6 7 4" xfId="11313" xr:uid="{00000000-0005-0000-0000-0000602E0000}"/>
    <cellStyle name="Normal 2 2 2 6 7 5" xfId="11314" xr:uid="{00000000-0005-0000-0000-0000612E0000}"/>
    <cellStyle name="Normal 2 2 2 6 7 6" xfId="11315" xr:uid="{00000000-0005-0000-0000-0000622E0000}"/>
    <cellStyle name="Normal 2 2 2 6 8" xfId="11316" xr:uid="{00000000-0005-0000-0000-0000632E0000}"/>
    <cellStyle name="Normal 2 2 2 6 8 2" xfId="11317" xr:uid="{00000000-0005-0000-0000-0000642E0000}"/>
    <cellStyle name="Normal 2 2 2 6 8 2 2" xfId="11318" xr:uid="{00000000-0005-0000-0000-0000652E0000}"/>
    <cellStyle name="Normal 2 2 2 6 8 2 2 2" xfId="11319" xr:uid="{00000000-0005-0000-0000-0000662E0000}"/>
    <cellStyle name="Normal 2 2 2 6 8 2 2 3" xfId="11320" xr:uid="{00000000-0005-0000-0000-0000672E0000}"/>
    <cellStyle name="Normal 2 2 2 6 8 2 2 4" xfId="11321" xr:uid="{00000000-0005-0000-0000-0000682E0000}"/>
    <cellStyle name="Normal 2 2 2 6 8 2 3" xfId="11322" xr:uid="{00000000-0005-0000-0000-0000692E0000}"/>
    <cellStyle name="Normal 2 2 2 6 8 2 4" xfId="11323" xr:uid="{00000000-0005-0000-0000-00006A2E0000}"/>
    <cellStyle name="Normal 2 2 2 6 8 2 5" xfId="11324" xr:uid="{00000000-0005-0000-0000-00006B2E0000}"/>
    <cellStyle name="Normal 2 2 2 6 8 3" xfId="11325" xr:uid="{00000000-0005-0000-0000-00006C2E0000}"/>
    <cellStyle name="Normal 2 2 2 6 8 3 2" xfId="11326" xr:uid="{00000000-0005-0000-0000-00006D2E0000}"/>
    <cellStyle name="Normal 2 2 2 6 8 3 3" xfId="11327" xr:uid="{00000000-0005-0000-0000-00006E2E0000}"/>
    <cellStyle name="Normal 2 2 2 6 8 3 4" xfId="11328" xr:uid="{00000000-0005-0000-0000-00006F2E0000}"/>
    <cellStyle name="Normal 2 2 2 6 8 4" xfId="11329" xr:uid="{00000000-0005-0000-0000-0000702E0000}"/>
    <cellStyle name="Normal 2 2 2 6 8 5" xfId="11330" xr:uid="{00000000-0005-0000-0000-0000712E0000}"/>
    <cellStyle name="Normal 2 2 2 6 8 6" xfId="11331" xr:uid="{00000000-0005-0000-0000-0000722E0000}"/>
    <cellStyle name="Normal 2 2 2 6 9" xfId="11332" xr:uid="{00000000-0005-0000-0000-0000732E0000}"/>
    <cellStyle name="Normal 2 2 2 6 9 2" xfId="11333" xr:uid="{00000000-0005-0000-0000-0000742E0000}"/>
    <cellStyle name="Normal 2 2 2 6 9 2 2" xfId="11334" xr:uid="{00000000-0005-0000-0000-0000752E0000}"/>
    <cellStyle name="Normal 2 2 2 6 9 2 3" xfId="11335" xr:uid="{00000000-0005-0000-0000-0000762E0000}"/>
    <cellStyle name="Normal 2 2 2 6 9 2 4" xfId="11336" xr:uid="{00000000-0005-0000-0000-0000772E0000}"/>
    <cellStyle name="Normal 2 2 2 6 9 3" xfId="11337" xr:uid="{00000000-0005-0000-0000-0000782E0000}"/>
    <cellStyle name="Normal 2 2 2 6 9 4" xfId="11338" xr:uid="{00000000-0005-0000-0000-0000792E0000}"/>
    <cellStyle name="Normal 2 2 2 6 9 5" xfId="11339" xr:uid="{00000000-0005-0000-0000-00007A2E0000}"/>
    <cellStyle name="Normal 2 2 2 7" xfId="11340" xr:uid="{00000000-0005-0000-0000-00007B2E0000}"/>
    <cellStyle name="Normal 2 2 2 8" xfId="11341" xr:uid="{00000000-0005-0000-0000-00007C2E0000}"/>
    <cellStyle name="Normal 2 2 2 9" xfId="11342" xr:uid="{00000000-0005-0000-0000-00007D2E0000}"/>
    <cellStyle name="Normal 2 2 2 9 2" xfId="11343" xr:uid="{00000000-0005-0000-0000-00007E2E0000}"/>
    <cellStyle name="Normal 2 2 2 9 2 2" xfId="11344" xr:uid="{00000000-0005-0000-0000-00007F2E0000}"/>
    <cellStyle name="Normal 2 2 2 9 2 2 2" xfId="11345" xr:uid="{00000000-0005-0000-0000-0000802E0000}"/>
    <cellStyle name="Normal 2 2 2 9 2 2 3" xfId="11346" xr:uid="{00000000-0005-0000-0000-0000812E0000}"/>
    <cellStyle name="Normal 2 2 2 9 2 2 4" xfId="11347" xr:uid="{00000000-0005-0000-0000-0000822E0000}"/>
    <cellStyle name="Normal 2 2 2 9 2 3" xfId="11348" xr:uid="{00000000-0005-0000-0000-0000832E0000}"/>
    <cellStyle name="Normal 2 2 2 9 2 4" xfId="11349" xr:uid="{00000000-0005-0000-0000-0000842E0000}"/>
    <cellStyle name="Normal 2 2 2 9 2 5" xfId="11350" xr:uid="{00000000-0005-0000-0000-0000852E0000}"/>
    <cellStyle name="Normal 2 2 2 9 3" xfId="11351" xr:uid="{00000000-0005-0000-0000-0000862E0000}"/>
    <cellStyle name="Normal 2 2 2 9 3 2" xfId="11352" xr:uid="{00000000-0005-0000-0000-0000872E0000}"/>
    <cellStyle name="Normal 2 2 2 9 3 3" xfId="11353" xr:uid="{00000000-0005-0000-0000-0000882E0000}"/>
    <cellStyle name="Normal 2 2 2 9 3 4" xfId="11354" xr:uid="{00000000-0005-0000-0000-0000892E0000}"/>
    <cellStyle name="Normal 2 2 2 9 4" xfId="11355" xr:uid="{00000000-0005-0000-0000-00008A2E0000}"/>
    <cellStyle name="Normal 2 2 2 9 5" xfId="11356" xr:uid="{00000000-0005-0000-0000-00008B2E0000}"/>
    <cellStyle name="Normal 2 2 2 9 6" xfId="11357" xr:uid="{00000000-0005-0000-0000-00008C2E0000}"/>
    <cellStyle name="Normal 2 2 2_Guarantees" xfId="11358" xr:uid="{00000000-0005-0000-0000-00008D2E0000}"/>
    <cellStyle name="Normal 2 2 20" xfId="11359" xr:uid="{00000000-0005-0000-0000-00008E2E0000}"/>
    <cellStyle name="Normal 2 2 20 2" xfId="11360" xr:uid="{00000000-0005-0000-0000-00008F2E0000}"/>
    <cellStyle name="Normal 2 2 20 2 2" xfId="11361" xr:uid="{00000000-0005-0000-0000-0000902E0000}"/>
    <cellStyle name="Normal 2 2 20 2 3" xfId="11362" xr:uid="{00000000-0005-0000-0000-0000912E0000}"/>
    <cellStyle name="Normal 2 2 20 2 3 2" xfId="11363" xr:uid="{00000000-0005-0000-0000-0000922E0000}"/>
    <cellStyle name="Normal 2 2 20 2 3 3" xfId="11364" xr:uid="{00000000-0005-0000-0000-0000932E0000}"/>
    <cellStyle name="Normal 2 2 20 2 3 4" xfId="11365" xr:uid="{00000000-0005-0000-0000-0000942E0000}"/>
    <cellStyle name="Normal 2 2 20 2 4" xfId="11366" xr:uid="{00000000-0005-0000-0000-0000952E0000}"/>
    <cellStyle name="Normal 2 2 20 2 5" xfId="11367" xr:uid="{00000000-0005-0000-0000-0000962E0000}"/>
    <cellStyle name="Normal 2 2 20 2 6" xfId="11368" xr:uid="{00000000-0005-0000-0000-0000972E0000}"/>
    <cellStyle name="Normal 2 2 20 3" xfId="11369" xr:uid="{00000000-0005-0000-0000-0000982E0000}"/>
    <cellStyle name="Normal 2 2 20 3 2" xfId="11370" xr:uid="{00000000-0005-0000-0000-0000992E0000}"/>
    <cellStyle name="Normal 2 2 20 3 3" xfId="11371" xr:uid="{00000000-0005-0000-0000-00009A2E0000}"/>
    <cellStyle name="Normal 2 2 20 3 4" xfId="11372" xr:uid="{00000000-0005-0000-0000-00009B2E0000}"/>
    <cellStyle name="Normal 2 2 20 4" xfId="11373" xr:uid="{00000000-0005-0000-0000-00009C2E0000}"/>
    <cellStyle name="Normal 2 2 20 5" xfId="11374" xr:uid="{00000000-0005-0000-0000-00009D2E0000}"/>
    <cellStyle name="Normal 2 2 20 6" xfId="11375" xr:uid="{00000000-0005-0000-0000-00009E2E0000}"/>
    <cellStyle name="Normal 2 2 21" xfId="11376" xr:uid="{00000000-0005-0000-0000-00009F2E0000}"/>
    <cellStyle name="Normal 2 2 21 2" xfId="11377" xr:uid="{00000000-0005-0000-0000-0000A02E0000}"/>
    <cellStyle name="Normal 2 2 21 3" xfId="11378" xr:uid="{00000000-0005-0000-0000-0000A12E0000}"/>
    <cellStyle name="Normal 2 2 21 3 2" xfId="11379" xr:uid="{00000000-0005-0000-0000-0000A22E0000}"/>
    <cellStyle name="Normal 2 2 21 3 3" xfId="11380" xr:uid="{00000000-0005-0000-0000-0000A32E0000}"/>
    <cellStyle name="Normal 2 2 21 3 4" xfId="11381" xr:uid="{00000000-0005-0000-0000-0000A42E0000}"/>
    <cellStyle name="Normal 2 2 22" xfId="11382" xr:uid="{00000000-0005-0000-0000-0000A52E0000}"/>
    <cellStyle name="Normal 2 2 22 2" xfId="11383" xr:uid="{00000000-0005-0000-0000-0000A62E0000}"/>
    <cellStyle name="Normal 2 2 22 2 2" xfId="11384" xr:uid="{00000000-0005-0000-0000-0000A72E0000}"/>
    <cellStyle name="Normal 2 2 22 2 3" xfId="11385" xr:uid="{00000000-0005-0000-0000-0000A82E0000}"/>
    <cellStyle name="Normal 2 2 22 2 3 2" xfId="11386" xr:uid="{00000000-0005-0000-0000-0000A92E0000}"/>
    <cellStyle name="Normal 2 2 22 2 3 3" xfId="11387" xr:uid="{00000000-0005-0000-0000-0000AA2E0000}"/>
    <cellStyle name="Normal 2 2 22 2 3 4" xfId="11388" xr:uid="{00000000-0005-0000-0000-0000AB2E0000}"/>
    <cellStyle name="Normal 2 2 22 2 4" xfId="11389" xr:uid="{00000000-0005-0000-0000-0000AC2E0000}"/>
    <cellStyle name="Normal 2 2 22 2 5" xfId="11390" xr:uid="{00000000-0005-0000-0000-0000AD2E0000}"/>
    <cellStyle name="Normal 2 2 22 2 6" xfId="11391" xr:uid="{00000000-0005-0000-0000-0000AE2E0000}"/>
    <cellStyle name="Normal 2 2 22 3" xfId="11392" xr:uid="{00000000-0005-0000-0000-0000AF2E0000}"/>
    <cellStyle name="Normal 2 2 22 3 2" xfId="11393" xr:uid="{00000000-0005-0000-0000-0000B02E0000}"/>
    <cellStyle name="Normal 2 2 22 3 3" xfId="11394" xr:uid="{00000000-0005-0000-0000-0000B12E0000}"/>
    <cellStyle name="Normal 2 2 22 3 4" xfId="11395" xr:uid="{00000000-0005-0000-0000-0000B22E0000}"/>
    <cellStyle name="Normal 2 2 22 4" xfId="11396" xr:uid="{00000000-0005-0000-0000-0000B32E0000}"/>
    <cellStyle name="Normal 2 2 22 5" xfId="11397" xr:uid="{00000000-0005-0000-0000-0000B42E0000}"/>
    <cellStyle name="Normal 2 2 22 6" xfId="11398" xr:uid="{00000000-0005-0000-0000-0000B52E0000}"/>
    <cellStyle name="Normal 2 2 23" xfId="11399" xr:uid="{00000000-0005-0000-0000-0000B62E0000}"/>
    <cellStyle name="Normal 2 2 23 2" xfId="11400" xr:uid="{00000000-0005-0000-0000-0000B72E0000}"/>
    <cellStyle name="Normal 2 2 23 3" xfId="11401" xr:uid="{00000000-0005-0000-0000-0000B82E0000}"/>
    <cellStyle name="Normal 2 2 23 3 2" xfId="11402" xr:uid="{00000000-0005-0000-0000-0000B92E0000}"/>
    <cellStyle name="Normal 2 2 23 3 3" xfId="11403" xr:uid="{00000000-0005-0000-0000-0000BA2E0000}"/>
    <cellStyle name="Normal 2 2 23 3 4" xfId="11404" xr:uid="{00000000-0005-0000-0000-0000BB2E0000}"/>
    <cellStyle name="Normal 2 2 24" xfId="11405" xr:uid="{00000000-0005-0000-0000-0000BC2E0000}"/>
    <cellStyle name="Normal 2 2 24 2" xfId="11406" xr:uid="{00000000-0005-0000-0000-0000BD2E0000}"/>
    <cellStyle name="Normal 2 2 25" xfId="11407" xr:uid="{00000000-0005-0000-0000-0000BE2E0000}"/>
    <cellStyle name="Normal 2 2 26" xfId="11408" xr:uid="{00000000-0005-0000-0000-0000BF2E0000}"/>
    <cellStyle name="Normal 2 2 27" xfId="11409" xr:uid="{00000000-0005-0000-0000-0000C02E0000}"/>
    <cellStyle name="Normal 2 2 28" xfId="11410" xr:uid="{00000000-0005-0000-0000-0000C12E0000}"/>
    <cellStyle name="Normal 2 2 29" xfId="11411" xr:uid="{00000000-0005-0000-0000-0000C22E0000}"/>
    <cellStyle name="Normal 2 2 3" xfId="11412" xr:uid="{00000000-0005-0000-0000-0000C32E0000}"/>
    <cellStyle name="Normal 2 2 3 10" xfId="11413" xr:uid="{00000000-0005-0000-0000-0000C42E0000}"/>
    <cellStyle name="Normal 2 2 3 10 2" xfId="11414" xr:uid="{00000000-0005-0000-0000-0000C52E0000}"/>
    <cellStyle name="Normal 2 2 3 10 2 2" xfId="11415" xr:uid="{00000000-0005-0000-0000-0000C62E0000}"/>
    <cellStyle name="Normal 2 2 3 10 2 2 2" xfId="11416" xr:uid="{00000000-0005-0000-0000-0000C72E0000}"/>
    <cellStyle name="Normal 2 2 3 10 2 2 3" xfId="11417" xr:uid="{00000000-0005-0000-0000-0000C82E0000}"/>
    <cellStyle name="Normal 2 2 3 10 2 2 4" xfId="11418" xr:uid="{00000000-0005-0000-0000-0000C92E0000}"/>
    <cellStyle name="Normal 2 2 3 10 2 3" xfId="11419" xr:uid="{00000000-0005-0000-0000-0000CA2E0000}"/>
    <cellStyle name="Normal 2 2 3 10 2 4" xfId="11420" xr:uid="{00000000-0005-0000-0000-0000CB2E0000}"/>
    <cellStyle name="Normal 2 2 3 10 2 5" xfId="11421" xr:uid="{00000000-0005-0000-0000-0000CC2E0000}"/>
    <cellStyle name="Normal 2 2 3 10 3" xfId="11422" xr:uid="{00000000-0005-0000-0000-0000CD2E0000}"/>
    <cellStyle name="Normal 2 2 3 10 4" xfId="11423" xr:uid="{00000000-0005-0000-0000-0000CE2E0000}"/>
    <cellStyle name="Normal 2 2 3 10 4 2" xfId="11424" xr:uid="{00000000-0005-0000-0000-0000CF2E0000}"/>
    <cellStyle name="Normal 2 2 3 10 4 3" xfId="11425" xr:uid="{00000000-0005-0000-0000-0000D02E0000}"/>
    <cellStyle name="Normal 2 2 3 10 4 4" xfId="11426" xr:uid="{00000000-0005-0000-0000-0000D12E0000}"/>
    <cellStyle name="Normal 2 2 3 10 5" xfId="11427" xr:uid="{00000000-0005-0000-0000-0000D22E0000}"/>
    <cellStyle name="Normal 2 2 3 10 6" xfId="11428" xr:uid="{00000000-0005-0000-0000-0000D32E0000}"/>
    <cellStyle name="Normal 2 2 3 10 7" xfId="11429" xr:uid="{00000000-0005-0000-0000-0000D42E0000}"/>
    <cellStyle name="Normal 2 2 3 11" xfId="11430" xr:uid="{00000000-0005-0000-0000-0000D52E0000}"/>
    <cellStyle name="Normal 2 2 3 11 2" xfId="11431" xr:uid="{00000000-0005-0000-0000-0000D62E0000}"/>
    <cellStyle name="Normal 2 2 3 11 2 2" xfId="11432" xr:uid="{00000000-0005-0000-0000-0000D72E0000}"/>
    <cellStyle name="Normal 2 2 3 11 2 2 2" xfId="11433" xr:uid="{00000000-0005-0000-0000-0000D82E0000}"/>
    <cellStyle name="Normal 2 2 3 11 2 2 3" xfId="11434" xr:uid="{00000000-0005-0000-0000-0000D92E0000}"/>
    <cellStyle name="Normal 2 2 3 11 2 2 4" xfId="11435" xr:uid="{00000000-0005-0000-0000-0000DA2E0000}"/>
    <cellStyle name="Normal 2 2 3 11 2 3" xfId="11436" xr:uid="{00000000-0005-0000-0000-0000DB2E0000}"/>
    <cellStyle name="Normal 2 2 3 11 2 4" xfId="11437" xr:uid="{00000000-0005-0000-0000-0000DC2E0000}"/>
    <cellStyle name="Normal 2 2 3 11 2 5" xfId="11438" xr:uid="{00000000-0005-0000-0000-0000DD2E0000}"/>
    <cellStyle name="Normal 2 2 3 11 3" xfId="11439" xr:uid="{00000000-0005-0000-0000-0000DE2E0000}"/>
    <cellStyle name="Normal 2 2 3 11 4" xfId="11440" xr:uid="{00000000-0005-0000-0000-0000DF2E0000}"/>
    <cellStyle name="Normal 2 2 3 11 4 2" xfId="11441" xr:uid="{00000000-0005-0000-0000-0000E02E0000}"/>
    <cellStyle name="Normal 2 2 3 11 4 3" xfId="11442" xr:uid="{00000000-0005-0000-0000-0000E12E0000}"/>
    <cellStyle name="Normal 2 2 3 11 4 4" xfId="11443" xr:uid="{00000000-0005-0000-0000-0000E22E0000}"/>
    <cellStyle name="Normal 2 2 3 11 5" xfId="11444" xr:uid="{00000000-0005-0000-0000-0000E32E0000}"/>
    <cellStyle name="Normal 2 2 3 11 6" xfId="11445" xr:uid="{00000000-0005-0000-0000-0000E42E0000}"/>
    <cellStyle name="Normal 2 2 3 11 7" xfId="11446" xr:uid="{00000000-0005-0000-0000-0000E52E0000}"/>
    <cellStyle name="Normal 2 2 3 12" xfId="11447" xr:uid="{00000000-0005-0000-0000-0000E62E0000}"/>
    <cellStyle name="Normal 2 2 3 2" xfId="11448" xr:uid="{00000000-0005-0000-0000-0000E72E0000}"/>
    <cellStyle name="Normal 2 2 3 3" xfId="11449" xr:uid="{00000000-0005-0000-0000-0000E82E0000}"/>
    <cellStyle name="Normal 2 2 3 4" xfId="11450" xr:uid="{00000000-0005-0000-0000-0000E92E0000}"/>
    <cellStyle name="Normal 2 2 3 5" xfId="11451" xr:uid="{00000000-0005-0000-0000-0000EA2E0000}"/>
    <cellStyle name="Normal 2 2 3 6" xfId="11452" xr:uid="{00000000-0005-0000-0000-0000EB2E0000}"/>
    <cellStyle name="Normal 2 2 3 7" xfId="11453" xr:uid="{00000000-0005-0000-0000-0000EC2E0000}"/>
    <cellStyle name="Normal 2 2 3 8" xfId="11454" xr:uid="{00000000-0005-0000-0000-0000ED2E0000}"/>
    <cellStyle name="Normal 2 2 3 9" xfId="11455" xr:uid="{00000000-0005-0000-0000-0000EE2E0000}"/>
    <cellStyle name="Normal 2 2 3 9 2" xfId="11456" xr:uid="{00000000-0005-0000-0000-0000EF2E0000}"/>
    <cellStyle name="Normal 2 2 30" xfId="11457" xr:uid="{00000000-0005-0000-0000-0000F02E0000}"/>
    <cellStyle name="Normal 2 2 31" xfId="11458" xr:uid="{00000000-0005-0000-0000-0000F12E0000}"/>
    <cellStyle name="Normal 2 2 32" xfId="11459" xr:uid="{00000000-0005-0000-0000-0000F22E0000}"/>
    <cellStyle name="Normal 2 2 33" xfId="11460" xr:uid="{00000000-0005-0000-0000-0000F32E0000}"/>
    <cellStyle name="Normal 2 2 34" xfId="11461" xr:uid="{00000000-0005-0000-0000-0000F42E0000}"/>
    <cellStyle name="Normal 2 2 35" xfId="11462" xr:uid="{00000000-0005-0000-0000-0000F52E0000}"/>
    <cellStyle name="Normal 2 2 36" xfId="11463" xr:uid="{00000000-0005-0000-0000-0000F62E0000}"/>
    <cellStyle name="Normal 2 2 37" xfId="11464" xr:uid="{00000000-0005-0000-0000-0000F72E0000}"/>
    <cellStyle name="Normal 2 2 38" xfId="11465" xr:uid="{00000000-0005-0000-0000-0000F82E0000}"/>
    <cellStyle name="Normal 2 2 39" xfId="11466" xr:uid="{00000000-0005-0000-0000-0000F92E0000}"/>
    <cellStyle name="Normal 2 2 4" xfId="11467" xr:uid="{00000000-0005-0000-0000-0000FA2E0000}"/>
    <cellStyle name="Normal 2 2 4 10" xfId="11468" xr:uid="{00000000-0005-0000-0000-0000FB2E0000}"/>
    <cellStyle name="Normal 2 2 4 10 2" xfId="11469" xr:uid="{00000000-0005-0000-0000-0000FC2E0000}"/>
    <cellStyle name="Normal 2 2 4 11" xfId="11470" xr:uid="{00000000-0005-0000-0000-0000FD2E0000}"/>
    <cellStyle name="Normal 2 2 4 11 2" xfId="11471" xr:uid="{00000000-0005-0000-0000-0000FE2E0000}"/>
    <cellStyle name="Normal 2 2 4 12" xfId="11472" xr:uid="{00000000-0005-0000-0000-0000FF2E0000}"/>
    <cellStyle name="Normal 2 2 4 12 2" xfId="11473" xr:uid="{00000000-0005-0000-0000-0000002F0000}"/>
    <cellStyle name="Normal 2 2 4 12 3" xfId="11474" xr:uid="{00000000-0005-0000-0000-0000012F0000}"/>
    <cellStyle name="Normal 2 2 4 12 3 2" xfId="11475" xr:uid="{00000000-0005-0000-0000-0000022F0000}"/>
    <cellStyle name="Normal 2 2 4 12 3 3" xfId="11476" xr:uid="{00000000-0005-0000-0000-0000032F0000}"/>
    <cellStyle name="Normal 2 2 4 12 3 4" xfId="11477" xr:uid="{00000000-0005-0000-0000-0000042F0000}"/>
    <cellStyle name="Normal 2 2 4 12 4" xfId="11478" xr:uid="{00000000-0005-0000-0000-0000052F0000}"/>
    <cellStyle name="Normal 2 2 4 12 5" xfId="11479" xr:uid="{00000000-0005-0000-0000-0000062F0000}"/>
    <cellStyle name="Normal 2 2 4 12 6" xfId="11480" xr:uid="{00000000-0005-0000-0000-0000072F0000}"/>
    <cellStyle name="Normal 2 2 4 13" xfId="11481" xr:uid="{00000000-0005-0000-0000-0000082F0000}"/>
    <cellStyle name="Normal 2 2 4 13 2" xfId="11482" xr:uid="{00000000-0005-0000-0000-0000092F0000}"/>
    <cellStyle name="Normal 2 2 4 13 3" xfId="11483" xr:uid="{00000000-0005-0000-0000-00000A2F0000}"/>
    <cellStyle name="Normal 2 2 4 13 4" xfId="11484" xr:uid="{00000000-0005-0000-0000-00000B2F0000}"/>
    <cellStyle name="Normal 2 2 4 14" xfId="11485" xr:uid="{00000000-0005-0000-0000-00000C2F0000}"/>
    <cellStyle name="Normal 2 2 4 15" xfId="11486" xr:uid="{00000000-0005-0000-0000-00000D2F0000}"/>
    <cellStyle name="Normal 2 2 4 16" xfId="11487" xr:uid="{00000000-0005-0000-0000-00000E2F0000}"/>
    <cellStyle name="Normal 2 2 4 2" xfId="11488" xr:uid="{00000000-0005-0000-0000-00000F2F0000}"/>
    <cellStyle name="Normal 2 2 4 2 2" xfId="11489" xr:uid="{00000000-0005-0000-0000-0000102F0000}"/>
    <cellStyle name="Normal 2 2 4 2 3" xfId="11490" xr:uid="{00000000-0005-0000-0000-0000112F0000}"/>
    <cellStyle name="Normal 2 2 4 2 3 2" xfId="11491" xr:uid="{00000000-0005-0000-0000-0000122F0000}"/>
    <cellStyle name="Normal 2 2 4 2 3 2 2" xfId="11492" xr:uid="{00000000-0005-0000-0000-0000132F0000}"/>
    <cellStyle name="Normal 2 2 4 2 3 2 3" xfId="11493" xr:uid="{00000000-0005-0000-0000-0000142F0000}"/>
    <cellStyle name="Normal 2 2 4 2 3 2 4" xfId="11494" xr:uid="{00000000-0005-0000-0000-0000152F0000}"/>
    <cellStyle name="Normal 2 2 4 2 3 3" xfId="11495" xr:uid="{00000000-0005-0000-0000-0000162F0000}"/>
    <cellStyle name="Normal 2 2 4 2 3 4" xfId="11496" xr:uid="{00000000-0005-0000-0000-0000172F0000}"/>
    <cellStyle name="Normal 2 2 4 2 3 5" xfId="11497" xr:uid="{00000000-0005-0000-0000-0000182F0000}"/>
    <cellStyle name="Normal 2 2 4 2 4" xfId="11498" xr:uid="{00000000-0005-0000-0000-0000192F0000}"/>
    <cellStyle name="Normal 2 2 4 2 4 2" xfId="11499" xr:uid="{00000000-0005-0000-0000-00001A2F0000}"/>
    <cellStyle name="Normal 2 2 4 2 4 3" xfId="11500" xr:uid="{00000000-0005-0000-0000-00001B2F0000}"/>
    <cellStyle name="Normal 2 2 4 2 4 4" xfId="11501" xr:uid="{00000000-0005-0000-0000-00001C2F0000}"/>
    <cellStyle name="Normal 2 2 4 2 5" xfId="11502" xr:uid="{00000000-0005-0000-0000-00001D2F0000}"/>
    <cellStyle name="Normal 2 2 4 2 6" xfId="11503" xr:uid="{00000000-0005-0000-0000-00001E2F0000}"/>
    <cellStyle name="Normal 2 2 4 2 7" xfId="11504" xr:uid="{00000000-0005-0000-0000-00001F2F0000}"/>
    <cellStyle name="Normal 2 2 4 3" xfId="11505" xr:uid="{00000000-0005-0000-0000-0000202F0000}"/>
    <cellStyle name="Normal 2 2 4 4" xfId="11506" xr:uid="{00000000-0005-0000-0000-0000212F0000}"/>
    <cellStyle name="Normal 2 2 4 5" xfId="11507" xr:uid="{00000000-0005-0000-0000-0000222F0000}"/>
    <cellStyle name="Normal 2 2 4 6" xfId="11508" xr:uid="{00000000-0005-0000-0000-0000232F0000}"/>
    <cellStyle name="Normal 2 2 4 7" xfId="11509" xr:uid="{00000000-0005-0000-0000-0000242F0000}"/>
    <cellStyle name="Normal 2 2 4 8" xfId="11510" xr:uid="{00000000-0005-0000-0000-0000252F0000}"/>
    <cellStyle name="Normal 2 2 4 9" xfId="11511" xr:uid="{00000000-0005-0000-0000-0000262F0000}"/>
    <cellStyle name="Normal 2 2 4 9 2" xfId="11512" xr:uid="{00000000-0005-0000-0000-0000272F0000}"/>
    <cellStyle name="Normal 2 2 40" xfId="11513" xr:uid="{00000000-0005-0000-0000-0000282F0000}"/>
    <cellStyle name="Normal 2 2 41" xfId="11514" xr:uid="{00000000-0005-0000-0000-0000292F0000}"/>
    <cellStyle name="Normal 2 2 42" xfId="11515" xr:uid="{00000000-0005-0000-0000-00002A2F0000}"/>
    <cellStyle name="Normal 2 2 43" xfId="11516" xr:uid="{00000000-0005-0000-0000-00002B2F0000}"/>
    <cellStyle name="Normal 2 2 44" xfId="11517" xr:uid="{00000000-0005-0000-0000-00002C2F0000}"/>
    <cellStyle name="Normal 2 2 45" xfId="11518" xr:uid="{00000000-0005-0000-0000-00002D2F0000}"/>
    <cellStyle name="Normal 2 2 46" xfId="11519" xr:uid="{00000000-0005-0000-0000-00002E2F0000}"/>
    <cellStyle name="Normal 2 2 47" xfId="11520" xr:uid="{00000000-0005-0000-0000-00002F2F0000}"/>
    <cellStyle name="Normal 2 2 48" xfId="11521" xr:uid="{00000000-0005-0000-0000-0000302F0000}"/>
    <cellStyle name="Normal 2 2 49" xfId="11522" xr:uid="{00000000-0005-0000-0000-0000312F0000}"/>
    <cellStyle name="Normal 2 2 5" xfId="11523" xr:uid="{00000000-0005-0000-0000-0000322F0000}"/>
    <cellStyle name="Normal 2 2 5 10" xfId="11524" xr:uid="{00000000-0005-0000-0000-0000332F0000}"/>
    <cellStyle name="Normal 2 2 5 10 2" xfId="11525" xr:uid="{00000000-0005-0000-0000-0000342F0000}"/>
    <cellStyle name="Normal 2 2 5 11" xfId="11526" xr:uid="{00000000-0005-0000-0000-0000352F0000}"/>
    <cellStyle name="Normal 2 2 5 12" xfId="11527" xr:uid="{00000000-0005-0000-0000-0000362F0000}"/>
    <cellStyle name="Normal 2 2 5 2" xfId="11528" xr:uid="{00000000-0005-0000-0000-0000372F0000}"/>
    <cellStyle name="Normal 2 2 5 3" xfId="11529" xr:uid="{00000000-0005-0000-0000-0000382F0000}"/>
    <cellStyle name="Normal 2 2 5 4" xfId="11530" xr:uid="{00000000-0005-0000-0000-0000392F0000}"/>
    <cellStyle name="Normal 2 2 5 5" xfId="11531" xr:uid="{00000000-0005-0000-0000-00003A2F0000}"/>
    <cellStyle name="Normal 2 2 5 6" xfId="11532" xr:uid="{00000000-0005-0000-0000-00003B2F0000}"/>
    <cellStyle name="Normal 2 2 5 7" xfId="11533" xr:uid="{00000000-0005-0000-0000-00003C2F0000}"/>
    <cellStyle name="Normal 2 2 5 8" xfId="11534" xr:uid="{00000000-0005-0000-0000-00003D2F0000}"/>
    <cellStyle name="Normal 2 2 5 9" xfId="11535" xr:uid="{00000000-0005-0000-0000-00003E2F0000}"/>
    <cellStyle name="Normal 2 2 5 9 2" xfId="11536" xr:uid="{00000000-0005-0000-0000-00003F2F0000}"/>
    <cellStyle name="Normal 2 2 50" xfId="11537" xr:uid="{00000000-0005-0000-0000-0000402F0000}"/>
    <cellStyle name="Normal 2 2 51" xfId="11538" xr:uid="{00000000-0005-0000-0000-0000412F0000}"/>
    <cellStyle name="Normal 2 2 52" xfId="11539" xr:uid="{00000000-0005-0000-0000-0000422F0000}"/>
    <cellStyle name="Normal 2 2 53" xfId="11540" xr:uid="{00000000-0005-0000-0000-0000432F0000}"/>
    <cellStyle name="Normal 2 2 54" xfId="11541" xr:uid="{00000000-0005-0000-0000-0000442F0000}"/>
    <cellStyle name="Normal 2 2 55" xfId="11542" xr:uid="{00000000-0005-0000-0000-0000452F0000}"/>
    <cellStyle name="Normal 2 2 56" xfId="11543" xr:uid="{00000000-0005-0000-0000-0000462F0000}"/>
    <cellStyle name="Normal 2 2 57" xfId="11544" xr:uid="{00000000-0005-0000-0000-0000472F0000}"/>
    <cellStyle name="Normal 2 2 58" xfId="11545" xr:uid="{00000000-0005-0000-0000-0000482F0000}"/>
    <cellStyle name="Normal 2 2 59" xfId="11546" xr:uid="{00000000-0005-0000-0000-0000492F0000}"/>
    <cellStyle name="Normal 2 2 6" xfId="11547" xr:uid="{00000000-0005-0000-0000-00004A2F0000}"/>
    <cellStyle name="Normal 2 2 6 2" xfId="11548" xr:uid="{00000000-0005-0000-0000-00004B2F0000}"/>
    <cellStyle name="Normal 2 2 6 2 2" xfId="11549" xr:uid="{00000000-0005-0000-0000-00004C2F0000}"/>
    <cellStyle name="Normal 2 2 6 2 2 2" xfId="11550" xr:uid="{00000000-0005-0000-0000-00004D2F0000}"/>
    <cellStyle name="Normal 2 2 6 2 2 2 2" xfId="11551" xr:uid="{00000000-0005-0000-0000-00004E2F0000}"/>
    <cellStyle name="Normal 2 2 6 2 2 2 3" xfId="11552" xr:uid="{00000000-0005-0000-0000-00004F2F0000}"/>
    <cellStyle name="Normal 2 2 6 2 2 2 4" xfId="11553" xr:uid="{00000000-0005-0000-0000-0000502F0000}"/>
    <cellStyle name="Normal 2 2 6 2 2 3" xfId="11554" xr:uid="{00000000-0005-0000-0000-0000512F0000}"/>
    <cellStyle name="Normal 2 2 6 2 2 4" xfId="11555" xr:uid="{00000000-0005-0000-0000-0000522F0000}"/>
    <cellStyle name="Normal 2 2 6 2 2 5" xfId="11556" xr:uid="{00000000-0005-0000-0000-0000532F0000}"/>
    <cellStyle name="Normal 2 2 6 2 3" xfId="11557" xr:uid="{00000000-0005-0000-0000-0000542F0000}"/>
    <cellStyle name="Normal 2 2 6 2 3 2" xfId="11558" xr:uid="{00000000-0005-0000-0000-0000552F0000}"/>
    <cellStyle name="Normal 2 2 6 2 3 3" xfId="11559" xr:uid="{00000000-0005-0000-0000-0000562F0000}"/>
    <cellStyle name="Normal 2 2 6 2 3 4" xfId="11560" xr:uid="{00000000-0005-0000-0000-0000572F0000}"/>
    <cellStyle name="Normal 2 2 6 2 4" xfId="11561" xr:uid="{00000000-0005-0000-0000-0000582F0000}"/>
    <cellStyle name="Normal 2 2 6 2 5" xfId="11562" xr:uid="{00000000-0005-0000-0000-0000592F0000}"/>
    <cellStyle name="Normal 2 2 6 2 6" xfId="11563" xr:uid="{00000000-0005-0000-0000-00005A2F0000}"/>
    <cellStyle name="Normal 2 2 6 3" xfId="11564" xr:uid="{00000000-0005-0000-0000-00005B2F0000}"/>
    <cellStyle name="Normal 2 2 6 3 2" xfId="11565" xr:uid="{00000000-0005-0000-0000-00005C2F0000}"/>
    <cellStyle name="Normal 2 2 6 3 2 2" xfId="11566" xr:uid="{00000000-0005-0000-0000-00005D2F0000}"/>
    <cellStyle name="Normal 2 2 6 3 2 2 2" xfId="11567" xr:uid="{00000000-0005-0000-0000-00005E2F0000}"/>
    <cellStyle name="Normal 2 2 6 3 2 2 3" xfId="11568" xr:uid="{00000000-0005-0000-0000-00005F2F0000}"/>
    <cellStyle name="Normal 2 2 6 3 2 2 4" xfId="11569" xr:uid="{00000000-0005-0000-0000-0000602F0000}"/>
    <cellStyle name="Normal 2 2 6 3 2 3" xfId="11570" xr:uid="{00000000-0005-0000-0000-0000612F0000}"/>
    <cellStyle name="Normal 2 2 6 3 2 4" xfId="11571" xr:uid="{00000000-0005-0000-0000-0000622F0000}"/>
    <cellStyle name="Normal 2 2 6 3 2 5" xfId="11572" xr:uid="{00000000-0005-0000-0000-0000632F0000}"/>
    <cellStyle name="Normal 2 2 6 3 3" xfId="11573" xr:uid="{00000000-0005-0000-0000-0000642F0000}"/>
    <cellStyle name="Normal 2 2 6 3 4" xfId="11574" xr:uid="{00000000-0005-0000-0000-0000652F0000}"/>
    <cellStyle name="Normal 2 2 6 3 4 2" xfId="11575" xr:uid="{00000000-0005-0000-0000-0000662F0000}"/>
    <cellStyle name="Normal 2 2 6 3 4 3" xfId="11576" xr:uid="{00000000-0005-0000-0000-0000672F0000}"/>
    <cellStyle name="Normal 2 2 6 3 4 4" xfId="11577" xr:uid="{00000000-0005-0000-0000-0000682F0000}"/>
    <cellStyle name="Normal 2 2 6 3 5" xfId="11578" xr:uid="{00000000-0005-0000-0000-0000692F0000}"/>
    <cellStyle name="Normal 2 2 6 3 6" xfId="11579" xr:uid="{00000000-0005-0000-0000-00006A2F0000}"/>
    <cellStyle name="Normal 2 2 6 3 7" xfId="11580" xr:uid="{00000000-0005-0000-0000-00006B2F0000}"/>
    <cellStyle name="Normal 2 2 6 4" xfId="11581" xr:uid="{00000000-0005-0000-0000-00006C2F0000}"/>
    <cellStyle name="Normal 2 2 6 4 2" xfId="11582" xr:uid="{00000000-0005-0000-0000-00006D2F0000}"/>
    <cellStyle name="Normal 2 2 6 5" xfId="11583" xr:uid="{00000000-0005-0000-0000-00006E2F0000}"/>
    <cellStyle name="Normal 2 2 6 6" xfId="11584" xr:uid="{00000000-0005-0000-0000-00006F2F0000}"/>
    <cellStyle name="Normal 2 2 6 7" xfId="11585" xr:uid="{00000000-0005-0000-0000-0000702F0000}"/>
    <cellStyle name="Normal 2 2 6 7 2" xfId="11586" xr:uid="{00000000-0005-0000-0000-0000712F0000}"/>
    <cellStyle name="Normal 2 2 6 7 3" xfId="11587" xr:uid="{00000000-0005-0000-0000-0000722F0000}"/>
    <cellStyle name="Normal 2 2 6 7 4" xfId="11588" xr:uid="{00000000-0005-0000-0000-0000732F0000}"/>
    <cellStyle name="Normal 2 2 60" xfId="11589" xr:uid="{00000000-0005-0000-0000-0000742F0000}"/>
    <cellStyle name="Normal 2 2 61" xfId="11590" xr:uid="{00000000-0005-0000-0000-0000752F0000}"/>
    <cellStyle name="Normal 2 2 62" xfId="11591" xr:uid="{00000000-0005-0000-0000-0000762F0000}"/>
    <cellStyle name="Normal 2 2 63" xfId="11592" xr:uid="{00000000-0005-0000-0000-0000772F0000}"/>
    <cellStyle name="Normal 2 2 64" xfId="11593" xr:uid="{00000000-0005-0000-0000-0000782F0000}"/>
    <cellStyle name="Normal 2 2 65" xfId="11594" xr:uid="{00000000-0005-0000-0000-0000792F0000}"/>
    <cellStyle name="Normal 2 2 66" xfId="11595" xr:uid="{00000000-0005-0000-0000-00007A2F0000}"/>
    <cellStyle name="Normal 2 2 67" xfId="11596" xr:uid="{00000000-0005-0000-0000-00007B2F0000}"/>
    <cellStyle name="Normal 2 2 68" xfId="11597" xr:uid="{00000000-0005-0000-0000-00007C2F0000}"/>
    <cellStyle name="Normal 2 2 69" xfId="11598" xr:uid="{00000000-0005-0000-0000-00007D2F0000}"/>
    <cellStyle name="Normal 2 2 7" xfId="11599" xr:uid="{00000000-0005-0000-0000-00007E2F0000}"/>
    <cellStyle name="Normal 2 2 7 2" xfId="11600" xr:uid="{00000000-0005-0000-0000-00007F2F0000}"/>
    <cellStyle name="Normal 2 2 7 2 2" xfId="11601" xr:uid="{00000000-0005-0000-0000-0000802F0000}"/>
    <cellStyle name="Normal 2 2 7 2 2 2" xfId="11602" xr:uid="{00000000-0005-0000-0000-0000812F0000}"/>
    <cellStyle name="Normal 2 2 7 2 2 2 2" xfId="11603" xr:uid="{00000000-0005-0000-0000-0000822F0000}"/>
    <cellStyle name="Normal 2 2 7 2 2 2 3" xfId="11604" xr:uid="{00000000-0005-0000-0000-0000832F0000}"/>
    <cellStyle name="Normal 2 2 7 2 2 2 4" xfId="11605" xr:uid="{00000000-0005-0000-0000-0000842F0000}"/>
    <cellStyle name="Normal 2 2 7 2 2 3" xfId="11606" xr:uid="{00000000-0005-0000-0000-0000852F0000}"/>
    <cellStyle name="Normal 2 2 7 2 2 4" xfId="11607" xr:uid="{00000000-0005-0000-0000-0000862F0000}"/>
    <cellStyle name="Normal 2 2 7 2 2 5" xfId="11608" xr:uid="{00000000-0005-0000-0000-0000872F0000}"/>
    <cellStyle name="Normal 2 2 7 2 3" xfId="11609" xr:uid="{00000000-0005-0000-0000-0000882F0000}"/>
    <cellStyle name="Normal 2 2 7 2 3 2" xfId="11610" xr:uid="{00000000-0005-0000-0000-0000892F0000}"/>
    <cellStyle name="Normal 2 2 7 2 3 3" xfId="11611" xr:uid="{00000000-0005-0000-0000-00008A2F0000}"/>
    <cellStyle name="Normal 2 2 7 2 3 4" xfId="11612" xr:uid="{00000000-0005-0000-0000-00008B2F0000}"/>
    <cellStyle name="Normal 2 2 7 2 4" xfId="11613" xr:uid="{00000000-0005-0000-0000-00008C2F0000}"/>
    <cellStyle name="Normal 2 2 7 2 5" xfId="11614" xr:uid="{00000000-0005-0000-0000-00008D2F0000}"/>
    <cellStyle name="Normal 2 2 7 2 6" xfId="11615" xr:uid="{00000000-0005-0000-0000-00008E2F0000}"/>
    <cellStyle name="Normal 2 2 7 3" xfId="11616" xr:uid="{00000000-0005-0000-0000-00008F2F0000}"/>
    <cellStyle name="Normal 2 2 7 3 2" xfId="11617" xr:uid="{00000000-0005-0000-0000-0000902F0000}"/>
    <cellStyle name="Normal 2 2 7 3 3" xfId="11618" xr:uid="{00000000-0005-0000-0000-0000912F0000}"/>
    <cellStyle name="Normal 2 2 7 3 3 2" xfId="11619" xr:uid="{00000000-0005-0000-0000-0000922F0000}"/>
    <cellStyle name="Normal 2 2 7 3 3 3" xfId="11620" xr:uid="{00000000-0005-0000-0000-0000932F0000}"/>
    <cellStyle name="Normal 2 2 7 3 3 4" xfId="11621" xr:uid="{00000000-0005-0000-0000-0000942F0000}"/>
    <cellStyle name="Normal 2 2 7 3 4" xfId="11622" xr:uid="{00000000-0005-0000-0000-0000952F0000}"/>
    <cellStyle name="Normal 2 2 7 3 5" xfId="11623" xr:uid="{00000000-0005-0000-0000-0000962F0000}"/>
    <cellStyle name="Normal 2 2 7 3 6" xfId="11624" xr:uid="{00000000-0005-0000-0000-0000972F0000}"/>
    <cellStyle name="Normal 2 2 7 4" xfId="11625" xr:uid="{00000000-0005-0000-0000-0000982F0000}"/>
    <cellStyle name="Normal 2 2 7 4 2" xfId="11626" xr:uid="{00000000-0005-0000-0000-0000992F0000}"/>
    <cellStyle name="Normal 2 2 7 4 3" xfId="11627" xr:uid="{00000000-0005-0000-0000-00009A2F0000}"/>
    <cellStyle name="Normal 2 2 7 4 4" xfId="11628" xr:uid="{00000000-0005-0000-0000-00009B2F0000}"/>
    <cellStyle name="Normal 2 2 7 5" xfId="11629" xr:uid="{00000000-0005-0000-0000-00009C2F0000}"/>
    <cellStyle name="Normal 2 2 7 6" xfId="11630" xr:uid="{00000000-0005-0000-0000-00009D2F0000}"/>
    <cellStyle name="Normal 2 2 7 7" xfId="11631" xr:uid="{00000000-0005-0000-0000-00009E2F0000}"/>
    <cellStyle name="Normal 2 2 70" xfId="11632" xr:uid="{00000000-0005-0000-0000-00009F2F0000}"/>
    <cellStyle name="Normal 2 2 71" xfId="11633" xr:uid="{00000000-0005-0000-0000-0000A02F0000}"/>
    <cellStyle name="Normal 2 2 72" xfId="11634" xr:uid="{00000000-0005-0000-0000-0000A12F0000}"/>
    <cellStyle name="Normal 2 2 73" xfId="11635" xr:uid="{00000000-0005-0000-0000-0000A22F0000}"/>
    <cellStyle name="Normal 2 2 74" xfId="11636" xr:uid="{00000000-0005-0000-0000-0000A32F0000}"/>
    <cellStyle name="Normal 2 2 75" xfId="11637" xr:uid="{00000000-0005-0000-0000-0000A42F0000}"/>
    <cellStyle name="Normal 2 2 76" xfId="11638" xr:uid="{00000000-0005-0000-0000-0000A52F0000}"/>
    <cellStyle name="Normal 2 2 77" xfId="11639" xr:uid="{00000000-0005-0000-0000-0000A62F0000}"/>
    <cellStyle name="Normal 2 2 78" xfId="11640" xr:uid="{00000000-0005-0000-0000-0000A72F0000}"/>
    <cellStyle name="Normal 2 2 79" xfId="11641" xr:uid="{00000000-0005-0000-0000-0000A82F0000}"/>
    <cellStyle name="Normal 2 2 8" xfId="11642" xr:uid="{00000000-0005-0000-0000-0000A92F0000}"/>
    <cellStyle name="Normal 2 2 8 2" xfId="11643" xr:uid="{00000000-0005-0000-0000-0000AA2F0000}"/>
    <cellStyle name="Normal 2 2 8 2 2" xfId="11644" xr:uid="{00000000-0005-0000-0000-0000AB2F0000}"/>
    <cellStyle name="Normal 2 2 8 2 2 2" xfId="11645" xr:uid="{00000000-0005-0000-0000-0000AC2F0000}"/>
    <cellStyle name="Normal 2 2 8 2 2 2 2" xfId="11646" xr:uid="{00000000-0005-0000-0000-0000AD2F0000}"/>
    <cellStyle name="Normal 2 2 8 2 2 2 3" xfId="11647" xr:uid="{00000000-0005-0000-0000-0000AE2F0000}"/>
    <cellStyle name="Normal 2 2 8 2 2 2 4" xfId="11648" xr:uid="{00000000-0005-0000-0000-0000AF2F0000}"/>
    <cellStyle name="Normal 2 2 8 2 2 3" xfId="11649" xr:uid="{00000000-0005-0000-0000-0000B02F0000}"/>
    <cellStyle name="Normal 2 2 8 2 2 4" xfId="11650" xr:uid="{00000000-0005-0000-0000-0000B12F0000}"/>
    <cellStyle name="Normal 2 2 8 2 2 5" xfId="11651" xr:uid="{00000000-0005-0000-0000-0000B22F0000}"/>
    <cellStyle name="Normal 2 2 8 2 3" xfId="11652" xr:uid="{00000000-0005-0000-0000-0000B32F0000}"/>
    <cellStyle name="Normal 2 2 8 2 3 2" xfId="11653" xr:uid="{00000000-0005-0000-0000-0000B42F0000}"/>
    <cellStyle name="Normal 2 2 8 2 3 3" xfId="11654" xr:uid="{00000000-0005-0000-0000-0000B52F0000}"/>
    <cellStyle name="Normal 2 2 8 2 3 4" xfId="11655" xr:uid="{00000000-0005-0000-0000-0000B62F0000}"/>
    <cellStyle name="Normal 2 2 8 2 4" xfId="11656" xr:uid="{00000000-0005-0000-0000-0000B72F0000}"/>
    <cellStyle name="Normal 2 2 8 2 5" xfId="11657" xr:uid="{00000000-0005-0000-0000-0000B82F0000}"/>
    <cellStyle name="Normal 2 2 8 2 6" xfId="11658" xr:uid="{00000000-0005-0000-0000-0000B92F0000}"/>
    <cellStyle name="Normal 2 2 8 3" xfId="11659" xr:uid="{00000000-0005-0000-0000-0000BA2F0000}"/>
    <cellStyle name="Normal 2 2 8 3 2" xfId="11660" xr:uid="{00000000-0005-0000-0000-0000BB2F0000}"/>
    <cellStyle name="Normal 2 2 8 3 3" xfId="11661" xr:uid="{00000000-0005-0000-0000-0000BC2F0000}"/>
    <cellStyle name="Normal 2 2 8 3 3 2" xfId="11662" xr:uid="{00000000-0005-0000-0000-0000BD2F0000}"/>
    <cellStyle name="Normal 2 2 8 3 3 3" xfId="11663" xr:uid="{00000000-0005-0000-0000-0000BE2F0000}"/>
    <cellStyle name="Normal 2 2 8 3 3 4" xfId="11664" xr:uid="{00000000-0005-0000-0000-0000BF2F0000}"/>
    <cellStyle name="Normal 2 2 8 3 4" xfId="11665" xr:uid="{00000000-0005-0000-0000-0000C02F0000}"/>
    <cellStyle name="Normal 2 2 8 3 5" xfId="11666" xr:uid="{00000000-0005-0000-0000-0000C12F0000}"/>
    <cellStyle name="Normal 2 2 8 3 6" xfId="11667" xr:uid="{00000000-0005-0000-0000-0000C22F0000}"/>
    <cellStyle name="Normal 2 2 8 4" xfId="11668" xr:uid="{00000000-0005-0000-0000-0000C32F0000}"/>
    <cellStyle name="Normal 2 2 8 4 2" xfId="11669" xr:uid="{00000000-0005-0000-0000-0000C42F0000}"/>
    <cellStyle name="Normal 2 2 8 4 3" xfId="11670" xr:uid="{00000000-0005-0000-0000-0000C52F0000}"/>
    <cellStyle name="Normal 2 2 8 4 4" xfId="11671" xr:uid="{00000000-0005-0000-0000-0000C62F0000}"/>
    <cellStyle name="Normal 2 2 8 5" xfId="11672" xr:uid="{00000000-0005-0000-0000-0000C72F0000}"/>
    <cellStyle name="Normal 2 2 8 6" xfId="11673" xr:uid="{00000000-0005-0000-0000-0000C82F0000}"/>
    <cellStyle name="Normal 2 2 8 7" xfId="11674" xr:uid="{00000000-0005-0000-0000-0000C92F0000}"/>
    <cellStyle name="Normal 2 2 80" xfId="11675" xr:uid="{00000000-0005-0000-0000-0000CA2F0000}"/>
    <cellStyle name="Normal 2 2 81" xfId="11676" xr:uid="{00000000-0005-0000-0000-0000CB2F0000}"/>
    <cellStyle name="Normal 2 2 82" xfId="11677" xr:uid="{00000000-0005-0000-0000-0000CC2F0000}"/>
    <cellStyle name="Normal 2 2 83" xfId="11678" xr:uid="{00000000-0005-0000-0000-0000CD2F0000}"/>
    <cellStyle name="Normal 2 2 84" xfId="11679" xr:uid="{00000000-0005-0000-0000-0000CE2F0000}"/>
    <cellStyle name="Normal 2 2 85" xfId="11680" xr:uid="{00000000-0005-0000-0000-0000CF2F0000}"/>
    <cellStyle name="Normal 2 2 86" xfId="11681" xr:uid="{00000000-0005-0000-0000-0000D02F0000}"/>
    <cellStyle name="Normal 2 2 87" xfId="11682" xr:uid="{00000000-0005-0000-0000-0000D12F0000}"/>
    <cellStyle name="Normal 2 2 88" xfId="11683" xr:uid="{00000000-0005-0000-0000-0000D22F0000}"/>
    <cellStyle name="Normal 2 2 89" xfId="11684" xr:uid="{00000000-0005-0000-0000-0000D32F0000}"/>
    <cellStyle name="Normal 2 2 9" xfId="11685" xr:uid="{00000000-0005-0000-0000-0000D42F0000}"/>
    <cellStyle name="Normal 2 2 9 2" xfId="11686" xr:uid="{00000000-0005-0000-0000-0000D52F0000}"/>
    <cellStyle name="Normal 2 2 9 2 10" xfId="11687" xr:uid="{00000000-0005-0000-0000-0000D62F0000}"/>
    <cellStyle name="Normal 2 2 9 2 10 2" xfId="11688" xr:uid="{00000000-0005-0000-0000-0000D72F0000}"/>
    <cellStyle name="Normal 2 2 9 2 10 3" xfId="11689" xr:uid="{00000000-0005-0000-0000-0000D82F0000}"/>
    <cellStyle name="Normal 2 2 9 2 10 4" xfId="11690" xr:uid="{00000000-0005-0000-0000-0000D92F0000}"/>
    <cellStyle name="Normal 2 2 9 2 11" xfId="11691" xr:uid="{00000000-0005-0000-0000-0000DA2F0000}"/>
    <cellStyle name="Normal 2 2 9 2 12" xfId="11692" xr:uid="{00000000-0005-0000-0000-0000DB2F0000}"/>
    <cellStyle name="Normal 2 2 9 2 13" xfId="11693" xr:uid="{00000000-0005-0000-0000-0000DC2F0000}"/>
    <cellStyle name="Normal 2 2 9 2 2" xfId="11694" xr:uid="{00000000-0005-0000-0000-0000DD2F0000}"/>
    <cellStyle name="Normal 2 2 9 2 2 2" xfId="11695" xr:uid="{00000000-0005-0000-0000-0000DE2F0000}"/>
    <cellStyle name="Normal 2 2 9 2 2 2 2" xfId="11696" xr:uid="{00000000-0005-0000-0000-0000DF2F0000}"/>
    <cellStyle name="Normal 2 2 9 2 2 2 2 2" xfId="11697" xr:uid="{00000000-0005-0000-0000-0000E02F0000}"/>
    <cellStyle name="Normal 2 2 9 2 2 2 2 2 2" xfId="11698" xr:uid="{00000000-0005-0000-0000-0000E12F0000}"/>
    <cellStyle name="Normal 2 2 9 2 2 2 2 2 3" xfId="11699" xr:uid="{00000000-0005-0000-0000-0000E22F0000}"/>
    <cellStyle name="Normal 2 2 9 2 2 2 2 2 4" xfId="11700" xr:uid="{00000000-0005-0000-0000-0000E32F0000}"/>
    <cellStyle name="Normal 2 2 9 2 2 2 2 3" xfId="11701" xr:uid="{00000000-0005-0000-0000-0000E42F0000}"/>
    <cellStyle name="Normal 2 2 9 2 2 2 2 4" xfId="11702" xr:uid="{00000000-0005-0000-0000-0000E52F0000}"/>
    <cellStyle name="Normal 2 2 9 2 2 2 2 5" xfId="11703" xr:uid="{00000000-0005-0000-0000-0000E62F0000}"/>
    <cellStyle name="Normal 2 2 9 2 2 2 3" xfId="11704" xr:uid="{00000000-0005-0000-0000-0000E72F0000}"/>
    <cellStyle name="Normal 2 2 9 2 2 2 3 2" xfId="11705" xr:uid="{00000000-0005-0000-0000-0000E82F0000}"/>
    <cellStyle name="Normal 2 2 9 2 2 2 3 3" xfId="11706" xr:uid="{00000000-0005-0000-0000-0000E92F0000}"/>
    <cellStyle name="Normal 2 2 9 2 2 2 3 4" xfId="11707" xr:uid="{00000000-0005-0000-0000-0000EA2F0000}"/>
    <cellStyle name="Normal 2 2 9 2 2 2 4" xfId="11708" xr:uid="{00000000-0005-0000-0000-0000EB2F0000}"/>
    <cellStyle name="Normal 2 2 9 2 2 2 5" xfId="11709" xr:uid="{00000000-0005-0000-0000-0000EC2F0000}"/>
    <cellStyle name="Normal 2 2 9 2 2 2 6" xfId="11710" xr:uid="{00000000-0005-0000-0000-0000ED2F0000}"/>
    <cellStyle name="Normal 2 2 9 2 3" xfId="11711" xr:uid="{00000000-0005-0000-0000-0000EE2F0000}"/>
    <cellStyle name="Normal 2 2 9 2 3 2" xfId="11712" xr:uid="{00000000-0005-0000-0000-0000EF2F0000}"/>
    <cellStyle name="Normal 2 2 9 2 3 2 2" xfId="11713" xr:uid="{00000000-0005-0000-0000-0000F02F0000}"/>
    <cellStyle name="Normal 2 2 9 2 3 2 2 2" xfId="11714" xr:uid="{00000000-0005-0000-0000-0000F12F0000}"/>
    <cellStyle name="Normal 2 2 9 2 3 2 2 3" xfId="11715" xr:uid="{00000000-0005-0000-0000-0000F22F0000}"/>
    <cellStyle name="Normal 2 2 9 2 3 2 2 4" xfId="11716" xr:uid="{00000000-0005-0000-0000-0000F32F0000}"/>
    <cellStyle name="Normal 2 2 9 2 3 2 3" xfId="11717" xr:uid="{00000000-0005-0000-0000-0000F42F0000}"/>
    <cellStyle name="Normal 2 2 9 2 3 2 4" xfId="11718" xr:uid="{00000000-0005-0000-0000-0000F52F0000}"/>
    <cellStyle name="Normal 2 2 9 2 3 2 5" xfId="11719" xr:uid="{00000000-0005-0000-0000-0000F62F0000}"/>
    <cellStyle name="Normal 2 2 9 2 3 3" xfId="11720" xr:uid="{00000000-0005-0000-0000-0000F72F0000}"/>
    <cellStyle name="Normal 2 2 9 2 3 3 2" xfId="11721" xr:uid="{00000000-0005-0000-0000-0000F82F0000}"/>
    <cellStyle name="Normal 2 2 9 2 3 3 3" xfId="11722" xr:uid="{00000000-0005-0000-0000-0000F92F0000}"/>
    <cellStyle name="Normal 2 2 9 2 3 3 4" xfId="11723" xr:uid="{00000000-0005-0000-0000-0000FA2F0000}"/>
    <cellStyle name="Normal 2 2 9 2 3 4" xfId="11724" xr:uid="{00000000-0005-0000-0000-0000FB2F0000}"/>
    <cellStyle name="Normal 2 2 9 2 3 5" xfId="11725" xr:uid="{00000000-0005-0000-0000-0000FC2F0000}"/>
    <cellStyle name="Normal 2 2 9 2 3 6" xfId="11726" xr:uid="{00000000-0005-0000-0000-0000FD2F0000}"/>
    <cellStyle name="Normal 2 2 9 2 4" xfId="11727" xr:uid="{00000000-0005-0000-0000-0000FE2F0000}"/>
    <cellStyle name="Normal 2 2 9 2 4 2" xfId="11728" xr:uid="{00000000-0005-0000-0000-0000FF2F0000}"/>
    <cellStyle name="Normal 2 2 9 2 4 2 2" xfId="11729" xr:uid="{00000000-0005-0000-0000-000000300000}"/>
    <cellStyle name="Normal 2 2 9 2 4 2 2 2" xfId="11730" xr:uid="{00000000-0005-0000-0000-000001300000}"/>
    <cellStyle name="Normal 2 2 9 2 4 2 2 3" xfId="11731" xr:uid="{00000000-0005-0000-0000-000002300000}"/>
    <cellStyle name="Normal 2 2 9 2 4 2 2 4" xfId="11732" xr:uid="{00000000-0005-0000-0000-000003300000}"/>
    <cellStyle name="Normal 2 2 9 2 4 2 3" xfId="11733" xr:uid="{00000000-0005-0000-0000-000004300000}"/>
    <cellStyle name="Normal 2 2 9 2 4 2 4" xfId="11734" xr:uid="{00000000-0005-0000-0000-000005300000}"/>
    <cellStyle name="Normal 2 2 9 2 4 2 5" xfId="11735" xr:uid="{00000000-0005-0000-0000-000006300000}"/>
    <cellStyle name="Normal 2 2 9 2 4 3" xfId="11736" xr:uid="{00000000-0005-0000-0000-000007300000}"/>
    <cellStyle name="Normal 2 2 9 2 4 3 2" xfId="11737" xr:uid="{00000000-0005-0000-0000-000008300000}"/>
    <cellStyle name="Normal 2 2 9 2 4 3 3" xfId="11738" xr:uid="{00000000-0005-0000-0000-000009300000}"/>
    <cellStyle name="Normal 2 2 9 2 4 3 4" xfId="11739" xr:uid="{00000000-0005-0000-0000-00000A300000}"/>
    <cellStyle name="Normal 2 2 9 2 4 4" xfId="11740" xr:uid="{00000000-0005-0000-0000-00000B300000}"/>
    <cellStyle name="Normal 2 2 9 2 4 5" xfId="11741" xr:uid="{00000000-0005-0000-0000-00000C300000}"/>
    <cellStyle name="Normal 2 2 9 2 4 6" xfId="11742" xr:uid="{00000000-0005-0000-0000-00000D300000}"/>
    <cellStyle name="Normal 2 2 9 2 5" xfId="11743" xr:uid="{00000000-0005-0000-0000-00000E300000}"/>
    <cellStyle name="Normal 2 2 9 2 5 2" xfId="11744" xr:uid="{00000000-0005-0000-0000-00000F300000}"/>
    <cellStyle name="Normal 2 2 9 2 5 2 2" xfId="11745" xr:uid="{00000000-0005-0000-0000-000010300000}"/>
    <cellStyle name="Normal 2 2 9 2 5 2 2 2" xfId="11746" xr:uid="{00000000-0005-0000-0000-000011300000}"/>
    <cellStyle name="Normal 2 2 9 2 5 2 2 3" xfId="11747" xr:uid="{00000000-0005-0000-0000-000012300000}"/>
    <cellStyle name="Normal 2 2 9 2 5 2 2 4" xfId="11748" xr:uid="{00000000-0005-0000-0000-000013300000}"/>
    <cellStyle name="Normal 2 2 9 2 5 2 3" xfId="11749" xr:uid="{00000000-0005-0000-0000-000014300000}"/>
    <cellStyle name="Normal 2 2 9 2 5 2 4" xfId="11750" xr:uid="{00000000-0005-0000-0000-000015300000}"/>
    <cellStyle name="Normal 2 2 9 2 5 2 5" xfId="11751" xr:uid="{00000000-0005-0000-0000-000016300000}"/>
    <cellStyle name="Normal 2 2 9 2 5 3" xfId="11752" xr:uid="{00000000-0005-0000-0000-000017300000}"/>
    <cellStyle name="Normal 2 2 9 2 5 3 2" xfId="11753" xr:uid="{00000000-0005-0000-0000-000018300000}"/>
    <cellStyle name="Normal 2 2 9 2 5 3 3" xfId="11754" xr:uid="{00000000-0005-0000-0000-000019300000}"/>
    <cellStyle name="Normal 2 2 9 2 5 3 4" xfId="11755" xr:uid="{00000000-0005-0000-0000-00001A300000}"/>
    <cellStyle name="Normal 2 2 9 2 5 4" xfId="11756" xr:uid="{00000000-0005-0000-0000-00001B300000}"/>
    <cellStyle name="Normal 2 2 9 2 5 5" xfId="11757" xr:uid="{00000000-0005-0000-0000-00001C300000}"/>
    <cellStyle name="Normal 2 2 9 2 5 6" xfId="11758" xr:uid="{00000000-0005-0000-0000-00001D300000}"/>
    <cellStyle name="Normal 2 2 9 2 6" xfId="11759" xr:uid="{00000000-0005-0000-0000-00001E300000}"/>
    <cellStyle name="Normal 2 2 9 2 6 2" xfId="11760" xr:uid="{00000000-0005-0000-0000-00001F300000}"/>
    <cellStyle name="Normal 2 2 9 2 6 2 2" xfId="11761" xr:uid="{00000000-0005-0000-0000-000020300000}"/>
    <cellStyle name="Normal 2 2 9 2 6 2 2 2" xfId="11762" xr:uid="{00000000-0005-0000-0000-000021300000}"/>
    <cellStyle name="Normal 2 2 9 2 6 2 2 3" xfId="11763" xr:uid="{00000000-0005-0000-0000-000022300000}"/>
    <cellStyle name="Normal 2 2 9 2 6 2 2 4" xfId="11764" xr:uid="{00000000-0005-0000-0000-000023300000}"/>
    <cellStyle name="Normal 2 2 9 2 6 2 3" xfId="11765" xr:uid="{00000000-0005-0000-0000-000024300000}"/>
    <cellStyle name="Normal 2 2 9 2 6 2 4" xfId="11766" xr:uid="{00000000-0005-0000-0000-000025300000}"/>
    <cellStyle name="Normal 2 2 9 2 6 2 5" xfId="11767" xr:uid="{00000000-0005-0000-0000-000026300000}"/>
    <cellStyle name="Normal 2 2 9 2 6 3" xfId="11768" xr:uid="{00000000-0005-0000-0000-000027300000}"/>
    <cellStyle name="Normal 2 2 9 2 6 3 2" xfId="11769" xr:uid="{00000000-0005-0000-0000-000028300000}"/>
    <cellStyle name="Normal 2 2 9 2 6 3 3" xfId="11770" xr:uid="{00000000-0005-0000-0000-000029300000}"/>
    <cellStyle name="Normal 2 2 9 2 6 3 4" xfId="11771" xr:uid="{00000000-0005-0000-0000-00002A300000}"/>
    <cellStyle name="Normal 2 2 9 2 6 4" xfId="11772" xr:uid="{00000000-0005-0000-0000-00002B300000}"/>
    <cellStyle name="Normal 2 2 9 2 6 5" xfId="11773" xr:uid="{00000000-0005-0000-0000-00002C300000}"/>
    <cellStyle name="Normal 2 2 9 2 6 6" xfId="11774" xr:uid="{00000000-0005-0000-0000-00002D300000}"/>
    <cellStyle name="Normal 2 2 9 2 7" xfId="11775" xr:uid="{00000000-0005-0000-0000-00002E300000}"/>
    <cellStyle name="Normal 2 2 9 2 7 2" xfId="11776" xr:uid="{00000000-0005-0000-0000-00002F300000}"/>
    <cellStyle name="Normal 2 2 9 2 7 2 2" xfId="11777" xr:uid="{00000000-0005-0000-0000-000030300000}"/>
    <cellStyle name="Normal 2 2 9 2 7 2 2 2" xfId="11778" xr:uid="{00000000-0005-0000-0000-000031300000}"/>
    <cellStyle name="Normal 2 2 9 2 7 2 2 3" xfId="11779" xr:uid="{00000000-0005-0000-0000-000032300000}"/>
    <cellStyle name="Normal 2 2 9 2 7 2 2 4" xfId="11780" xr:uid="{00000000-0005-0000-0000-000033300000}"/>
    <cellStyle name="Normal 2 2 9 2 7 2 3" xfId="11781" xr:uid="{00000000-0005-0000-0000-000034300000}"/>
    <cellStyle name="Normal 2 2 9 2 7 2 4" xfId="11782" xr:uid="{00000000-0005-0000-0000-000035300000}"/>
    <cellStyle name="Normal 2 2 9 2 7 2 5" xfId="11783" xr:uid="{00000000-0005-0000-0000-000036300000}"/>
    <cellStyle name="Normal 2 2 9 2 7 3" xfId="11784" xr:uid="{00000000-0005-0000-0000-000037300000}"/>
    <cellStyle name="Normal 2 2 9 2 7 3 2" xfId="11785" xr:uid="{00000000-0005-0000-0000-000038300000}"/>
    <cellStyle name="Normal 2 2 9 2 7 3 3" xfId="11786" xr:uid="{00000000-0005-0000-0000-000039300000}"/>
    <cellStyle name="Normal 2 2 9 2 7 3 4" xfId="11787" xr:uid="{00000000-0005-0000-0000-00003A300000}"/>
    <cellStyle name="Normal 2 2 9 2 7 4" xfId="11788" xr:uid="{00000000-0005-0000-0000-00003B300000}"/>
    <cellStyle name="Normal 2 2 9 2 7 5" xfId="11789" xr:uid="{00000000-0005-0000-0000-00003C300000}"/>
    <cellStyle name="Normal 2 2 9 2 7 6" xfId="11790" xr:uid="{00000000-0005-0000-0000-00003D300000}"/>
    <cellStyle name="Normal 2 2 9 2 8" xfId="11791" xr:uid="{00000000-0005-0000-0000-00003E300000}"/>
    <cellStyle name="Normal 2 2 9 2 8 2" xfId="11792" xr:uid="{00000000-0005-0000-0000-00003F300000}"/>
    <cellStyle name="Normal 2 2 9 2 8 2 2" xfId="11793" xr:uid="{00000000-0005-0000-0000-000040300000}"/>
    <cellStyle name="Normal 2 2 9 2 8 2 2 2" xfId="11794" xr:uid="{00000000-0005-0000-0000-000041300000}"/>
    <cellStyle name="Normal 2 2 9 2 8 2 2 3" xfId="11795" xr:uid="{00000000-0005-0000-0000-000042300000}"/>
    <cellStyle name="Normal 2 2 9 2 8 2 2 4" xfId="11796" xr:uid="{00000000-0005-0000-0000-000043300000}"/>
    <cellStyle name="Normal 2 2 9 2 8 2 3" xfId="11797" xr:uid="{00000000-0005-0000-0000-000044300000}"/>
    <cellStyle name="Normal 2 2 9 2 8 2 4" xfId="11798" xr:uid="{00000000-0005-0000-0000-000045300000}"/>
    <cellStyle name="Normal 2 2 9 2 8 2 5" xfId="11799" xr:uid="{00000000-0005-0000-0000-000046300000}"/>
    <cellStyle name="Normal 2 2 9 2 8 3" xfId="11800" xr:uid="{00000000-0005-0000-0000-000047300000}"/>
    <cellStyle name="Normal 2 2 9 2 8 3 2" xfId="11801" xr:uid="{00000000-0005-0000-0000-000048300000}"/>
    <cellStyle name="Normal 2 2 9 2 8 3 3" xfId="11802" xr:uid="{00000000-0005-0000-0000-000049300000}"/>
    <cellStyle name="Normal 2 2 9 2 8 3 4" xfId="11803" xr:uid="{00000000-0005-0000-0000-00004A300000}"/>
    <cellStyle name="Normal 2 2 9 2 8 4" xfId="11804" xr:uid="{00000000-0005-0000-0000-00004B300000}"/>
    <cellStyle name="Normal 2 2 9 2 8 5" xfId="11805" xr:uid="{00000000-0005-0000-0000-00004C300000}"/>
    <cellStyle name="Normal 2 2 9 2 8 6" xfId="11806" xr:uid="{00000000-0005-0000-0000-00004D300000}"/>
    <cellStyle name="Normal 2 2 9 2 9" xfId="11807" xr:uid="{00000000-0005-0000-0000-00004E300000}"/>
    <cellStyle name="Normal 2 2 9 2 9 2" xfId="11808" xr:uid="{00000000-0005-0000-0000-00004F300000}"/>
    <cellStyle name="Normal 2 2 9 2 9 2 2" xfId="11809" xr:uid="{00000000-0005-0000-0000-000050300000}"/>
    <cellStyle name="Normal 2 2 9 2 9 2 3" xfId="11810" xr:uid="{00000000-0005-0000-0000-000051300000}"/>
    <cellStyle name="Normal 2 2 9 2 9 2 4" xfId="11811" xr:uid="{00000000-0005-0000-0000-000052300000}"/>
    <cellStyle name="Normal 2 2 9 2 9 3" xfId="11812" xr:uid="{00000000-0005-0000-0000-000053300000}"/>
    <cellStyle name="Normal 2 2 9 2 9 4" xfId="11813" xr:uid="{00000000-0005-0000-0000-000054300000}"/>
    <cellStyle name="Normal 2 2 9 2 9 5" xfId="11814" xr:uid="{00000000-0005-0000-0000-000055300000}"/>
    <cellStyle name="Normal 2 2 9 3" xfId="11815" xr:uid="{00000000-0005-0000-0000-000056300000}"/>
    <cellStyle name="Normal 2 2 9 3 2" xfId="11816" xr:uid="{00000000-0005-0000-0000-000057300000}"/>
    <cellStyle name="Normal 2 2 9 3 3" xfId="11817" xr:uid="{00000000-0005-0000-0000-000058300000}"/>
    <cellStyle name="Normal 2 2 9 3 3 2" xfId="11818" xr:uid="{00000000-0005-0000-0000-000059300000}"/>
    <cellStyle name="Normal 2 2 9 3 3 2 2" xfId="11819" xr:uid="{00000000-0005-0000-0000-00005A300000}"/>
    <cellStyle name="Normal 2 2 9 3 3 2 3" xfId="11820" xr:uid="{00000000-0005-0000-0000-00005B300000}"/>
    <cellStyle name="Normal 2 2 9 3 3 2 4" xfId="11821" xr:uid="{00000000-0005-0000-0000-00005C300000}"/>
    <cellStyle name="Normal 2 2 9 3 3 3" xfId="11822" xr:uid="{00000000-0005-0000-0000-00005D300000}"/>
    <cellStyle name="Normal 2 2 9 3 3 4" xfId="11823" xr:uid="{00000000-0005-0000-0000-00005E300000}"/>
    <cellStyle name="Normal 2 2 9 3 3 5" xfId="11824" xr:uid="{00000000-0005-0000-0000-00005F300000}"/>
    <cellStyle name="Normal 2 2 9 3 4" xfId="11825" xr:uid="{00000000-0005-0000-0000-000060300000}"/>
    <cellStyle name="Normal 2 2 9 3 4 2" xfId="11826" xr:uid="{00000000-0005-0000-0000-000061300000}"/>
    <cellStyle name="Normal 2 2 9 3 4 3" xfId="11827" xr:uid="{00000000-0005-0000-0000-000062300000}"/>
    <cellStyle name="Normal 2 2 9 3 4 4" xfId="11828" xr:uid="{00000000-0005-0000-0000-000063300000}"/>
    <cellStyle name="Normal 2 2 9 3 5" xfId="11829" xr:uid="{00000000-0005-0000-0000-000064300000}"/>
    <cellStyle name="Normal 2 2 9 3 6" xfId="11830" xr:uid="{00000000-0005-0000-0000-000065300000}"/>
    <cellStyle name="Normal 2 2 9 3 7" xfId="11831" xr:uid="{00000000-0005-0000-0000-000066300000}"/>
    <cellStyle name="Normal 2 2 9 4" xfId="11832" xr:uid="{00000000-0005-0000-0000-000067300000}"/>
    <cellStyle name="Normal 2 2 9 5" xfId="11833" xr:uid="{00000000-0005-0000-0000-000068300000}"/>
    <cellStyle name="Normal 2 2 9 6" xfId="11834" xr:uid="{00000000-0005-0000-0000-000069300000}"/>
    <cellStyle name="Normal 2 2 9 7" xfId="11835" xr:uid="{00000000-0005-0000-0000-00006A300000}"/>
    <cellStyle name="Normal 2 2 9 8" xfId="11836" xr:uid="{00000000-0005-0000-0000-00006B300000}"/>
    <cellStyle name="Normal 2 2 9 9" xfId="11837" xr:uid="{00000000-0005-0000-0000-00006C300000}"/>
    <cellStyle name="Normal 2 2 90" xfId="11838" xr:uid="{00000000-0005-0000-0000-00006D300000}"/>
    <cellStyle name="Normal 2 2 91" xfId="11839" xr:uid="{00000000-0005-0000-0000-00006E300000}"/>
    <cellStyle name="Normal 2 2 92" xfId="11840" xr:uid="{00000000-0005-0000-0000-00006F300000}"/>
    <cellStyle name="Normal 2 2 93" xfId="11841" xr:uid="{00000000-0005-0000-0000-000070300000}"/>
    <cellStyle name="Normal 2 2 94" xfId="11842" xr:uid="{00000000-0005-0000-0000-000071300000}"/>
    <cellStyle name="Normal 2 2 95" xfId="11843" xr:uid="{00000000-0005-0000-0000-000072300000}"/>
    <cellStyle name="Normal 2 2 96" xfId="11844" xr:uid="{00000000-0005-0000-0000-000073300000}"/>
    <cellStyle name="Normal 2 2 97" xfId="11845" xr:uid="{00000000-0005-0000-0000-000074300000}"/>
    <cellStyle name="Normal 2 2 98" xfId="11846" xr:uid="{00000000-0005-0000-0000-000075300000}"/>
    <cellStyle name="Normal 2 2 99" xfId="11847" xr:uid="{00000000-0005-0000-0000-000076300000}"/>
    <cellStyle name="Normal 2 2_Guarantees" xfId="11848" xr:uid="{00000000-0005-0000-0000-000077300000}"/>
    <cellStyle name="Normal 2 20" xfId="11849" xr:uid="{00000000-0005-0000-0000-000078300000}"/>
    <cellStyle name="Normal 2 20 2" xfId="11850" xr:uid="{00000000-0005-0000-0000-000079300000}"/>
    <cellStyle name="Normal 2 21" xfId="11851" xr:uid="{00000000-0005-0000-0000-00007A300000}"/>
    <cellStyle name="Normal 2 21 2" xfId="11852" xr:uid="{00000000-0005-0000-0000-00007B300000}"/>
    <cellStyle name="Normal 2 21 2 2" xfId="11853" xr:uid="{00000000-0005-0000-0000-00007C300000}"/>
    <cellStyle name="Normal 2 21 2 2 2" xfId="11854" xr:uid="{00000000-0005-0000-0000-00007D300000}"/>
    <cellStyle name="Normal 2 21 2 2 3" xfId="11855" xr:uid="{00000000-0005-0000-0000-00007E300000}"/>
    <cellStyle name="Normal 2 21 2 2 4" xfId="11856" xr:uid="{00000000-0005-0000-0000-00007F300000}"/>
    <cellStyle name="Normal 2 21 2 3" xfId="11857" xr:uid="{00000000-0005-0000-0000-000080300000}"/>
    <cellStyle name="Normal 2 21 2 4" xfId="11858" xr:uid="{00000000-0005-0000-0000-000081300000}"/>
    <cellStyle name="Normal 2 21 2 5" xfId="11859" xr:uid="{00000000-0005-0000-0000-000082300000}"/>
    <cellStyle name="Normal 2 21 3" xfId="11860" xr:uid="{00000000-0005-0000-0000-000083300000}"/>
    <cellStyle name="Normal 2 21 4" xfId="11861" xr:uid="{00000000-0005-0000-0000-000084300000}"/>
    <cellStyle name="Normal 2 21 4 2" xfId="11862" xr:uid="{00000000-0005-0000-0000-000085300000}"/>
    <cellStyle name="Normal 2 21 4 3" xfId="11863" xr:uid="{00000000-0005-0000-0000-000086300000}"/>
    <cellStyle name="Normal 2 21 4 4" xfId="11864" xr:uid="{00000000-0005-0000-0000-000087300000}"/>
    <cellStyle name="Normal 2 21 5" xfId="11865" xr:uid="{00000000-0005-0000-0000-000088300000}"/>
    <cellStyle name="Normal 2 21 6" xfId="11866" xr:uid="{00000000-0005-0000-0000-000089300000}"/>
    <cellStyle name="Normal 2 21 7" xfId="11867" xr:uid="{00000000-0005-0000-0000-00008A300000}"/>
    <cellStyle name="Normal 2 22" xfId="11868" xr:uid="{00000000-0005-0000-0000-00008B300000}"/>
    <cellStyle name="Normal 2 22 2" xfId="11869" xr:uid="{00000000-0005-0000-0000-00008C300000}"/>
    <cellStyle name="Normal 2 22 2 2" xfId="11870" xr:uid="{00000000-0005-0000-0000-00008D300000}"/>
    <cellStyle name="Normal 2 22 2 2 2" xfId="11871" xr:uid="{00000000-0005-0000-0000-00008E300000}"/>
    <cellStyle name="Normal 2 22 2 2 3" xfId="11872" xr:uid="{00000000-0005-0000-0000-00008F300000}"/>
    <cellStyle name="Normal 2 22 2 2 4" xfId="11873" xr:uid="{00000000-0005-0000-0000-000090300000}"/>
    <cellStyle name="Normal 2 22 2 3" xfId="11874" xr:uid="{00000000-0005-0000-0000-000091300000}"/>
    <cellStyle name="Normal 2 22 2 4" xfId="11875" xr:uid="{00000000-0005-0000-0000-000092300000}"/>
    <cellStyle name="Normal 2 22 2 5" xfId="11876" xr:uid="{00000000-0005-0000-0000-000093300000}"/>
    <cellStyle name="Normal 2 22 3" xfId="11877" xr:uid="{00000000-0005-0000-0000-000094300000}"/>
    <cellStyle name="Normal 2 22 4" xfId="11878" xr:uid="{00000000-0005-0000-0000-000095300000}"/>
    <cellStyle name="Normal 2 22 4 2" xfId="11879" xr:uid="{00000000-0005-0000-0000-000096300000}"/>
    <cellStyle name="Normal 2 22 4 3" xfId="11880" xr:uid="{00000000-0005-0000-0000-000097300000}"/>
    <cellStyle name="Normal 2 22 4 4" xfId="11881" xr:uid="{00000000-0005-0000-0000-000098300000}"/>
    <cellStyle name="Normal 2 22 5" xfId="11882" xr:uid="{00000000-0005-0000-0000-000099300000}"/>
    <cellStyle name="Normal 2 22 6" xfId="11883" xr:uid="{00000000-0005-0000-0000-00009A300000}"/>
    <cellStyle name="Normal 2 22 7" xfId="11884" xr:uid="{00000000-0005-0000-0000-00009B300000}"/>
    <cellStyle name="Normal 2 23" xfId="11885" xr:uid="{00000000-0005-0000-0000-00009C300000}"/>
    <cellStyle name="Normal 2 23 2" xfId="11886" xr:uid="{00000000-0005-0000-0000-00009D300000}"/>
    <cellStyle name="Normal 2 24" xfId="11887" xr:uid="{00000000-0005-0000-0000-00009E300000}"/>
    <cellStyle name="Normal 2 24 2" xfId="11888" xr:uid="{00000000-0005-0000-0000-00009F300000}"/>
    <cellStyle name="Normal 2 24 3" xfId="11889" xr:uid="{00000000-0005-0000-0000-0000A0300000}"/>
    <cellStyle name="Normal 2 24 4" xfId="11890" xr:uid="{00000000-0005-0000-0000-0000A1300000}"/>
    <cellStyle name="Normal 2 25" xfId="11891" xr:uid="{00000000-0005-0000-0000-0000A2300000}"/>
    <cellStyle name="Normal 2 25 2" xfId="11892" xr:uid="{00000000-0005-0000-0000-0000A3300000}"/>
    <cellStyle name="Normal 2 25 3" xfId="11893" xr:uid="{00000000-0005-0000-0000-0000A4300000}"/>
    <cellStyle name="Normal 2 25 4" xfId="11894" xr:uid="{00000000-0005-0000-0000-0000A5300000}"/>
    <cellStyle name="Normal 2 26" xfId="11895" xr:uid="{00000000-0005-0000-0000-0000A6300000}"/>
    <cellStyle name="Normal 2 26 2" xfId="11896" xr:uid="{00000000-0005-0000-0000-0000A7300000}"/>
    <cellStyle name="Normal 2 27" xfId="11897" xr:uid="{00000000-0005-0000-0000-0000A8300000}"/>
    <cellStyle name="Normal 2 27 2" xfId="11898" xr:uid="{00000000-0005-0000-0000-0000A9300000}"/>
    <cellStyle name="Normal 2 28" xfId="11899" xr:uid="{00000000-0005-0000-0000-0000AA300000}"/>
    <cellStyle name="Normal 2 28 2" xfId="11900" xr:uid="{00000000-0005-0000-0000-0000AB300000}"/>
    <cellStyle name="Normal 2 29" xfId="11901" xr:uid="{00000000-0005-0000-0000-0000AC300000}"/>
    <cellStyle name="Normal 2 29 2" xfId="11902" xr:uid="{00000000-0005-0000-0000-0000AD300000}"/>
    <cellStyle name="Normal 2 3" xfId="11903" xr:uid="{00000000-0005-0000-0000-0000AE300000}"/>
    <cellStyle name="Normal 2 3 10" xfId="11904" xr:uid="{00000000-0005-0000-0000-0000AF300000}"/>
    <cellStyle name="Normal 2 3 10 2" xfId="11905" xr:uid="{00000000-0005-0000-0000-0000B0300000}"/>
    <cellStyle name="Normal 2 3 10 2 2" xfId="11906" xr:uid="{00000000-0005-0000-0000-0000B1300000}"/>
    <cellStyle name="Normal 2 3 10 2 2 2" xfId="11907" xr:uid="{00000000-0005-0000-0000-0000B2300000}"/>
    <cellStyle name="Normal 2 3 10 2 2 3" xfId="11908" xr:uid="{00000000-0005-0000-0000-0000B3300000}"/>
    <cellStyle name="Normal 2 3 10 2 2 4" xfId="11909" xr:uid="{00000000-0005-0000-0000-0000B4300000}"/>
    <cellStyle name="Normal 2 3 10 2 3" xfId="11910" xr:uid="{00000000-0005-0000-0000-0000B5300000}"/>
    <cellStyle name="Normal 2 3 10 2 4" xfId="11911" xr:uid="{00000000-0005-0000-0000-0000B6300000}"/>
    <cellStyle name="Normal 2 3 10 2 5" xfId="11912" xr:uid="{00000000-0005-0000-0000-0000B7300000}"/>
    <cellStyle name="Normal 2 3 10 3" xfId="11913" xr:uid="{00000000-0005-0000-0000-0000B8300000}"/>
    <cellStyle name="Normal 2 3 10 4" xfId="11914" xr:uid="{00000000-0005-0000-0000-0000B9300000}"/>
    <cellStyle name="Normal 2 3 10 4 2" xfId="11915" xr:uid="{00000000-0005-0000-0000-0000BA300000}"/>
    <cellStyle name="Normal 2 3 10 4 3" xfId="11916" xr:uid="{00000000-0005-0000-0000-0000BB300000}"/>
    <cellStyle name="Normal 2 3 10 4 4" xfId="11917" xr:uid="{00000000-0005-0000-0000-0000BC300000}"/>
    <cellStyle name="Normal 2 3 10 5" xfId="11918" xr:uid="{00000000-0005-0000-0000-0000BD300000}"/>
    <cellStyle name="Normal 2 3 10 6" xfId="11919" xr:uid="{00000000-0005-0000-0000-0000BE300000}"/>
    <cellStyle name="Normal 2 3 10 7" xfId="11920" xr:uid="{00000000-0005-0000-0000-0000BF300000}"/>
    <cellStyle name="Normal 2 3 11" xfId="11921" xr:uid="{00000000-0005-0000-0000-0000C0300000}"/>
    <cellStyle name="Normal 2 3 11 2" xfId="11922" xr:uid="{00000000-0005-0000-0000-0000C1300000}"/>
    <cellStyle name="Normal 2 3 12" xfId="11923" xr:uid="{00000000-0005-0000-0000-0000C2300000}"/>
    <cellStyle name="Normal 2 3 12 2" xfId="11924" xr:uid="{00000000-0005-0000-0000-0000C3300000}"/>
    <cellStyle name="Normal 2 3 13" xfId="11925" xr:uid="{00000000-0005-0000-0000-0000C4300000}"/>
    <cellStyle name="Normal 2 3 13 2" xfId="11926" xr:uid="{00000000-0005-0000-0000-0000C5300000}"/>
    <cellStyle name="Normal 2 3 2" xfId="11927" xr:uid="{00000000-0005-0000-0000-0000C6300000}"/>
    <cellStyle name="Normal 2 3 2 2" xfId="11928" xr:uid="{00000000-0005-0000-0000-0000C7300000}"/>
    <cellStyle name="Normal 2 3 2 2 2" xfId="11929" xr:uid="{00000000-0005-0000-0000-0000C8300000}"/>
    <cellStyle name="Normal 2 3 2 2 3" xfId="11930" xr:uid="{00000000-0005-0000-0000-0000C9300000}"/>
    <cellStyle name="Normal 2 3 2 2 3 2" xfId="11931" xr:uid="{00000000-0005-0000-0000-0000CA300000}"/>
    <cellStyle name="Normal 2 3 2 2 3 2 2" xfId="11932" xr:uid="{00000000-0005-0000-0000-0000CB300000}"/>
    <cellStyle name="Normal 2 3 2 2 3 2 3" xfId="11933" xr:uid="{00000000-0005-0000-0000-0000CC300000}"/>
    <cellStyle name="Normal 2 3 2 2 3 2 4" xfId="11934" xr:uid="{00000000-0005-0000-0000-0000CD300000}"/>
    <cellStyle name="Normal 2 3 2 2 3 3" xfId="11935" xr:uid="{00000000-0005-0000-0000-0000CE300000}"/>
    <cellStyle name="Normal 2 3 2 2 3 4" xfId="11936" xr:uid="{00000000-0005-0000-0000-0000CF300000}"/>
    <cellStyle name="Normal 2 3 2 2 3 5" xfId="11937" xr:uid="{00000000-0005-0000-0000-0000D0300000}"/>
    <cellStyle name="Normal 2 3 2 2 4" xfId="11938" xr:uid="{00000000-0005-0000-0000-0000D1300000}"/>
    <cellStyle name="Normal 2 3 2 2 5" xfId="11939" xr:uid="{00000000-0005-0000-0000-0000D2300000}"/>
    <cellStyle name="Normal 2 3 2 2 5 2" xfId="11940" xr:uid="{00000000-0005-0000-0000-0000D3300000}"/>
    <cellStyle name="Normal 2 3 2 2 5 3" xfId="11941" xr:uid="{00000000-0005-0000-0000-0000D4300000}"/>
    <cellStyle name="Normal 2 3 2 2 5 4" xfId="11942" xr:uid="{00000000-0005-0000-0000-0000D5300000}"/>
    <cellStyle name="Normal 2 3 2 2 6" xfId="11943" xr:uid="{00000000-0005-0000-0000-0000D6300000}"/>
    <cellStyle name="Normal 2 3 2 2 7" xfId="11944" xr:uid="{00000000-0005-0000-0000-0000D7300000}"/>
    <cellStyle name="Normal 2 3 2 2 8" xfId="11945" xr:uid="{00000000-0005-0000-0000-0000D8300000}"/>
    <cellStyle name="Normal 2 3 2 3" xfId="11946" xr:uid="{00000000-0005-0000-0000-0000D9300000}"/>
    <cellStyle name="Normal 2 3 2 4" xfId="11947" xr:uid="{00000000-0005-0000-0000-0000DA300000}"/>
    <cellStyle name="Normal 2 3 2 4 2" xfId="11948" xr:uid="{00000000-0005-0000-0000-0000DB300000}"/>
    <cellStyle name="Normal 2 3 2 4 2 2" xfId="11949" xr:uid="{00000000-0005-0000-0000-0000DC300000}"/>
    <cellStyle name="Normal 2 3 2 4 2 3" xfId="11950" xr:uid="{00000000-0005-0000-0000-0000DD300000}"/>
    <cellStyle name="Normal 2 3 2 4 2 4" xfId="11951" xr:uid="{00000000-0005-0000-0000-0000DE300000}"/>
    <cellStyle name="Normal 2 3 2 4 3" xfId="11952" xr:uid="{00000000-0005-0000-0000-0000DF300000}"/>
    <cellStyle name="Normal 2 3 2 4 4" xfId="11953" xr:uid="{00000000-0005-0000-0000-0000E0300000}"/>
    <cellStyle name="Normal 2 3 2 4 5" xfId="11954" xr:uid="{00000000-0005-0000-0000-0000E1300000}"/>
    <cellStyle name="Normal 2 3 2 5" xfId="11955" xr:uid="{00000000-0005-0000-0000-0000E2300000}"/>
    <cellStyle name="Normal 2 3 2 5 2" xfId="11956" xr:uid="{00000000-0005-0000-0000-0000E3300000}"/>
    <cellStyle name="Normal 2 3 2 5 3" xfId="11957" xr:uid="{00000000-0005-0000-0000-0000E4300000}"/>
    <cellStyle name="Normal 2 3 2 5 4" xfId="11958" xr:uid="{00000000-0005-0000-0000-0000E5300000}"/>
    <cellStyle name="Normal 2 3 2 6" xfId="11959" xr:uid="{00000000-0005-0000-0000-0000E6300000}"/>
    <cellStyle name="Normal 2 3 2 7" xfId="11960" xr:uid="{00000000-0005-0000-0000-0000E7300000}"/>
    <cellStyle name="Normal 2 3 2 8" xfId="11961" xr:uid="{00000000-0005-0000-0000-0000E8300000}"/>
    <cellStyle name="Normal 2 3 3" xfId="11962" xr:uid="{00000000-0005-0000-0000-0000E9300000}"/>
    <cellStyle name="Normal 2 3 4" xfId="11963" xr:uid="{00000000-0005-0000-0000-0000EA300000}"/>
    <cellStyle name="Normal 2 3 5" xfId="11964" xr:uid="{00000000-0005-0000-0000-0000EB300000}"/>
    <cellStyle name="Normal 2 3 6" xfId="11965" xr:uid="{00000000-0005-0000-0000-0000EC300000}"/>
    <cellStyle name="Normal 2 3 7" xfId="11966" xr:uid="{00000000-0005-0000-0000-0000ED300000}"/>
    <cellStyle name="Normal 2 3 8" xfId="11967" xr:uid="{00000000-0005-0000-0000-0000EE300000}"/>
    <cellStyle name="Normal 2 3 9" xfId="11968" xr:uid="{00000000-0005-0000-0000-0000EF300000}"/>
    <cellStyle name="Normal 2 3 9 2" xfId="11969" xr:uid="{00000000-0005-0000-0000-0000F0300000}"/>
    <cellStyle name="Normal 2 30" xfId="11970" xr:uid="{00000000-0005-0000-0000-0000F1300000}"/>
    <cellStyle name="Normal 2 30 2" xfId="11971" xr:uid="{00000000-0005-0000-0000-0000F2300000}"/>
    <cellStyle name="Normal 2 31" xfId="11972" xr:uid="{00000000-0005-0000-0000-0000F3300000}"/>
    <cellStyle name="Normal 2 31 2" xfId="11973" xr:uid="{00000000-0005-0000-0000-0000F4300000}"/>
    <cellStyle name="Normal 2 32" xfId="11974" xr:uid="{00000000-0005-0000-0000-0000F5300000}"/>
    <cellStyle name="Normal 2 32 2" xfId="11975" xr:uid="{00000000-0005-0000-0000-0000F6300000}"/>
    <cellStyle name="Normal 2 33" xfId="11976" xr:uid="{00000000-0005-0000-0000-0000F7300000}"/>
    <cellStyle name="Normal 2 33 2" xfId="11977" xr:uid="{00000000-0005-0000-0000-0000F8300000}"/>
    <cellStyle name="Normal 2 34" xfId="11978" xr:uid="{00000000-0005-0000-0000-0000F9300000}"/>
    <cellStyle name="Normal 2 34 2" xfId="11979" xr:uid="{00000000-0005-0000-0000-0000FA300000}"/>
    <cellStyle name="Normal 2 35" xfId="11980" xr:uid="{00000000-0005-0000-0000-0000FB300000}"/>
    <cellStyle name="Normal 2 35 2" xfId="11981" xr:uid="{00000000-0005-0000-0000-0000FC300000}"/>
    <cellStyle name="Normal 2 36" xfId="11982" xr:uid="{00000000-0005-0000-0000-0000FD300000}"/>
    <cellStyle name="Normal 2 36 2" xfId="11983" xr:uid="{00000000-0005-0000-0000-0000FE300000}"/>
    <cellStyle name="Normal 2 37" xfId="11984" xr:uid="{00000000-0005-0000-0000-0000FF300000}"/>
    <cellStyle name="Normal 2 37 2" xfId="11985" xr:uid="{00000000-0005-0000-0000-000000310000}"/>
    <cellStyle name="Normal 2 38" xfId="11986" xr:uid="{00000000-0005-0000-0000-000001310000}"/>
    <cellStyle name="Normal 2 38 2" xfId="11987" xr:uid="{00000000-0005-0000-0000-000002310000}"/>
    <cellStyle name="Normal 2 39" xfId="11988" xr:uid="{00000000-0005-0000-0000-000003310000}"/>
    <cellStyle name="Normal 2 39 2" xfId="11989" xr:uid="{00000000-0005-0000-0000-000004310000}"/>
    <cellStyle name="Normal 2 4" xfId="11990" xr:uid="{00000000-0005-0000-0000-000005310000}"/>
    <cellStyle name="Normal 2 4 10" xfId="11991" xr:uid="{00000000-0005-0000-0000-000006310000}"/>
    <cellStyle name="Normal 2 4 10 2" xfId="11992" xr:uid="{00000000-0005-0000-0000-000007310000}"/>
    <cellStyle name="Normal 2 4 11" xfId="11993" xr:uid="{00000000-0005-0000-0000-000008310000}"/>
    <cellStyle name="Normal 2 4 12" xfId="11994" xr:uid="{00000000-0005-0000-0000-000009310000}"/>
    <cellStyle name="Normal 2 4 12 2" xfId="11995" xr:uid="{00000000-0005-0000-0000-00000A310000}"/>
    <cellStyle name="Normal 2 4 13" xfId="11996" xr:uid="{00000000-0005-0000-0000-00000B310000}"/>
    <cellStyle name="Normal 2 4 14" xfId="11997" xr:uid="{00000000-0005-0000-0000-00000C310000}"/>
    <cellStyle name="Normal 2 4 2" xfId="11998" xr:uid="{00000000-0005-0000-0000-00000D310000}"/>
    <cellStyle name="Normal 2 4 2 2" xfId="11999" xr:uid="{00000000-0005-0000-0000-00000E310000}"/>
    <cellStyle name="Normal 2 4 3" xfId="12000" xr:uid="{00000000-0005-0000-0000-00000F310000}"/>
    <cellStyle name="Normal 2 4 4" xfId="12001" xr:uid="{00000000-0005-0000-0000-000010310000}"/>
    <cellStyle name="Normal 2 4 5" xfId="12002" xr:uid="{00000000-0005-0000-0000-000011310000}"/>
    <cellStyle name="Normal 2 4 6" xfId="12003" xr:uid="{00000000-0005-0000-0000-000012310000}"/>
    <cellStyle name="Normal 2 4 7" xfId="12004" xr:uid="{00000000-0005-0000-0000-000013310000}"/>
    <cellStyle name="Normal 2 4 8" xfId="12005" xr:uid="{00000000-0005-0000-0000-000014310000}"/>
    <cellStyle name="Normal 2 4 9" xfId="12006" xr:uid="{00000000-0005-0000-0000-000015310000}"/>
    <cellStyle name="Normal 2 4 9 2" xfId="12007" xr:uid="{00000000-0005-0000-0000-000016310000}"/>
    <cellStyle name="Normal 2 40" xfId="12008" xr:uid="{00000000-0005-0000-0000-000017310000}"/>
    <cellStyle name="Normal 2 40 2" xfId="12009" xr:uid="{00000000-0005-0000-0000-000018310000}"/>
    <cellStyle name="Normal 2 41" xfId="12010" xr:uid="{00000000-0005-0000-0000-000019310000}"/>
    <cellStyle name="Normal 2 41 2" xfId="12011" xr:uid="{00000000-0005-0000-0000-00001A310000}"/>
    <cellStyle name="Normal 2 42" xfId="12012" xr:uid="{00000000-0005-0000-0000-00001B310000}"/>
    <cellStyle name="Normal 2 42 2" xfId="12013" xr:uid="{00000000-0005-0000-0000-00001C310000}"/>
    <cellStyle name="Normal 2 43" xfId="12014" xr:uid="{00000000-0005-0000-0000-00001D310000}"/>
    <cellStyle name="Normal 2 43 2" xfId="12015" xr:uid="{00000000-0005-0000-0000-00001E310000}"/>
    <cellStyle name="Normal 2 44" xfId="12016" xr:uid="{00000000-0005-0000-0000-00001F310000}"/>
    <cellStyle name="Normal 2 44 2" xfId="12017" xr:uid="{00000000-0005-0000-0000-000020310000}"/>
    <cellStyle name="Normal 2 45" xfId="12018" xr:uid="{00000000-0005-0000-0000-000021310000}"/>
    <cellStyle name="Normal 2 45 2" xfId="12019" xr:uid="{00000000-0005-0000-0000-000022310000}"/>
    <cellStyle name="Normal 2 46" xfId="12020" xr:uid="{00000000-0005-0000-0000-000023310000}"/>
    <cellStyle name="Normal 2 46 2" xfId="12021" xr:uid="{00000000-0005-0000-0000-000024310000}"/>
    <cellStyle name="Normal 2 47" xfId="12022" xr:uid="{00000000-0005-0000-0000-000025310000}"/>
    <cellStyle name="Normal 2 47 2" xfId="12023" xr:uid="{00000000-0005-0000-0000-000026310000}"/>
    <cellStyle name="Normal 2 48" xfId="12024" xr:uid="{00000000-0005-0000-0000-000027310000}"/>
    <cellStyle name="Normal 2 48 2" xfId="12025" xr:uid="{00000000-0005-0000-0000-000028310000}"/>
    <cellStyle name="Normal 2 49" xfId="12026" xr:uid="{00000000-0005-0000-0000-000029310000}"/>
    <cellStyle name="Normal 2 49 2" xfId="12027" xr:uid="{00000000-0005-0000-0000-00002A310000}"/>
    <cellStyle name="Normal 2 5" xfId="12028" xr:uid="{00000000-0005-0000-0000-00002B310000}"/>
    <cellStyle name="Normal 2 5 10" xfId="12029" xr:uid="{00000000-0005-0000-0000-00002C310000}"/>
    <cellStyle name="Normal 2 5 11" xfId="12030" xr:uid="{00000000-0005-0000-0000-00002D310000}"/>
    <cellStyle name="Normal 2 5 12" xfId="12031" xr:uid="{00000000-0005-0000-0000-00002E310000}"/>
    <cellStyle name="Normal 2 5 13" xfId="12032" xr:uid="{00000000-0005-0000-0000-00002F310000}"/>
    <cellStyle name="Normal 2 5 2" xfId="12033" xr:uid="{00000000-0005-0000-0000-000030310000}"/>
    <cellStyle name="Normal 2 5 2 2" xfId="12034" xr:uid="{00000000-0005-0000-0000-000031310000}"/>
    <cellStyle name="Normal 2 5 3" xfId="12035" xr:uid="{00000000-0005-0000-0000-000032310000}"/>
    <cellStyle name="Normal 2 5 3 2" xfId="12036" xr:uid="{00000000-0005-0000-0000-000033310000}"/>
    <cellStyle name="Normal 2 5 4" xfId="12037" xr:uid="{00000000-0005-0000-0000-000034310000}"/>
    <cellStyle name="Normal 2 5 4 2" xfId="12038" xr:uid="{00000000-0005-0000-0000-000035310000}"/>
    <cellStyle name="Normal 2 5 5" xfId="12039" xr:uid="{00000000-0005-0000-0000-000036310000}"/>
    <cellStyle name="Normal 2 5 5 2" xfId="12040" xr:uid="{00000000-0005-0000-0000-000037310000}"/>
    <cellStyle name="Normal 2 5 6" xfId="12041" xr:uid="{00000000-0005-0000-0000-000038310000}"/>
    <cellStyle name="Normal 2 5 6 2" xfId="12042" xr:uid="{00000000-0005-0000-0000-000039310000}"/>
    <cellStyle name="Normal 2 5 7" xfId="12043" xr:uid="{00000000-0005-0000-0000-00003A310000}"/>
    <cellStyle name="Normal 2 5 8" xfId="12044" xr:uid="{00000000-0005-0000-0000-00003B310000}"/>
    <cellStyle name="Normal 2 5 9" xfId="12045" xr:uid="{00000000-0005-0000-0000-00003C310000}"/>
    <cellStyle name="Normal 2 50" xfId="12046" xr:uid="{00000000-0005-0000-0000-00003D310000}"/>
    <cellStyle name="Normal 2 50 2" xfId="12047" xr:uid="{00000000-0005-0000-0000-00003E310000}"/>
    <cellStyle name="Normal 2 51" xfId="12048" xr:uid="{00000000-0005-0000-0000-00003F310000}"/>
    <cellStyle name="Normal 2 51 2" xfId="12049" xr:uid="{00000000-0005-0000-0000-000040310000}"/>
    <cellStyle name="Normal 2 52" xfId="12050" xr:uid="{00000000-0005-0000-0000-000041310000}"/>
    <cellStyle name="Normal 2 52 2" xfId="12051" xr:uid="{00000000-0005-0000-0000-000042310000}"/>
    <cellStyle name="Normal 2 53" xfId="12052" xr:uid="{00000000-0005-0000-0000-000043310000}"/>
    <cellStyle name="Normal 2 53 2" xfId="12053" xr:uid="{00000000-0005-0000-0000-000044310000}"/>
    <cellStyle name="Normal 2 54" xfId="12054" xr:uid="{00000000-0005-0000-0000-000045310000}"/>
    <cellStyle name="Normal 2 54 2" xfId="12055" xr:uid="{00000000-0005-0000-0000-000046310000}"/>
    <cellStyle name="Normal 2 55" xfId="12056" xr:uid="{00000000-0005-0000-0000-000047310000}"/>
    <cellStyle name="Normal 2 55 2" xfId="12057" xr:uid="{00000000-0005-0000-0000-000048310000}"/>
    <cellStyle name="Normal 2 56" xfId="12058" xr:uid="{00000000-0005-0000-0000-000049310000}"/>
    <cellStyle name="Normal 2 56 2" xfId="12059" xr:uid="{00000000-0005-0000-0000-00004A310000}"/>
    <cellStyle name="Normal 2 57" xfId="12060" xr:uid="{00000000-0005-0000-0000-00004B310000}"/>
    <cellStyle name="Normal 2 6" xfId="12061" xr:uid="{00000000-0005-0000-0000-00004C310000}"/>
    <cellStyle name="Normal 2 6 10" xfId="12062" xr:uid="{00000000-0005-0000-0000-00004D310000}"/>
    <cellStyle name="Normal 2 6 11" xfId="12063" xr:uid="{00000000-0005-0000-0000-00004E310000}"/>
    <cellStyle name="Normal 2 6 12" xfId="12064" xr:uid="{00000000-0005-0000-0000-00004F310000}"/>
    <cellStyle name="Normal 2 6 13" xfId="12065" xr:uid="{00000000-0005-0000-0000-000050310000}"/>
    <cellStyle name="Normal 2 6 2" xfId="12066" xr:uid="{00000000-0005-0000-0000-000051310000}"/>
    <cellStyle name="Normal 2 6 2 2" xfId="12067" xr:uid="{00000000-0005-0000-0000-000052310000}"/>
    <cellStyle name="Normal 2 6 3" xfId="12068" xr:uid="{00000000-0005-0000-0000-000053310000}"/>
    <cellStyle name="Normal 2 6 3 2" xfId="12069" xr:uid="{00000000-0005-0000-0000-000054310000}"/>
    <cellStyle name="Normal 2 6 4" xfId="12070" xr:uid="{00000000-0005-0000-0000-000055310000}"/>
    <cellStyle name="Normal 2 6 5" xfId="12071" xr:uid="{00000000-0005-0000-0000-000056310000}"/>
    <cellStyle name="Normal 2 6 6" xfId="12072" xr:uid="{00000000-0005-0000-0000-000057310000}"/>
    <cellStyle name="Normal 2 6 7" xfId="12073" xr:uid="{00000000-0005-0000-0000-000058310000}"/>
    <cellStyle name="Normal 2 6 8" xfId="12074" xr:uid="{00000000-0005-0000-0000-000059310000}"/>
    <cellStyle name="Normal 2 6 9" xfId="12075" xr:uid="{00000000-0005-0000-0000-00005A310000}"/>
    <cellStyle name="Normal 2 7" xfId="12076" xr:uid="{00000000-0005-0000-0000-00005B310000}"/>
    <cellStyle name="Normal 2 7 10" xfId="12077" xr:uid="{00000000-0005-0000-0000-00005C310000}"/>
    <cellStyle name="Normal 2 7 11" xfId="12078" xr:uid="{00000000-0005-0000-0000-00005D310000}"/>
    <cellStyle name="Normal 2 7 12" xfId="12079" xr:uid="{00000000-0005-0000-0000-00005E310000}"/>
    <cellStyle name="Normal 2 7 13" xfId="12080" xr:uid="{00000000-0005-0000-0000-00005F310000}"/>
    <cellStyle name="Normal 2 7 13 2" xfId="12081" xr:uid="{00000000-0005-0000-0000-000060310000}"/>
    <cellStyle name="Normal 2 7 13 2 2" xfId="12082" xr:uid="{00000000-0005-0000-0000-000061310000}"/>
    <cellStyle name="Normal 2 7 13 2 3" xfId="12083" xr:uid="{00000000-0005-0000-0000-000062310000}"/>
    <cellStyle name="Normal 2 7 13 2 4" xfId="12084" xr:uid="{00000000-0005-0000-0000-000063310000}"/>
    <cellStyle name="Normal 2 7 13 3" xfId="12085" xr:uid="{00000000-0005-0000-0000-000064310000}"/>
    <cellStyle name="Normal 2 7 13 4" xfId="12086" xr:uid="{00000000-0005-0000-0000-000065310000}"/>
    <cellStyle name="Normal 2 7 13 5" xfId="12087" xr:uid="{00000000-0005-0000-0000-000066310000}"/>
    <cellStyle name="Normal 2 7 14" xfId="12088" xr:uid="{00000000-0005-0000-0000-000067310000}"/>
    <cellStyle name="Normal 2 7 14 2" xfId="12089" xr:uid="{00000000-0005-0000-0000-000068310000}"/>
    <cellStyle name="Normal 2 7 14 3" xfId="12090" xr:uid="{00000000-0005-0000-0000-000069310000}"/>
    <cellStyle name="Normal 2 7 14 4" xfId="12091" xr:uid="{00000000-0005-0000-0000-00006A310000}"/>
    <cellStyle name="Normal 2 7 15" xfId="12092" xr:uid="{00000000-0005-0000-0000-00006B310000}"/>
    <cellStyle name="Normal 2 7 16" xfId="12093" xr:uid="{00000000-0005-0000-0000-00006C310000}"/>
    <cellStyle name="Normal 2 7 17" xfId="12094" xr:uid="{00000000-0005-0000-0000-00006D310000}"/>
    <cellStyle name="Normal 2 7 2" xfId="12095" xr:uid="{00000000-0005-0000-0000-00006E310000}"/>
    <cellStyle name="Normal 2 7 2 2" xfId="12096" xr:uid="{00000000-0005-0000-0000-00006F310000}"/>
    <cellStyle name="Normal 2 7 3" xfId="12097" xr:uid="{00000000-0005-0000-0000-000070310000}"/>
    <cellStyle name="Normal 2 7 3 2" xfId="12098" xr:uid="{00000000-0005-0000-0000-000071310000}"/>
    <cellStyle name="Normal 2 7 4" xfId="12099" xr:uid="{00000000-0005-0000-0000-000072310000}"/>
    <cellStyle name="Normal 2 7 5" xfId="12100" xr:uid="{00000000-0005-0000-0000-000073310000}"/>
    <cellStyle name="Normal 2 7 6" xfId="12101" xr:uid="{00000000-0005-0000-0000-000074310000}"/>
    <cellStyle name="Normal 2 7 7" xfId="12102" xr:uid="{00000000-0005-0000-0000-000075310000}"/>
    <cellStyle name="Normal 2 7 8" xfId="12103" xr:uid="{00000000-0005-0000-0000-000076310000}"/>
    <cellStyle name="Normal 2 7 9" xfId="12104" xr:uid="{00000000-0005-0000-0000-000077310000}"/>
    <cellStyle name="Normal 2 8" xfId="12105" xr:uid="{00000000-0005-0000-0000-000078310000}"/>
    <cellStyle name="Normal 2 8 2" xfId="12106" xr:uid="{00000000-0005-0000-0000-000079310000}"/>
    <cellStyle name="Normal 2 8 3" xfId="12107" xr:uid="{00000000-0005-0000-0000-00007A310000}"/>
    <cellStyle name="Normal 2 8 3 2" xfId="12108" xr:uid="{00000000-0005-0000-0000-00007B310000}"/>
    <cellStyle name="Normal 2 8 4" xfId="12109" xr:uid="{00000000-0005-0000-0000-00007C310000}"/>
    <cellStyle name="Normal 2 8 4 2" xfId="12110" xr:uid="{00000000-0005-0000-0000-00007D310000}"/>
    <cellStyle name="Normal 2 8 4 2 2" xfId="12111" xr:uid="{00000000-0005-0000-0000-00007E310000}"/>
    <cellStyle name="Normal 2 8 4 2 2 2" xfId="12112" xr:uid="{00000000-0005-0000-0000-00007F310000}"/>
    <cellStyle name="Normal 2 8 4 2 2 3" xfId="12113" xr:uid="{00000000-0005-0000-0000-000080310000}"/>
    <cellStyle name="Normal 2 8 4 2 2 4" xfId="12114" xr:uid="{00000000-0005-0000-0000-000081310000}"/>
    <cellStyle name="Normal 2 8 4 2 3" xfId="12115" xr:uid="{00000000-0005-0000-0000-000082310000}"/>
    <cellStyle name="Normal 2 8 4 2 4" xfId="12116" xr:uid="{00000000-0005-0000-0000-000083310000}"/>
    <cellStyle name="Normal 2 8 4 2 5" xfId="12117" xr:uid="{00000000-0005-0000-0000-000084310000}"/>
    <cellStyle name="Normal 2 8 4 3" xfId="12118" xr:uid="{00000000-0005-0000-0000-000085310000}"/>
    <cellStyle name="Normal 2 8 4 4" xfId="12119" xr:uid="{00000000-0005-0000-0000-000086310000}"/>
    <cellStyle name="Normal 2 8 4 4 2" xfId="12120" xr:uid="{00000000-0005-0000-0000-000087310000}"/>
    <cellStyle name="Normal 2 8 4 4 3" xfId="12121" xr:uid="{00000000-0005-0000-0000-000088310000}"/>
    <cellStyle name="Normal 2 8 4 4 4" xfId="12122" xr:uid="{00000000-0005-0000-0000-000089310000}"/>
    <cellStyle name="Normal 2 8 4 5" xfId="12123" xr:uid="{00000000-0005-0000-0000-00008A310000}"/>
    <cellStyle name="Normal 2 8 4 6" xfId="12124" xr:uid="{00000000-0005-0000-0000-00008B310000}"/>
    <cellStyle name="Normal 2 8 4 7" xfId="12125" xr:uid="{00000000-0005-0000-0000-00008C310000}"/>
    <cellStyle name="Normal 2 8 5" xfId="12126" xr:uid="{00000000-0005-0000-0000-00008D310000}"/>
    <cellStyle name="Normal 2 8 5 2" xfId="12127" xr:uid="{00000000-0005-0000-0000-00008E310000}"/>
    <cellStyle name="Normal 2 8 5 2 2" xfId="12128" xr:uid="{00000000-0005-0000-0000-00008F310000}"/>
    <cellStyle name="Normal 2 8 5 2 3" xfId="12129" xr:uid="{00000000-0005-0000-0000-000090310000}"/>
    <cellStyle name="Normal 2 8 5 2 4" xfId="12130" xr:uid="{00000000-0005-0000-0000-000091310000}"/>
    <cellStyle name="Normal 2 8 5 3" xfId="12131" xr:uid="{00000000-0005-0000-0000-000092310000}"/>
    <cellStyle name="Normal 2 8 5 4" xfId="12132" xr:uid="{00000000-0005-0000-0000-000093310000}"/>
    <cellStyle name="Normal 2 8 5 5" xfId="12133" xr:uid="{00000000-0005-0000-0000-000094310000}"/>
    <cellStyle name="Normal 2 8 6" xfId="12134" xr:uid="{00000000-0005-0000-0000-000095310000}"/>
    <cellStyle name="Normal 2 8 6 2" xfId="12135" xr:uid="{00000000-0005-0000-0000-000096310000}"/>
    <cellStyle name="Normal 2 8 6 3" xfId="12136" xr:uid="{00000000-0005-0000-0000-000097310000}"/>
    <cellStyle name="Normal 2 8 6 4" xfId="12137" xr:uid="{00000000-0005-0000-0000-000098310000}"/>
    <cellStyle name="Normal 2 8 7" xfId="12138" xr:uid="{00000000-0005-0000-0000-000099310000}"/>
    <cellStyle name="Normal 2 8 8" xfId="12139" xr:uid="{00000000-0005-0000-0000-00009A310000}"/>
    <cellStyle name="Normal 2 8 9" xfId="12140" xr:uid="{00000000-0005-0000-0000-00009B310000}"/>
    <cellStyle name="Normal 2 9" xfId="12141" xr:uid="{00000000-0005-0000-0000-00009C310000}"/>
    <cellStyle name="Normal 2 9 10" xfId="12142" xr:uid="{00000000-0005-0000-0000-00009D310000}"/>
    <cellStyle name="Normal 2 9 10 2" xfId="12143" xr:uid="{00000000-0005-0000-0000-00009E310000}"/>
    <cellStyle name="Normal 2 9 10 2 2" xfId="12144" xr:uid="{00000000-0005-0000-0000-00009F310000}"/>
    <cellStyle name="Normal 2 9 10 2 2 2" xfId="12145" xr:uid="{00000000-0005-0000-0000-0000A0310000}"/>
    <cellStyle name="Normal 2 9 10 2 2 3" xfId="12146" xr:uid="{00000000-0005-0000-0000-0000A1310000}"/>
    <cellStyle name="Normal 2 9 10 2 2 4" xfId="12147" xr:uid="{00000000-0005-0000-0000-0000A2310000}"/>
    <cellStyle name="Normal 2 9 10 2 3" xfId="12148" xr:uid="{00000000-0005-0000-0000-0000A3310000}"/>
    <cellStyle name="Normal 2 9 10 2 4" xfId="12149" xr:uid="{00000000-0005-0000-0000-0000A4310000}"/>
    <cellStyle name="Normal 2 9 10 2 5" xfId="12150" xr:uid="{00000000-0005-0000-0000-0000A5310000}"/>
    <cellStyle name="Normal 2 9 10 3" xfId="12151" xr:uid="{00000000-0005-0000-0000-0000A6310000}"/>
    <cellStyle name="Normal 2 9 10 3 2" xfId="12152" xr:uid="{00000000-0005-0000-0000-0000A7310000}"/>
    <cellStyle name="Normal 2 9 10 3 3" xfId="12153" xr:uid="{00000000-0005-0000-0000-0000A8310000}"/>
    <cellStyle name="Normal 2 9 10 3 4" xfId="12154" xr:uid="{00000000-0005-0000-0000-0000A9310000}"/>
    <cellStyle name="Normal 2 9 10 4" xfId="12155" xr:uid="{00000000-0005-0000-0000-0000AA310000}"/>
    <cellStyle name="Normal 2 9 10 5" xfId="12156" xr:uid="{00000000-0005-0000-0000-0000AB310000}"/>
    <cellStyle name="Normal 2 9 10 6" xfId="12157" xr:uid="{00000000-0005-0000-0000-0000AC310000}"/>
    <cellStyle name="Normal 2 9 11" xfId="12158" xr:uid="{00000000-0005-0000-0000-0000AD310000}"/>
    <cellStyle name="Normal 2 9 11 2" xfId="12159" xr:uid="{00000000-0005-0000-0000-0000AE310000}"/>
    <cellStyle name="Normal 2 9 11 2 2" xfId="12160" xr:uid="{00000000-0005-0000-0000-0000AF310000}"/>
    <cellStyle name="Normal 2 9 11 2 3" xfId="12161" xr:uid="{00000000-0005-0000-0000-0000B0310000}"/>
    <cellStyle name="Normal 2 9 11 2 4" xfId="12162" xr:uid="{00000000-0005-0000-0000-0000B1310000}"/>
    <cellStyle name="Normal 2 9 11 3" xfId="12163" xr:uid="{00000000-0005-0000-0000-0000B2310000}"/>
    <cellStyle name="Normal 2 9 11 4" xfId="12164" xr:uid="{00000000-0005-0000-0000-0000B3310000}"/>
    <cellStyle name="Normal 2 9 11 5" xfId="12165" xr:uid="{00000000-0005-0000-0000-0000B4310000}"/>
    <cellStyle name="Normal 2 9 12" xfId="12166" xr:uid="{00000000-0005-0000-0000-0000B5310000}"/>
    <cellStyle name="Normal 2 9 12 2" xfId="12167" xr:uid="{00000000-0005-0000-0000-0000B6310000}"/>
    <cellStyle name="Normal 2 9 12 3" xfId="12168" xr:uid="{00000000-0005-0000-0000-0000B7310000}"/>
    <cellStyle name="Normal 2 9 12 4" xfId="12169" xr:uid="{00000000-0005-0000-0000-0000B8310000}"/>
    <cellStyle name="Normal 2 9 13" xfId="12170" xr:uid="{00000000-0005-0000-0000-0000B9310000}"/>
    <cellStyle name="Normal 2 9 14" xfId="12171" xr:uid="{00000000-0005-0000-0000-0000BA310000}"/>
    <cellStyle name="Normal 2 9 15" xfId="12172" xr:uid="{00000000-0005-0000-0000-0000BB310000}"/>
    <cellStyle name="Normal 2 9 2" xfId="12173" xr:uid="{00000000-0005-0000-0000-0000BC310000}"/>
    <cellStyle name="Normal 2 9 2 2" xfId="12174" xr:uid="{00000000-0005-0000-0000-0000BD310000}"/>
    <cellStyle name="Normal 2 9 2 2 2" xfId="12175" xr:uid="{00000000-0005-0000-0000-0000BE310000}"/>
    <cellStyle name="Normal 2 9 2 3" xfId="12176" xr:uid="{00000000-0005-0000-0000-0000BF310000}"/>
    <cellStyle name="Normal 2 9 2 4" xfId="12177" xr:uid="{00000000-0005-0000-0000-0000C0310000}"/>
    <cellStyle name="Normal 2 9 2 5" xfId="12178" xr:uid="{00000000-0005-0000-0000-0000C1310000}"/>
    <cellStyle name="Normal 2 9 2 6" xfId="12179" xr:uid="{00000000-0005-0000-0000-0000C2310000}"/>
    <cellStyle name="Normal 2 9 2 7" xfId="12180" xr:uid="{00000000-0005-0000-0000-0000C3310000}"/>
    <cellStyle name="Normal 2 9 2 8" xfId="12181" xr:uid="{00000000-0005-0000-0000-0000C4310000}"/>
    <cellStyle name="Normal 2 9 3" xfId="12182" xr:uid="{00000000-0005-0000-0000-0000C5310000}"/>
    <cellStyle name="Normal 2 9 3 2" xfId="12183" xr:uid="{00000000-0005-0000-0000-0000C6310000}"/>
    <cellStyle name="Normal 2 9 4" xfId="12184" xr:uid="{00000000-0005-0000-0000-0000C7310000}"/>
    <cellStyle name="Normal 2 9 5" xfId="12185" xr:uid="{00000000-0005-0000-0000-0000C8310000}"/>
    <cellStyle name="Normal 2 9 6" xfId="12186" xr:uid="{00000000-0005-0000-0000-0000C9310000}"/>
    <cellStyle name="Normal 2 9 7" xfId="12187" xr:uid="{00000000-0005-0000-0000-0000CA310000}"/>
    <cellStyle name="Normal 2 9 8" xfId="12188" xr:uid="{00000000-0005-0000-0000-0000CB310000}"/>
    <cellStyle name="Normal 2 9 9" xfId="12189" xr:uid="{00000000-0005-0000-0000-0000CC310000}"/>
    <cellStyle name="Normal 2 9 9 2" xfId="12190" xr:uid="{00000000-0005-0000-0000-0000CD310000}"/>
    <cellStyle name="Normal 20" xfId="12191" xr:uid="{00000000-0005-0000-0000-0000CE310000}"/>
    <cellStyle name="Normal 20 10" xfId="12192" xr:uid="{00000000-0005-0000-0000-0000CF310000}"/>
    <cellStyle name="Normal 20 10 2" xfId="12193" xr:uid="{00000000-0005-0000-0000-0000D0310000}"/>
    <cellStyle name="Normal 20 11" xfId="12194" xr:uid="{00000000-0005-0000-0000-0000D1310000}"/>
    <cellStyle name="Normal 20 11 2" xfId="12195" xr:uid="{00000000-0005-0000-0000-0000D2310000}"/>
    <cellStyle name="Normal 20 12" xfId="12196" xr:uid="{00000000-0005-0000-0000-0000D3310000}"/>
    <cellStyle name="Normal 20 12 2" xfId="12197" xr:uid="{00000000-0005-0000-0000-0000D4310000}"/>
    <cellStyle name="Normal 20 13" xfId="12198" xr:uid="{00000000-0005-0000-0000-0000D5310000}"/>
    <cellStyle name="Normal 20 13 2" xfId="12199" xr:uid="{00000000-0005-0000-0000-0000D6310000}"/>
    <cellStyle name="Normal 20 13 2 2" xfId="12200" xr:uid="{00000000-0005-0000-0000-0000D7310000}"/>
    <cellStyle name="Normal 20 13 2 3" xfId="12201" xr:uid="{00000000-0005-0000-0000-0000D8310000}"/>
    <cellStyle name="Normal 20 13 2 3 2" xfId="12202" xr:uid="{00000000-0005-0000-0000-0000D9310000}"/>
    <cellStyle name="Normal 20 13 2 3 3" xfId="12203" xr:uid="{00000000-0005-0000-0000-0000DA310000}"/>
    <cellStyle name="Normal 20 13 2 3 4" xfId="12204" xr:uid="{00000000-0005-0000-0000-0000DB310000}"/>
    <cellStyle name="Normal 20 13 2 4" xfId="12205" xr:uid="{00000000-0005-0000-0000-0000DC310000}"/>
    <cellStyle name="Normal 20 13 2 5" xfId="12206" xr:uid="{00000000-0005-0000-0000-0000DD310000}"/>
    <cellStyle name="Normal 20 13 2 6" xfId="12207" xr:uid="{00000000-0005-0000-0000-0000DE310000}"/>
    <cellStyle name="Normal 20 13 3" xfId="12208" xr:uid="{00000000-0005-0000-0000-0000DF310000}"/>
    <cellStyle name="Normal 20 13 4" xfId="12209" xr:uid="{00000000-0005-0000-0000-0000E0310000}"/>
    <cellStyle name="Normal 20 13 4 2" xfId="12210" xr:uid="{00000000-0005-0000-0000-0000E1310000}"/>
    <cellStyle name="Normal 20 13 4 3" xfId="12211" xr:uid="{00000000-0005-0000-0000-0000E2310000}"/>
    <cellStyle name="Normal 20 13 4 4" xfId="12212" xr:uid="{00000000-0005-0000-0000-0000E3310000}"/>
    <cellStyle name="Normal 20 13 5" xfId="12213" xr:uid="{00000000-0005-0000-0000-0000E4310000}"/>
    <cellStyle name="Normal 20 13 6" xfId="12214" xr:uid="{00000000-0005-0000-0000-0000E5310000}"/>
    <cellStyle name="Normal 20 13 7" xfId="12215" xr:uid="{00000000-0005-0000-0000-0000E6310000}"/>
    <cellStyle name="Normal 20 14" xfId="12216" xr:uid="{00000000-0005-0000-0000-0000E7310000}"/>
    <cellStyle name="Normal 20 15" xfId="12217" xr:uid="{00000000-0005-0000-0000-0000E8310000}"/>
    <cellStyle name="Normal 20 15 2" xfId="12218" xr:uid="{00000000-0005-0000-0000-0000E9310000}"/>
    <cellStyle name="Normal 20 15 2 2" xfId="12219" xr:uid="{00000000-0005-0000-0000-0000EA310000}"/>
    <cellStyle name="Normal 20 15 2 3" xfId="12220" xr:uid="{00000000-0005-0000-0000-0000EB310000}"/>
    <cellStyle name="Normal 20 15 2 4" xfId="12221" xr:uid="{00000000-0005-0000-0000-0000EC310000}"/>
    <cellStyle name="Normal 20 15 3" xfId="12222" xr:uid="{00000000-0005-0000-0000-0000ED310000}"/>
    <cellStyle name="Normal 20 15 4" xfId="12223" xr:uid="{00000000-0005-0000-0000-0000EE310000}"/>
    <cellStyle name="Normal 20 15 5" xfId="12224" xr:uid="{00000000-0005-0000-0000-0000EF310000}"/>
    <cellStyle name="Normal 20 16" xfId="12225" xr:uid="{00000000-0005-0000-0000-0000F0310000}"/>
    <cellStyle name="Normal 20 16 2" xfId="12226" xr:uid="{00000000-0005-0000-0000-0000F1310000}"/>
    <cellStyle name="Normal 20 16 3" xfId="12227" xr:uid="{00000000-0005-0000-0000-0000F2310000}"/>
    <cellStyle name="Normal 20 16 4" xfId="12228" xr:uid="{00000000-0005-0000-0000-0000F3310000}"/>
    <cellStyle name="Normal 20 17" xfId="12229" xr:uid="{00000000-0005-0000-0000-0000F4310000}"/>
    <cellStyle name="Normal 20 18" xfId="12230" xr:uid="{00000000-0005-0000-0000-0000F5310000}"/>
    <cellStyle name="Normal 20 19" xfId="12231" xr:uid="{00000000-0005-0000-0000-0000F6310000}"/>
    <cellStyle name="Normal 20 2" xfId="12232" xr:uid="{00000000-0005-0000-0000-0000F7310000}"/>
    <cellStyle name="Normal 20 2 2" xfId="12233" xr:uid="{00000000-0005-0000-0000-0000F8310000}"/>
    <cellStyle name="Normal 20 2 2 2" xfId="12234" xr:uid="{00000000-0005-0000-0000-0000F9310000}"/>
    <cellStyle name="Normal 20 2 2 2 2" xfId="12235" xr:uid="{00000000-0005-0000-0000-0000FA310000}"/>
    <cellStyle name="Normal 20 2 2 2 2 2" xfId="12236" xr:uid="{00000000-0005-0000-0000-0000FB310000}"/>
    <cellStyle name="Normal 20 2 2 2 2 3" xfId="12237" xr:uid="{00000000-0005-0000-0000-0000FC310000}"/>
    <cellStyle name="Normal 20 2 2 2 2 4" xfId="12238" xr:uid="{00000000-0005-0000-0000-0000FD310000}"/>
    <cellStyle name="Normal 20 2 2 2 3" xfId="12239" xr:uid="{00000000-0005-0000-0000-0000FE310000}"/>
    <cellStyle name="Normal 20 2 2 2 4" xfId="12240" xr:uid="{00000000-0005-0000-0000-0000FF310000}"/>
    <cellStyle name="Normal 20 2 2 2 5" xfId="12241" xr:uid="{00000000-0005-0000-0000-000000320000}"/>
    <cellStyle name="Normal 20 2 2 3" xfId="12242" xr:uid="{00000000-0005-0000-0000-000001320000}"/>
    <cellStyle name="Normal 20 2 2 4" xfId="12243" xr:uid="{00000000-0005-0000-0000-000002320000}"/>
    <cellStyle name="Normal 20 2 2 4 2" xfId="12244" xr:uid="{00000000-0005-0000-0000-000003320000}"/>
    <cellStyle name="Normal 20 2 2 4 3" xfId="12245" xr:uid="{00000000-0005-0000-0000-000004320000}"/>
    <cellStyle name="Normal 20 2 2 4 4" xfId="12246" xr:uid="{00000000-0005-0000-0000-000005320000}"/>
    <cellStyle name="Normal 20 2 2 5" xfId="12247" xr:uid="{00000000-0005-0000-0000-000006320000}"/>
    <cellStyle name="Normal 20 2 2 6" xfId="12248" xr:uid="{00000000-0005-0000-0000-000007320000}"/>
    <cellStyle name="Normal 20 2 2 7" xfId="12249" xr:uid="{00000000-0005-0000-0000-000008320000}"/>
    <cellStyle name="Normal 20 3" xfId="12250" xr:uid="{00000000-0005-0000-0000-000009320000}"/>
    <cellStyle name="Normal 20 3 2" xfId="12251" xr:uid="{00000000-0005-0000-0000-00000A320000}"/>
    <cellStyle name="Normal 20 3 2 2" xfId="12252" xr:uid="{00000000-0005-0000-0000-00000B320000}"/>
    <cellStyle name="Normal 20 4" xfId="12253" xr:uid="{00000000-0005-0000-0000-00000C320000}"/>
    <cellStyle name="Normal 20 4 2" xfId="12254" xr:uid="{00000000-0005-0000-0000-00000D320000}"/>
    <cellStyle name="Normal 20 5" xfId="12255" xr:uid="{00000000-0005-0000-0000-00000E320000}"/>
    <cellStyle name="Normal 20 5 2" xfId="12256" xr:uid="{00000000-0005-0000-0000-00000F320000}"/>
    <cellStyle name="Normal 20 6" xfId="12257" xr:uid="{00000000-0005-0000-0000-000010320000}"/>
    <cellStyle name="Normal 20 6 2" xfId="12258" xr:uid="{00000000-0005-0000-0000-000011320000}"/>
    <cellStyle name="Normal 20 7" xfId="12259" xr:uid="{00000000-0005-0000-0000-000012320000}"/>
    <cellStyle name="Normal 20 7 2" xfId="12260" xr:uid="{00000000-0005-0000-0000-000013320000}"/>
    <cellStyle name="Normal 20 8" xfId="12261" xr:uid="{00000000-0005-0000-0000-000014320000}"/>
    <cellStyle name="Normal 20 8 2" xfId="12262" xr:uid="{00000000-0005-0000-0000-000015320000}"/>
    <cellStyle name="Normal 20 9" xfId="12263" xr:uid="{00000000-0005-0000-0000-000016320000}"/>
    <cellStyle name="Normal 20 9 2" xfId="12264" xr:uid="{00000000-0005-0000-0000-000017320000}"/>
    <cellStyle name="Normal 21" xfId="12265" xr:uid="{00000000-0005-0000-0000-000018320000}"/>
    <cellStyle name="Normal 21 10" xfId="12266" xr:uid="{00000000-0005-0000-0000-000019320000}"/>
    <cellStyle name="Normal 21 10 2" xfId="12267" xr:uid="{00000000-0005-0000-0000-00001A320000}"/>
    <cellStyle name="Normal 21 11" xfId="12268" xr:uid="{00000000-0005-0000-0000-00001B320000}"/>
    <cellStyle name="Normal 21 11 2" xfId="12269" xr:uid="{00000000-0005-0000-0000-00001C320000}"/>
    <cellStyle name="Normal 21 12" xfId="12270" xr:uid="{00000000-0005-0000-0000-00001D320000}"/>
    <cellStyle name="Normal 21 12 2" xfId="12271" xr:uid="{00000000-0005-0000-0000-00001E320000}"/>
    <cellStyle name="Normal 21 13" xfId="12272" xr:uid="{00000000-0005-0000-0000-00001F320000}"/>
    <cellStyle name="Normal 21 14" xfId="12273" xr:uid="{00000000-0005-0000-0000-000020320000}"/>
    <cellStyle name="Normal 21 14 2" xfId="12274" xr:uid="{00000000-0005-0000-0000-000021320000}"/>
    <cellStyle name="Normal 21 14 2 2" xfId="12275" xr:uid="{00000000-0005-0000-0000-000022320000}"/>
    <cellStyle name="Normal 21 14 2 2 2" xfId="12276" xr:uid="{00000000-0005-0000-0000-000023320000}"/>
    <cellStyle name="Normal 21 14 2 2 3" xfId="12277" xr:uid="{00000000-0005-0000-0000-000024320000}"/>
    <cellStyle name="Normal 21 14 2 2 4" xfId="12278" xr:uid="{00000000-0005-0000-0000-000025320000}"/>
    <cellStyle name="Normal 21 14 2 3" xfId="12279" xr:uid="{00000000-0005-0000-0000-000026320000}"/>
    <cellStyle name="Normal 21 14 2 4" xfId="12280" xr:uid="{00000000-0005-0000-0000-000027320000}"/>
    <cellStyle name="Normal 21 14 2 5" xfId="12281" xr:uid="{00000000-0005-0000-0000-000028320000}"/>
    <cellStyle name="Normal 21 14 3" xfId="12282" xr:uid="{00000000-0005-0000-0000-000029320000}"/>
    <cellStyle name="Normal 21 14 3 2" xfId="12283" xr:uid="{00000000-0005-0000-0000-00002A320000}"/>
    <cellStyle name="Normal 21 14 3 3" xfId="12284" xr:uid="{00000000-0005-0000-0000-00002B320000}"/>
    <cellStyle name="Normal 21 14 3 4" xfId="12285" xr:uid="{00000000-0005-0000-0000-00002C320000}"/>
    <cellStyle name="Normal 21 14 4" xfId="12286" xr:uid="{00000000-0005-0000-0000-00002D320000}"/>
    <cellStyle name="Normal 21 14 5" xfId="12287" xr:uid="{00000000-0005-0000-0000-00002E320000}"/>
    <cellStyle name="Normal 21 14 6" xfId="12288" xr:uid="{00000000-0005-0000-0000-00002F320000}"/>
    <cellStyle name="Normal 21 15" xfId="12289" xr:uid="{00000000-0005-0000-0000-000030320000}"/>
    <cellStyle name="Normal 21 15 2" xfId="12290" xr:uid="{00000000-0005-0000-0000-000031320000}"/>
    <cellStyle name="Normal 21 15 3" xfId="12291" xr:uid="{00000000-0005-0000-0000-000032320000}"/>
    <cellStyle name="Normal 21 15 4" xfId="12292" xr:uid="{00000000-0005-0000-0000-000033320000}"/>
    <cellStyle name="Normal 21 2" xfId="12293" xr:uid="{00000000-0005-0000-0000-000034320000}"/>
    <cellStyle name="Normal 21 2 2" xfId="12294" xr:uid="{00000000-0005-0000-0000-000035320000}"/>
    <cellStyle name="Normal 21 2 3" xfId="12295" xr:uid="{00000000-0005-0000-0000-000036320000}"/>
    <cellStyle name="Normal 21 2 3 2" xfId="12296" xr:uid="{00000000-0005-0000-0000-000037320000}"/>
    <cellStyle name="Normal 21 2 3 2 2" xfId="12297" xr:uid="{00000000-0005-0000-0000-000038320000}"/>
    <cellStyle name="Normal 21 2 3 2 2 2" xfId="12298" xr:uid="{00000000-0005-0000-0000-000039320000}"/>
    <cellStyle name="Normal 21 2 3 2 2 3" xfId="12299" xr:uid="{00000000-0005-0000-0000-00003A320000}"/>
    <cellStyle name="Normal 21 2 3 2 2 4" xfId="12300" xr:uid="{00000000-0005-0000-0000-00003B320000}"/>
    <cellStyle name="Normal 21 2 3 2 3" xfId="12301" xr:uid="{00000000-0005-0000-0000-00003C320000}"/>
    <cellStyle name="Normal 21 2 3 2 4" xfId="12302" xr:uid="{00000000-0005-0000-0000-00003D320000}"/>
    <cellStyle name="Normal 21 2 3 2 5" xfId="12303" xr:uid="{00000000-0005-0000-0000-00003E320000}"/>
    <cellStyle name="Normal 21 2 3 3" xfId="12304" xr:uid="{00000000-0005-0000-0000-00003F320000}"/>
    <cellStyle name="Normal 21 2 3 3 2" xfId="12305" xr:uid="{00000000-0005-0000-0000-000040320000}"/>
    <cellStyle name="Normal 21 2 3 3 3" xfId="12306" xr:uid="{00000000-0005-0000-0000-000041320000}"/>
    <cellStyle name="Normal 21 2 3 3 4" xfId="12307" xr:uid="{00000000-0005-0000-0000-000042320000}"/>
    <cellStyle name="Normal 21 2 3 4" xfId="12308" xr:uid="{00000000-0005-0000-0000-000043320000}"/>
    <cellStyle name="Normal 21 2 3 5" xfId="12309" xr:uid="{00000000-0005-0000-0000-000044320000}"/>
    <cellStyle name="Normal 21 2 3 6" xfId="12310" xr:uid="{00000000-0005-0000-0000-000045320000}"/>
    <cellStyle name="Normal 21 3" xfId="12311" xr:uid="{00000000-0005-0000-0000-000046320000}"/>
    <cellStyle name="Normal 21 3 2" xfId="12312" xr:uid="{00000000-0005-0000-0000-000047320000}"/>
    <cellStyle name="Normal 21 4" xfId="12313" xr:uid="{00000000-0005-0000-0000-000048320000}"/>
    <cellStyle name="Normal 21 4 2" xfId="12314" xr:uid="{00000000-0005-0000-0000-000049320000}"/>
    <cellStyle name="Normal 21 5" xfId="12315" xr:uid="{00000000-0005-0000-0000-00004A320000}"/>
    <cellStyle name="Normal 21 5 2" xfId="12316" xr:uid="{00000000-0005-0000-0000-00004B320000}"/>
    <cellStyle name="Normal 21 6" xfId="12317" xr:uid="{00000000-0005-0000-0000-00004C320000}"/>
    <cellStyle name="Normal 21 6 2" xfId="12318" xr:uid="{00000000-0005-0000-0000-00004D320000}"/>
    <cellStyle name="Normal 21 7" xfId="12319" xr:uid="{00000000-0005-0000-0000-00004E320000}"/>
    <cellStyle name="Normal 21 7 2" xfId="12320" xr:uid="{00000000-0005-0000-0000-00004F320000}"/>
    <cellStyle name="Normal 21 8" xfId="12321" xr:uid="{00000000-0005-0000-0000-000050320000}"/>
    <cellStyle name="Normal 21 8 2" xfId="12322" xr:uid="{00000000-0005-0000-0000-000051320000}"/>
    <cellStyle name="Normal 21 9" xfId="12323" xr:uid="{00000000-0005-0000-0000-000052320000}"/>
    <cellStyle name="Normal 21 9 2" xfId="12324" xr:uid="{00000000-0005-0000-0000-000053320000}"/>
    <cellStyle name="Normal 22" xfId="12325" xr:uid="{00000000-0005-0000-0000-000054320000}"/>
    <cellStyle name="Normal 22 2" xfId="12326" xr:uid="{00000000-0005-0000-0000-000055320000}"/>
    <cellStyle name="Normal 22 2 2" xfId="12327" xr:uid="{00000000-0005-0000-0000-000056320000}"/>
    <cellStyle name="Normal 22 2 3" xfId="12328" xr:uid="{00000000-0005-0000-0000-000057320000}"/>
    <cellStyle name="Normal 22 2 3 2" xfId="12329" xr:uid="{00000000-0005-0000-0000-000058320000}"/>
    <cellStyle name="Normal 22 2 3 2 2" xfId="12330" xr:uid="{00000000-0005-0000-0000-000059320000}"/>
    <cellStyle name="Normal 22 2 3 2 2 2" xfId="12331" xr:uid="{00000000-0005-0000-0000-00005A320000}"/>
    <cellStyle name="Normal 22 2 3 2 2 3" xfId="12332" xr:uid="{00000000-0005-0000-0000-00005B320000}"/>
    <cellStyle name="Normal 22 2 3 2 2 4" xfId="12333" xr:uid="{00000000-0005-0000-0000-00005C320000}"/>
    <cellStyle name="Normal 22 2 3 2 3" xfId="12334" xr:uid="{00000000-0005-0000-0000-00005D320000}"/>
    <cellStyle name="Normal 22 2 3 2 4" xfId="12335" xr:uid="{00000000-0005-0000-0000-00005E320000}"/>
    <cellStyle name="Normal 22 2 3 2 5" xfId="12336" xr:uid="{00000000-0005-0000-0000-00005F320000}"/>
    <cellStyle name="Normal 22 2 3 3" xfId="12337" xr:uid="{00000000-0005-0000-0000-000060320000}"/>
    <cellStyle name="Normal 22 2 3 3 2" xfId="12338" xr:uid="{00000000-0005-0000-0000-000061320000}"/>
    <cellStyle name="Normal 22 2 3 3 3" xfId="12339" xr:uid="{00000000-0005-0000-0000-000062320000}"/>
    <cellStyle name="Normal 22 2 3 3 4" xfId="12340" xr:uid="{00000000-0005-0000-0000-000063320000}"/>
    <cellStyle name="Normal 22 2 3 4" xfId="12341" xr:uid="{00000000-0005-0000-0000-000064320000}"/>
    <cellStyle name="Normal 22 2 3 5" xfId="12342" xr:uid="{00000000-0005-0000-0000-000065320000}"/>
    <cellStyle name="Normal 22 2 3 6" xfId="12343" xr:uid="{00000000-0005-0000-0000-000066320000}"/>
    <cellStyle name="Normal 22 3" xfId="12344" xr:uid="{00000000-0005-0000-0000-000067320000}"/>
    <cellStyle name="Normal 22 3 2" xfId="12345" xr:uid="{00000000-0005-0000-0000-000068320000}"/>
    <cellStyle name="Normal 22 3 2 2" xfId="12346" xr:uid="{00000000-0005-0000-0000-000069320000}"/>
    <cellStyle name="Normal 22 3 2 2 2" xfId="12347" xr:uid="{00000000-0005-0000-0000-00006A320000}"/>
    <cellStyle name="Normal 22 3 2 2 2 2" xfId="12348" xr:uid="{00000000-0005-0000-0000-00006B320000}"/>
    <cellStyle name="Normal 22 3 2 2 2 3" xfId="12349" xr:uid="{00000000-0005-0000-0000-00006C320000}"/>
    <cellStyle name="Normal 22 3 2 2 2 4" xfId="12350" xr:uid="{00000000-0005-0000-0000-00006D320000}"/>
    <cellStyle name="Normal 22 3 2 2 3" xfId="12351" xr:uid="{00000000-0005-0000-0000-00006E320000}"/>
    <cellStyle name="Normal 22 3 2 2 4" xfId="12352" xr:uid="{00000000-0005-0000-0000-00006F320000}"/>
    <cellStyle name="Normal 22 3 2 2 5" xfId="12353" xr:uid="{00000000-0005-0000-0000-000070320000}"/>
    <cellStyle name="Normal 22 3 2 3" xfId="12354" xr:uid="{00000000-0005-0000-0000-000071320000}"/>
    <cellStyle name="Normal 22 3 2 4" xfId="12355" xr:uid="{00000000-0005-0000-0000-000072320000}"/>
    <cellStyle name="Normal 22 3 2 4 2" xfId="12356" xr:uid="{00000000-0005-0000-0000-000073320000}"/>
    <cellStyle name="Normal 22 3 2 4 3" xfId="12357" xr:uid="{00000000-0005-0000-0000-000074320000}"/>
    <cellStyle name="Normal 22 3 2 4 4" xfId="12358" xr:uid="{00000000-0005-0000-0000-000075320000}"/>
    <cellStyle name="Normal 22 3 2 5" xfId="12359" xr:uid="{00000000-0005-0000-0000-000076320000}"/>
    <cellStyle name="Normal 22 3 2 6" xfId="12360" xr:uid="{00000000-0005-0000-0000-000077320000}"/>
    <cellStyle name="Normal 22 3 2 7" xfId="12361" xr:uid="{00000000-0005-0000-0000-000078320000}"/>
    <cellStyle name="Normal 22 3 3" xfId="12362" xr:uid="{00000000-0005-0000-0000-000079320000}"/>
    <cellStyle name="Normal 22 3 3 2" xfId="12363" xr:uid="{00000000-0005-0000-0000-00007A320000}"/>
    <cellStyle name="Normal 22 3 3 2 2" xfId="12364" xr:uid="{00000000-0005-0000-0000-00007B320000}"/>
    <cellStyle name="Normal 22 3 3 2 2 2" xfId="12365" xr:uid="{00000000-0005-0000-0000-00007C320000}"/>
    <cellStyle name="Normal 22 3 3 2 2 3" xfId="12366" xr:uid="{00000000-0005-0000-0000-00007D320000}"/>
    <cellStyle name="Normal 22 3 3 2 2 4" xfId="12367" xr:uid="{00000000-0005-0000-0000-00007E320000}"/>
    <cellStyle name="Normal 22 3 3 2 3" xfId="12368" xr:uid="{00000000-0005-0000-0000-00007F320000}"/>
    <cellStyle name="Normal 22 3 3 2 4" xfId="12369" xr:uid="{00000000-0005-0000-0000-000080320000}"/>
    <cellStyle name="Normal 22 3 3 2 5" xfId="12370" xr:uid="{00000000-0005-0000-0000-000081320000}"/>
    <cellStyle name="Normal 22 3 3 3" xfId="12371" xr:uid="{00000000-0005-0000-0000-000082320000}"/>
    <cellStyle name="Normal 22 3 3 3 2" xfId="12372" xr:uid="{00000000-0005-0000-0000-000083320000}"/>
    <cellStyle name="Normal 22 3 3 3 3" xfId="12373" xr:uid="{00000000-0005-0000-0000-000084320000}"/>
    <cellStyle name="Normal 22 3 3 3 4" xfId="12374" xr:uid="{00000000-0005-0000-0000-000085320000}"/>
    <cellStyle name="Normal 22 3 3 4" xfId="12375" xr:uid="{00000000-0005-0000-0000-000086320000}"/>
    <cellStyle name="Normal 22 3 3 5" xfId="12376" xr:uid="{00000000-0005-0000-0000-000087320000}"/>
    <cellStyle name="Normal 22 3 3 6" xfId="12377" xr:uid="{00000000-0005-0000-0000-000088320000}"/>
    <cellStyle name="Normal 22 4" xfId="12378" xr:uid="{00000000-0005-0000-0000-000089320000}"/>
    <cellStyle name="Normal 22 4 2" xfId="12379" xr:uid="{00000000-0005-0000-0000-00008A320000}"/>
    <cellStyle name="Normal 22 4 2 2" xfId="12380" xr:uid="{00000000-0005-0000-0000-00008B320000}"/>
    <cellStyle name="Normal 22 4 2 2 2" xfId="12381" xr:uid="{00000000-0005-0000-0000-00008C320000}"/>
    <cellStyle name="Normal 22 4 2 2 2 2" xfId="12382" xr:uid="{00000000-0005-0000-0000-00008D320000}"/>
    <cellStyle name="Normal 22 4 2 2 2 3" xfId="12383" xr:uid="{00000000-0005-0000-0000-00008E320000}"/>
    <cellStyle name="Normal 22 4 2 2 2 4" xfId="12384" xr:uid="{00000000-0005-0000-0000-00008F320000}"/>
    <cellStyle name="Normal 22 4 2 2 3" xfId="12385" xr:uid="{00000000-0005-0000-0000-000090320000}"/>
    <cellStyle name="Normal 22 4 2 2 4" xfId="12386" xr:uid="{00000000-0005-0000-0000-000091320000}"/>
    <cellStyle name="Normal 22 4 2 2 5" xfId="12387" xr:uid="{00000000-0005-0000-0000-000092320000}"/>
    <cellStyle name="Normal 22 4 2 3" xfId="12388" xr:uid="{00000000-0005-0000-0000-000093320000}"/>
    <cellStyle name="Normal 22 4 2 3 2" xfId="12389" xr:uid="{00000000-0005-0000-0000-000094320000}"/>
    <cellStyle name="Normal 22 4 2 3 3" xfId="12390" xr:uid="{00000000-0005-0000-0000-000095320000}"/>
    <cellStyle name="Normal 22 4 2 3 4" xfId="12391" xr:uid="{00000000-0005-0000-0000-000096320000}"/>
    <cellStyle name="Normal 22 4 2 4" xfId="12392" xr:uid="{00000000-0005-0000-0000-000097320000}"/>
    <cellStyle name="Normal 22 4 2 5" xfId="12393" xr:uid="{00000000-0005-0000-0000-000098320000}"/>
    <cellStyle name="Normal 22 4 2 6" xfId="12394" xr:uid="{00000000-0005-0000-0000-000099320000}"/>
    <cellStyle name="Normal 22 4 3" xfId="12395" xr:uid="{00000000-0005-0000-0000-00009A320000}"/>
    <cellStyle name="Normal 22 4 4" xfId="12396" xr:uid="{00000000-0005-0000-0000-00009B320000}"/>
    <cellStyle name="Normal 22 4 4 2" xfId="12397" xr:uid="{00000000-0005-0000-0000-00009C320000}"/>
    <cellStyle name="Normal 22 4 4 2 2" xfId="12398" xr:uid="{00000000-0005-0000-0000-00009D320000}"/>
    <cellStyle name="Normal 22 4 4 2 3" xfId="12399" xr:uid="{00000000-0005-0000-0000-00009E320000}"/>
    <cellStyle name="Normal 22 4 4 2 4" xfId="12400" xr:uid="{00000000-0005-0000-0000-00009F320000}"/>
    <cellStyle name="Normal 22 4 4 3" xfId="12401" xr:uid="{00000000-0005-0000-0000-0000A0320000}"/>
    <cellStyle name="Normal 22 4 4 4" xfId="12402" xr:uid="{00000000-0005-0000-0000-0000A1320000}"/>
    <cellStyle name="Normal 22 4 4 5" xfId="12403" xr:uid="{00000000-0005-0000-0000-0000A2320000}"/>
    <cellStyle name="Normal 22 4 5" xfId="12404" xr:uid="{00000000-0005-0000-0000-0000A3320000}"/>
    <cellStyle name="Normal 22 4 5 2" xfId="12405" xr:uid="{00000000-0005-0000-0000-0000A4320000}"/>
    <cellStyle name="Normal 22 4 5 3" xfId="12406" xr:uid="{00000000-0005-0000-0000-0000A5320000}"/>
    <cellStyle name="Normal 22 4 5 4" xfId="12407" xr:uid="{00000000-0005-0000-0000-0000A6320000}"/>
    <cellStyle name="Normal 22 4 6" xfId="12408" xr:uid="{00000000-0005-0000-0000-0000A7320000}"/>
    <cellStyle name="Normal 22 4 7" xfId="12409" xr:uid="{00000000-0005-0000-0000-0000A8320000}"/>
    <cellStyle name="Normal 22 4 8" xfId="12410" xr:uid="{00000000-0005-0000-0000-0000A9320000}"/>
    <cellStyle name="Normal 22 5" xfId="12411" xr:uid="{00000000-0005-0000-0000-0000AA320000}"/>
    <cellStyle name="Normal 22 5 2" xfId="12412" xr:uid="{00000000-0005-0000-0000-0000AB320000}"/>
    <cellStyle name="Normal 22 5 2 2" xfId="12413" xr:uid="{00000000-0005-0000-0000-0000AC320000}"/>
    <cellStyle name="Normal 22 5 2 2 2" xfId="12414" xr:uid="{00000000-0005-0000-0000-0000AD320000}"/>
    <cellStyle name="Normal 22 5 2 2 3" xfId="12415" xr:uid="{00000000-0005-0000-0000-0000AE320000}"/>
    <cellStyle name="Normal 22 5 2 2 4" xfId="12416" xr:uid="{00000000-0005-0000-0000-0000AF320000}"/>
    <cellStyle name="Normal 22 5 2 3" xfId="12417" xr:uid="{00000000-0005-0000-0000-0000B0320000}"/>
    <cellStyle name="Normal 22 5 2 4" xfId="12418" xr:uid="{00000000-0005-0000-0000-0000B1320000}"/>
    <cellStyle name="Normal 22 5 2 5" xfId="12419" xr:uid="{00000000-0005-0000-0000-0000B2320000}"/>
    <cellStyle name="Normal 22 5 3" xfId="12420" xr:uid="{00000000-0005-0000-0000-0000B3320000}"/>
    <cellStyle name="Normal 22 5 4" xfId="12421" xr:uid="{00000000-0005-0000-0000-0000B4320000}"/>
    <cellStyle name="Normal 22 5 4 2" xfId="12422" xr:uid="{00000000-0005-0000-0000-0000B5320000}"/>
    <cellStyle name="Normal 22 5 4 3" xfId="12423" xr:uid="{00000000-0005-0000-0000-0000B6320000}"/>
    <cellStyle name="Normal 22 5 4 4" xfId="12424" xr:uid="{00000000-0005-0000-0000-0000B7320000}"/>
    <cellStyle name="Normal 22 5 5" xfId="12425" xr:uid="{00000000-0005-0000-0000-0000B8320000}"/>
    <cellStyle name="Normal 22 5 6" xfId="12426" xr:uid="{00000000-0005-0000-0000-0000B9320000}"/>
    <cellStyle name="Normal 22 5 7" xfId="12427" xr:uid="{00000000-0005-0000-0000-0000BA320000}"/>
    <cellStyle name="Normal 22 6" xfId="12428" xr:uid="{00000000-0005-0000-0000-0000BB320000}"/>
    <cellStyle name="Normal 22 7" xfId="12429" xr:uid="{00000000-0005-0000-0000-0000BC320000}"/>
    <cellStyle name="Normal 22 8" xfId="12430" xr:uid="{00000000-0005-0000-0000-0000BD320000}"/>
    <cellStyle name="Normal 22 8 2" xfId="12431" xr:uid="{00000000-0005-0000-0000-0000BE320000}"/>
    <cellStyle name="Normal 22 8 3" xfId="12432" xr:uid="{00000000-0005-0000-0000-0000BF320000}"/>
    <cellStyle name="Normal 22 8 4" xfId="12433" xr:uid="{00000000-0005-0000-0000-0000C0320000}"/>
    <cellStyle name="Normal 23" xfId="12434" xr:uid="{00000000-0005-0000-0000-0000C1320000}"/>
    <cellStyle name="Normal 23 2" xfId="12435" xr:uid="{00000000-0005-0000-0000-0000C2320000}"/>
    <cellStyle name="Normal 23 2 2" xfId="12436" xr:uid="{00000000-0005-0000-0000-0000C3320000}"/>
    <cellStyle name="Normal 23 3" xfId="12437" xr:uid="{00000000-0005-0000-0000-0000C4320000}"/>
    <cellStyle name="Normal 23 3 2" xfId="12438" xr:uid="{00000000-0005-0000-0000-0000C5320000}"/>
    <cellStyle name="Normal 23 4" xfId="12439" xr:uid="{00000000-0005-0000-0000-0000C6320000}"/>
    <cellStyle name="Normal 23 4 2" xfId="12440" xr:uid="{00000000-0005-0000-0000-0000C7320000}"/>
    <cellStyle name="Normal 23 4 2 2" xfId="12441" xr:uid="{00000000-0005-0000-0000-0000C8320000}"/>
    <cellStyle name="Normal 23 4 2 2 2" xfId="12442" xr:uid="{00000000-0005-0000-0000-0000C9320000}"/>
    <cellStyle name="Normal 23 4 2 2 3" xfId="12443" xr:uid="{00000000-0005-0000-0000-0000CA320000}"/>
    <cellStyle name="Normal 23 4 2 2 4" xfId="12444" xr:uid="{00000000-0005-0000-0000-0000CB320000}"/>
    <cellStyle name="Normal 23 4 2 3" xfId="12445" xr:uid="{00000000-0005-0000-0000-0000CC320000}"/>
    <cellStyle name="Normal 23 4 2 4" xfId="12446" xr:uid="{00000000-0005-0000-0000-0000CD320000}"/>
    <cellStyle name="Normal 23 4 2 5" xfId="12447" xr:uid="{00000000-0005-0000-0000-0000CE320000}"/>
    <cellStyle name="Normal 23 4 3" xfId="12448" xr:uid="{00000000-0005-0000-0000-0000CF320000}"/>
    <cellStyle name="Normal 23 4 4" xfId="12449" xr:uid="{00000000-0005-0000-0000-0000D0320000}"/>
    <cellStyle name="Normal 23 4 4 2" xfId="12450" xr:uid="{00000000-0005-0000-0000-0000D1320000}"/>
    <cellStyle name="Normal 23 4 4 3" xfId="12451" xr:uid="{00000000-0005-0000-0000-0000D2320000}"/>
    <cellStyle name="Normal 23 4 4 4" xfId="12452" xr:uid="{00000000-0005-0000-0000-0000D3320000}"/>
    <cellStyle name="Normal 23 4 5" xfId="12453" xr:uid="{00000000-0005-0000-0000-0000D4320000}"/>
    <cellStyle name="Normal 23 4 6" xfId="12454" xr:uid="{00000000-0005-0000-0000-0000D5320000}"/>
    <cellStyle name="Normal 23 4 7" xfId="12455" xr:uid="{00000000-0005-0000-0000-0000D6320000}"/>
    <cellStyle name="Normal 23 5" xfId="12456" xr:uid="{00000000-0005-0000-0000-0000D7320000}"/>
    <cellStyle name="Normal 23 6" xfId="12457" xr:uid="{00000000-0005-0000-0000-0000D8320000}"/>
    <cellStyle name="Normal 23 7" xfId="12458" xr:uid="{00000000-0005-0000-0000-0000D9320000}"/>
    <cellStyle name="Normal 23 8" xfId="12459" xr:uid="{00000000-0005-0000-0000-0000DA320000}"/>
    <cellStyle name="Normal 23 8 2" xfId="12460" xr:uid="{00000000-0005-0000-0000-0000DB320000}"/>
    <cellStyle name="Normal 23 8 3" xfId="12461" xr:uid="{00000000-0005-0000-0000-0000DC320000}"/>
    <cellStyle name="Normal 23 8 4" xfId="12462" xr:uid="{00000000-0005-0000-0000-0000DD320000}"/>
    <cellStyle name="Normal 24" xfId="12463" xr:uid="{00000000-0005-0000-0000-0000DE320000}"/>
    <cellStyle name="Normal 24 2" xfId="12464" xr:uid="{00000000-0005-0000-0000-0000DF320000}"/>
    <cellStyle name="Normal 24 2 2" xfId="12465" xr:uid="{00000000-0005-0000-0000-0000E0320000}"/>
    <cellStyle name="Normal 24 2 3" xfId="12466" xr:uid="{00000000-0005-0000-0000-0000E1320000}"/>
    <cellStyle name="Normal 24 2 3 2" xfId="12467" xr:uid="{00000000-0005-0000-0000-0000E2320000}"/>
    <cellStyle name="Normal 24 2 3 2 2" xfId="12468" xr:uid="{00000000-0005-0000-0000-0000E3320000}"/>
    <cellStyle name="Normal 24 2 3 2 2 2" xfId="12469" xr:uid="{00000000-0005-0000-0000-0000E4320000}"/>
    <cellStyle name="Normal 24 2 3 2 2 3" xfId="12470" xr:uid="{00000000-0005-0000-0000-0000E5320000}"/>
    <cellStyle name="Normal 24 2 3 2 2 4" xfId="12471" xr:uid="{00000000-0005-0000-0000-0000E6320000}"/>
    <cellStyle name="Normal 24 2 3 2 3" xfId="12472" xr:uid="{00000000-0005-0000-0000-0000E7320000}"/>
    <cellStyle name="Normal 24 2 3 2 4" xfId="12473" xr:uid="{00000000-0005-0000-0000-0000E8320000}"/>
    <cellStyle name="Normal 24 2 3 2 5" xfId="12474" xr:uid="{00000000-0005-0000-0000-0000E9320000}"/>
    <cellStyle name="Normal 24 2 3 3" xfId="12475" xr:uid="{00000000-0005-0000-0000-0000EA320000}"/>
    <cellStyle name="Normal 24 2 3 3 2" xfId="12476" xr:uid="{00000000-0005-0000-0000-0000EB320000}"/>
    <cellStyle name="Normal 24 2 3 3 3" xfId="12477" xr:uid="{00000000-0005-0000-0000-0000EC320000}"/>
    <cellStyle name="Normal 24 2 3 3 4" xfId="12478" xr:uid="{00000000-0005-0000-0000-0000ED320000}"/>
    <cellStyle name="Normal 24 2 3 4" xfId="12479" xr:uid="{00000000-0005-0000-0000-0000EE320000}"/>
    <cellStyle name="Normal 24 2 3 5" xfId="12480" xr:uid="{00000000-0005-0000-0000-0000EF320000}"/>
    <cellStyle name="Normal 24 2 3 6" xfId="12481" xr:uid="{00000000-0005-0000-0000-0000F0320000}"/>
    <cellStyle name="Normal 24 3" xfId="12482" xr:uid="{00000000-0005-0000-0000-0000F1320000}"/>
    <cellStyle name="Normal 24 3 2" xfId="12483" xr:uid="{00000000-0005-0000-0000-0000F2320000}"/>
    <cellStyle name="Normal 24 3 2 2" xfId="12484" xr:uid="{00000000-0005-0000-0000-0000F3320000}"/>
    <cellStyle name="Normal 24 3 2 2 2" xfId="12485" xr:uid="{00000000-0005-0000-0000-0000F4320000}"/>
    <cellStyle name="Normal 24 3 2 2 2 2" xfId="12486" xr:uid="{00000000-0005-0000-0000-0000F5320000}"/>
    <cellStyle name="Normal 24 3 2 2 2 3" xfId="12487" xr:uid="{00000000-0005-0000-0000-0000F6320000}"/>
    <cellStyle name="Normal 24 3 2 2 2 4" xfId="12488" xr:uid="{00000000-0005-0000-0000-0000F7320000}"/>
    <cellStyle name="Normal 24 3 2 2 3" xfId="12489" xr:uid="{00000000-0005-0000-0000-0000F8320000}"/>
    <cellStyle name="Normal 24 3 2 2 4" xfId="12490" xr:uid="{00000000-0005-0000-0000-0000F9320000}"/>
    <cellStyle name="Normal 24 3 2 2 5" xfId="12491" xr:uid="{00000000-0005-0000-0000-0000FA320000}"/>
    <cellStyle name="Normal 24 3 2 3" xfId="12492" xr:uid="{00000000-0005-0000-0000-0000FB320000}"/>
    <cellStyle name="Normal 24 3 2 4" xfId="12493" xr:uid="{00000000-0005-0000-0000-0000FC320000}"/>
    <cellStyle name="Normal 24 3 2 4 2" xfId="12494" xr:uid="{00000000-0005-0000-0000-0000FD320000}"/>
    <cellStyle name="Normal 24 3 2 4 3" xfId="12495" xr:uid="{00000000-0005-0000-0000-0000FE320000}"/>
    <cellStyle name="Normal 24 3 2 4 4" xfId="12496" xr:uid="{00000000-0005-0000-0000-0000FF320000}"/>
    <cellStyle name="Normal 24 3 2 5" xfId="12497" xr:uid="{00000000-0005-0000-0000-000000330000}"/>
    <cellStyle name="Normal 24 3 2 6" xfId="12498" xr:uid="{00000000-0005-0000-0000-000001330000}"/>
    <cellStyle name="Normal 24 3 2 7" xfId="12499" xr:uid="{00000000-0005-0000-0000-000002330000}"/>
    <cellStyle name="Normal 24 4" xfId="12500" xr:uid="{00000000-0005-0000-0000-000003330000}"/>
    <cellStyle name="Normal 24 5" xfId="12501" xr:uid="{00000000-0005-0000-0000-000004330000}"/>
    <cellStyle name="Normal 24 5 2" xfId="12502" xr:uid="{00000000-0005-0000-0000-000005330000}"/>
    <cellStyle name="Normal 24 5 2 2" xfId="12503" xr:uid="{00000000-0005-0000-0000-000006330000}"/>
    <cellStyle name="Normal 24 5 2 2 2" xfId="12504" xr:uid="{00000000-0005-0000-0000-000007330000}"/>
    <cellStyle name="Normal 24 5 2 2 3" xfId="12505" xr:uid="{00000000-0005-0000-0000-000008330000}"/>
    <cellStyle name="Normal 24 5 2 2 4" xfId="12506" xr:uid="{00000000-0005-0000-0000-000009330000}"/>
    <cellStyle name="Normal 24 5 2 3" xfId="12507" xr:uid="{00000000-0005-0000-0000-00000A330000}"/>
    <cellStyle name="Normal 24 5 2 4" xfId="12508" xr:uid="{00000000-0005-0000-0000-00000B330000}"/>
    <cellStyle name="Normal 24 5 2 5" xfId="12509" xr:uid="{00000000-0005-0000-0000-00000C330000}"/>
    <cellStyle name="Normal 24 5 3" xfId="12510" xr:uid="{00000000-0005-0000-0000-00000D330000}"/>
    <cellStyle name="Normal 24 5 4" xfId="12511" xr:uid="{00000000-0005-0000-0000-00000E330000}"/>
    <cellStyle name="Normal 24 5 4 2" xfId="12512" xr:uid="{00000000-0005-0000-0000-00000F330000}"/>
    <cellStyle name="Normal 24 5 4 3" xfId="12513" xr:uid="{00000000-0005-0000-0000-000010330000}"/>
    <cellStyle name="Normal 24 5 4 4" xfId="12514" xr:uid="{00000000-0005-0000-0000-000011330000}"/>
    <cellStyle name="Normal 24 5 5" xfId="12515" xr:uid="{00000000-0005-0000-0000-000012330000}"/>
    <cellStyle name="Normal 24 5 6" xfId="12516" xr:uid="{00000000-0005-0000-0000-000013330000}"/>
    <cellStyle name="Normal 24 5 7" xfId="12517" xr:uid="{00000000-0005-0000-0000-000014330000}"/>
    <cellStyle name="Normal 24 6" xfId="12518" xr:uid="{00000000-0005-0000-0000-000015330000}"/>
    <cellStyle name="Normal 24 7" xfId="12519" xr:uid="{00000000-0005-0000-0000-000016330000}"/>
    <cellStyle name="Normal 24 8" xfId="12520" xr:uid="{00000000-0005-0000-0000-000017330000}"/>
    <cellStyle name="Normal 24 8 2" xfId="12521" xr:uid="{00000000-0005-0000-0000-000018330000}"/>
    <cellStyle name="Normal 24 8 3" xfId="12522" xr:uid="{00000000-0005-0000-0000-000019330000}"/>
    <cellStyle name="Normal 24 8 4" xfId="12523" xr:uid="{00000000-0005-0000-0000-00001A330000}"/>
    <cellStyle name="Normal 25" xfId="12524" xr:uid="{00000000-0005-0000-0000-00001B330000}"/>
    <cellStyle name="Normal 25 2" xfId="12525" xr:uid="{00000000-0005-0000-0000-00001C330000}"/>
    <cellStyle name="Normal 25 2 2" xfId="12526" xr:uid="{00000000-0005-0000-0000-00001D330000}"/>
    <cellStyle name="Normal 25 2 2 2" xfId="12527" xr:uid="{00000000-0005-0000-0000-00001E330000}"/>
    <cellStyle name="Normal 25 3" xfId="12528" xr:uid="{00000000-0005-0000-0000-00001F330000}"/>
    <cellStyle name="Normal 25 3 2" xfId="12529" xr:uid="{00000000-0005-0000-0000-000020330000}"/>
    <cellStyle name="Normal 25 4" xfId="12530" xr:uid="{00000000-0005-0000-0000-000021330000}"/>
    <cellStyle name="Normal 25 5" xfId="12531" xr:uid="{00000000-0005-0000-0000-000022330000}"/>
    <cellStyle name="Normal 25 5 2" xfId="12532" xr:uid="{00000000-0005-0000-0000-000023330000}"/>
    <cellStyle name="Normal 25 5 2 2" xfId="12533" xr:uid="{00000000-0005-0000-0000-000024330000}"/>
    <cellStyle name="Normal 25 5 2 2 2" xfId="12534" xr:uid="{00000000-0005-0000-0000-000025330000}"/>
    <cellStyle name="Normal 25 5 2 2 3" xfId="12535" xr:uid="{00000000-0005-0000-0000-000026330000}"/>
    <cellStyle name="Normal 25 5 2 2 4" xfId="12536" xr:uid="{00000000-0005-0000-0000-000027330000}"/>
    <cellStyle name="Normal 25 5 2 3" xfId="12537" xr:uid="{00000000-0005-0000-0000-000028330000}"/>
    <cellStyle name="Normal 25 5 2 4" xfId="12538" xr:uid="{00000000-0005-0000-0000-000029330000}"/>
    <cellStyle name="Normal 25 5 2 5" xfId="12539" xr:uid="{00000000-0005-0000-0000-00002A330000}"/>
    <cellStyle name="Normal 25 5 3" xfId="12540" xr:uid="{00000000-0005-0000-0000-00002B330000}"/>
    <cellStyle name="Normal 25 5 3 2" xfId="12541" xr:uid="{00000000-0005-0000-0000-00002C330000}"/>
    <cellStyle name="Normal 25 5 3 3" xfId="12542" xr:uid="{00000000-0005-0000-0000-00002D330000}"/>
    <cellStyle name="Normal 25 5 3 4" xfId="12543" xr:uid="{00000000-0005-0000-0000-00002E330000}"/>
    <cellStyle name="Normal 25 5 4" xfId="12544" xr:uid="{00000000-0005-0000-0000-00002F330000}"/>
    <cellStyle name="Normal 25 5 5" xfId="12545" xr:uid="{00000000-0005-0000-0000-000030330000}"/>
    <cellStyle name="Normal 25 5 6" xfId="12546" xr:uid="{00000000-0005-0000-0000-000031330000}"/>
    <cellStyle name="Normal 25 6" xfId="12547" xr:uid="{00000000-0005-0000-0000-000032330000}"/>
    <cellStyle name="Normal 25 6 2" xfId="12548" xr:uid="{00000000-0005-0000-0000-000033330000}"/>
    <cellStyle name="Normal 25 6 3" xfId="12549" xr:uid="{00000000-0005-0000-0000-000034330000}"/>
    <cellStyle name="Normal 25 6 4" xfId="12550" xr:uid="{00000000-0005-0000-0000-000035330000}"/>
    <cellStyle name="Normal 26" xfId="12551" xr:uid="{00000000-0005-0000-0000-000036330000}"/>
    <cellStyle name="Normal 26 2" xfId="12552" xr:uid="{00000000-0005-0000-0000-000037330000}"/>
    <cellStyle name="Normal 26 2 2" xfId="12553" xr:uid="{00000000-0005-0000-0000-000038330000}"/>
    <cellStyle name="Normal 26 2 2 2" xfId="12554" xr:uid="{00000000-0005-0000-0000-000039330000}"/>
    <cellStyle name="Normal 26 3" xfId="12555" xr:uid="{00000000-0005-0000-0000-00003A330000}"/>
    <cellStyle name="Normal 26 3 2" xfId="12556" xr:uid="{00000000-0005-0000-0000-00003B330000}"/>
    <cellStyle name="Normal 26 3 3" xfId="12557" xr:uid="{00000000-0005-0000-0000-00003C330000}"/>
    <cellStyle name="Normal 26 3 4" xfId="12558" xr:uid="{00000000-0005-0000-0000-00003D330000}"/>
    <cellStyle name="Normal 26 3 4 2" xfId="12559" xr:uid="{00000000-0005-0000-0000-00003E330000}"/>
    <cellStyle name="Normal 26 3 4 3" xfId="12560" xr:uid="{00000000-0005-0000-0000-00003F330000}"/>
    <cellStyle name="Normal 26 3 4 4" xfId="12561" xr:uid="{00000000-0005-0000-0000-000040330000}"/>
    <cellStyle name="Normal 26 4" xfId="12562" xr:uid="{00000000-0005-0000-0000-000041330000}"/>
    <cellStyle name="Normal 26 4 2" xfId="12563" xr:uid="{00000000-0005-0000-0000-000042330000}"/>
    <cellStyle name="Normal 26 4 3" xfId="12564" xr:uid="{00000000-0005-0000-0000-000043330000}"/>
    <cellStyle name="Normal 26 4 3 2" xfId="12565" xr:uid="{00000000-0005-0000-0000-000044330000}"/>
    <cellStyle name="Normal 26 4 3 3" xfId="12566" xr:uid="{00000000-0005-0000-0000-000045330000}"/>
    <cellStyle name="Normal 26 4 3 4" xfId="12567" xr:uid="{00000000-0005-0000-0000-000046330000}"/>
    <cellStyle name="Normal 26 5" xfId="12568" xr:uid="{00000000-0005-0000-0000-000047330000}"/>
    <cellStyle name="Normal 26 5 2" xfId="12569" xr:uid="{00000000-0005-0000-0000-000048330000}"/>
    <cellStyle name="Normal 26 5 2 2" xfId="12570" xr:uid="{00000000-0005-0000-0000-000049330000}"/>
    <cellStyle name="Normal 26 5 2 2 2" xfId="12571" xr:uid="{00000000-0005-0000-0000-00004A330000}"/>
    <cellStyle name="Normal 26 5 2 2 3" xfId="12572" xr:uid="{00000000-0005-0000-0000-00004B330000}"/>
    <cellStyle name="Normal 26 5 2 2 4" xfId="12573" xr:uid="{00000000-0005-0000-0000-00004C330000}"/>
    <cellStyle name="Normal 26 5 2 3" xfId="12574" xr:uid="{00000000-0005-0000-0000-00004D330000}"/>
    <cellStyle name="Normal 26 5 2 4" xfId="12575" xr:uid="{00000000-0005-0000-0000-00004E330000}"/>
    <cellStyle name="Normal 26 5 2 5" xfId="12576" xr:uid="{00000000-0005-0000-0000-00004F330000}"/>
    <cellStyle name="Normal 26 5 3" xfId="12577" xr:uid="{00000000-0005-0000-0000-000050330000}"/>
    <cellStyle name="Normal 26 5 3 2" xfId="12578" xr:uid="{00000000-0005-0000-0000-000051330000}"/>
    <cellStyle name="Normal 26 5 3 3" xfId="12579" xr:uid="{00000000-0005-0000-0000-000052330000}"/>
    <cellStyle name="Normal 26 5 3 4" xfId="12580" xr:uid="{00000000-0005-0000-0000-000053330000}"/>
    <cellStyle name="Normal 26 5 4" xfId="12581" xr:uid="{00000000-0005-0000-0000-000054330000}"/>
    <cellStyle name="Normal 26 5 5" xfId="12582" xr:uid="{00000000-0005-0000-0000-000055330000}"/>
    <cellStyle name="Normal 26 5 6" xfId="12583" xr:uid="{00000000-0005-0000-0000-000056330000}"/>
    <cellStyle name="Normal 26 6" xfId="12584" xr:uid="{00000000-0005-0000-0000-000057330000}"/>
    <cellStyle name="Normal 26 6 2" xfId="12585" xr:uid="{00000000-0005-0000-0000-000058330000}"/>
    <cellStyle name="Normal 26 6 3" xfId="12586" xr:uid="{00000000-0005-0000-0000-000059330000}"/>
    <cellStyle name="Normal 26 6 4" xfId="12587" xr:uid="{00000000-0005-0000-0000-00005A330000}"/>
    <cellStyle name="Normal 27" xfId="12588" xr:uid="{00000000-0005-0000-0000-00005B330000}"/>
    <cellStyle name="Normal 27 2" xfId="12589" xr:uid="{00000000-0005-0000-0000-00005C330000}"/>
    <cellStyle name="Normal 27 2 2" xfId="12590" xr:uid="{00000000-0005-0000-0000-00005D330000}"/>
    <cellStyle name="Normal 27 3" xfId="12591" xr:uid="{00000000-0005-0000-0000-00005E330000}"/>
    <cellStyle name="Normal 27 3 2" xfId="12592" xr:uid="{00000000-0005-0000-0000-00005F330000}"/>
    <cellStyle name="Normal 27 4" xfId="12593" xr:uid="{00000000-0005-0000-0000-000060330000}"/>
    <cellStyle name="Normal 27 5" xfId="12594" xr:uid="{00000000-0005-0000-0000-000061330000}"/>
    <cellStyle name="Normal 27 5 2" xfId="12595" xr:uid="{00000000-0005-0000-0000-000062330000}"/>
    <cellStyle name="Normal 27 5 2 2" xfId="12596" xr:uid="{00000000-0005-0000-0000-000063330000}"/>
    <cellStyle name="Normal 27 5 2 2 2" xfId="12597" xr:uid="{00000000-0005-0000-0000-000064330000}"/>
    <cellStyle name="Normal 27 5 2 2 3" xfId="12598" xr:uid="{00000000-0005-0000-0000-000065330000}"/>
    <cellStyle name="Normal 27 5 2 2 4" xfId="12599" xr:uid="{00000000-0005-0000-0000-000066330000}"/>
    <cellStyle name="Normal 27 5 2 3" xfId="12600" xr:uid="{00000000-0005-0000-0000-000067330000}"/>
    <cellStyle name="Normal 27 5 2 4" xfId="12601" xr:uid="{00000000-0005-0000-0000-000068330000}"/>
    <cellStyle name="Normal 27 5 2 5" xfId="12602" xr:uid="{00000000-0005-0000-0000-000069330000}"/>
    <cellStyle name="Normal 27 5 3" xfId="12603" xr:uid="{00000000-0005-0000-0000-00006A330000}"/>
    <cellStyle name="Normal 27 5 3 2" xfId="12604" xr:uid="{00000000-0005-0000-0000-00006B330000}"/>
    <cellStyle name="Normal 27 5 3 3" xfId="12605" xr:uid="{00000000-0005-0000-0000-00006C330000}"/>
    <cellStyle name="Normal 27 5 3 4" xfId="12606" xr:uid="{00000000-0005-0000-0000-00006D330000}"/>
    <cellStyle name="Normal 27 5 4" xfId="12607" xr:uid="{00000000-0005-0000-0000-00006E330000}"/>
    <cellStyle name="Normal 27 5 5" xfId="12608" xr:uid="{00000000-0005-0000-0000-00006F330000}"/>
    <cellStyle name="Normal 27 5 6" xfId="12609" xr:uid="{00000000-0005-0000-0000-000070330000}"/>
    <cellStyle name="Normal 28" xfId="12610" xr:uid="{00000000-0005-0000-0000-000071330000}"/>
    <cellStyle name="Normal 28 2" xfId="12611" xr:uid="{00000000-0005-0000-0000-000072330000}"/>
    <cellStyle name="Normal 28 2 2" xfId="12612" xr:uid="{00000000-0005-0000-0000-000073330000}"/>
    <cellStyle name="Normal 28 3" xfId="12613" xr:uid="{00000000-0005-0000-0000-000074330000}"/>
    <cellStyle name="Normal 28 3 2" xfId="12614" xr:uid="{00000000-0005-0000-0000-000075330000}"/>
    <cellStyle name="Normal 28 4" xfId="12615" xr:uid="{00000000-0005-0000-0000-000076330000}"/>
    <cellStyle name="Normal 28 5" xfId="12616" xr:uid="{00000000-0005-0000-0000-000077330000}"/>
    <cellStyle name="Normal 28 5 2" xfId="12617" xr:uid="{00000000-0005-0000-0000-000078330000}"/>
    <cellStyle name="Normal 28 5 2 2" xfId="12618" xr:uid="{00000000-0005-0000-0000-000079330000}"/>
    <cellStyle name="Normal 28 5 2 2 2" xfId="12619" xr:uid="{00000000-0005-0000-0000-00007A330000}"/>
    <cellStyle name="Normal 28 5 2 2 3" xfId="12620" xr:uid="{00000000-0005-0000-0000-00007B330000}"/>
    <cellStyle name="Normal 28 5 2 2 4" xfId="12621" xr:uid="{00000000-0005-0000-0000-00007C330000}"/>
    <cellStyle name="Normal 28 5 2 3" xfId="12622" xr:uid="{00000000-0005-0000-0000-00007D330000}"/>
    <cellStyle name="Normal 28 5 2 4" xfId="12623" xr:uid="{00000000-0005-0000-0000-00007E330000}"/>
    <cellStyle name="Normal 28 5 2 5" xfId="12624" xr:uid="{00000000-0005-0000-0000-00007F330000}"/>
    <cellStyle name="Normal 28 5 3" xfId="12625" xr:uid="{00000000-0005-0000-0000-000080330000}"/>
    <cellStyle name="Normal 28 5 3 2" xfId="12626" xr:uid="{00000000-0005-0000-0000-000081330000}"/>
    <cellStyle name="Normal 28 5 3 3" xfId="12627" xr:uid="{00000000-0005-0000-0000-000082330000}"/>
    <cellStyle name="Normal 28 5 3 4" xfId="12628" xr:uid="{00000000-0005-0000-0000-000083330000}"/>
    <cellStyle name="Normal 28 5 4" xfId="12629" xr:uid="{00000000-0005-0000-0000-000084330000}"/>
    <cellStyle name="Normal 28 5 5" xfId="12630" xr:uid="{00000000-0005-0000-0000-000085330000}"/>
    <cellStyle name="Normal 28 5 6" xfId="12631" xr:uid="{00000000-0005-0000-0000-000086330000}"/>
    <cellStyle name="Normal 29" xfId="12632" xr:uid="{00000000-0005-0000-0000-000087330000}"/>
    <cellStyle name="Normal 29 10" xfId="12633" xr:uid="{00000000-0005-0000-0000-000088330000}"/>
    <cellStyle name="Normal 29 10 2" xfId="12634" xr:uid="{00000000-0005-0000-0000-000089330000}"/>
    <cellStyle name="Normal 29 11" xfId="12635" xr:uid="{00000000-0005-0000-0000-00008A330000}"/>
    <cellStyle name="Normal 29 11 2" xfId="12636" xr:uid="{00000000-0005-0000-0000-00008B330000}"/>
    <cellStyle name="Normal 29 12" xfId="12637" xr:uid="{00000000-0005-0000-0000-00008C330000}"/>
    <cellStyle name="Normal 29 12 2" xfId="12638" xr:uid="{00000000-0005-0000-0000-00008D330000}"/>
    <cellStyle name="Normal 29 13" xfId="12639" xr:uid="{00000000-0005-0000-0000-00008E330000}"/>
    <cellStyle name="Normal 29 13 2" xfId="12640" xr:uid="{00000000-0005-0000-0000-00008F330000}"/>
    <cellStyle name="Normal 29 13 2 2" xfId="12641" xr:uid="{00000000-0005-0000-0000-000090330000}"/>
    <cellStyle name="Normal 29 13 2 3" xfId="12642" xr:uid="{00000000-0005-0000-0000-000091330000}"/>
    <cellStyle name="Normal 29 13 2 4" xfId="12643" xr:uid="{00000000-0005-0000-0000-000092330000}"/>
    <cellStyle name="Normal 29 13 3" xfId="12644" xr:uid="{00000000-0005-0000-0000-000093330000}"/>
    <cellStyle name="Normal 29 13 4" xfId="12645" xr:uid="{00000000-0005-0000-0000-000094330000}"/>
    <cellStyle name="Normal 29 13 5" xfId="12646" xr:uid="{00000000-0005-0000-0000-000095330000}"/>
    <cellStyle name="Normal 29 14" xfId="12647" xr:uid="{00000000-0005-0000-0000-000096330000}"/>
    <cellStyle name="Normal 29 14 2" xfId="12648" xr:uid="{00000000-0005-0000-0000-000097330000}"/>
    <cellStyle name="Normal 29 14 3" xfId="12649" xr:uid="{00000000-0005-0000-0000-000098330000}"/>
    <cellStyle name="Normal 29 14 4" xfId="12650" xr:uid="{00000000-0005-0000-0000-000099330000}"/>
    <cellStyle name="Normal 29 15" xfId="12651" xr:uid="{00000000-0005-0000-0000-00009A330000}"/>
    <cellStyle name="Normal 29 16" xfId="12652" xr:uid="{00000000-0005-0000-0000-00009B330000}"/>
    <cellStyle name="Normal 29 17" xfId="12653" xr:uid="{00000000-0005-0000-0000-00009C330000}"/>
    <cellStyle name="Normal 29 2" xfId="12654" xr:uid="{00000000-0005-0000-0000-00009D330000}"/>
    <cellStyle name="Normal 29 2 2" xfId="12655" xr:uid="{00000000-0005-0000-0000-00009E330000}"/>
    <cellStyle name="Normal 29 3" xfId="12656" xr:uid="{00000000-0005-0000-0000-00009F330000}"/>
    <cellStyle name="Normal 29 3 2" xfId="12657" xr:uid="{00000000-0005-0000-0000-0000A0330000}"/>
    <cellStyle name="Normal 29 4" xfId="12658" xr:uid="{00000000-0005-0000-0000-0000A1330000}"/>
    <cellStyle name="Normal 29 4 2" xfId="12659" xr:uid="{00000000-0005-0000-0000-0000A2330000}"/>
    <cellStyle name="Normal 29 5" xfId="12660" xr:uid="{00000000-0005-0000-0000-0000A3330000}"/>
    <cellStyle name="Normal 29 5 2" xfId="12661" xr:uid="{00000000-0005-0000-0000-0000A4330000}"/>
    <cellStyle name="Normal 29 6" xfId="12662" xr:uid="{00000000-0005-0000-0000-0000A5330000}"/>
    <cellStyle name="Normal 29 6 2" xfId="12663" xr:uid="{00000000-0005-0000-0000-0000A6330000}"/>
    <cellStyle name="Normal 29 7" xfId="12664" xr:uid="{00000000-0005-0000-0000-0000A7330000}"/>
    <cellStyle name="Normal 29 7 2" xfId="12665" xr:uid="{00000000-0005-0000-0000-0000A8330000}"/>
    <cellStyle name="Normal 29 8" xfId="12666" xr:uid="{00000000-0005-0000-0000-0000A9330000}"/>
    <cellStyle name="Normal 29 8 2" xfId="12667" xr:uid="{00000000-0005-0000-0000-0000AA330000}"/>
    <cellStyle name="Normal 29 9" xfId="12668" xr:uid="{00000000-0005-0000-0000-0000AB330000}"/>
    <cellStyle name="Normal 29 9 2" xfId="12669" xr:uid="{00000000-0005-0000-0000-0000AC330000}"/>
    <cellStyle name="Normal 3" xfId="12" xr:uid="{00000000-0005-0000-0000-0000AD330000}"/>
    <cellStyle name="Normal 3 10" xfId="12670" xr:uid="{00000000-0005-0000-0000-0000AE330000}"/>
    <cellStyle name="Normal 3 10 2" xfId="12671" xr:uid="{00000000-0005-0000-0000-0000AF330000}"/>
    <cellStyle name="Normal 3 10 2 2" xfId="12672" xr:uid="{00000000-0005-0000-0000-0000B0330000}"/>
    <cellStyle name="Normal 3 10 2 3" xfId="12673" xr:uid="{00000000-0005-0000-0000-0000B1330000}"/>
    <cellStyle name="Normal 3 10 2 3 2" xfId="12674" xr:uid="{00000000-0005-0000-0000-0000B2330000}"/>
    <cellStyle name="Normal 3 10 2 3 2 2" xfId="12675" xr:uid="{00000000-0005-0000-0000-0000B3330000}"/>
    <cellStyle name="Normal 3 10 2 3 2 3" xfId="12676" xr:uid="{00000000-0005-0000-0000-0000B4330000}"/>
    <cellStyle name="Normal 3 10 2 3 2 4" xfId="12677" xr:uid="{00000000-0005-0000-0000-0000B5330000}"/>
    <cellStyle name="Normal 3 10 2 3 3" xfId="12678" xr:uid="{00000000-0005-0000-0000-0000B6330000}"/>
    <cellStyle name="Normal 3 10 2 3 4" xfId="12679" xr:uid="{00000000-0005-0000-0000-0000B7330000}"/>
    <cellStyle name="Normal 3 10 2 3 5" xfId="12680" xr:uid="{00000000-0005-0000-0000-0000B8330000}"/>
    <cellStyle name="Normal 3 10 2 4" xfId="12681" xr:uid="{00000000-0005-0000-0000-0000B9330000}"/>
    <cellStyle name="Normal 3 10 2 4 2" xfId="12682" xr:uid="{00000000-0005-0000-0000-0000BA330000}"/>
    <cellStyle name="Normal 3 10 2 4 3" xfId="12683" xr:uid="{00000000-0005-0000-0000-0000BB330000}"/>
    <cellStyle name="Normal 3 10 2 4 4" xfId="12684" xr:uid="{00000000-0005-0000-0000-0000BC330000}"/>
    <cellStyle name="Normal 3 10 2 5" xfId="12685" xr:uid="{00000000-0005-0000-0000-0000BD330000}"/>
    <cellStyle name="Normal 3 10 2 6" xfId="12686" xr:uid="{00000000-0005-0000-0000-0000BE330000}"/>
    <cellStyle name="Normal 3 10 2 7" xfId="12687" xr:uid="{00000000-0005-0000-0000-0000BF330000}"/>
    <cellStyle name="Normal 3 10 3" xfId="12688" xr:uid="{00000000-0005-0000-0000-0000C0330000}"/>
    <cellStyle name="Normal 3 10 3 2" xfId="12689" xr:uid="{00000000-0005-0000-0000-0000C1330000}"/>
    <cellStyle name="Normal 3 10 3 2 2" xfId="12690" xr:uid="{00000000-0005-0000-0000-0000C2330000}"/>
    <cellStyle name="Normal 3 10 3 2 2 2" xfId="12691" xr:uid="{00000000-0005-0000-0000-0000C3330000}"/>
    <cellStyle name="Normal 3 10 3 2 2 3" xfId="12692" xr:uid="{00000000-0005-0000-0000-0000C4330000}"/>
    <cellStyle name="Normal 3 10 3 2 2 4" xfId="12693" xr:uid="{00000000-0005-0000-0000-0000C5330000}"/>
    <cellStyle name="Normal 3 10 3 2 3" xfId="12694" xr:uid="{00000000-0005-0000-0000-0000C6330000}"/>
    <cellStyle name="Normal 3 10 3 2 4" xfId="12695" xr:uid="{00000000-0005-0000-0000-0000C7330000}"/>
    <cellStyle name="Normal 3 10 3 2 5" xfId="12696" xr:uid="{00000000-0005-0000-0000-0000C8330000}"/>
    <cellStyle name="Normal 3 10 3 3" xfId="12697" xr:uid="{00000000-0005-0000-0000-0000C9330000}"/>
    <cellStyle name="Normal 3 10 3 3 2" xfId="12698" xr:uid="{00000000-0005-0000-0000-0000CA330000}"/>
    <cellStyle name="Normal 3 10 3 3 3" xfId="12699" xr:uid="{00000000-0005-0000-0000-0000CB330000}"/>
    <cellStyle name="Normal 3 10 3 3 4" xfId="12700" xr:uid="{00000000-0005-0000-0000-0000CC330000}"/>
    <cellStyle name="Normal 3 10 3 4" xfId="12701" xr:uid="{00000000-0005-0000-0000-0000CD330000}"/>
    <cellStyle name="Normal 3 10 3 5" xfId="12702" xr:uid="{00000000-0005-0000-0000-0000CE330000}"/>
    <cellStyle name="Normal 3 10 3 6" xfId="12703" xr:uid="{00000000-0005-0000-0000-0000CF330000}"/>
    <cellStyle name="Normal 3 10 4" xfId="12704" xr:uid="{00000000-0005-0000-0000-0000D0330000}"/>
    <cellStyle name="Normal 3 10 5" xfId="12705" xr:uid="{00000000-0005-0000-0000-0000D1330000}"/>
    <cellStyle name="Normal 3 10 5 2" xfId="12706" xr:uid="{00000000-0005-0000-0000-0000D2330000}"/>
    <cellStyle name="Normal 3 10 5 2 2" xfId="12707" xr:uid="{00000000-0005-0000-0000-0000D3330000}"/>
    <cellStyle name="Normal 3 10 5 2 3" xfId="12708" xr:uid="{00000000-0005-0000-0000-0000D4330000}"/>
    <cellStyle name="Normal 3 10 5 2 4" xfId="12709" xr:uid="{00000000-0005-0000-0000-0000D5330000}"/>
    <cellStyle name="Normal 3 10 5 3" xfId="12710" xr:uid="{00000000-0005-0000-0000-0000D6330000}"/>
    <cellStyle name="Normal 3 10 5 4" xfId="12711" xr:uid="{00000000-0005-0000-0000-0000D7330000}"/>
    <cellStyle name="Normal 3 10 5 5" xfId="12712" xr:uid="{00000000-0005-0000-0000-0000D8330000}"/>
    <cellStyle name="Normal 3 10 6" xfId="12713" xr:uid="{00000000-0005-0000-0000-0000D9330000}"/>
    <cellStyle name="Normal 3 10 7" xfId="12714" xr:uid="{00000000-0005-0000-0000-0000DA330000}"/>
    <cellStyle name="Normal 3 10 8" xfId="12715" xr:uid="{00000000-0005-0000-0000-0000DB330000}"/>
    <cellStyle name="Normal 3 11" xfId="12716" xr:uid="{00000000-0005-0000-0000-0000DC330000}"/>
    <cellStyle name="Normal 3 11 2" xfId="12717" xr:uid="{00000000-0005-0000-0000-0000DD330000}"/>
    <cellStyle name="Normal 3 11 2 2" xfId="12718" xr:uid="{00000000-0005-0000-0000-0000DE330000}"/>
    <cellStyle name="Normal 3 11 2 2 2" xfId="12719" xr:uid="{00000000-0005-0000-0000-0000DF330000}"/>
    <cellStyle name="Normal 3 11 2 2 2 2" xfId="12720" xr:uid="{00000000-0005-0000-0000-0000E0330000}"/>
    <cellStyle name="Normal 3 11 2 2 2 3" xfId="12721" xr:uid="{00000000-0005-0000-0000-0000E1330000}"/>
    <cellStyle name="Normal 3 11 2 2 2 4" xfId="12722" xr:uid="{00000000-0005-0000-0000-0000E2330000}"/>
    <cellStyle name="Normal 3 11 2 2 3" xfId="12723" xr:uid="{00000000-0005-0000-0000-0000E3330000}"/>
    <cellStyle name="Normal 3 11 2 2 4" xfId="12724" xr:uid="{00000000-0005-0000-0000-0000E4330000}"/>
    <cellStyle name="Normal 3 11 2 2 5" xfId="12725" xr:uid="{00000000-0005-0000-0000-0000E5330000}"/>
    <cellStyle name="Normal 3 11 2 3" xfId="12726" xr:uid="{00000000-0005-0000-0000-0000E6330000}"/>
    <cellStyle name="Normal 3 11 2 3 2" xfId="12727" xr:uid="{00000000-0005-0000-0000-0000E7330000}"/>
    <cellStyle name="Normal 3 11 2 3 3" xfId="12728" xr:uid="{00000000-0005-0000-0000-0000E8330000}"/>
    <cellStyle name="Normal 3 11 2 3 4" xfId="12729" xr:uid="{00000000-0005-0000-0000-0000E9330000}"/>
    <cellStyle name="Normal 3 11 2 4" xfId="12730" xr:uid="{00000000-0005-0000-0000-0000EA330000}"/>
    <cellStyle name="Normal 3 11 2 5" xfId="12731" xr:uid="{00000000-0005-0000-0000-0000EB330000}"/>
    <cellStyle name="Normal 3 11 2 6" xfId="12732" xr:uid="{00000000-0005-0000-0000-0000EC330000}"/>
    <cellStyle name="Normal 3 11 3" xfId="12733" xr:uid="{00000000-0005-0000-0000-0000ED330000}"/>
    <cellStyle name="Normal 3 11 4" xfId="12734" xr:uid="{00000000-0005-0000-0000-0000EE330000}"/>
    <cellStyle name="Normal 3 11 4 2" xfId="12735" xr:uid="{00000000-0005-0000-0000-0000EF330000}"/>
    <cellStyle name="Normal 3 11 4 2 2" xfId="12736" xr:uid="{00000000-0005-0000-0000-0000F0330000}"/>
    <cellStyle name="Normal 3 11 4 2 3" xfId="12737" xr:uid="{00000000-0005-0000-0000-0000F1330000}"/>
    <cellStyle name="Normal 3 11 4 2 4" xfId="12738" xr:uid="{00000000-0005-0000-0000-0000F2330000}"/>
    <cellStyle name="Normal 3 11 4 3" xfId="12739" xr:uid="{00000000-0005-0000-0000-0000F3330000}"/>
    <cellStyle name="Normal 3 11 4 4" xfId="12740" xr:uid="{00000000-0005-0000-0000-0000F4330000}"/>
    <cellStyle name="Normal 3 11 4 5" xfId="12741" xr:uid="{00000000-0005-0000-0000-0000F5330000}"/>
    <cellStyle name="Normal 3 11 5" xfId="12742" xr:uid="{00000000-0005-0000-0000-0000F6330000}"/>
    <cellStyle name="Normal 3 11 6" xfId="12743" xr:uid="{00000000-0005-0000-0000-0000F7330000}"/>
    <cellStyle name="Normal 3 11 7" xfId="12744" xr:uid="{00000000-0005-0000-0000-0000F8330000}"/>
    <cellStyle name="Normal 3 12" xfId="12745" xr:uid="{00000000-0005-0000-0000-0000F9330000}"/>
    <cellStyle name="Normal 3 12 2" xfId="12746" xr:uid="{00000000-0005-0000-0000-0000FA330000}"/>
    <cellStyle name="Normal 3 12 2 2" xfId="12747" xr:uid="{00000000-0005-0000-0000-0000FB330000}"/>
    <cellStyle name="Normal 3 12 2 2 2" xfId="12748" xr:uid="{00000000-0005-0000-0000-0000FC330000}"/>
    <cellStyle name="Normal 3 12 2 2 3" xfId="12749" xr:uid="{00000000-0005-0000-0000-0000FD330000}"/>
    <cellStyle name="Normal 3 12 2 2 4" xfId="12750" xr:uid="{00000000-0005-0000-0000-0000FE330000}"/>
    <cellStyle name="Normal 3 12 3" xfId="12751" xr:uid="{00000000-0005-0000-0000-0000FF330000}"/>
    <cellStyle name="Normal 3 12 3 2" xfId="12752" xr:uid="{00000000-0005-0000-0000-000000340000}"/>
    <cellStyle name="Normal 3 12 3 2 2" xfId="12753" xr:uid="{00000000-0005-0000-0000-000001340000}"/>
    <cellStyle name="Normal 3 12 3 2 3" xfId="12754" xr:uid="{00000000-0005-0000-0000-000002340000}"/>
    <cellStyle name="Normal 3 12 3 2 4" xfId="12755" xr:uid="{00000000-0005-0000-0000-000003340000}"/>
    <cellStyle name="Normal 3 12 3 3" xfId="12756" xr:uid="{00000000-0005-0000-0000-000004340000}"/>
    <cellStyle name="Normal 3 12 3 4" xfId="12757" xr:uid="{00000000-0005-0000-0000-000005340000}"/>
    <cellStyle name="Normal 3 12 3 5" xfId="12758" xr:uid="{00000000-0005-0000-0000-000006340000}"/>
    <cellStyle name="Normal 3 12 4" xfId="12759" xr:uid="{00000000-0005-0000-0000-000007340000}"/>
    <cellStyle name="Normal 3 12 5" xfId="12760" xr:uid="{00000000-0005-0000-0000-000008340000}"/>
    <cellStyle name="Normal 3 12 6" xfId="12761" xr:uid="{00000000-0005-0000-0000-000009340000}"/>
    <cellStyle name="Normal 3 13" xfId="12762" xr:uid="{00000000-0005-0000-0000-00000A340000}"/>
    <cellStyle name="Normal 3 13 2" xfId="12763" xr:uid="{00000000-0005-0000-0000-00000B340000}"/>
    <cellStyle name="Normal 3 13 3" xfId="12764" xr:uid="{00000000-0005-0000-0000-00000C340000}"/>
    <cellStyle name="Normal 3 13 3 2" xfId="12765" xr:uid="{00000000-0005-0000-0000-00000D340000}"/>
    <cellStyle name="Normal 3 13 3 2 2" xfId="12766" xr:uid="{00000000-0005-0000-0000-00000E340000}"/>
    <cellStyle name="Normal 3 13 3 2 3" xfId="12767" xr:uid="{00000000-0005-0000-0000-00000F340000}"/>
    <cellStyle name="Normal 3 13 3 2 4" xfId="12768" xr:uid="{00000000-0005-0000-0000-000010340000}"/>
    <cellStyle name="Normal 3 13 3 3" xfId="12769" xr:uid="{00000000-0005-0000-0000-000011340000}"/>
    <cellStyle name="Normal 3 13 3 4" xfId="12770" xr:uid="{00000000-0005-0000-0000-000012340000}"/>
    <cellStyle name="Normal 3 13 3 5" xfId="12771" xr:uid="{00000000-0005-0000-0000-000013340000}"/>
    <cellStyle name="Normal 3 13 4" xfId="12772" xr:uid="{00000000-0005-0000-0000-000014340000}"/>
    <cellStyle name="Normal 3 13 4 2" xfId="12773" xr:uid="{00000000-0005-0000-0000-000015340000}"/>
    <cellStyle name="Normal 3 13 4 3" xfId="12774" xr:uid="{00000000-0005-0000-0000-000016340000}"/>
    <cellStyle name="Normal 3 13 4 4" xfId="12775" xr:uid="{00000000-0005-0000-0000-000017340000}"/>
    <cellStyle name="Normal 3 13 5" xfId="12776" xr:uid="{00000000-0005-0000-0000-000018340000}"/>
    <cellStyle name="Normal 3 13 6" xfId="12777" xr:uid="{00000000-0005-0000-0000-000019340000}"/>
    <cellStyle name="Normal 3 13 7" xfId="12778" xr:uid="{00000000-0005-0000-0000-00001A340000}"/>
    <cellStyle name="Normal 3 14" xfId="12779" xr:uid="{00000000-0005-0000-0000-00001B340000}"/>
    <cellStyle name="Normal 3 14 2" xfId="12780" xr:uid="{00000000-0005-0000-0000-00001C340000}"/>
    <cellStyle name="Normal 3 15" xfId="12781" xr:uid="{00000000-0005-0000-0000-00001D340000}"/>
    <cellStyle name="Normal 3 15 2" xfId="12782" xr:uid="{00000000-0005-0000-0000-00001E340000}"/>
    <cellStyle name="Normal 3 16" xfId="12783" xr:uid="{00000000-0005-0000-0000-00001F340000}"/>
    <cellStyle name="Normal 3 16 2" xfId="12784" xr:uid="{00000000-0005-0000-0000-000020340000}"/>
    <cellStyle name="Normal 3 17" xfId="12785" xr:uid="{00000000-0005-0000-0000-000021340000}"/>
    <cellStyle name="Normal 3 17 2" xfId="12786" xr:uid="{00000000-0005-0000-0000-000022340000}"/>
    <cellStyle name="Normal 3 18" xfId="12787" xr:uid="{00000000-0005-0000-0000-000023340000}"/>
    <cellStyle name="Normal 3 18 2" xfId="12788" xr:uid="{00000000-0005-0000-0000-000024340000}"/>
    <cellStyle name="Normal 3 19" xfId="12789" xr:uid="{00000000-0005-0000-0000-000025340000}"/>
    <cellStyle name="Normal 3 19 2" xfId="12790" xr:uid="{00000000-0005-0000-0000-000026340000}"/>
    <cellStyle name="Normal 3 2" xfId="12791" xr:uid="{00000000-0005-0000-0000-000027340000}"/>
    <cellStyle name="Normal 3 2 10" xfId="12792" xr:uid="{00000000-0005-0000-0000-000028340000}"/>
    <cellStyle name="Normal 3 2 10 2" xfId="12793" xr:uid="{00000000-0005-0000-0000-000029340000}"/>
    <cellStyle name="Normal 3 2 10 3" xfId="12794" xr:uid="{00000000-0005-0000-0000-00002A340000}"/>
    <cellStyle name="Normal 3 2 10 3 2" xfId="12795" xr:uid="{00000000-0005-0000-0000-00002B340000}"/>
    <cellStyle name="Normal 3 2 10 3 2 2" xfId="12796" xr:uid="{00000000-0005-0000-0000-00002C340000}"/>
    <cellStyle name="Normal 3 2 10 3 2 3" xfId="12797" xr:uid="{00000000-0005-0000-0000-00002D340000}"/>
    <cellStyle name="Normal 3 2 10 3 2 4" xfId="12798" xr:uid="{00000000-0005-0000-0000-00002E340000}"/>
    <cellStyle name="Normal 3 2 10 3 3" xfId="12799" xr:uid="{00000000-0005-0000-0000-00002F340000}"/>
    <cellStyle name="Normal 3 2 10 3 4" xfId="12800" xr:uid="{00000000-0005-0000-0000-000030340000}"/>
    <cellStyle name="Normal 3 2 10 3 5" xfId="12801" xr:uid="{00000000-0005-0000-0000-000031340000}"/>
    <cellStyle name="Normal 3 2 10 4" xfId="12802" xr:uid="{00000000-0005-0000-0000-000032340000}"/>
    <cellStyle name="Normal 3 2 10 4 2" xfId="12803" xr:uid="{00000000-0005-0000-0000-000033340000}"/>
    <cellStyle name="Normal 3 2 10 4 3" xfId="12804" xr:uid="{00000000-0005-0000-0000-000034340000}"/>
    <cellStyle name="Normal 3 2 10 4 4" xfId="12805" xr:uid="{00000000-0005-0000-0000-000035340000}"/>
    <cellStyle name="Normal 3 2 10 5" xfId="12806" xr:uid="{00000000-0005-0000-0000-000036340000}"/>
    <cellStyle name="Normal 3 2 10 6" xfId="12807" xr:uid="{00000000-0005-0000-0000-000037340000}"/>
    <cellStyle name="Normal 3 2 10 7" xfId="12808" xr:uid="{00000000-0005-0000-0000-000038340000}"/>
    <cellStyle name="Normal 3 2 11" xfId="12809" xr:uid="{00000000-0005-0000-0000-000039340000}"/>
    <cellStyle name="Normal 3 2 11 2" xfId="12810" xr:uid="{00000000-0005-0000-0000-00003A340000}"/>
    <cellStyle name="Normal 3 2 11 3" xfId="12811" xr:uid="{00000000-0005-0000-0000-00003B340000}"/>
    <cellStyle name="Normal 3 2 11 3 2" xfId="12812" xr:uid="{00000000-0005-0000-0000-00003C340000}"/>
    <cellStyle name="Normal 3 2 11 3 2 2" xfId="12813" xr:uid="{00000000-0005-0000-0000-00003D340000}"/>
    <cellStyle name="Normal 3 2 11 3 2 3" xfId="12814" xr:uid="{00000000-0005-0000-0000-00003E340000}"/>
    <cellStyle name="Normal 3 2 11 3 2 4" xfId="12815" xr:uid="{00000000-0005-0000-0000-00003F340000}"/>
    <cellStyle name="Normal 3 2 11 3 3" xfId="12816" xr:uid="{00000000-0005-0000-0000-000040340000}"/>
    <cellStyle name="Normal 3 2 11 3 4" xfId="12817" xr:uid="{00000000-0005-0000-0000-000041340000}"/>
    <cellStyle name="Normal 3 2 11 3 5" xfId="12818" xr:uid="{00000000-0005-0000-0000-000042340000}"/>
    <cellStyle name="Normal 3 2 11 4" xfId="12819" xr:uid="{00000000-0005-0000-0000-000043340000}"/>
    <cellStyle name="Normal 3 2 11 4 2" xfId="12820" xr:uid="{00000000-0005-0000-0000-000044340000}"/>
    <cellStyle name="Normal 3 2 11 4 3" xfId="12821" xr:uid="{00000000-0005-0000-0000-000045340000}"/>
    <cellStyle name="Normal 3 2 11 4 4" xfId="12822" xr:uid="{00000000-0005-0000-0000-000046340000}"/>
    <cellStyle name="Normal 3 2 11 5" xfId="12823" xr:uid="{00000000-0005-0000-0000-000047340000}"/>
    <cellStyle name="Normal 3 2 11 6" xfId="12824" xr:uid="{00000000-0005-0000-0000-000048340000}"/>
    <cellStyle name="Normal 3 2 11 7" xfId="12825" xr:uid="{00000000-0005-0000-0000-000049340000}"/>
    <cellStyle name="Normal 3 2 12" xfId="12826" xr:uid="{00000000-0005-0000-0000-00004A340000}"/>
    <cellStyle name="Normal 3 2 13" xfId="12827" xr:uid="{00000000-0005-0000-0000-00004B340000}"/>
    <cellStyle name="Normal 3 2 14" xfId="12828" xr:uid="{00000000-0005-0000-0000-00004C340000}"/>
    <cellStyle name="Normal 3 2 15" xfId="12829" xr:uid="{00000000-0005-0000-0000-00004D340000}"/>
    <cellStyle name="Normal 3 2 16" xfId="12830" xr:uid="{00000000-0005-0000-0000-00004E340000}"/>
    <cellStyle name="Normal 3 2 17" xfId="12831" xr:uid="{00000000-0005-0000-0000-00004F340000}"/>
    <cellStyle name="Normal 3 2 17 2" xfId="12832" xr:uid="{00000000-0005-0000-0000-000050340000}"/>
    <cellStyle name="Normal 3 2 18" xfId="12833" xr:uid="{00000000-0005-0000-0000-000051340000}"/>
    <cellStyle name="Normal 3 2 18 2" xfId="12834" xr:uid="{00000000-0005-0000-0000-000052340000}"/>
    <cellStyle name="Normal 3 2 19" xfId="12835" xr:uid="{00000000-0005-0000-0000-000053340000}"/>
    <cellStyle name="Normal 3 2 19 2" xfId="12836" xr:uid="{00000000-0005-0000-0000-000054340000}"/>
    <cellStyle name="Normal 3 2 2" xfId="12837" xr:uid="{00000000-0005-0000-0000-000055340000}"/>
    <cellStyle name="Normal 3 2 2 10" xfId="12838" xr:uid="{00000000-0005-0000-0000-000056340000}"/>
    <cellStyle name="Normal 3 2 2 11" xfId="12839" xr:uid="{00000000-0005-0000-0000-000057340000}"/>
    <cellStyle name="Normal 3 2 2 11 2" xfId="12840" xr:uid="{00000000-0005-0000-0000-000058340000}"/>
    <cellStyle name="Normal 3 2 2 11 2 2" xfId="12841" xr:uid="{00000000-0005-0000-0000-000059340000}"/>
    <cellStyle name="Normal 3 2 2 11 2 3" xfId="12842" xr:uid="{00000000-0005-0000-0000-00005A340000}"/>
    <cellStyle name="Normal 3 2 2 11 2 4" xfId="12843" xr:uid="{00000000-0005-0000-0000-00005B340000}"/>
    <cellStyle name="Normal 3 2 2 11 3" xfId="12844" xr:uid="{00000000-0005-0000-0000-00005C340000}"/>
    <cellStyle name="Normal 3 2 2 11 4" xfId="12845" xr:uid="{00000000-0005-0000-0000-00005D340000}"/>
    <cellStyle name="Normal 3 2 2 11 5" xfId="12846" xr:uid="{00000000-0005-0000-0000-00005E340000}"/>
    <cellStyle name="Normal 3 2 2 12" xfId="12847" xr:uid="{00000000-0005-0000-0000-00005F340000}"/>
    <cellStyle name="Normal 3 2 2 12 2" xfId="12848" xr:uid="{00000000-0005-0000-0000-000060340000}"/>
    <cellStyle name="Normal 3 2 2 12 3" xfId="12849" xr:uid="{00000000-0005-0000-0000-000061340000}"/>
    <cellStyle name="Normal 3 2 2 12 4" xfId="12850" xr:uid="{00000000-0005-0000-0000-000062340000}"/>
    <cellStyle name="Normal 3 2 2 13" xfId="12851" xr:uid="{00000000-0005-0000-0000-000063340000}"/>
    <cellStyle name="Normal 3 2 2 14" xfId="12852" xr:uid="{00000000-0005-0000-0000-000064340000}"/>
    <cellStyle name="Normal 3 2 2 15" xfId="12853" xr:uid="{00000000-0005-0000-0000-000065340000}"/>
    <cellStyle name="Normal 3 2 2 2" xfId="12854" xr:uid="{00000000-0005-0000-0000-000066340000}"/>
    <cellStyle name="Normal 3 2 2 2 10" xfId="12855" xr:uid="{00000000-0005-0000-0000-000067340000}"/>
    <cellStyle name="Normal 3 2 2 2 10 2" xfId="12856" xr:uid="{00000000-0005-0000-0000-000068340000}"/>
    <cellStyle name="Normal 3 2 2 2 10 2 2" xfId="12857" xr:uid="{00000000-0005-0000-0000-000069340000}"/>
    <cellStyle name="Normal 3 2 2 2 10 2 3" xfId="12858" xr:uid="{00000000-0005-0000-0000-00006A340000}"/>
    <cellStyle name="Normal 3 2 2 2 10 2 4" xfId="12859" xr:uid="{00000000-0005-0000-0000-00006B340000}"/>
    <cellStyle name="Normal 3 2 2 2 10 3" xfId="12860" xr:uid="{00000000-0005-0000-0000-00006C340000}"/>
    <cellStyle name="Normal 3 2 2 2 10 4" xfId="12861" xr:uid="{00000000-0005-0000-0000-00006D340000}"/>
    <cellStyle name="Normal 3 2 2 2 10 5" xfId="12862" xr:uid="{00000000-0005-0000-0000-00006E340000}"/>
    <cellStyle name="Normal 3 2 2 2 11" xfId="12863" xr:uid="{00000000-0005-0000-0000-00006F340000}"/>
    <cellStyle name="Normal 3 2 2 2 11 2" xfId="12864" xr:uid="{00000000-0005-0000-0000-000070340000}"/>
    <cellStyle name="Normal 3 2 2 2 11 3" xfId="12865" xr:uid="{00000000-0005-0000-0000-000071340000}"/>
    <cellStyle name="Normal 3 2 2 2 11 4" xfId="12866" xr:uid="{00000000-0005-0000-0000-000072340000}"/>
    <cellStyle name="Normal 3 2 2 2 12" xfId="12867" xr:uid="{00000000-0005-0000-0000-000073340000}"/>
    <cellStyle name="Normal 3 2 2 2 13" xfId="12868" xr:uid="{00000000-0005-0000-0000-000074340000}"/>
    <cellStyle name="Normal 3 2 2 2 14" xfId="12869" xr:uid="{00000000-0005-0000-0000-000075340000}"/>
    <cellStyle name="Normal 3 2 2 2 2" xfId="12870" xr:uid="{00000000-0005-0000-0000-000076340000}"/>
    <cellStyle name="Normal 3 2 2 2 2 10" xfId="12871" xr:uid="{00000000-0005-0000-0000-000077340000}"/>
    <cellStyle name="Normal 3 2 2 2 2 2" xfId="12872" xr:uid="{00000000-0005-0000-0000-000078340000}"/>
    <cellStyle name="Normal 3 2 2 2 2 2 2" xfId="12873" xr:uid="{00000000-0005-0000-0000-000079340000}"/>
    <cellStyle name="Normal 3 2 2 2 2 2 2 2" xfId="12874" xr:uid="{00000000-0005-0000-0000-00007A340000}"/>
    <cellStyle name="Normal 3 2 2 2 2 2 2 2 2" xfId="12875" xr:uid="{00000000-0005-0000-0000-00007B340000}"/>
    <cellStyle name="Normal 3 2 2 2 2 2 2 2 2 2" xfId="12876" xr:uid="{00000000-0005-0000-0000-00007C340000}"/>
    <cellStyle name="Normal 3 2 2 2 2 2 2 2 2 3" xfId="12877" xr:uid="{00000000-0005-0000-0000-00007D340000}"/>
    <cellStyle name="Normal 3 2 2 2 2 2 2 2 2 4" xfId="12878" xr:uid="{00000000-0005-0000-0000-00007E340000}"/>
    <cellStyle name="Normal 3 2 2 2 2 2 2 2 3" xfId="12879" xr:uid="{00000000-0005-0000-0000-00007F340000}"/>
    <cellStyle name="Normal 3 2 2 2 2 2 2 2 4" xfId="12880" xr:uid="{00000000-0005-0000-0000-000080340000}"/>
    <cellStyle name="Normal 3 2 2 2 2 2 2 2 5" xfId="12881" xr:uid="{00000000-0005-0000-0000-000081340000}"/>
    <cellStyle name="Normal 3 2 2 2 2 2 2 3" xfId="12882" xr:uid="{00000000-0005-0000-0000-000082340000}"/>
    <cellStyle name="Normal 3 2 2 2 2 2 2 3 2" xfId="12883" xr:uid="{00000000-0005-0000-0000-000083340000}"/>
    <cellStyle name="Normal 3 2 2 2 2 2 2 3 3" xfId="12884" xr:uid="{00000000-0005-0000-0000-000084340000}"/>
    <cellStyle name="Normal 3 2 2 2 2 2 2 3 4" xfId="12885" xr:uid="{00000000-0005-0000-0000-000085340000}"/>
    <cellStyle name="Normal 3 2 2 2 2 2 2 4" xfId="12886" xr:uid="{00000000-0005-0000-0000-000086340000}"/>
    <cellStyle name="Normal 3 2 2 2 2 2 2 5" xfId="12887" xr:uid="{00000000-0005-0000-0000-000087340000}"/>
    <cellStyle name="Normal 3 2 2 2 2 2 2 6" xfId="12888" xr:uid="{00000000-0005-0000-0000-000088340000}"/>
    <cellStyle name="Normal 3 2 2 2 2 2 3" xfId="12889" xr:uid="{00000000-0005-0000-0000-000089340000}"/>
    <cellStyle name="Normal 3 2 2 2 2 2 3 2" xfId="12890" xr:uid="{00000000-0005-0000-0000-00008A340000}"/>
    <cellStyle name="Normal 3 2 2 2 2 2 3 2 2" xfId="12891" xr:uid="{00000000-0005-0000-0000-00008B340000}"/>
    <cellStyle name="Normal 3 2 2 2 2 2 3 2 2 2" xfId="12892" xr:uid="{00000000-0005-0000-0000-00008C340000}"/>
    <cellStyle name="Normal 3 2 2 2 2 2 3 2 2 3" xfId="12893" xr:uid="{00000000-0005-0000-0000-00008D340000}"/>
    <cellStyle name="Normal 3 2 2 2 2 2 3 2 2 4" xfId="12894" xr:uid="{00000000-0005-0000-0000-00008E340000}"/>
    <cellStyle name="Normal 3 2 2 2 2 2 3 2 3" xfId="12895" xr:uid="{00000000-0005-0000-0000-00008F340000}"/>
    <cellStyle name="Normal 3 2 2 2 2 2 3 2 4" xfId="12896" xr:uid="{00000000-0005-0000-0000-000090340000}"/>
    <cellStyle name="Normal 3 2 2 2 2 2 3 2 5" xfId="12897" xr:uid="{00000000-0005-0000-0000-000091340000}"/>
    <cellStyle name="Normal 3 2 2 2 2 2 3 3" xfId="12898" xr:uid="{00000000-0005-0000-0000-000092340000}"/>
    <cellStyle name="Normal 3 2 2 2 2 2 3 3 2" xfId="12899" xr:uid="{00000000-0005-0000-0000-000093340000}"/>
    <cellStyle name="Normal 3 2 2 2 2 2 3 3 3" xfId="12900" xr:uid="{00000000-0005-0000-0000-000094340000}"/>
    <cellStyle name="Normal 3 2 2 2 2 2 3 3 4" xfId="12901" xr:uid="{00000000-0005-0000-0000-000095340000}"/>
    <cellStyle name="Normal 3 2 2 2 2 2 3 4" xfId="12902" xr:uid="{00000000-0005-0000-0000-000096340000}"/>
    <cellStyle name="Normal 3 2 2 2 2 2 3 5" xfId="12903" xr:uid="{00000000-0005-0000-0000-000097340000}"/>
    <cellStyle name="Normal 3 2 2 2 2 2 3 6" xfId="12904" xr:uid="{00000000-0005-0000-0000-000098340000}"/>
    <cellStyle name="Normal 3 2 2 2 2 2 4" xfId="12905" xr:uid="{00000000-0005-0000-0000-000099340000}"/>
    <cellStyle name="Normal 3 2 2 2 2 2 4 2" xfId="12906" xr:uid="{00000000-0005-0000-0000-00009A340000}"/>
    <cellStyle name="Normal 3 2 2 2 2 2 4 2 2" xfId="12907" xr:uid="{00000000-0005-0000-0000-00009B340000}"/>
    <cellStyle name="Normal 3 2 2 2 2 2 4 2 3" xfId="12908" xr:uid="{00000000-0005-0000-0000-00009C340000}"/>
    <cellStyle name="Normal 3 2 2 2 2 2 4 2 4" xfId="12909" xr:uid="{00000000-0005-0000-0000-00009D340000}"/>
    <cellStyle name="Normal 3 2 2 2 2 2 4 3" xfId="12910" xr:uid="{00000000-0005-0000-0000-00009E340000}"/>
    <cellStyle name="Normal 3 2 2 2 2 2 4 4" xfId="12911" xr:uid="{00000000-0005-0000-0000-00009F340000}"/>
    <cellStyle name="Normal 3 2 2 2 2 2 4 5" xfId="12912" xr:uid="{00000000-0005-0000-0000-0000A0340000}"/>
    <cellStyle name="Normal 3 2 2 2 2 2 5" xfId="12913" xr:uid="{00000000-0005-0000-0000-0000A1340000}"/>
    <cellStyle name="Normal 3 2 2 2 2 2 5 2" xfId="12914" xr:uid="{00000000-0005-0000-0000-0000A2340000}"/>
    <cellStyle name="Normal 3 2 2 2 2 2 5 3" xfId="12915" xr:uid="{00000000-0005-0000-0000-0000A3340000}"/>
    <cellStyle name="Normal 3 2 2 2 2 2 5 4" xfId="12916" xr:uid="{00000000-0005-0000-0000-0000A4340000}"/>
    <cellStyle name="Normal 3 2 2 2 2 2 6" xfId="12917" xr:uid="{00000000-0005-0000-0000-0000A5340000}"/>
    <cellStyle name="Normal 3 2 2 2 2 2 7" xfId="12918" xr:uid="{00000000-0005-0000-0000-0000A6340000}"/>
    <cellStyle name="Normal 3 2 2 2 2 2 8" xfId="12919" xr:uid="{00000000-0005-0000-0000-0000A7340000}"/>
    <cellStyle name="Normal 3 2 2 2 2 3" xfId="12920" xr:uid="{00000000-0005-0000-0000-0000A8340000}"/>
    <cellStyle name="Normal 3 2 2 2 2 3 2" xfId="12921" xr:uid="{00000000-0005-0000-0000-0000A9340000}"/>
    <cellStyle name="Normal 3 2 2 2 2 3 2 2" xfId="12922" xr:uid="{00000000-0005-0000-0000-0000AA340000}"/>
    <cellStyle name="Normal 3 2 2 2 2 3 2 2 2" xfId="12923" xr:uid="{00000000-0005-0000-0000-0000AB340000}"/>
    <cellStyle name="Normal 3 2 2 2 2 3 2 2 3" xfId="12924" xr:uid="{00000000-0005-0000-0000-0000AC340000}"/>
    <cellStyle name="Normal 3 2 2 2 2 3 2 2 4" xfId="12925" xr:uid="{00000000-0005-0000-0000-0000AD340000}"/>
    <cellStyle name="Normal 3 2 2 2 2 3 2 3" xfId="12926" xr:uid="{00000000-0005-0000-0000-0000AE340000}"/>
    <cellStyle name="Normal 3 2 2 2 2 3 2 4" xfId="12927" xr:uid="{00000000-0005-0000-0000-0000AF340000}"/>
    <cellStyle name="Normal 3 2 2 2 2 3 2 5" xfId="12928" xr:uid="{00000000-0005-0000-0000-0000B0340000}"/>
    <cellStyle name="Normal 3 2 2 2 2 3 3" xfId="12929" xr:uid="{00000000-0005-0000-0000-0000B1340000}"/>
    <cellStyle name="Normal 3 2 2 2 2 3 3 2" xfId="12930" xr:uid="{00000000-0005-0000-0000-0000B2340000}"/>
    <cellStyle name="Normal 3 2 2 2 2 3 3 3" xfId="12931" xr:uid="{00000000-0005-0000-0000-0000B3340000}"/>
    <cellStyle name="Normal 3 2 2 2 2 3 3 4" xfId="12932" xr:uid="{00000000-0005-0000-0000-0000B4340000}"/>
    <cellStyle name="Normal 3 2 2 2 2 3 4" xfId="12933" xr:uid="{00000000-0005-0000-0000-0000B5340000}"/>
    <cellStyle name="Normal 3 2 2 2 2 3 5" xfId="12934" xr:uid="{00000000-0005-0000-0000-0000B6340000}"/>
    <cellStyle name="Normal 3 2 2 2 2 3 6" xfId="12935" xr:uid="{00000000-0005-0000-0000-0000B7340000}"/>
    <cellStyle name="Normal 3 2 2 2 2 4" xfId="12936" xr:uid="{00000000-0005-0000-0000-0000B8340000}"/>
    <cellStyle name="Normal 3 2 2 2 2 4 2" xfId="12937" xr:uid="{00000000-0005-0000-0000-0000B9340000}"/>
    <cellStyle name="Normal 3 2 2 2 2 4 2 2" xfId="12938" xr:uid="{00000000-0005-0000-0000-0000BA340000}"/>
    <cellStyle name="Normal 3 2 2 2 2 4 2 2 2" xfId="12939" xr:uid="{00000000-0005-0000-0000-0000BB340000}"/>
    <cellStyle name="Normal 3 2 2 2 2 4 2 2 3" xfId="12940" xr:uid="{00000000-0005-0000-0000-0000BC340000}"/>
    <cellStyle name="Normal 3 2 2 2 2 4 2 2 4" xfId="12941" xr:uid="{00000000-0005-0000-0000-0000BD340000}"/>
    <cellStyle name="Normal 3 2 2 2 2 4 2 3" xfId="12942" xr:uid="{00000000-0005-0000-0000-0000BE340000}"/>
    <cellStyle name="Normal 3 2 2 2 2 4 2 4" xfId="12943" xr:uid="{00000000-0005-0000-0000-0000BF340000}"/>
    <cellStyle name="Normal 3 2 2 2 2 4 2 5" xfId="12944" xr:uid="{00000000-0005-0000-0000-0000C0340000}"/>
    <cellStyle name="Normal 3 2 2 2 2 4 3" xfId="12945" xr:uid="{00000000-0005-0000-0000-0000C1340000}"/>
    <cellStyle name="Normal 3 2 2 2 2 4 3 2" xfId="12946" xr:uid="{00000000-0005-0000-0000-0000C2340000}"/>
    <cellStyle name="Normal 3 2 2 2 2 4 3 3" xfId="12947" xr:uid="{00000000-0005-0000-0000-0000C3340000}"/>
    <cellStyle name="Normal 3 2 2 2 2 4 3 4" xfId="12948" xr:uid="{00000000-0005-0000-0000-0000C4340000}"/>
    <cellStyle name="Normal 3 2 2 2 2 4 4" xfId="12949" xr:uid="{00000000-0005-0000-0000-0000C5340000}"/>
    <cellStyle name="Normal 3 2 2 2 2 4 5" xfId="12950" xr:uid="{00000000-0005-0000-0000-0000C6340000}"/>
    <cellStyle name="Normal 3 2 2 2 2 4 6" xfId="12951" xr:uid="{00000000-0005-0000-0000-0000C7340000}"/>
    <cellStyle name="Normal 3 2 2 2 2 5" xfId="12952" xr:uid="{00000000-0005-0000-0000-0000C8340000}"/>
    <cellStyle name="Normal 3 2 2 2 2 6" xfId="12953" xr:uid="{00000000-0005-0000-0000-0000C9340000}"/>
    <cellStyle name="Normal 3 2 2 2 2 6 2" xfId="12954" xr:uid="{00000000-0005-0000-0000-0000CA340000}"/>
    <cellStyle name="Normal 3 2 2 2 2 6 2 2" xfId="12955" xr:uid="{00000000-0005-0000-0000-0000CB340000}"/>
    <cellStyle name="Normal 3 2 2 2 2 6 2 3" xfId="12956" xr:uid="{00000000-0005-0000-0000-0000CC340000}"/>
    <cellStyle name="Normal 3 2 2 2 2 6 2 4" xfId="12957" xr:uid="{00000000-0005-0000-0000-0000CD340000}"/>
    <cellStyle name="Normal 3 2 2 2 2 6 3" xfId="12958" xr:uid="{00000000-0005-0000-0000-0000CE340000}"/>
    <cellStyle name="Normal 3 2 2 2 2 6 4" xfId="12959" xr:uid="{00000000-0005-0000-0000-0000CF340000}"/>
    <cellStyle name="Normal 3 2 2 2 2 6 5" xfId="12960" xr:uid="{00000000-0005-0000-0000-0000D0340000}"/>
    <cellStyle name="Normal 3 2 2 2 2 7" xfId="12961" xr:uid="{00000000-0005-0000-0000-0000D1340000}"/>
    <cellStyle name="Normal 3 2 2 2 2 7 2" xfId="12962" xr:uid="{00000000-0005-0000-0000-0000D2340000}"/>
    <cellStyle name="Normal 3 2 2 2 2 7 3" xfId="12963" xr:uid="{00000000-0005-0000-0000-0000D3340000}"/>
    <cellStyle name="Normal 3 2 2 2 2 7 4" xfId="12964" xr:uid="{00000000-0005-0000-0000-0000D4340000}"/>
    <cellStyle name="Normal 3 2 2 2 2 8" xfId="12965" xr:uid="{00000000-0005-0000-0000-0000D5340000}"/>
    <cellStyle name="Normal 3 2 2 2 2 9" xfId="12966" xr:uid="{00000000-0005-0000-0000-0000D6340000}"/>
    <cellStyle name="Normal 3 2 2 2 3" xfId="12967" xr:uid="{00000000-0005-0000-0000-0000D7340000}"/>
    <cellStyle name="Normal 3 2 2 2 3 2" xfId="12968" xr:uid="{00000000-0005-0000-0000-0000D8340000}"/>
    <cellStyle name="Normal 3 2 2 2 3 2 2" xfId="12969" xr:uid="{00000000-0005-0000-0000-0000D9340000}"/>
    <cellStyle name="Normal 3 2 2 2 3 2 2 2" xfId="12970" xr:uid="{00000000-0005-0000-0000-0000DA340000}"/>
    <cellStyle name="Normal 3 2 2 2 3 2 2 2 2" xfId="12971" xr:uid="{00000000-0005-0000-0000-0000DB340000}"/>
    <cellStyle name="Normal 3 2 2 2 3 2 2 2 2 2" xfId="12972" xr:uid="{00000000-0005-0000-0000-0000DC340000}"/>
    <cellStyle name="Normal 3 2 2 2 3 2 2 2 2 3" xfId="12973" xr:uid="{00000000-0005-0000-0000-0000DD340000}"/>
    <cellStyle name="Normal 3 2 2 2 3 2 2 2 2 4" xfId="12974" xr:uid="{00000000-0005-0000-0000-0000DE340000}"/>
    <cellStyle name="Normal 3 2 2 2 3 2 2 2 3" xfId="12975" xr:uid="{00000000-0005-0000-0000-0000DF340000}"/>
    <cellStyle name="Normal 3 2 2 2 3 2 2 2 4" xfId="12976" xr:uid="{00000000-0005-0000-0000-0000E0340000}"/>
    <cellStyle name="Normal 3 2 2 2 3 2 2 2 5" xfId="12977" xr:uid="{00000000-0005-0000-0000-0000E1340000}"/>
    <cellStyle name="Normal 3 2 2 2 3 2 2 3" xfId="12978" xr:uid="{00000000-0005-0000-0000-0000E2340000}"/>
    <cellStyle name="Normal 3 2 2 2 3 2 2 3 2" xfId="12979" xr:uid="{00000000-0005-0000-0000-0000E3340000}"/>
    <cellStyle name="Normal 3 2 2 2 3 2 2 3 3" xfId="12980" xr:uid="{00000000-0005-0000-0000-0000E4340000}"/>
    <cellStyle name="Normal 3 2 2 2 3 2 2 3 4" xfId="12981" xr:uid="{00000000-0005-0000-0000-0000E5340000}"/>
    <cellStyle name="Normal 3 2 2 2 3 2 2 4" xfId="12982" xr:uid="{00000000-0005-0000-0000-0000E6340000}"/>
    <cellStyle name="Normal 3 2 2 2 3 2 2 5" xfId="12983" xr:uid="{00000000-0005-0000-0000-0000E7340000}"/>
    <cellStyle name="Normal 3 2 2 2 3 2 2 6" xfId="12984" xr:uid="{00000000-0005-0000-0000-0000E8340000}"/>
    <cellStyle name="Normal 3 2 2 2 3 2 3" xfId="12985" xr:uid="{00000000-0005-0000-0000-0000E9340000}"/>
    <cellStyle name="Normal 3 2 2 2 3 2 3 2" xfId="12986" xr:uid="{00000000-0005-0000-0000-0000EA340000}"/>
    <cellStyle name="Normal 3 2 2 2 3 2 3 2 2" xfId="12987" xr:uid="{00000000-0005-0000-0000-0000EB340000}"/>
    <cellStyle name="Normal 3 2 2 2 3 2 3 2 2 2" xfId="12988" xr:uid="{00000000-0005-0000-0000-0000EC340000}"/>
    <cellStyle name="Normal 3 2 2 2 3 2 3 2 2 3" xfId="12989" xr:uid="{00000000-0005-0000-0000-0000ED340000}"/>
    <cellStyle name="Normal 3 2 2 2 3 2 3 2 2 4" xfId="12990" xr:uid="{00000000-0005-0000-0000-0000EE340000}"/>
    <cellStyle name="Normal 3 2 2 2 3 2 3 2 3" xfId="12991" xr:uid="{00000000-0005-0000-0000-0000EF340000}"/>
    <cellStyle name="Normal 3 2 2 2 3 2 3 2 4" xfId="12992" xr:uid="{00000000-0005-0000-0000-0000F0340000}"/>
    <cellStyle name="Normal 3 2 2 2 3 2 3 2 5" xfId="12993" xr:uid="{00000000-0005-0000-0000-0000F1340000}"/>
    <cellStyle name="Normal 3 2 2 2 3 2 3 3" xfId="12994" xr:uid="{00000000-0005-0000-0000-0000F2340000}"/>
    <cellStyle name="Normal 3 2 2 2 3 2 3 3 2" xfId="12995" xr:uid="{00000000-0005-0000-0000-0000F3340000}"/>
    <cellStyle name="Normal 3 2 2 2 3 2 3 3 3" xfId="12996" xr:uid="{00000000-0005-0000-0000-0000F4340000}"/>
    <cellStyle name="Normal 3 2 2 2 3 2 3 3 4" xfId="12997" xr:uid="{00000000-0005-0000-0000-0000F5340000}"/>
    <cellStyle name="Normal 3 2 2 2 3 2 3 4" xfId="12998" xr:uid="{00000000-0005-0000-0000-0000F6340000}"/>
    <cellStyle name="Normal 3 2 2 2 3 2 3 5" xfId="12999" xr:uid="{00000000-0005-0000-0000-0000F7340000}"/>
    <cellStyle name="Normal 3 2 2 2 3 2 3 6" xfId="13000" xr:uid="{00000000-0005-0000-0000-0000F8340000}"/>
    <cellStyle name="Normal 3 2 2 2 3 2 4" xfId="13001" xr:uid="{00000000-0005-0000-0000-0000F9340000}"/>
    <cellStyle name="Normal 3 2 2 2 3 2 4 2" xfId="13002" xr:uid="{00000000-0005-0000-0000-0000FA340000}"/>
    <cellStyle name="Normal 3 2 2 2 3 2 4 2 2" xfId="13003" xr:uid="{00000000-0005-0000-0000-0000FB340000}"/>
    <cellStyle name="Normal 3 2 2 2 3 2 4 2 3" xfId="13004" xr:uid="{00000000-0005-0000-0000-0000FC340000}"/>
    <cellStyle name="Normal 3 2 2 2 3 2 4 2 4" xfId="13005" xr:uid="{00000000-0005-0000-0000-0000FD340000}"/>
    <cellStyle name="Normal 3 2 2 2 3 2 4 3" xfId="13006" xr:uid="{00000000-0005-0000-0000-0000FE340000}"/>
    <cellStyle name="Normal 3 2 2 2 3 2 4 4" xfId="13007" xr:uid="{00000000-0005-0000-0000-0000FF340000}"/>
    <cellStyle name="Normal 3 2 2 2 3 2 4 5" xfId="13008" xr:uid="{00000000-0005-0000-0000-000000350000}"/>
    <cellStyle name="Normal 3 2 2 2 3 2 5" xfId="13009" xr:uid="{00000000-0005-0000-0000-000001350000}"/>
    <cellStyle name="Normal 3 2 2 2 3 2 5 2" xfId="13010" xr:uid="{00000000-0005-0000-0000-000002350000}"/>
    <cellStyle name="Normal 3 2 2 2 3 2 5 3" xfId="13011" xr:uid="{00000000-0005-0000-0000-000003350000}"/>
    <cellStyle name="Normal 3 2 2 2 3 2 5 4" xfId="13012" xr:uid="{00000000-0005-0000-0000-000004350000}"/>
    <cellStyle name="Normal 3 2 2 2 3 2 6" xfId="13013" xr:uid="{00000000-0005-0000-0000-000005350000}"/>
    <cellStyle name="Normal 3 2 2 2 3 2 7" xfId="13014" xr:uid="{00000000-0005-0000-0000-000006350000}"/>
    <cellStyle name="Normal 3 2 2 2 3 2 8" xfId="13015" xr:uid="{00000000-0005-0000-0000-000007350000}"/>
    <cellStyle name="Normal 3 2 2 2 3 3" xfId="13016" xr:uid="{00000000-0005-0000-0000-000008350000}"/>
    <cellStyle name="Normal 3 2 2 2 3 3 2" xfId="13017" xr:uid="{00000000-0005-0000-0000-000009350000}"/>
    <cellStyle name="Normal 3 2 2 2 3 3 2 2" xfId="13018" xr:uid="{00000000-0005-0000-0000-00000A350000}"/>
    <cellStyle name="Normal 3 2 2 2 3 3 2 2 2" xfId="13019" xr:uid="{00000000-0005-0000-0000-00000B350000}"/>
    <cellStyle name="Normal 3 2 2 2 3 3 2 2 3" xfId="13020" xr:uid="{00000000-0005-0000-0000-00000C350000}"/>
    <cellStyle name="Normal 3 2 2 2 3 3 2 2 4" xfId="13021" xr:uid="{00000000-0005-0000-0000-00000D350000}"/>
    <cellStyle name="Normal 3 2 2 2 3 3 2 3" xfId="13022" xr:uid="{00000000-0005-0000-0000-00000E350000}"/>
    <cellStyle name="Normal 3 2 2 2 3 3 2 4" xfId="13023" xr:uid="{00000000-0005-0000-0000-00000F350000}"/>
    <cellStyle name="Normal 3 2 2 2 3 3 2 5" xfId="13024" xr:uid="{00000000-0005-0000-0000-000010350000}"/>
    <cellStyle name="Normal 3 2 2 2 3 3 3" xfId="13025" xr:uid="{00000000-0005-0000-0000-000011350000}"/>
    <cellStyle name="Normal 3 2 2 2 3 3 3 2" xfId="13026" xr:uid="{00000000-0005-0000-0000-000012350000}"/>
    <cellStyle name="Normal 3 2 2 2 3 3 3 3" xfId="13027" xr:uid="{00000000-0005-0000-0000-000013350000}"/>
    <cellStyle name="Normal 3 2 2 2 3 3 3 4" xfId="13028" xr:uid="{00000000-0005-0000-0000-000014350000}"/>
    <cellStyle name="Normal 3 2 2 2 3 3 4" xfId="13029" xr:uid="{00000000-0005-0000-0000-000015350000}"/>
    <cellStyle name="Normal 3 2 2 2 3 3 5" xfId="13030" xr:uid="{00000000-0005-0000-0000-000016350000}"/>
    <cellStyle name="Normal 3 2 2 2 3 3 6" xfId="13031" xr:uid="{00000000-0005-0000-0000-000017350000}"/>
    <cellStyle name="Normal 3 2 2 2 3 4" xfId="13032" xr:uid="{00000000-0005-0000-0000-000018350000}"/>
    <cellStyle name="Normal 3 2 2 2 3 4 2" xfId="13033" xr:uid="{00000000-0005-0000-0000-000019350000}"/>
    <cellStyle name="Normal 3 2 2 2 3 4 2 2" xfId="13034" xr:uid="{00000000-0005-0000-0000-00001A350000}"/>
    <cellStyle name="Normal 3 2 2 2 3 4 2 2 2" xfId="13035" xr:uid="{00000000-0005-0000-0000-00001B350000}"/>
    <cellStyle name="Normal 3 2 2 2 3 4 2 2 3" xfId="13036" xr:uid="{00000000-0005-0000-0000-00001C350000}"/>
    <cellStyle name="Normal 3 2 2 2 3 4 2 2 4" xfId="13037" xr:uid="{00000000-0005-0000-0000-00001D350000}"/>
    <cellStyle name="Normal 3 2 2 2 3 4 2 3" xfId="13038" xr:uid="{00000000-0005-0000-0000-00001E350000}"/>
    <cellStyle name="Normal 3 2 2 2 3 4 2 4" xfId="13039" xr:uid="{00000000-0005-0000-0000-00001F350000}"/>
    <cellStyle name="Normal 3 2 2 2 3 4 2 5" xfId="13040" xr:uid="{00000000-0005-0000-0000-000020350000}"/>
    <cellStyle name="Normal 3 2 2 2 3 4 3" xfId="13041" xr:uid="{00000000-0005-0000-0000-000021350000}"/>
    <cellStyle name="Normal 3 2 2 2 3 4 3 2" xfId="13042" xr:uid="{00000000-0005-0000-0000-000022350000}"/>
    <cellStyle name="Normal 3 2 2 2 3 4 3 3" xfId="13043" xr:uid="{00000000-0005-0000-0000-000023350000}"/>
    <cellStyle name="Normal 3 2 2 2 3 4 3 4" xfId="13044" xr:uid="{00000000-0005-0000-0000-000024350000}"/>
    <cellStyle name="Normal 3 2 2 2 3 4 4" xfId="13045" xr:uid="{00000000-0005-0000-0000-000025350000}"/>
    <cellStyle name="Normal 3 2 2 2 3 4 5" xfId="13046" xr:uid="{00000000-0005-0000-0000-000026350000}"/>
    <cellStyle name="Normal 3 2 2 2 3 4 6" xfId="13047" xr:uid="{00000000-0005-0000-0000-000027350000}"/>
    <cellStyle name="Normal 3 2 2 2 3 5" xfId="13048" xr:uid="{00000000-0005-0000-0000-000028350000}"/>
    <cellStyle name="Normal 3 2 2 2 3 5 2" xfId="13049" xr:uid="{00000000-0005-0000-0000-000029350000}"/>
    <cellStyle name="Normal 3 2 2 2 3 5 2 2" xfId="13050" xr:uid="{00000000-0005-0000-0000-00002A350000}"/>
    <cellStyle name="Normal 3 2 2 2 3 5 2 3" xfId="13051" xr:uid="{00000000-0005-0000-0000-00002B350000}"/>
    <cellStyle name="Normal 3 2 2 2 3 5 2 4" xfId="13052" xr:uid="{00000000-0005-0000-0000-00002C350000}"/>
    <cellStyle name="Normal 3 2 2 2 3 5 3" xfId="13053" xr:uid="{00000000-0005-0000-0000-00002D350000}"/>
    <cellStyle name="Normal 3 2 2 2 3 5 4" xfId="13054" xr:uid="{00000000-0005-0000-0000-00002E350000}"/>
    <cellStyle name="Normal 3 2 2 2 3 5 5" xfId="13055" xr:uid="{00000000-0005-0000-0000-00002F350000}"/>
    <cellStyle name="Normal 3 2 2 2 3 6" xfId="13056" xr:uid="{00000000-0005-0000-0000-000030350000}"/>
    <cellStyle name="Normal 3 2 2 2 3 6 2" xfId="13057" xr:uid="{00000000-0005-0000-0000-000031350000}"/>
    <cellStyle name="Normal 3 2 2 2 3 6 3" xfId="13058" xr:uid="{00000000-0005-0000-0000-000032350000}"/>
    <cellStyle name="Normal 3 2 2 2 3 6 4" xfId="13059" xr:uid="{00000000-0005-0000-0000-000033350000}"/>
    <cellStyle name="Normal 3 2 2 2 3 7" xfId="13060" xr:uid="{00000000-0005-0000-0000-000034350000}"/>
    <cellStyle name="Normal 3 2 2 2 3 8" xfId="13061" xr:uid="{00000000-0005-0000-0000-000035350000}"/>
    <cellStyle name="Normal 3 2 2 2 3 9" xfId="13062" xr:uid="{00000000-0005-0000-0000-000036350000}"/>
    <cellStyle name="Normal 3 2 2 2 4" xfId="13063" xr:uid="{00000000-0005-0000-0000-000037350000}"/>
    <cellStyle name="Normal 3 2 2 2 4 2" xfId="13064" xr:uid="{00000000-0005-0000-0000-000038350000}"/>
    <cellStyle name="Normal 3 2 2 2 4 2 2" xfId="13065" xr:uid="{00000000-0005-0000-0000-000039350000}"/>
    <cellStyle name="Normal 3 2 2 2 4 2 2 2" xfId="13066" xr:uid="{00000000-0005-0000-0000-00003A350000}"/>
    <cellStyle name="Normal 3 2 2 2 4 2 2 2 2" xfId="13067" xr:uid="{00000000-0005-0000-0000-00003B350000}"/>
    <cellStyle name="Normal 3 2 2 2 4 2 2 2 2 2" xfId="13068" xr:uid="{00000000-0005-0000-0000-00003C350000}"/>
    <cellStyle name="Normal 3 2 2 2 4 2 2 2 2 3" xfId="13069" xr:uid="{00000000-0005-0000-0000-00003D350000}"/>
    <cellStyle name="Normal 3 2 2 2 4 2 2 2 2 4" xfId="13070" xr:uid="{00000000-0005-0000-0000-00003E350000}"/>
    <cellStyle name="Normal 3 2 2 2 4 2 2 2 3" xfId="13071" xr:uid="{00000000-0005-0000-0000-00003F350000}"/>
    <cellStyle name="Normal 3 2 2 2 4 2 2 2 4" xfId="13072" xr:uid="{00000000-0005-0000-0000-000040350000}"/>
    <cellStyle name="Normal 3 2 2 2 4 2 2 2 5" xfId="13073" xr:uid="{00000000-0005-0000-0000-000041350000}"/>
    <cellStyle name="Normal 3 2 2 2 4 2 2 3" xfId="13074" xr:uid="{00000000-0005-0000-0000-000042350000}"/>
    <cellStyle name="Normal 3 2 2 2 4 2 2 3 2" xfId="13075" xr:uid="{00000000-0005-0000-0000-000043350000}"/>
    <cellStyle name="Normal 3 2 2 2 4 2 2 3 3" xfId="13076" xr:uid="{00000000-0005-0000-0000-000044350000}"/>
    <cellStyle name="Normal 3 2 2 2 4 2 2 3 4" xfId="13077" xr:uid="{00000000-0005-0000-0000-000045350000}"/>
    <cellStyle name="Normal 3 2 2 2 4 2 2 4" xfId="13078" xr:uid="{00000000-0005-0000-0000-000046350000}"/>
    <cellStyle name="Normal 3 2 2 2 4 2 2 5" xfId="13079" xr:uid="{00000000-0005-0000-0000-000047350000}"/>
    <cellStyle name="Normal 3 2 2 2 4 2 2 6" xfId="13080" xr:uid="{00000000-0005-0000-0000-000048350000}"/>
    <cellStyle name="Normal 3 2 2 2 4 2 3" xfId="13081" xr:uid="{00000000-0005-0000-0000-000049350000}"/>
    <cellStyle name="Normal 3 2 2 2 4 2 3 2" xfId="13082" xr:uid="{00000000-0005-0000-0000-00004A350000}"/>
    <cellStyle name="Normal 3 2 2 2 4 2 3 2 2" xfId="13083" xr:uid="{00000000-0005-0000-0000-00004B350000}"/>
    <cellStyle name="Normal 3 2 2 2 4 2 3 2 2 2" xfId="13084" xr:uid="{00000000-0005-0000-0000-00004C350000}"/>
    <cellStyle name="Normal 3 2 2 2 4 2 3 2 2 3" xfId="13085" xr:uid="{00000000-0005-0000-0000-00004D350000}"/>
    <cellStyle name="Normal 3 2 2 2 4 2 3 2 2 4" xfId="13086" xr:uid="{00000000-0005-0000-0000-00004E350000}"/>
    <cellStyle name="Normal 3 2 2 2 4 2 3 2 3" xfId="13087" xr:uid="{00000000-0005-0000-0000-00004F350000}"/>
    <cellStyle name="Normal 3 2 2 2 4 2 3 2 4" xfId="13088" xr:uid="{00000000-0005-0000-0000-000050350000}"/>
    <cellStyle name="Normal 3 2 2 2 4 2 3 2 5" xfId="13089" xr:uid="{00000000-0005-0000-0000-000051350000}"/>
    <cellStyle name="Normal 3 2 2 2 4 2 3 3" xfId="13090" xr:uid="{00000000-0005-0000-0000-000052350000}"/>
    <cellStyle name="Normal 3 2 2 2 4 2 3 3 2" xfId="13091" xr:uid="{00000000-0005-0000-0000-000053350000}"/>
    <cellStyle name="Normal 3 2 2 2 4 2 3 3 3" xfId="13092" xr:uid="{00000000-0005-0000-0000-000054350000}"/>
    <cellStyle name="Normal 3 2 2 2 4 2 3 3 4" xfId="13093" xr:uid="{00000000-0005-0000-0000-000055350000}"/>
    <cellStyle name="Normal 3 2 2 2 4 2 3 4" xfId="13094" xr:uid="{00000000-0005-0000-0000-000056350000}"/>
    <cellStyle name="Normal 3 2 2 2 4 2 3 5" xfId="13095" xr:uid="{00000000-0005-0000-0000-000057350000}"/>
    <cellStyle name="Normal 3 2 2 2 4 2 3 6" xfId="13096" xr:uid="{00000000-0005-0000-0000-000058350000}"/>
    <cellStyle name="Normal 3 2 2 2 4 2 4" xfId="13097" xr:uid="{00000000-0005-0000-0000-000059350000}"/>
    <cellStyle name="Normal 3 2 2 2 4 2 4 2" xfId="13098" xr:uid="{00000000-0005-0000-0000-00005A350000}"/>
    <cellStyle name="Normal 3 2 2 2 4 2 4 2 2" xfId="13099" xr:uid="{00000000-0005-0000-0000-00005B350000}"/>
    <cellStyle name="Normal 3 2 2 2 4 2 4 2 3" xfId="13100" xr:uid="{00000000-0005-0000-0000-00005C350000}"/>
    <cellStyle name="Normal 3 2 2 2 4 2 4 2 4" xfId="13101" xr:uid="{00000000-0005-0000-0000-00005D350000}"/>
    <cellStyle name="Normal 3 2 2 2 4 2 4 3" xfId="13102" xr:uid="{00000000-0005-0000-0000-00005E350000}"/>
    <cellStyle name="Normal 3 2 2 2 4 2 4 4" xfId="13103" xr:uid="{00000000-0005-0000-0000-00005F350000}"/>
    <cellStyle name="Normal 3 2 2 2 4 2 4 5" xfId="13104" xr:uid="{00000000-0005-0000-0000-000060350000}"/>
    <cellStyle name="Normal 3 2 2 2 4 2 5" xfId="13105" xr:uid="{00000000-0005-0000-0000-000061350000}"/>
    <cellStyle name="Normal 3 2 2 2 4 2 5 2" xfId="13106" xr:uid="{00000000-0005-0000-0000-000062350000}"/>
    <cellStyle name="Normal 3 2 2 2 4 2 5 3" xfId="13107" xr:uid="{00000000-0005-0000-0000-000063350000}"/>
    <cellStyle name="Normal 3 2 2 2 4 2 5 4" xfId="13108" xr:uid="{00000000-0005-0000-0000-000064350000}"/>
    <cellStyle name="Normal 3 2 2 2 4 2 6" xfId="13109" xr:uid="{00000000-0005-0000-0000-000065350000}"/>
    <cellStyle name="Normal 3 2 2 2 4 2 7" xfId="13110" xr:uid="{00000000-0005-0000-0000-000066350000}"/>
    <cellStyle name="Normal 3 2 2 2 4 2 8" xfId="13111" xr:uid="{00000000-0005-0000-0000-000067350000}"/>
    <cellStyle name="Normal 3 2 2 2 4 3" xfId="13112" xr:uid="{00000000-0005-0000-0000-000068350000}"/>
    <cellStyle name="Normal 3 2 2 2 4 3 2" xfId="13113" xr:uid="{00000000-0005-0000-0000-000069350000}"/>
    <cellStyle name="Normal 3 2 2 2 4 3 2 2" xfId="13114" xr:uid="{00000000-0005-0000-0000-00006A350000}"/>
    <cellStyle name="Normal 3 2 2 2 4 3 2 2 2" xfId="13115" xr:uid="{00000000-0005-0000-0000-00006B350000}"/>
    <cellStyle name="Normal 3 2 2 2 4 3 2 2 3" xfId="13116" xr:uid="{00000000-0005-0000-0000-00006C350000}"/>
    <cellStyle name="Normal 3 2 2 2 4 3 2 2 4" xfId="13117" xr:uid="{00000000-0005-0000-0000-00006D350000}"/>
    <cellStyle name="Normal 3 2 2 2 4 3 2 3" xfId="13118" xr:uid="{00000000-0005-0000-0000-00006E350000}"/>
    <cellStyle name="Normal 3 2 2 2 4 3 2 4" xfId="13119" xr:uid="{00000000-0005-0000-0000-00006F350000}"/>
    <cellStyle name="Normal 3 2 2 2 4 3 2 5" xfId="13120" xr:uid="{00000000-0005-0000-0000-000070350000}"/>
    <cellStyle name="Normal 3 2 2 2 4 3 3" xfId="13121" xr:uid="{00000000-0005-0000-0000-000071350000}"/>
    <cellStyle name="Normal 3 2 2 2 4 3 3 2" xfId="13122" xr:uid="{00000000-0005-0000-0000-000072350000}"/>
    <cellStyle name="Normal 3 2 2 2 4 3 3 3" xfId="13123" xr:uid="{00000000-0005-0000-0000-000073350000}"/>
    <cellStyle name="Normal 3 2 2 2 4 3 3 4" xfId="13124" xr:uid="{00000000-0005-0000-0000-000074350000}"/>
    <cellStyle name="Normal 3 2 2 2 4 3 4" xfId="13125" xr:uid="{00000000-0005-0000-0000-000075350000}"/>
    <cellStyle name="Normal 3 2 2 2 4 3 5" xfId="13126" xr:uid="{00000000-0005-0000-0000-000076350000}"/>
    <cellStyle name="Normal 3 2 2 2 4 3 6" xfId="13127" xr:uid="{00000000-0005-0000-0000-000077350000}"/>
    <cellStyle name="Normal 3 2 2 2 4 4" xfId="13128" xr:uid="{00000000-0005-0000-0000-000078350000}"/>
    <cellStyle name="Normal 3 2 2 2 4 4 2" xfId="13129" xr:uid="{00000000-0005-0000-0000-000079350000}"/>
    <cellStyle name="Normal 3 2 2 2 4 4 2 2" xfId="13130" xr:uid="{00000000-0005-0000-0000-00007A350000}"/>
    <cellStyle name="Normal 3 2 2 2 4 4 2 2 2" xfId="13131" xr:uid="{00000000-0005-0000-0000-00007B350000}"/>
    <cellStyle name="Normal 3 2 2 2 4 4 2 2 3" xfId="13132" xr:uid="{00000000-0005-0000-0000-00007C350000}"/>
    <cellStyle name="Normal 3 2 2 2 4 4 2 2 4" xfId="13133" xr:uid="{00000000-0005-0000-0000-00007D350000}"/>
    <cellStyle name="Normal 3 2 2 2 4 4 2 3" xfId="13134" xr:uid="{00000000-0005-0000-0000-00007E350000}"/>
    <cellStyle name="Normal 3 2 2 2 4 4 2 4" xfId="13135" xr:uid="{00000000-0005-0000-0000-00007F350000}"/>
    <cellStyle name="Normal 3 2 2 2 4 4 2 5" xfId="13136" xr:uid="{00000000-0005-0000-0000-000080350000}"/>
    <cellStyle name="Normal 3 2 2 2 4 4 3" xfId="13137" xr:uid="{00000000-0005-0000-0000-000081350000}"/>
    <cellStyle name="Normal 3 2 2 2 4 4 3 2" xfId="13138" xr:uid="{00000000-0005-0000-0000-000082350000}"/>
    <cellStyle name="Normal 3 2 2 2 4 4 3 3" xfId="13139" xr:uid="{00000000-0005-0000-0000-000083350000}"/>
    <cellStyle name="Normal 3 2 2 2 4 4 3 4" xfId="13140" xr:uid="{00000000-0005-0000-0000-000084350000}"/>
    <cellStyle name="Normal 3 2 2 2 4 4 4" xfId="13141" xr:uid="{00000000-0005-0000-0000-000085350000}"/>
    <cellStyle name="Normal 3 2 2 2 4 4 5" xfId="13142" xr:uid="{00000000-0005-0000-0000-000086350000}"/>
    <cellStyle name="Normal 3 2 2 2 4 4 6" xfId="13143" xr:uid="{00000000-0005-0000-0000-000087350000}"/>
    <cellStyle name="Normal 3 2 2 2 4 5" xfId="13144" xr:uid="{00000000-0005-0000-0000-000088350000}"/>
    <cellStyle name="Normal 3 2 2 2 4 5 2" xfId="13145" xr:uid="{00000000-0005-0000-0000-000089350000}"/>
    <cellStyle name="Normal 3 2 2 2 4 5 2 2" xfId="13146" xr:uid="{00000000-0005-0000-0000-00008A350000}"/>
    <cellStyle name="Normal 3 2 2 2 4 5 2 3" xfId="13147" xr:uid="{00000000-0005-0000-0000-00008B350000}"/>
    <cellStyle name="Normal 3 2 2 2 4 5 2 4" xfId="13148" xr:uid="{00000000-0005-0000-0000-00008C350000}"/>
    <cellStyle name="Normal 3 2 2 2 4 5 3" xfId="13149" xr:uid="{00000000-0005-0000-0000-00008D350000}"/>
    <cellStyle name="Normal 3 2 2 2 4 5 4" xfId="13150" xr:uid="{00000000-0005-0000-0000-00008E350000}"/>
    <cellStyle name="Normal 3 2 2 2 4 5 5" xfId="13151" xr:uid="{00000000-0005-0000-0000-00008F350000}"/>
    <cellStyle name="Normal 3 2 2 2 4 6" xfId="13152" xr:uid="{00000000-0005-0000-0000-000090350000}"/>
    <cellStyle name="Normal 3 2 2 2 4 6 2" xfId="13153" xr:uid="{00000000-0005-0000-0000-000091350000}"/>
    <cellStyle name="Normal 3 2 2 2 4 6 3" xfId="13154" xr:uid="{00000000-0005-0000-0000-000092350000}"/>
    <cellStyle name="Normal 3 2 2 2 4 6 4" xfId="13155" xr:uid="{00000000-0005-0000-0000-000093350000}"/>
    <cellStyle name="Normal 3 2 2 2 4 7" xfId="13156" xr:uid="{00000000-0005-0000-0000-000094350000}"/>
    <cellStyle name="Normal 3 2 2 2 4 8" xfId="13157" xr:uid="{00000000-0005-0000-0000-000095350000}"/>
    <cellStyle name="Normal 3 2 2 2 4 9" xfId="13158" xr:uid="{00000000-0005-0000-0000-000096350000}"/>
    <cellStyle name="Normal 3 2 2 2 5" xfId="13159" xr:uid="{00000000-0005-0000-0000-000097350000}"/>
    <cellStyle name="Normal 3 2 2 2 5 2" xfId="13160" xr:uid="{00000000-0005-0000-0000-000098350000}"/>
    <cellStyle name="Normal 3 2 2 2 5 2 2" xfId="13161" xr:uid="{00000000-0005-0000-0000-000099350000}"/>
    <cellStyle name="Normal 3 2 2 2 5 2 2 2" xfId="13162" xr:uid="{00000000-0005-0000-0000-00009A350000}"/>
    <cellStyle name="Normal 3 2 2 2 5 2 2 2 2" xfId="13163" xr:uid="{00000000-0005-0000-0000-00009B350000}"/>
    <cellStyle name="Normal 3 2 2 2 5 2 2 2 3" xfId="13164" xr:uid="{00000000-0005-0000-0000-00009C350000}"/>
    <cellStyle name="Normal 3 2 2 2 5 2 2 2 4" xfId="13165" xr:uid="{00000000-0005-0000-0000-00009D350000}"/>
    <cellStyle name="Normal 3 2 2 2 5 2 2 3" xfId="13166" xr:uid="{00000000-0005-0000-0000-00009E350000}"/>
    <cellStyle name="Normal 3 2 2 2 5 2 2 4" xfId="13167" xr:uid="{00000000-0005-0000-0000-00009F350000}"/>
    <cellStyle name="Normal 3 2 2 2 5 2 2 5" xfId="13168" xr:uid="{00000000-0005-0000-0000-0000A0350000}"/>
    <cellStyle name="Normal 3 2 2 2 5 2 3" xfId="13169" xr:uid="{00000000-0005-0000-0000-0000A1350000}"/>
    <cellStyle name="Normal 3 2 2 2 5 2 3 2" xfId="13170" xr:uid="{00000000-0005-0000-0000-0000A2350000}"/>
    <cellStyle name="Normal 3 2 2 2 5 2 3 3" xfId="13171" xr:uid="{00000000-0005-0000-0000-0000A3350000}"/>
    <cellStyle name="Normal 3 2 2 2 5 2 3 4" xfId="13172" xr:uid="{00000000-0005-0000-0000-0000A4350000}"/>
    <cellStyle name="Normal 3 2 2 2 5 2 4" xfId="13173" xr:uid="{00000000-0005-0000-0000-0000A5350000}"/>
    <cellStyle name="Normal 3 2 2 2 5 2 5" xfId="13174" xr:uid="{00000000-0005-0000-0000-0000A6350000}"/>
    <cellStyle name="Normal 3 2 2 2 5 2 6" xfId="13175" xr:uid="{00000000-0005-0000-0000-0000A7350000}"/>
    <cellStyle name="Normal 3 2 2 2 5 3" xfId="13176" xr:uid="{00000000-0005-0000-0000-0000A8350000}"/>
    <cellStyle name="Normal 3 2 2 2 5 3 2" xfId="13177" xr:uid="{00000000-0005-0000-0000-0000A9350000}"/>
    <cellStyle name="Normal 3 2 2 2 5 3 2 2" xfId="13178" xr:uid="{00000000-0005-0000-0000-0000AA350000}"/>
    <cellStyle name="Normal 3 2 2 2 5 3 2 2 2" xfId="13179" xr:uid="{00000000-0005-0000-0000-0000AB350000}"/>
    <cellStyle name="Normal 3 2 2 2 5 3 2 2 3" xfId="13180" xr:uid="{00000000-0005-0000-0000-0000AC350000}"/>
    <cellStyle name="Normal 3 2 2 2 5 3 2 2 4" xfId="13181" xr:uid="{00000000-0005-0000-0000-0000AD350000}"/>
    <cellStyle name="Normal 3 2 2 2 5 3 2 3" xfId="13182" xr:uid="{00000000-0005-0000-0000-0000AE350000}"/>
    <cellStyle name="Normal 3 2 2 2 5 3 2 4" xfId="13183" xr:uid="{00000000-0005-0000-0000-0000AF350000}"/>
    <cellStyle name="Normal 3 2 2 2 5 3 2 5" xfId="13184" xr:uid="{00000000-0005-0000-0000-0000B0350000}"/>
    <cellStyle name="Normal 3 2 2 2 5 3 3" xfId="13185" xr:uid="{00000000-0005-0000-0000-0000B1350000}"/>
    <cellStyle name="Normal 3 2 2 2 5 3 3 2" xfId="13186" xr:uid="{00000000-0005-0000-0000-0000B2350000}"/>
    <cellStyle name="Normal 3 2 2 2 5 3 3 3" xfId="13187" xr:uid="{00000000-0005-0000-0000-0000B3350000}"/>
    <cellStyle name="Normal 3 2 2 2 5 3 3 4" xfId="13188" xr:uid="{00000000-0005-0000-0000-0000B4350000}"/>
    <cellStyle name="Normal 3 2 2 2 5 3 4" xfId="13189" xr:uid="{00000000-0005-0000-0000-0000B5350000}"/>
    <cellStyle name="Normal 3 2 2 2 5 3 5" xfId="13190" xr:uid="{00000000-0005-0000-0000-0000B6350000}"/>
    <cellStyle name="Normal 3 2 2 2 5 3 6" xfId="13191" xr:uid="{00000000-0005-0000-0000-0000B7350000}"/>
    <cellStyle name="Normal 3 2 2 2 5 4" xfId="13192" xr:uid="{00000000-0005-0000-0000-0000B8350000}"/>
    <cellStyle name="Normal 3 2 2 2 5 4 2" xfId="13193" xr:uid="{00000000-0005-0000-0000-0000B9350000}"/>
    <cellStyle name="Normal 3 2 2 2 5 4 2 2" xfId="13194" xr:uid="{00000000-0005-0000-0000-0000BA350000}"/>
    <cellStyle name="Normal 3 2 2 2 5 4 2 3" xfId="13195" xr:uid="{00000000-0005-0000-0000-0000BB350000}"/>
    <cellStyle name="Normal 3 2 2 2 5 4 2 4" xfId="13196" xr:uid="{00000000-0005-0000-0000-0000BC350000}"/>
    <cellStyle name="Normal 3 2 2 2 5 4 3" xfId="13197" xr:uid="{00000000-0005-0000-0000-0000BD350000}"/>
    <cellStyle name="Normal 3 2 2 2 5 4 4" xfId="13198" xr:uid="{00000000-0005-0000-0000-0000BE350000}"/>
    <cellStyle name="Normal 3 2 2 2 5 4 5" xfId="13199" xr:uid="{00000000-0005-0000-0000-0000BF350000}"/>
    <cellStyle name="Normal 3 2 2 2 5 5" xfId="13200" xr:uid="{00000000-0005-0000-0000-0000C0350000}"/>
    <cellStyle name="Normal 3 2 2 2 5 5 2" xfId="13201" xr:uid="{00000000-0005-0000-0000-0000C1350000}"/>
    <cellStyle name="Normal 3 2 2 2 5 5 3" xfId="13202" xr:uid="{00000000-0005-0000-0000-0000C2350000}"/>
    <cellStyle name="Normal 3 2 2 2 5 5 4" xfId="13203" xr:uid="{00000000-0005-0000-0000-0000C3350000}"/>
    <cellStyle name="Normal 3 2 2 2 5 6" xfId="13204" xr:uid="{00000000-0005-0000-0000-0000C4350000}"/>
    <cellStyle name="Normal 3 2 2 2 5 7" xfId="13205" xr:uid="{00000000-0005-0000-0000-0000C5350000}"/>
    <cellStyle name="Normal 3 2 2 2 5 8" xfId="13206" xr:uid="{00000000-0005-0000-0000-0000C6350000}"/>
    <cellStyle name="Normal 3 2 2 2 6" xfId="13207" xr:uid="{00000000-0005-0000-0000-0000C7350000}"/>
    <cellStyle name="Normal 3 2 2 2 6 2" xfId="13208" xr:uid="{00000000-0005-0000-0000-0000C8350000}"/>
    <cellStyle name="Normal 3 2 2 2 6 2 2" xfId="13209" xr:uid="{00000000-0005-0000-0000-0000C9350000}"/>
    <cellStyle name="Normal 3 2 2 2 6 2 2 2" xfId="13210" xr:uid="{00000000-0005-0000-0000-0000CA350000}"/>
    <cellStyle name="Normal 3 2 2 2 6 2 2 2 2" xfId="13211" xr:uid="{00000000-0005-0000-0000-0000CB350000}"/>
    <cellStyle name="Normal 3 2 2 2 6 2 2 2 3" xfId="13212" xr:uid="{00000000-0005-0000-0000-0000CC350000}"/>
    <cellStyle name="Normal 3 2 2 2 6 2 2 2 4" xfId="13213" xr:uid="{00000000-0005-0000-0000-0000CD350000}"/>
    <cellStyle name="Normal 3 2 2 2 6 2 2 3" xfId="13214" xr:uid="{00000000-0005-0000-0000-0000CE350000}"/>
    <cellStyle name="Normal 3 2 2 2 6 2 2 4" xfId="13215" xr:uid="{00000000-0005-0000-0000-0000CF350000}"/>
    <cellStyle name="Normal 3 2 2 2 6 2 2 5" xfId="13216" xr:uid="{00000000-0005-0000-0000-0000D0350000}"/>
    <cellStyle name="Normal 3 2 2 2 6 2 3" xfId="13217" xr:uid="{00000000-0005-0000-0000-0000D1350000}"/>
    <cellStyle name="Normal 3 2 2 2 6 2 3 2" xfId="13218" xr:uid="{00000000-0005-0000-0000-0000D2350000}"/>
    <cellStyle name="Normal 3 2 2 2 6 2 3 3" xfId="13219" xr:uid="{00000000-0005-0000-0000-0000D3350000}"/>
    <cellStyle name="Normal 3 2 2 2 6 2 3 4" xfId="13220" xr:uid="{00000000-0005-0000-0000-0000D4350000}"/>
    <cellStyle name="Normal 3 2 2 2 6 2 4" xfId="13221" xr:uid="{00000000-0005-0000-0000-0000D5350000}"/>
    <cellStyle name="Normal 3 2 2 2 6 2 5" xfId="13222" xr:uid="{00000000-0005-0000-0000-0000D6350000}"/>
    <cellStyle name="Normal 3 2 2 2 6 2 6" xfId="13223" xr:uid="{00000000-0005-0000-0000-0000D7350000}"/>
    <cellStyle name="Normal 3 2 2 2 6 3" xfId="13224" xr:uid="{00000000-0005-0000-0000-0000D8350000}"/>
    <cellStyle name="Normal 3 2 2 2 6 3 2" xfId="13225" xr:uid="{00000000-0005-0000-0000-0000D9350000}"/>
    <cellStyle name="Normal 3 2 2 2 6 3 2 2" xfId="13226" xr:uid="{00000000-0005-0000-0000-0000DA350000}"/>
    <cellStyle name="Normal 3 2 2 2 6 3 2 2 2" xfId="13227" xr:uid="{00000000-0005-0000-0000-0000DB350000}"/>
    <cellStyle name="Normal 3 2 2 2 6 3 2 2 3" xfId="13228" xr:uid="{00000000-0005-0000-0000-0000DC350000}"/>
    <cellStyle name="Normal 3 2 2 2 6 3 2 2 4" xfId="13229" xr:uid="{00000000-0005-0000-0000-0000DD350000}"/>
    <cellStyle name="Normal 3 2 2 2 6 3 2 3" xfId="13230" xr:uid="{00000000-0005-0000-0000-0000DE350000}"/>
    <cellStyle name="Normal 3 2 2 2 6 3 2 4" xfId="13231" xr:uid="{00000000-0005-0000-0000-0000DF350000}"/>
    <cellStyle name="Normal 3 2 2 2 6 3 2 5" xfId="13232" xr:uid="{00000000-0005-0000-0000-0000E0350000}"/>
    <cellStyle name="Normal 3 2 2 2 6 3 3" xfId="13233" xr:uid="{00000000-0005-0000-0000-0000E1350000}"/>
    <cellStyle name="Normal 3 2 2 2 6 3 3 2" xfId="13234" xr:uid="{00000000-0005-0000-0000-0000E2350000}"/>
    <cellStyle name="Normal 3 2 2 2 6 3 3 3" xfId="13235" xr:uid="{00000000-0005-0000-0000-0000E3350000}"/>
    <cellStyle name="Normal 3 2 2 2 6 3 3 4" xfId="13236" xr:uid="{00000000-0005-0000-0000-0000E4350000}"/>
    <cellStyle name="Normal 3 2 2 2 6 3 4" xfId="13237" xr:uid="{00000000-0005-0000-0000-0000E5350000}"/>
    <cellStyle name="Normal 3 2 2 2 6 3 5" xfId="13238" xr:uid="{00000000-0005-0000-0000-0000E6350000}"/>
    <cellStyle name="Normal 3 2 2 2 6 3 6" xfId="13239" xr:uid="{00000000-0005-0000-0000-0000E7350000}"/>
    <cellStyle name="Normal 3 2 2 2 6 4" xfId="13240" xr:uid="{00000000-0005-0000-0000-0000E8350000}"/>
    <cellStyle name="Normal 3 2 2 2 6 4 2" xfId="13241" xr:uid="{00000000-0005-0000-0000-0000E9350000}"/>
    <cellStyle name="Normal 3 2 2 2 6 4 2 2" xfId="13242" xr:uid="{00000000-0005-0000-0000-0000EA350000}"/>
    <cellStyle name="Normal 3 2 2 2 6 4 2 3" xfId="13243" xr:uid="{00000000-0005-0000-0000-0000EB350000}"/>
    <cellStyle name="Normal 3 2 2 2 6 4 2 4" xfId="13244" xr:uid="{00000000-0005-0000-0000-0000EC350000}"/>
    <cellStyle name="Normal 3 2 2 2 6 4 3" xfId="13245" xr:uid="{00000000-0005-0000-0000-0000ED350000}"/>
    <cellStyle name="Normal 3 2 2 2 6 4 4" xfId="13246" xr:uid="{00000000-0005-0000-0000-0000EE350000}"/>
    <cellStyle name="Normal 3 2 2 2 6 4 5" xfId="13247" xr:uid="{00000000-0005-0000-0000-0000EF350000}"/>
    <cellStyle name="Normal 3 2 2 2 6 5" xfId="13248" xr:uid="{00000000-0005-0000-0000-0000F0350000}"/>
    <cellStyle name="Normal 3 2 2 2 6 5 2" xfId="13249" xr:uid="{00000000-0005-0000-0000-0000F1350000}"/>
    <cellStyle name="Normal 3 2 2 2 6 5 3" xfId="13250" xr:uid="{00000000-0005-0000-0000-0000F2350000}"/>
    <cellStyle name="Normal 3 2 2 2 6 5 4" xfId="13251" xr:uid="{00000000-0005-0000-0000-0000F3350000}"/>
    <cellStyle name="Normal 3 2 2 2 6 6" xfId="13252" xr:uid="{00000000-0005-0000-0000-0000F4350000}"/>
    <cellStyle name="Normal 3 2 2 2 6 7" xfId="13253" xr:uid="{00000000-0005-0000-0000-0000F5350000}"/>
    <cellStyle name="Normal 3 2 2 2 6 8" xfId="13254" xr:uid="{00000000-0005-0000-0000-0000F6350000}"/>
    <cellStyle name="Normal 3 2 2 2 7" xfId="13255" xr:uid="{00000000-0005-0000-0000-0000F7350000}"/>
    <cellStyle name="Normal 3 2 2 2 7 2" xfId="13256" xr:uid="{00000000-0005-0000-0000-0000F8350000}"/>
    <cellStyle name="Normal 3 2 2 2 7 2 2" xfId="13257" xr:uid="{00000000-0005-0000-0000-0000F9350000}"/>
    <cellStyle name="Normal 3 2 2 2 7 2 2 2" xfId="13258" xr:uid="{00000000-0005-0000-0000-0000FA350000}"/>
    <cellStyle name="Normal 3 2 2 2 7 2 2 3" xfId="13259" xr:uid="{00000000-0005-0000-0000-0000FB350000}"/>
    <cellStyle name="Normal 3 2 2 2 7 2 2 4" xfId="13260" xr:uid="{00000000-0005-0000-0000-0000FC350000}"/>
    <cellStyle name="Normal 3 2 2 2 7 2 3" xfId="13261" xr:uid="{00000000-0005-0000-0000-0000FD350000}"/>
    <cellStyle name="Normal 3 2 2 2 7 2 4" xfId="13262" xr:uid="{00000000-0005-0000-0000-0000FE350000}"/>
    <cellStyle name="Normal 3 2 2 2 7 2 5" xfId="13263" xr:uid="{00000000-0005-0000-0000-0000FF350000}"/>
    <cellStyle name="Normal 3 2 2 2 7 3" xfId="13264" xr:uid="{00000000-0005-0000-0000-000000360000}"/>
    <cellStyle name="Normal 3 2 2 2 7 3 2" xfId="13265" xr:uid="{00000000-0005-0000-0000-000001360000}"/>
    <cellStyle name="Normal 3 2 2 2 7 3 3" xfId="13266" xr:uid="{00000000-0005-0000-0000-000002360000}"/>
    <cellStyle name="Normal 3 2 2 2 7 3 4" xfId="13267" xr:uid="{00000000-0005-0000-0000-000003360000}"/>
    <cellStyle name="Normal 3 2 2 2 7 4" xfId="13268" xr:uid="{00000000-0005-0000-0000-000004360000}"/>
    <cellStyle name="Normal 3 2 2 2 7 5" xfId="13269" xr:uid="{00000000-0005-0000-0000-000005360000}"/>
    <cellStyle name="Normal 3 2 2 2 7 6" xfId="13270" xr:uid="{00000000-0005-0000-0000-000006360000}"/>
    <cellStyle name="Normal 3 2 2 2 8" xfId="13271" xr:uid="{00000000-0005-0000-0000-000007360000}"/>
    <cellStyle name="Normal 3 2 2 2 8 2" xfId="13272" xr:uid="{00000000-0005-0000-0000-000008360000}"/>
    <cellStyle name="Normal 3 2 2 2 8 2 2" xfId="13273" xr:uid="{00000000-0005-0000-0000-000009360000}"/>
    <cellStyle name="Normal 3 2 2 2 8 2 2 2" xfId="13274" xr:uid="{00000000-0005-0000-0000-00000A360000}"/>
    <cellStyle name="Normal 3 2 2 2 8 2 2 3" xfId="13275" xr:uid="{00000000-0005-0000-0000-00000B360000}"/>
    <cellStyle name="Normal 3 2 2 2 8 2 2 4" xfId="13276" xr:uid="{00000000-0005-0000-0000-00000C360000}"/>
    <cellStyle name="Normal 3 2 2 2 8 2 3" xfId="13277" xr:uid="{00000000-0005-0000-0000-00000D360000}"/>
    <cellStyle name="Normal 3 2 2 2 8 2 4" xfId="13278" xr:uid="{00000000-0005-0000-0000-00000E360000}"/>
    <cellStyle name="Normal 3 2 2 2 8 2 5" xfId="13279" xr:uid="{00000000-0005-0000-0000-00000F360000}"/>
    <cellStyle name="Normal 3 2 2 2 8 3" xfId="13280" xr:uid="{00000000-0005-0000-0000-000010360000}"/>
    <cellStyle name="Normal 3 2 2 2 8 3 2" xfId="13281" xr:uid="{00000000-0005-0000-0000-000011360000}"/>
    <cellStyle name="Normal 3 2 2 2 8 3 3" xfId="13282" xr:uid="{00000000-0005-0000-0000-000012360000}"/>
    <cellStyle name="Normal 3 2 2 2 8 3 4" xfId="13283" xr:uid="{00000000-0005-0000-0000-000013360000}"/>
    <cellStyle name="Normal 3 2 2 2 8 4" xfId="13284" xr:uid="{00000000-0005-0000-0000-000014360000}"/>
    <cellStyle name="Normal 3 2 2 2 8 5" xfId="13285" xr:uid="{00000000-0005-0000-0000-000015360000}"/>
    <cellStyle name="Normal 3 2 2 2 8 6" xfId="13286" xr:uid="{00000000-0005-0000-0000-000016360000}"/>
    <cellStyle name="Normal 3 2 2 2 9" xfId="13287" xr:uid="{00000000-0005-0000-0000-000017360000}"/>
    <cellStyle name="Normal 3 2 2 3" xfId="13288" xr:uid="{00000000-0005-0000-0000-000018360000}"/>
    <cellStyle name="Normal 3 2 2 3 10" xfId="13289" xr:uid="{00000000-0005-0000-0000-000019360000}"/>
    <cellStyle name="Normal 3 2 2 3 11" xfId="13290" xr:uid="{00000000-0005-0000-0000-00001A360000}"/>
    <cellStyle name="Normal 3 2 2 3 2" xfId="13291" xr:uid="{00000000-0005-0000-0000-00001B360000}"/>
    <cellStyle name="Normal 3 2 2 3 2 2" xfId="13292" xr:uid="{00000000-0005-0000-0000-00001C360000}"/>
    <cellStyle name="Normal 3 2 2 3 2 2 2" xfId="13293" xr:uid="{00000000-0005-0000-0000-00001D360000}"/>
    <cellStyle name="Normal 3 2 2 3 2 2 2 2" xfId="13294" xr:uid="{00000000-0005-0000-0000-00001E360000}"/>
    <cellStyle name="Normal 3 2 2 3 2 2 2 2 2" xfId="13295" xr:uid="{00000000-0005-0000-0000-00001F360000}"/>
    <cellStyle name="Normal 3 2 2 3 2 2 2 2 3" xfId="13296" xr:uid="{00000000-0005-0000-0000-000020360000}"/>
    <cellStyle name="Normal 3 2 2 3 2 2 2 2 4" xfId="13297" xr:uid="{00000000-0005-0000-0000-000021360000}"/>
    <cellStyle name="Normal 3 2 2 3 2 2 2 3" xfId="13298" xr:uid="{00000000-0005-0000-0000-000022360000}"/>
    <cellStyle name="Normal 3 2 2 3 2 2 2 4" xfId="13299" xr:uid="{00000000-0005-0000-0000-000023360000}"/>
    <cellStyle name="Normal 3 2 2 3 2 2 2 5" xfId="13300" xr:uid="{00000000-0005-0000-0000-000024360000}"/>
    <cellStyle name="Normal 3 2 2 3 2 2 3" xfId="13301" xr:uid="{00000000-0005-0000-0000-000025360000}"/>
    <cellStyle name="Normal 3 2 2 3 2 2 3 2" xfId="13302" xr:uid="{00000000-0005-0000-0000-000026360000}"/>
    <cellStyle name="Normal 3 2 2 3 2 2 3 3" xfId="13303" xr:uid="{00000000-0005-0000-0000-000027360000}"/>
    <cellStyle name="Normal 3 2 2 3 2 2 3 4" xfId="13304" xr:uid="{00000000-0005-0000-0000-000028360000}"/>
    <cellStyle name="Normal 3 2 2 3 2 2 4" xfId="13305" xr:uid="{00000000-0005-0000-0000-000029360000}"/>
    <cellStyle name="Normal 3 2 2 3 2 2 5" xfId="13306" xr:uid="{00000000-0005-0000-0000-00002A360000}"/>
    <cellStyle name="Normal 3 2 2 3 2 2 6" xfId="13307" xr:uid="{00000000-0005-0000-0000-00002B360000}"/>
    <cellStyle name="Normal 3 2 2 3 2 3" xfId="13308" xr:uid="{00000000-0005-0000-0000-00002C360000}"/>
    <cellStyle name="Normal 3 2 2 3 2 3 2" xfId="13309" xr:uid="{00000000-0005-0000-0000-00002D360000}"/>
    <cellStyle name="Normal 3 2 2 3 2 3 2 2" xfId="13310" xr:uid="{00000000-0005-0000-0000-00002E360000}"/>
    <cellStyle name="Normal 3 2 2 3 2 3 2 2 2" xfId="13311" xr:uid="{00000000-0005-0000-0000-00002F360000}"/>
    <cellStyle name="Normal 3 2 2 3 2 3 2 2 3" xfId="13312" xr:uid="{00000000-0005-0000-0000-000030360000}"/>
    <cellStyle name="Normal 3 2 2 3 2 3 2 2 4" xfId="13313" xr:uid="{00000000-0005-0000-0000-000031360000}"/>
    <cellStyle name="Normal 3 2 2 3 2 3 2 3" xfId="13314" xr:uid="{00000000-0005-0000-0000-000032360000}"/>
    <cellStyle name="Normal 3 2 2 3 2 3 2 4" xfId="13315" xr:uid="{00000000-0005-0000-0000-000033360000}"/>
    <cellStyle name="Normal 3 2 2 3 2 3 2 5" xfId="13316" xr:uid="{00000000-0005-0000-0000-000034360000}"/>
    <cellStyle name="Normal 3 2 2 3 2 3 3" xfId="13317" xr:uid="{00000000-0005-0000-0000-000035360000}"/>
    <cellStyle name="Normal 3 2 2 3 2 3 3 2" xfId="13318" xr:uid="{00000000-0005-0000-0000-000036360000}"/>
    <cellStyle name="Normal 3 2 2 3 2 3 3 3" xfId="13319" xr:uid="{00000000-0005-0000-0000-000037360000}"/>
    <cellStyle name="Normal 3 2 2 3 2 3 3 4" xfId="13320" xr:uid="{00000000-0005-0000-0000-000038360000}"/>
    <cellStyle name="Normal 3 2 2 3 2 3 4" xfId="13321" xr:uid="{00000000-0005-0000-0000-000039360000}"/>
    <cellStyle name="Normal 3 2 2 3 2 3 5" xfId="13322" xr:uid="{00000000-0005-0000-0000-00003A360000}"/>
    <cellStyle name="Normal 3 2 2 3 2 3 6" xfId="13323" xr:uid="{00000000-0005-0000-0000-00003B360000}"/>
    <cellStyle name="Normal 3 2 2 3 2 4" xfId="13324" xr:uid="{00000000-0005-0000-0000-00003C360000}"/>
    <cellStyle name="Normal 3 2 2 3 2 4 2" xfId="13325" xr:uid="{00000000-0005-0000-0000-00003D360000}"/>
    <cellStyle name="Normal 3 2 2 3 2 4 2 2" xfId="13326" xr:uid="{00000000-0005-0000-0000-00003E360000}"/>
    <cellStyle name="Normal 3 2 2 3 2 4 2 3" xfId="13327" xr:uid="{00000000-0005-0000-0000-00003F360000}"/>
    <cellStyle name="Normal 3 2 2 3 2 4 2 4" xfId="13328" xr:uid="{00000000-0005-0000-0000-000040360000}"/>
    <cellStyle name="Normal 3 2 2 3 2 4 3" xfId="13329" xr:uid="{00000000-0005-0000-0000-000041360000}"/>
    <cellStyle name="Normal 3 2 2 3 2 4 4" xfId="13330" xr:uid="{00000000-0005-0000-0000-000042360000}"/>
    <cellStyle name="Normal 3 2 2 3 2 4 5" xfId="13331" xr:uid="{00000000-0005-0000-0000-000043360000}"/>
    <cellStyle name="Normal 3 2 2 3 2 5" xfId="13332" xr:uid="{00000000-0005-0000-0000-000044360000}"/>
    <cellStyle name="Normal 3 2 2 3 2 5 2" xfId="13333" xr:uid="{00000000-0005-0000-0000-000045360000}"/>
    <cellStyle name="Normal 3 2 2 3 2 5 3" xfId="13334" xr:uid="{00000000-0005-0000-0000-000046360000}"/>
    <cellStyle name="Normal 3 2 2 3 2 5 4" xfId="13335" xr:uid="{00000000-0005-0000-0000-000047360000}"/>
    <cellStyle name="Normal 3 2 2 3 2 6" xfId="13336" xr:uid="{00000000-0005-0000-0000-000048360000}"/>
    <cellStyle name="Normal 3 2 2 3 2 7" xfId="13337" xr:uid="{00000000-0005-0000-0000-000049360000}"/>
    <cellStyle name="Normal 3 2 2 3 2 8" xfId="13338" xr:uid="{00000000-0005-0000-0000-00004A360000}"/>
    <cellStyle name="Normal 3 2 2 3 3" xfId="13339" xr:uid="{00000000-0005-0000-0000-00004B360000}"/>
    <cellStyle name="Normal 3 2 2 3 3 2" xfId="13340" xr:uid="{00000000-0005-0000-0000-00004C360000}"/>
    <cellStyle name="Normal 3 2 2 3 3 2 2" xfId="13341" xr:uid="{00000000-0005-0000-0000-00004D360000}"/>
    <cellStyle name="Normal 3 2 2 3 3 2 2 2" xfId="13342" xr:uid="{00000000-0005-0000-0000-00004E360000}"/>
    <cellStyle name="Normal 3 2 2 3 3 2 2 3" xfId="13343" xr:uid="{00000000-0005-0000-0000-00004F360000}"/>
    <cellStyle name="Normal 3 2 2 3 3 2 2 4" xfId="13344" xr:uid="{00000000-0005-0000-0000-000050360000}"/>
    <cellStyle name="Normal 3 2 2 3 3 2 3" xfId="13345" xr:uid="{00000000-0005-0000-0000-000051360000}"/>
    <cellStyle name="Normal 3 2 2 3 3 2 4" xfId="13346" xr:uid="{00000000-0005-0000-0000-000052360000}"/>
    <cellStyle name="Normal 3 2 2 3 3 2 5" xfId="13347" xr:uid="{00000000-0005-0000-0000-000053360000}"/>
    <cellStyle name="Normal 3 2 2 3 3 3" xfId="13348" xr:uid="{00000000-0005-0000-0000-000054360000}"/>
    <cellStyle name="Normal 3 2 2 3 3 3 2" xfId="13349" xr:uid="{00000000-0005-0000-0000-000055360000}"/>
    <cellStyle name="Normal 3 2 2 3 3 3 3" xfId="13350" xr:uid="{00000000-0005-0000-0000-000056360000}"/>
    <cellStyle name="Normal 3 2 2 3 3 3 4" xfId="13351" xr:uid="{00000000-0005-0000-0000-000057360000}"/>
    <cellStyle name="Normal 3 2 2 3 3 4" xfId="13352" xr:uid="{00000000-0005-0000-0000-000058360000}"/>
    <cellStyle name="Normal 3 2 2 3 3 5" xfId="13353" xr:uid="{00000000-0005-0000-0000-000059360000}"/>
    <cellStyle name="Normal 3 2 2 3 3 6" xfId="13354" xr:uid="{00000000-0005-0000-0000-00005A360000}"/>
    <cellStyle name="Normal 3 2 2 3 4" xfId="13355" xr:uid="{00000000-0005-0000-0000-00005B360000}"/>
    <cellStyle name="Normal 3 2 2 3 4 2" xfId="13356" xr:uid="{00000000-0005-0000-0000-00005C360000}"/>
    <cellStyle name="Normal 3 2 2 3 4 2 2" xfId="13357" xr:uid="{00000000-0005-0000-0000-00005D360000}"/>
    <cellStyle name="Normal 3 2 2 3 4 2 2 2" xfId="13358" xr:uid="{00000000-0005-0000-0000-00005E360000}"/>
    <cellStyle name="Normal 3 2 2 3 4 2 2 3" xfId="13359" xr:uid="{00000000-0005-0000-0000-00005F360000}"/>
    <cellStyle name="Normal 3 2 2 3 4 2 2 4" xfId="13360" xr:uid="{00000000-0005-0000-0000-000060360000}"/>
    <cellStyle name="Normal 3 2 2 3 4 2 3" xfId="13361" xr:uid="{00000000-0005-0000-0000-000061360000}"/>
    <cellStyle name="Normal 3 2 2 3 4 2 4" xfId="13362" xr:uid="{00000000-0005-0000-0000-000062360000}"/>
    <cellStyle name="Normal 3 2 2 3 4 2 5" xfId="13363" xr:uid="{00000000-0005-0000-0000-000063360000}"/>
    <cellStyle name="Normal 3 2 2 3 4 3" xfId="13364" xr:uid="{00000000-0005-0000-0000-000064360000}"/>
    <cellStyle name="Normal 3 2 2 3 4 3 2" xfId="13365" xr:uid="{00000000-0005-0000-0000-000065360000}"/>
    <cellStyle name="Normal 3 2 2 3 4 3 3" xfId="13366" xr:uid="{00000000-0005-0000-0000-000066360000}"/>
    <cellStyle name="Normal 3 2 2 3 4 3 4" xfId="13367" xr:uid="{00000000-0005-0000-0000-000067360000}"/>
    <cellStyle name="Normal 3 2 2 3 4 4" xfId="13368" xr:uid="{00000000-0005-0000-0000-000068360000}"/>
    <cellStyle name="Normal 3 2 2 3 4 5" xfId="13369" xr:uid="{00000000-0005-0000-0000-000069360000}"/>
    <cellStyle name="Normal 3 2 2 3 4 6" xfId="13370" xr:uid="{00000000-0005-0000-0000-00006A360000}"/>
    <cellStyle name="Normal 3 2 2 3 5" xfId="13371" xr:uid="{00000000-0005-0000-0000-00006B360000}"/>
    <cellStyle name="Normal 3 2 2 3 6" xfId="13372" xr:uid="{00000000-0005-0000-0000-00006C360000}"/>
    <cellStyle name="Normal 3 2 2 3 6 2" xfId="13373" xr:uid="{00000000-0005-0000-0000-00006D360000}"/>
    <cellStyle name="Normal 3 2 2 3 6 2 2" xfId="13374" xr:uid="{00000000-0005-0000-0000-00006E360000}"/>
    <cellStyle name="Normal 3 2 2 3 6 2 3" xfId="13375" xr:uid="{00000000-0005-0000-0000-00006F360000}"/>
    <cellStyle name="Normal 3 2 2 3 6 2 4" xfId="13376" xr:uid="{00000000-0005-0000-0000-000070360000}"/>
    <cellStyle name="Normal 3 2 2 3 6 3" xfId="13377" xr:uid="{00000000-0005-0000-0000-000071360000}"/>
    <cellStyle name="Normal 3 2 2 3 6 4" xfId="13378" xr:uid="{00000000-0005-0000-0000-000072360000}"/>
    <cellStyle name="Normal 3 2 2 3 6 5" xfId="13379" xr:uid="{00000000-0005-0000-0000-000073360000}"/>
    <cellStyle name="Normal 3 2 2 3 7" xfId="13380" xr:uid="{00000000-0005-0000-0000-000074360000}"/>
    <cellStyle name="Normal 3 2 2 3 8" xfId="13381" xr:uid="{00000000-0005-0000-0000-000075360000}"/>
    <cellStyle name="Normal 3 2 2 3 8 2" xfId="13382" xr:uid="{00000000-0005-0000-0000-000076360000}"/>
    <cellStyle name="Normal 3 2 2 3 8 3" xfId="13383" xr:uid="{00000000-0005-0000-0000-000077360000}"/>
    <cellStyle name="Normal 3 2 2 3 8 4" xfId="13384" xr:uid="{00000000-0005-0000-0000-000078360000}"/>
    <cellStyle name="Normal 3 2 2 3 9" xfId="13385" xr:uid="{00000000-0005-0000-0000-000079360000}"/>
    <cellStyle name="Normal 3 2 2 4" xfId="13386" xr:uid="{00000000-0005-0000-0000-00007A360000}"/>
    <cellStyle name="Normal 3 2 2 4 10" xfId="13387" xr:uid="{00000000-0005-0000-0000-00007B360000}"/>
    <cellStyle name="Normal 3 2 2 4 2" xfId="13388" xr:uid="{00000000-0005-0000-0000-00007C360000}"/>
    <cellStyle name="Normal 3 2 2 4 2 2" xfId="13389" xr:uid="{00000000-0005-0000-0000-00007D360000}"/>
    <cellStyle name="Normal 3 2 2 4 2 2 2" xfId="13390" xr:uid="{00000000-0005-0000-0000-00007E360000}"/>
    <cellStyle name="Normal 3 2 2 4 2 2 2 2" xfId="13391" xr:uid="{00000000-0005-0000-0000-00007F360000}"/>
    <cellStyle name="Normal 3 2 2 4 2 2 2 2 2" xfId="13392" xr:uid="{00000000-0005-0000-0000-000080360000}"/>
    <cellStyle name="Normal 3 2 2 4 2 2 2 2 3" xfId="13393" xr:uid="{00000000-0005-0000-0000-000081360000}"/>
    <cellStyle name="Normal 3 2 2 4 2 2 2 2 4" xfId="13394" xr:uid="{00000000-0005-0000-0000-000082360000}"/>
    <cellStyle name="Normal 3 2 2 4 2 2 2 3" xfId="13395" xr:uid="{00000000-0005-0000-0000-000083360000}"/>
    <cellStyle name="Normal 3 2 2 4 2 2 2 4" xfId="13396" xr:uid="{00000000-0005-0000-0000-000084360000}"/>
    <cellStyle name="Normal 3 2 2 4 2 2 2 5" xfId="13397" xr:uid="{00000000-0005-0000-0000-000085360000}"/>
    <cellStyle name="Normal 3 2 2 4 2 2 3" xfId="13398" xr:uid="{00000000-0005-0000-0000-000086360000}"/>
    <cellStyle name="Normal 3 2 2 4 2 2 3 2" xfId="13399" xr:uid="{00000000-0005-0000-0000-000087360000}"/>
    <cellStyle name="Normal 3 2 2 4 2 2 3 3" xfId="13400" xr:uid="{00000000-0005-0000-0000-000088360000}"/>
    <cellStyle name="Normal 3 2 2 4 2 2 3 4" xfId="13401" xr:uid="{00000000-0005-0000-0000-000089360000}"/>
    <cellStyle name="Normal 3 2 2 4 2 2 4" xfId="13402" xr:uid="{00000000-0005-0000-0000-00008A360000}"/>
    <cellStyle name="Normal 3 2 2 4 2 2 5" xfId="13403" xr:uid="{00000000-0005-0000-0000-00008B360000}"/>
    <cellStyle name="Normal 3 2 2 4 2 2 6" xfId="13404" xr:uid="{00000000-0005-0000-0000-00008C360000}"/>
    <cellStyle name="Normal 3 2 2 4 2 3" xfId="13405" xr:uid="{00000000-0005-0000-0000-00008D360000}"/>
    <cellStyle name="Normal 3 2 2 4 2 3 2" xfId="13406" xr:uid="{00000000-0005-0000-0000-00008E360000}"/>
    <cellStyle name="Normal 3 2 2 4 2 3 2 2" xfId="13407" xr:uid="{00000000-0005-0000-0000-00008F360000}"/>
    <cellStyle name="Normal 3 2 2 4 2 3 2 2 2" xfId="13408" xr:uid="{00000000-0005-0000-0000-000090360000}"/>
    <cellStyle name="Normal 3 2 2 4 2 3 2 2 3" xfId="13409" xr:uid="{00000000-0005-0000-0000-000091360000}"/>
    <cellStyle name="Normal 3 2 2 4 2 3 2 2 4" xfId="13410" xr:uid="{00000000-0005-0000-0000-000092360000}"/>
    <cellStyle name="Normal 3 2 2 4 2 3 2 3" xfId="13411" xr:uid="{00000000-0005-0000-0000-000093360000}"/>
    <cellStyle name="Normal 3 2 2 4 2 3 2 4" xfId="13412" xr:uid="{00000000-0005-0000-0000-000094360000}"/>
    <cellStyle name="Normal 3 2 2 4 2 3 2 5" xfId="13413" xr:uid="{00000000-0005-0000-0000-000095360000}"/>
    <cellStyle name="Normal 3 2 2 4 2 3 3" xfId="13414" xr:uid="{00000000-0005-0000-0000-000096360000}"/>
    <cellStyle name="Normal 3 2 2 4 2 3 3 2" xfId="13415" xr:uid="{00000000-0005-0000-0000-000097360000}"/>
    <cellStyle name="Normal 3 2 2 4 2 3 3 3" xfId="13416" xr:uid="{00000000-0005-0000-0000-000098360000}"/>
    <cellStyle name="Normal 3 2 2 4 2 3 3 4" xfId="13417" xr:uid="{00000000-0005-0000-0000-000099360000}"/>
    <cellStyle name="Normal 3 2 2 4 2 3 4" xfId="13418" xr:uid="{00000000-0005-0000-0000-00009A360000}"/>
    <cellStyle name="Normal 3 2 2 4 2 3 5" xfId="13419" xr:uid="{00000000-0005-0000-0000-00009B360000}"/>
    <cellStyle name="Normal 3 2 2 4 2 3 6" xfId="13420" xr:uid="{00000000-0005-0000-0000-00009C360000}"/>
    <cellStyle name="Normal 3 2 2 4 2 4" xfId="13421" xr:uid="{00000000-0005-0000-0000-00009D360000}"/>
    <cellStyle name="Normal 3 2 2 4 2 4 2" xfId="13422" xr:uid="{00000000-0005-0000-0000-00009E360000}"/>
    <cellStyle name="Normal 3 2 2 4 2 4 2 2" xfId="13423" xr:uid="{00000000-0005-0000-0000-00009F360000}"/>
    <cellStyle name="Normal 3 2 2 4 2 4 2 3" xfId="13424" xr:uid="{00000000-0005-0000-0000-0000A0360000}"/>
    <cellStyle name="Normal 3 2 2 4 2 4 2 4" xfId="13425" xr:uid="{00000000-0005-0000-0000-0000A1360000}"/>
    <cellStyle name="Normal 3 2 2 4 2 4 3" xfId="13426" xr:uid="{00000000-0005-0000-0000-0000A2360000}"/>
    <cellStyle name="Normal 3 2 2 4 2 4 4" xfId="13427" xr:uid="{00000000-0005-0000-0000-0000A3360000}"/>
    <cellStyle name="Normal 3 2 2 4 2 4 5" xfId="13428" xr:uid="{00000000-0005-0000-0000-0000A4360000}"/>
    <cellStyle name="Normal 3 2 2 4 2 5" xfId="13429" xr:uid="{00000000-0005-0000-0000-0000A5360000}"/>
    <cellStyle name="Normal 3 2 2 4 2 5 2" xfId="13430" xr:uid="{00000000-0005-0000-0000-0000A6360000}"/>
    <cellStyle name="Normal 3 2 2 4 2 5 3" xfId="13431" xr:uid="{00000000-0005-0000-0000-0000A7360000}"/>
    <cellStyle name="Normal 3 2 2 4 2 5 4" xfId="13432" xr:uid="{00000000-0005-0000-0000-0000A8360000}"/>
    <cellStyle name="Normal 3 2 2 4 2 6" xfId="13433" xr:uid="{00000000-0005-0000-0000-0000A9360000}"/>
    <cellStyle name="Normal 3 2 2 4 2 7" xfId="13434" xr:uid="{00000000-0005-0000-0000-0000AA360000}"/>
    <cellStyle name="Normal 3 2 2 4 2 8" xfId="13435" xr:uid="{00000000-0005-0000-0000-0000AB360000}"/>
    <cellStyle name="Normal 3 2 2 4 3" xfId="13436" xr:uid="{00000000-0005-0000-0000-0000AC360000}"/>
    <cellStyle name="Normal 3 2 2 4 3 2" xfId="13437" xr:uid="{00000000-0005-0000-0000-0000AD360000}"/>
    <cellStyle name="Normal 3 2 2 4 3 2 2" xfId="13438" xr:uid="{00000000-0005-0000-0000-0000AE360000}"/>
    <cellStyle name="Normal 3 2 2 4 3 2 2 2" xfId="13439" xr:uid="{00000000-0005-0000-0000-0000AF360000}"/>
    <cellStyle name="Normal 3 2 2 4 3 2 2 3" xfId="13440" xr:uid="{00000000-0005-0000-0000-0000B0360000}"/>
    <cellStyle name="Normal 3 2 2 4 3 2 2 4" xfId="13441" xr:uid="{00000000-0005-0000-0000-0000B1360000}"/>
    <cellStyle name="Normal 3 2 2 4 3 2 3" xfId="13442" xr:uid="{00000000-0005-0000-0000-0000B2360000}"/>
    <cellStyle name="Normal 3 2 2 4 3 2 4" xfId="13443" xr:uid="{00000000-0005-0000-0000-0000B3360000}"/>
    <cellStyle name="Normal 3 2 2 4 3 2 5" xfId="13444" xr:uid="{00000000-0005-0000-0000-0000B4360000}"/>
    <cellStyle name="Normal 3 2 2 4 3 3" xfId="13445" xr:uid="{00000000-0005-0000-0000-0000B5360000}"/>
    <cellStyle name="Normal 3 2 2 4 3 3 2" xfId="13446" xr:uid="{00000000-0005-0000-0000-0000B6360000}"/>
    <cellStyle name="Normal 3 2 2 4 3 3 3" xfId="13447" xr:uid="{00000000-0005-0000-0000-0000B7360000}"/>
    <cellStyle name="Normal 3 2 2 4 3 3 4" xfId="13448" xr:uid="{00000000-0005-0000-0000-0000B8360000}"/>
    <cellStyle name="Normal 3 2 2 4 3 4" xfId="13449" xr:uid="{00000000-0005-0000-0000-0000B9360000}"/>
    <cellStyle name="Normal 3 2 2 4 3 5" xfId="13450" xr:uid="{00000000-0005-0000-0000-0000BA360000}"/>
    <cellStyle name="Normal 3 2 2 4 3 6" xfId="13451" xr:uid="{00000000-0005-0000-0000-0000BB360000}"/>
    <cellStyle name="Normal 3 2 2 4 4" xfId="13452" xr:uid="{00000000-0005-0000-0000-0000BC360000}"/>
    <cellStyle name="Normal 3 2 2 4 4 2" xfId="13453" xr:uid="{00000000-0005-0000-0000-0000BD360000}"/>
    <cellStyle name="Normal 3 2 2 4 4 2 2" xfId="13454" xr:uid="{00000000-0005-0000-0000-0000BE360000}"/>
    <cellStyle name="Normal 3 2 2 4 4 2 2 2" xfId="13455" xr:uid="{00000000-0005-0000-0000-0000BF360000}"/>
    <cellStyle name="Normal 3 2 2 4 4 2 2 3" xfId="13456" xr:uid="{00000000-0005-0000-0000-0000C0360000}"/>
    <cellStyle name="Normal 3 2 2 4 4 2 2 4" xfId="13457" xr:uid="{00000000-0005-0000-0000-0000C1360000}"/>
    <cellStyle name="Normal 3 2 2 4 4 2 3" xfId="13458" xr:uid="{00000000-0005-0000-0000-0000C2360000}"/>
    <cellStyle name="Normal 3 2 2 4 4 2 4" xfId="13459" xr:uid="{00000000-0005-0000-0000-0000C3360000}"/>
    <cellStyle name="Normal 3 2 2 4 4 2 5" xfId="13460" xr:uid="{00000000-0005-0000-0000-0000C4360000}"/>
    <cellStyle name="Normal 3 2 2 4 4 3" xfId="13461" xr:uid="{00000000-0005-0000-0000-0000C5360000}"/>
    <cellStyle name="Normal 3 2 2 4 4 3 2" xfId="13462" xr:uid="{00000000-0005-0000-0000-0000C6360000}"/>
    <cellStyle name="Normal 3 2 2 4 4 3 3" xfId="13463" xr:uid="{00000000-0005-0000-0000-0000C7360000}"/>
    <cellStyle name="Normal 3 2 2 4 4 3 4" xfId="13464" xr:uid="{00000000-0005-0000-0000-0000C8360000}"/>
    <cellStyle name="Normal 3 2 2 4 4 4" xfId="13465" xr:uid="{00000000-0005-0000-0000-0000C9360000}"/>
    <cellStyle name="Normal 3 2 2 4 4 5" xfId="13466" xr:uid="{00000000-0005-0000-0000-0000CA360000}"/>
    <cellStyle name="Normal 3 2 2 4 4 6" xfId="13467" xr:uid="{00000000-0005-0000-0000-0000CB360000}"/>
    <cellStyle name="Normal 3 2 2 4 5" xfId="13468" xr:uid="{00000000-0005-0000-0000-0000CC360000}"/>
    <cellStyle name="Normal 3 2 2 4 6" xfId="13469" xr:uid="{00000000-0005-0000-0000-0000CD360000}"/>
    <cellStyle name="Normal 3 2 2 4 6 2" xfId="13470" xr:uid="{00000000-0005-0000-0000-0000CE360000}"/>
    <cellStyle name="Normal 3 2 2 4 6 2 2" xfId="13471" xr:uid="{00000000-0005-0000-0000-0000CF360000}"/>
    <cellStyle name="Normal 3 2 2 4 6 2 3" xfId="13472" xr:uid="{00000000-0005-0000-0000-0000D0360000}"/>
    <cellStyle name="Normal 3 2 2 4 6 2 4" xfId="13473" xr:uid="{00000000-0005-0000-0000-0000D1360000}"/>
    <cellStyle name="Normal 3 2 2 4 6 3" xfId="13474" xr:uid="{00000000-0005-0000-0000-0000D2360000}"/>
    <cellStyle name="Normal 3 2 2 4 6 4" xfId="13475" xr:uid="{00000000-0005-0000-0000-0000D3360000}"/>
    <cellStyle name="Normal 3 2 2 4 6 5" xfId="13476" xr:uid="{00000000-0005-0000-0000-0000D4360000}"/>
    <cellStyle name="Normal 3 2 2 4 7" xfId="13477" xr:uid="{00000000-0005-0000-0000-0000D5360000}"/>
    <cellStyle name="Normal 3 2 2 4 7 2" xfId="13478" xr:uid="{00000000-0005-0000-0000-0000D6360000}"/>
    <cellStyle name="Normal 3 2 2 4 7 3" xfId="13479" xr:uid="{00000000-0005-0000-0000-0000D7360000}"/>
    <cellStyle name="Normal 3 2 2 4 7 4" xfId="13480" xr:uid="{00000000-0005-0000-0000-0000D8360000}"/>
    <cellStyle name="Normal 3 2 2 4 8" xfId="13481" xr:uid="{00000000-0005-0000-0000-0000D9360000}"/>
    <cellStyle name="Normal 3 2 2 4 9" xfId="13482" xr:uid="{00000000-0005-0000-0000-0000DA360000}"/>
    <cellStyle name="Normal 3 2 2 5" xfId="13483" xr:uid="{00000000-0005-0000-0000-0000DB360000}"/>
    <cellStyle name="Normal 3 2 2 5 10" xfId="13484" xr:uid="{00000000-0005-0000-0000-0000DC360000}"/>
    <cellStyle name="Normal 3 2 2 5 11" xfId="13485" xr:uid="{00000000-0005-0000-0000-0000DD360000}"/>
    <cellStyle name="Normal 3 2 2 5 2" xfId="13486" xr:uid="{00000000-0005-0000-0000-0000DE360000}"/>
    <cellStyle name="Normal 3 2 2 5 2 2" xfId="13487" xr:uid="{00000000-0005-0000-0000-0000DF360000}"/>
    <cellStyle name="Normal 3 2 2 5 2 2 2" xfId="13488" xr:uid="{00000000-0005-0000-0000-0000E0360000}"/>
    <cellStyle name="Normal 3 2 2 5 2 2 2 2" xfId="13489" xr:uid="{00000000-0005-0000-0000-0000E1360000}"/>
    <cellStyle name="Normal 3 2 2 5 2 2 2 2 2" xfId="13490" xr:uid="{00000000-0005-0000-0000-0000E2360000}"/>
    <cellStyle name="Normal 3 2 2 5 2 2 2 2 3" xfId="13491" xr:uid="{00000000-0005-0000-0000-0000E3360000}"/>
    <cellStyle name="Normal 3 2 2 5 2 2 2 2 4" xfId="13492" xr:uid="{00000000-0005-0000-0000-0000E4360000}"/>
    <cellStyle name="Normal 3 2 2 5 2 2 2 3" xfId="13493" xr:uid="{00000000-0005-0000-0000-0000E5360000}"/>
    <cellStyle name="Normal 3 2 2 5 2 2 2 4" xfId="13494" xr:uid="{00000000-0005-0000-0000-0000E6360000}"/>
    <cellStyle name="Normal 3 2 2 5 2 2 2 5" xfId="13495" xr:uid="{00000000-0005-0000-0000-0000E7360000}"/>
    <cellStyle name="Normal 3 2 2 5 2 2 3" xfId="13496" xr:uid="{00000000-0005-0000-0000-0000E8360000}"/>
    <cellStyle name="Normal 3 2 2 5 2 2 3 2" xfId="13497" xr:uid="{00000000-0005-0000-0000-0000E9360000}"/>
    <cellStyle name="Normal 3 2 2 5 2 2 3 3" xfId="13498" xr:uid="{00000000-0005-0000-0000-0000EA360000}"/>
    <cellStyle name="Normal 3 2 2 5 2 2 3 4" xfId="13499" xr:uid="{00000000-0005-0000-0000-0000EB360000}"/>
    <cellStyle name="Normal 3 2 2 5 2 2 4" xfId="13500" xr:uid="{00000000-0005-0000-0000-0000EC360000}"/>
    <cellStyle name="Normal 3 2 2 5 2 2 5" xfId="13501" xr:uid="{00000000-0005-0000-0000-0000ED360000}"/>
    <cellStyle name="Normal 3 2 2 5 2 2 6" xfId="13502" xr:uid="{00000000-0005-0000-0000-0000EE360000}"/>
    <cellStyle name="Normal 3 2 2 5 2 3" xfId="13503" xr:uid="{00000000-0005-0000-0000-0000EF360000}"/>
    <cellStyle name="Normal 3 2 2 5 2 3 2" xfId="13504" xr:uid="{00000000-0005-0000-0000-0000F0360000}"/>
    <cellStyle name="Normal 3 2 2 5 2 3 2 2" xfId="13505" xr:uid="{00000000-0005-0000-0000-0000F1360000}"/>
    <cellStyle name="Normal 3 2 2 5 2 3 2 2 2" xfId="13506" xr:uid="{00000000-0005-0000-0000-0000F2360000}"/>
    <cellStyle name="Normal 3 2 2 5 2 3 2 2 3" xfId="13507" xr:uid="{00000000-0005-0000-0000-0000F3360000}"/>
    <cellStyle name="Normal 3 2 2 5 2 3 2 2 4" xfId="13508" xr:uid="{00000000-0005-0000-0000-0000F4360000}"/>
    <cellStyle name="Normal 3 2 2 5 2 3 2 3" xfId="13509" xr:uid="{00000000-0005-0000-0000-0000F5360000}"/>
    <cellStyle name="Normal 3 2 2 5 2 3 2 4" xfId="13510" xr:uid="{00000000-0005-0000-0000-0000F6360000}"/>
    <cellStyle name="Normal 3 2 2 5 2 3 2 5" xfId="13511" xr:uid="{00000000-0005-0000-0000-0000F7360000}"/>
    <cellStyle name="Normal 3 2 2 5 2 3 3" xfId="13512" xr:uid="{00000000-0005-0000-0000-0000F8360000}"/>
    <cellStyle name="Normal 3 2 2 5 2 3 3 2" xfId="13513" xr:uid="{00000000-0005-0000-0000-0000F9360000}"/>
    <cellStyle name="Normal 3 2 2 5 2 3 3 3" xfId="13514" xr:uid="{00000000-0005-0000-0000-0000FA360000}"/>
    <cellStyle name="Normal 3 2 2 5 2 3 3 4" xfId="13515" xr:uid="{00000000-0005-0000-0000-0000FB360000}"/>
    <cellStyle name="Normal 3 2 2 5 2 3 4" xfId="13516" xr:uid="{00000000-0005-0000-0000-0000FC360000}"/>
    <cellStyle name="Normal 3 2 2 5 2 3 5" xfId="13517" xr:uid="{00000000-0005-0000-0000-0000FD360000}"/>
    <cellStyle name="Normal 3 2 2 5 2 3 6" xfId="13518" xr:uid="{00000000-0005-0000-0000-0000FE360000}"/>
    <cellStyle name="Normal 3 2 2 5 2 4" xfId="13519" xr:uid="{00000000-0005-0000-0000-0000FF360000}"/>
    <cellStyle name="Normal 3 2 2 5 2 4 2" xfId="13520" xr:uid="{00000000-0005-0000-0000-000000370000}"/>
    <cellStyle name="Normal 3 2 2 5 2 4 2 2" xfId="13521" xr:uid="{00000000-0005-0000-0000-000001370000}"/>
    <cellStyle name="Normal 3 2 2 5 2 4 2 3" xfId="13522" xr:uid="{00000000-0005-0000-0000-000002370000}"/>
    <cellStyle name="Normal 3 2 2 5 2 4 2 4" xfId="13523" xr:uid="{00000000-0005-0000-0000-000003370000}"/>
    <cellStyle name="Normal 3 2 2 5 2 4 3" xfId="13524" xr:uid="{00000000-0005-0000-0000-000004370000}"/>
    <cellStyle name="Normal 3 2 2 5 2 4 4" xfId="13525" xr:uid="{00000000-0005-0000-0000-000005370000}"/>
    <cellStyle name="Normal 3 2 2 5 2 4 5" xfId="13526" xr:uid="{00000000-0005-0000-0000-000006370000}"/>
    <cellStyle name="Normal 3 2 2 5 2 5" xfId="13527" xr:uid="{00000000-0005-0000-0000-000007370000}"/>
    <cellStyle name="Normal 3 2 2 5 2 5 2" xfId="13528" xr:uid="{00000000-0005-0000-0000-000008370000}"/>
    <cellStyle name="Normal 3 2 2 5 2 5 3" xfId="13529" xr:uid="{00000000-0005-0000-0000-000009370000}"/>
    <cellStyle name="Normal 3 2 2 5 2 5 4" xfId="13530" xr:uid="{00000000-0005-0000-0000-00000A370000}"/>
    <cellStyle name="Normal 3 2 2 5 2 6" xfId="13531" xr:uid="{00000000-0005-0000-0000-00000B370000}"/>
    <cellStyle name="Normal 3 2 2 5 2 7" xfId="13532" xr:uid="{00000000-0005-0000-0000-00000C370000}"/>
    <cellStyle name="Normal 3 2 2 5 2 8" xfId="13533" xr:uid="{00000000-0005-0000-0000-00000D370000}"/>
    <cellStyle name="Normal 3 2 2 5 3" xfId="13534" xr:uid="{00000000-0005-0000-0000-00000E370000}"/>
    <cellStyle name="Normal 3 2 2 5 3 2" xfId="13535" xr:uid="{00000000-0005-0000-0000-00000F370000}"/>
    <cellStyle name="Normal 3 2 2 5 3 2 2" xfId="13536" xr:uid="{00000000-0005-0000-0000-000010370000}"/>
    <cellStyle name="Normal 3 2 2 5 3 2 2 2" xfId="13537" xr:uid="{00000000-0005-0000-0000-000011370000}"/>
    <cellStyle name="Normal 3 2 2 5 3 2 2 3" xfId="13538" xr:uid="{00000000-0005-0000-0000-000012370000}"/>
    <cellStyle name="Normal 3 2 2 5 3 2 2 4" xfId="13539" xr:uid="{00000000-0005-0000-0000-000013370000}"/>
    <cellStyle name="Normal 3 2 2 5 3 2 3" xfId="13540" xr:uid="{00000000-0005-0000-0000-000014370000}"/>
    <cellStyle name="Normal 3 2 2 5 3 2 4" xfId="13541" xr:uid="{00000000-0005-0000-0000-000015370000}"/>
    <cellStyle name="Normal 3 2 2 5 3 2 5" xfId="13542" xr:uid="{00000000-0005-0000-0000-000016370000}"/>
    <cellStyle name="Normal 3 2 2 5 3 3" xfId="13543" xr:uid="{00000000-0005-0000-0000-000017370000}"/>
    <cellStyle name="Normal 3 2 2 5 3 3 2" xfId="13544" xr:uid="{00000000-0005-0000-0000-000018370000}"/>
    <cellStyle name="Normal 3 2 2 5 3 3 3" xfId="13545" xr:uid="{00000000-0005-0000-0000-000019370000}"/>
    <cellStyle name="Normal 3 2 2 5 3 3 4" xfId="13546" xr:uid="{00000000-0005-0000-0000-00001A370000}"/>
    <cellStyle name="Normal 3 2 2 5 3 4" xfId="13547" xr:uid="{00000000-0005-0000-0000-00001B370000}"/>
    <cellStyle name="Normal 3 2 2 5 3 5" xfId="13548" xr:uid="{00000000-0005-0000-0000-00001C370000}"/>
    <cellStyle name="Normal 3 2 2 5 3 6" xfId="13549" xr:uid="{00000000-0005-0000-0000-00001D370000}"/>
    <cellStyle name="Normal 3 2 2 5 4" xfId="13550" xr:uid="{00000000-0005-0000-0000-00001E370000}"/>
    <cellStyle name="Normal 3 2 2 5 4 2" xfId="13551" xr:uid="{00000000-0005-0000-0000-00001F370000}"/>
    <cellStyle name="Normal 3 2 2 5 4 2 2" xfId="13552" xr:uid="{00000000-0005-0000-0000-000020370000}"/>
    <cellStyle name="Normal 3 2 2 5 4 2 2 2" xfId="13553" xr:uid="{00000000-0005-0000-0000-000021370000}"/>
    <cellStyle name="Normal 3 2 2 5 4 2 2 3" xfId="13554" xr:uid="{00000000-0005-0000-0000-000022370000}"/>
    <cellStyle name="Normal 3 2 2 5 4 2 2 4" xfId="13555" xr:uid="{00000000-0005-0000-0000-000023370000}"/>
    <cellStyle name="Normal 3 2 2 5 4 2 3" xfId="13556" xr:uid="{00000000-0005-0000-0000-000024370000}"/>
    <cellStyle name="Normal 3 2 2 5 4 2 4" xfId="13557" xr:uid="{00000000-0005-0000-0000-000025370000}"/>
    <cellStyle name="Normal 3 2 2 5 4 2 5" xfId="13558" xr:uid="{00000000-0005-0000-0000-000026370000}"/>
    <cellStyle name="Normal 3 2 2 5 4 3" xfId="13559" xr:uid="{00000000-0005-0000-0000-000027370000}"/>
    <cellStyle name="Normal 3 2 2 5 4 3 2" xfId="13560" xr:uid="{00000000-0005-0000-0000-000028370000}"/>
    <cellStyle name="Normal 3 2 2 5 4 3 3" xfId="13561" xr:uid="{00000000-0005-0000-0000-000029370000}"/>
    <cellStyle name="Normal 3 2 2 5 4 3 4" xfId="13562" xr:uid="{00000000-0005-0000-0000-00002A370000}"/>
    <cellStyle name="Normal 3 2 2 5 4 4" xfId="13563" xr:uid="{00000000-0005-0000-0000-00002B370000}"/>
    <cellStyle name="Normal 3 2 2 5 4 5" xfId="13564" xr:uid="{00000000-0005-0000-0000-00002C370000}"/>
    <cellStyle name="Normal 3 2 2 5 4 6" xfId="13565" xr:uid="{00000000-0005-0000-0000-00002D370000}"/>
    <cellStyle name="Normal 3 2 2 5 5" xfId="13566" xr:uid="{00000000-0005-0000-0000-00002E370000}"/>
    <cellStyle name="Normal 3 2 2 5 6" xfId="13567" xr:uid="{00000000-0005-0000-0000-00002F370000}"/>
    <cellStyle name="Normal 3 2 2 5 6 2" xfId="13568" xr:uid="{00000000-0005-0000-0000-000030370000}"/>
    <cellStyle name="Normal 3 2 2 5 6 2 2" xfId="13569" xr:uid="{00000000-0005-0000-0000-000031370000}"/>
    <cellStyle name="Normal 3 2 2 5 6 2 3" xfId="13570" xr:uid="{00000000-0005-0000-0000-000032370000}"/>
    <cellStyle name="Normal 3 2 2 5 6 2 4" xfId="13571" xr:uid="{00000000-0005-0000-0000-000033370000}"/>
    <cellStyle name="Normal 3 2 2 5 6 3" xfId="13572" xr:uid="{00000000-0005-0000-0000-000034370000}"/>
    <cellStyle name="Normal 3 2 2 5 6 4" xfId="13573" xr:uid="{00000000-0005-0000-0000-000035370000}"/>
    <cellStyle name="Normal 3 2 2 5 6 5" xfId="13574" xr:uid="{00000000-0005-0000-0000-000036370000}"/>
    <cellStyle name="Normal 3 2 2 5 7" xfId="13575" xr:uid="{00000000-0005-0000-0000-000037370000}"/>
    <cellStyle name="Normal 3 2 2 5 8" xfId="13576" xr:uid="{00000000-0005-0000-0000-000038370000}"/>
    <cellStyle name="Normal 3 2 2 5 8 2" xfId="13577" xr:uid="{00000000-0005-0000-0000-000039370000}"/>
    <cellStyle name="Normal 3 2 2 5 8 3" xfId="13578" xr:uid="{00000000-0005-0000-0000-00003A370000}"/>
    <cellStyle name="Normal 3 2 2 5 8 4" xfId="13579" xr:uid="{00000000-0005-0000-0000-00003B370000}"/>
    <cellStyle name="Normal 3 2 2 5 9" xfId="13580" xr:uid="{00000000-0005-0000-0000-00003C370000}"/>
    <cellStyle name="Normal 3 2 2 6" xfId="13581" xr:uid="{00000000-0005-0000-0000-00003D370000}"/>
    <cellStyle name="Normal 3 2 2 6 2" xfId="13582" xr:uid="{00000000-0005-0000-0000-00003E370000}"/>
    <cellStyle name="Normal 3 2 2 6 2 2" xfId="13583" xr:uid="{00000000-0005-0000-0000-00003F370000}"/>
    <cellStyle name="Normal 3 2 2 6 2 2 2" xfId="13584" xr:uid="{00000000-0005-0000-0000-000040370000}"/>
    <cellStyle name="Normal 3 2 2 6 2 2 2 2" xfId="13585" xr:uid="{00000000-0005-0000-0000-000041370000}"/>
    <cellStyle name="Normal 3 2 2 6 2 2 2 3" xfId="13586" xr:uid="{00000000-0005-0000-0000-000042370000}"/>
    <cellStyle name="Normal 3 2 2 6 2 2 2 4" xfId="13587" xr:uid="{00000000-0005-0000-0000-000043370000}"/>
    <cellStyle name="Normal 3 2 2 6 2 2 3" xfId="13588" xr:uid="{00000000-0005-0000-0000-000044370000}"/>
    <cellStyle name="Normal 3 2 2 6 2 2 4" xfId="13589" xr:uid="{00000000-0005-0000-0000-000045370000}"/>
    <cellStyle name="Normal 3 2 2 6 2 2 5" xfId="13590" xr:uid="{00000000-0005-0000-0000-000046370000}"/>
    <cellStyle name="Normal 3 2 2 6 2 3" xfId="13591" xr:uid="{00000000-0005-0000-0000-000047370000}"/>
    <cellStyle name="Normal 3 2 2 6 2 3 2" xfId="13592" xr:uid="{00000000-0005-0000-0000-000048370000}"/>
    <cellStyle name="Normal 3 2 2 6 2 3 3" xfId="13593" xr:uid="{00000000-0005-0000-0000-000049370000}"/>
    <cellStyle name="Normal 3 2 2 6 2 3 4" xfId="13594" xr:uid="{00000000-0005-0000-0000-00004A370000}"/>
    <cellStyle name="Normal 3 2 2 6 2 4" xfId="13595" xr:uid="{00000000-0005-0000-0000-00004B370000}"/>
    <cellStyle name="Normal 3 2 2 6 2 5" xfId="13596" xr:uid="{00000000-0005-0000-0000-00004C370000}"/>
    <cellStyle name="Normal 3 2 2 6 2 6" xfId="13597" xr:uid="{00000000-0005-0000-0000-00004D370000}"/>
    <cellStyle name="Normal 3 2 2 6 3" xfId="13598" xr:uid="{00000000-0005-0000-0000-00004E370000}"/>
    <cellStyle name="Normal 3 2 2 6 3 2" xfId="13599" xr:uid="{00000000-0005-0000-0000-00004F370000}"/>
    <cellStyle name="Normal 3 2 2 6 3 2 2" xfId="13600" xr:uid="{00000000-0005-0000-0000-000050370000}"/>
    <cellStyle name="Normal 3 2 2 6 3 2 2 2" xfId="13601" xr:uid="{00000000-0005-0000-0000-000051370000}"/>
    <cellStyle name="Normal 3 2 2 6 3 2 2 3" xfId="13602" xr:uid="{00000000-0005-0000-0000-000052370000}"/>
    <cellStyle name="Normal 3 2 2 6 3 2 2 4" xfId="13603" xr:uid="{00000000-0005-0000-0000-000053370000}"/>
    <cellStyle name="Normal 3 2 2 6 3 2 3" xfId="13604" xr:uid="{00000000-0005-0000-0000-000054370000}"/>
    <cellStyle name="Normal 3 2 2 6 3 2 4" xfId="13605" xr:uid="{00000000-0005-0000-0000-000055370000}"/>
    <cellStyle name="Normal 3 2 2 6 3 2 5" xfId="13606" xr:uid="{00000000-0005-0000-0000-000056370000}"/>
    <cellStyle name="Normal 3 2 2 6 3 3" xfId="13607" xr:uid="{00000000-0005-0000-0000-000057370000}"/>
    <cellStyle name="Normal 3 2 2 6 3 3 2" xfId="13608" xr:uid="{00000000-0005-0000-0000-000058370000}"/>
    <cellStyle name="Normal 3 2 2 6 3 3 3" xfId="13609" xr:uid="{00000000-0005-0000-0000-000059370000}"/>
    <cellStyle name="Normal 3 2 2 6 3 3 4" xfId="13610" xr:uid="{00000000-0005-0000-0000-00005A370000}"/>
    <cellStyle name="Normal 3 2 2 6 3 4" xfId="13611" xr:uid="{00000000-0005-0000-0000-00005B370000}"/>
    <cellStyle name="Normal 3 2 2 6 3 5" xfId="13612" xr:uid="{00000000-0005-0000-0000-00005C370000}"/>
    <cellStyle name="Normal 3 2 2 6 3 6" xfId="13613" xr:uid="{00000000-0005-0000-0000-00005D370000}"/>
    <cellStyle name="Normal 3 2 2 6 4" xfId="13614" xr:uid="{00000000-0005-0000-0000-00005E370000}"/>
    <cellStyle name="Normal 3 2 2 6 5" xfId="13615" xr:uid="{00000000-0005-0000-0000-00005F370000}"/>
    <cellStyle name="Normal 3 2 2 6 5 2" xfId="13616" xr:uid="{00000000-0005-0000-0000-000060370000}"/>
    <cellStyle name="Normal 3 2 2 6 5 2 2" xfId="13617" xr:uid="{00000000-0005-0000-0000-000061370000}"/>
    <cellStyle name="Normal 3 2 2 6 5 2 3" xfId="13618" xr:uid="{00000000-0005-0000-0000-000062370000}"/>
    <cellStyle name="Normal 3 2 2 6 5 2 4" xfId="13619" xr:uid="{00000000-0005-0000-0000-000063370000}"/>
    <cellStyle name="Normal 3 2 2 6 5 3" xfId="13620" xr:uid="{00000000-0005-0000-0000-000064370000}"/>
    <cellStyle name="Normal 3 2 2 6 5 4" xfId="13621" xr:uid="{00000000-0005-0000-0000-000065370000}"/>
    <cellStyle name="Normal 3 2 2 6 5 5" xfId="13622" xr:uid="{00000000-0005-0000-0000-000066370000}"/>
    <cellStyle name="Normal 3 2 2 6 6" xfId="13623" xr:uid="{00000000-0005-0000-0000-000067370000}"/>
    <cellStyle name="Normal 3 2 2 6 6 2" xfId="13624" xr:uid="{00000000-0005-0000-0000-000068370000}"/>
    <cellStyle name="Normal 3 2 2 6 6 3" xfId="13625" xr:uid="{00000000-0005-0000-0000-000069370000}"/>
    <cellStyle name="Normal 3 2 2 6 6 4" xfId="13626" xr:uid="{00000000-0005-0000-0000-00006A370000}"/>
    <cellStyle name="Normal 3 2 2 6 7" xfId="13627" xr:uid="{00000000-0005-0000-0000-00006B370000}"/>
    <cellStyle name="Normal 3 2 2 6 8" xfId="13628" xr:uid="{00000000-0005-0000-0000-00006C370000}"/>
    <cellStyle name="Normal 3 2 2 6 9" xfId="13629" xr:uid="{00000000-0005-0000-0000-00006D370000}"/>
    <cellStyle name="Normal 3 2 2 7" xfId="13630" xr:uid="{00000000-0005-0000-0000-00006E370000}"/>
    <cellStyle name="Normal 3 2 2 7 2" xfId="13631" xr:uid="{00000000-0005-0000-0000-00006F370000}"/>
    <cellStyle name="Normal 3 2 2 7 2 2" xfId="13632" xr:uid="{00000000-0005-0000-0000-000070370000}"/>
    <cellStyle name="Normal 3 2 2 7 2 2 2" xfId="13633" xr:uid="{00000000-0005-0000-0000-000071370000}"/>
    <cellStyle name="Normal 3 2 2 7 2 2 2 2" xfId="13634" xr:uid="{00000000-0005-0000-0000-000072370000}"/>
    <cellStyle name="Normal 3 2 2 7 2 2 2 3" xfId="13635" xr:uid="{00000000-0005-0000-0000-000073370000}"/>
    <cellStyle name="Normal 3 2 2 7 2 2 2 4" xfId="13636" xr:uid="{00000000-0005-0000-0000-000074370000}"/>
    <cellStyle name="Normal 3 2 2 7 2 2 3" xfId="13637" xr:uid="{00000000-0005-0000-0000-000075370000}"/>
    <cellStyle name="Normal 3 2 2 7 2 2 4" xfId="13638" xr:uid="{00000000-0005-0000-0000-000076370000}"/>
    <cellStyle name="Normal 3 2 2 7 2 2 5" xfId="13639" xr:uid="{00000000-0005-0000-0000-000077370000}"/>
    <cellStyle name="Normal 3 2 2 7 2 3" xfId="13640" xr:uid="{00000000-0005-0000-0000-000078370000}"/>
    <cellStyle name="Normal 3 2 2 7 2 3 2" xfId="13641" xr:uid="{00000000-0005-0000-0000-000079370000}"/>
    <cellStyle name="Normal 3 2 2 7 2 3 3" xfId="13642" xr:uid="{00000000-0005-0000-0000-00007A370000}"/>
    <cellStyle name="Normal 3 2 2 7 2 3 4" xfId="13643" xr:uid="{00000000-0005-0000-0000-00007B370000}"/>
    <cellStyle name="Normal 3 2 2 7 2 4" xfId="13644" xr:uid="{00000000-0005-0000-0000-00007C370000}"/>
    <cellStyle name="Normal 3 2 2 7 2 5" xfId="13645" xr:uid="{00000000-0005-0000-0000-00007D370000}"/>
    <cellStyle name="Normal 3 2 2 7 2 6" xfId="13646" xr:uid="{00000000-0005-0000-0000-00007E370000}"/>
    <cellStyle name="Normal 3 2 2 7 3" xfId="13647" xr:uid="{00000000-0005-0000-0000-00007F370000}"/>
    <cellStyle name="Normal 3 2 2 7 3 2" xfId="13648" xr:uid="{00000000-0005-0000-0000-000080370000}"/>
    <cellStyle name="Normal 3 2 2 7 3 2 2" xfId="13649" xr:uid="{00000000-0005-0000-0000-000081370000}"/>
    <cellStyle name="Normal 3 2 2 7 3 2 2 2" xfId="13650" xr:uid="{00000000-0005-0000-0000-000082370000}"/>
    <cellStyle name="Normal 3 2 2 7 3 2 2 3" xfId="13651" xr:uid="{00000000-0005-0000-0000-000083370000}"/>
    <cellStyle name="Normal 3 2 2 7 3 2 2 4" xfId="13652" xr:uid="{00000000-0005-0000-0000-000084370000}"/>
    <cellStyle name="Normal 3 2 2 7 3 2 3" xfId="13653" xr:uid="{00000000-0005-0000-0000-000085370000}"/>
    <cellStyle name="Normal 3 2 2 7 3 2 4" xfId="13654" xr:uid="{00000000-0005-0000-0000-000086370000}"/>
    <cellStyle name="Normal 3 2 2 7 3 2 5" xfId="13655" xr:uid="{00000000-0005-0000-0000-000087370000}"/>
    <cellStyle name="Normal 3 2 2 7 3 3" xfId="13656" xr:uid="{00000000-0005-0000-0000-000088370000}"/>
    <cellStyle name="Normal 3 2 2 7 3 3 2" xfId="13657" xr:uid="{00000000-0005-0000-0000-000089370000}"/>
    <cellStyle name="Normal 3 2 2 7 3 3 3" xfId="13658" xr:uid="{00000000-0005-0000-0000-00008A370000}"/>
    <cellStyle name="Normal 3 2 2 7 3 3 4" xfId="13659" xr:uid="{00000000-0005-0000-0000-00008B370000}"/>
    <cellStyle name="Normal 3 2 2 7 3 4" xfId="13660" xr:uid="{00000000-0005-0000-0000-00008C370000}"/>
    <cellStyle name="Normal 3 2 2 7 3 5" xfId="13661" xr:uid="{00000000-0005-0000-0000-00008D370000}"/>
    <cellStyle name="Normal 3 2 2 7 3 6" xfId="13662" xr:uid="{00000000-0005-0000-0000-00008E370000}"/>
    <cellStyle name="Normal 3 2 2 7 4" xfId="13663" xr:uid="{00000000-0005-0000-0000-00008F370000}"/>
    <cellStyle name="Normal 3 2 2 7 5" xfId="13664" xr:uid="{00000000-0005-0000-0000-000090370000}"/>
    <cellStyle name="Normal 3 2 2 7 5 2" xfId="13665" xr:uid="{00000000-0005-0000-0000-000091370000}"/>
    <cellStyle name="Normal 3 2 2 7 5 2 2" xfId="13666" xr:uid="{00000000-0005-0000-0000-000092370000}"/>
    <cellStyle name="Normal 3 2 2 7 5 2 3" xfId="13667" xr:uid="{00000000-0005-0000-0000-000093370000}"/>
    <cellStyle name="Normal 3 2 2 7 5 2 4" xfId="13668" xr:uid="{00000000-0005-0000-0000-000094370000}"/>
    <cellStyle name="Normal 3 2 2 7 5 3" xfId="13669" xr:uid="{00000000-0005-0000-0000-000095370000}"/>
    <cellStyle name="Normal 3 2 2 7 5 4" xfId="13670" xr:uid="{00000000-0005-0000-0000-000096370000}"/>
    <cellStyle name="Normal 3 2 2 7 5 5" xfId="13671" xr:uid="{00000000-0005-0000-0000-000097370000}"/>
    <cellStyle name="Normal 3 2 2 7 6" xfId="13672" xr:uid="{00000000-0005-0000-0000-000098370000}"/>
    <cellStyle name="Normal 3 2 2 7 6 2" xfId="13673" xr:uid="{00000000-0005-0000-0000-000099370000}"/>
    <cellStyle name="Normal 3 2 2 7 6 3" xfId="13674" xr:uid="{00000000-0005-0000-0000-00009A370000}"/>
    <cellStyle name="Normal 3 2 2 7 6 4" xfId="13675" xr:uid="{00000000-0005-0000-0000-00009B370000}"/>
    <cellStyle name="Normal 3 2 2 7 7" xfId="13676" xr:uid="{00000000-0005-0000-0000-00009C370000}"/>
    <cellStyle name="Normal 3 2 2 7 8" xfId="13677" xr:uid="{00000000-0005-0000-0000-00009D370000}"/>
    <cellStyle name="Normal 3 2 2 7 9" xfId="13678" xr:uid="{00000000-0005-0000-0000-00009E370000}"/>
    <cellStyle name="Normal 3 2 2 8" xfId="13679" xr:uid="{00000000-0005-0000-0000-00009F370000}"/>
    <cellStyle name="Normal 3 2 2 8 2" xfId="13680" xr:uid="{00000000-0005-0000-0000-0000A0370000}"/>
    <cellStyle name="Normal 3 2 2 8 2 2" xfId="13681" xr:uid="{00000000-0005-0000-0000-0000A1370000}"/>
    <cellStyle name="Normal 3 2 2 8 2 2 2" xfId="13682" xr:uid="{00000000-0005-0000-0000-0000A2370000}"/>
    <cellStyle name="Normal 3 2 2 8 2 2 3" xfId="13683" xr:uid="{00000000-0005-0000-0000-0000A3370000}"/>
    <cellStyle name="Normal 3 2 2 8 2 2 4" xfId="13684" xr:uid="{00000000-0005-0000-0000-0000A4370000}"/>
    <cellStyle name="Normal 3 2 2 8 2 3" xfId="13685" xr:uid="{00000000-0005-0000-0000-0000A5370000}"/>
    <cellStyle name="Normal 3 2 2 8 2 4" xfId="13686" xr:uid="{00000000-0005-0000-0000-0000A6370000}"/>
    <cellStyle name="Normal 3 2 2 8 2 5" xfId="13687" xr:uid="{00000000-0005-0000-0000-0000A7370000}"/>
    <cellStyle name="Normal 3 2 2 8 3" xfId="13688" xr:uid="{00000000-0005-0000-0000-0000A8370000}"/>
    <cellStyle name="Normal 3 2 2 8 3 2" xfId="13689" xr:uid="{00000000-0005-0000-0000-0000A9370000}"/>
    <cellStyle name="Normal 3 2 2 8 3 3" xfId="13690" xr:uid="{00000000-0005-0000-0000-0000AA370000}"/>
    <cellStyle name="Normal 3 2 2 8 3 4" xfId="13691" xr:uid="{00000000-0005-0000-0000-0000AB370000}"/>
    <cellStyle name="Normal 3 2 2 8 4" xfId="13692" xr:uid="{00000000-0005-0000-0000-0000AC370000}"/>
    <cellStyle name="Normal 3 2 2 8 5" xfId="13693" xr:uid="{00000000-0005-0000-0000-0000AD370000}"/>
    <cellStyle name="Normal 3 2 2 8 6" xfId="13694" xr:uid="{00000000-0005-0000-0000-0000AE370000}"/>
    <cellStyle name="Normal 3 2 2 9" xfId="13695" xr:uid="{00000000-0005-0000-0000-0000AF370000}"/>
    <cellStyle name="Normal 3 2 2 9 2" xfId="13696" xr:uid="{00000000-0005-0000-0000-0000B0370000}"/>
    <cellStyle name="Normal 3 2 2 9 2 2" xfId="13697" xr:uid="{00000000-0005-0000-0000-0000B1370000}"/>
    <cellStyle name="Normal 3 2 2 9 2 2 2" xfId="13698" xr:uid="{00000000-0005-0000-0000-0000B2370000}"/>
    <cellStyle name="Normal 3 2 2 9 2 2 3" xfId="13699" xr:uid="{00000000-0005-0000-0000-0000B3370000}"/>
    <cellStyle name="Normal 3 2 2 9 2 2 4" xfId="13700" xr:uid="{00000000-0005-0000-0000-0000B4370000}"/>
    <cellStyle name="Normal 3 2 2 9 2 3" xfId="13701" xr:uid="{00000000-0005-0000-0000-0000B5370000}"/>
    <cellStyle name="Normal 3 2 2 9 2 4" xfId="13702" xr:uid="{00000000-0005-0000-0000-0000B6370000}"/>
    <cellStyle name="Normal 3 2 2 9 2 5" xfId="13703" xr:uid="{00000000-0005-0000-0000-0000B7370000}"/>
    <cellStyle name="Normal 3 2 2 9 3" xfId="13704" xr:uid="{00000000-0005-0000-0000-0000B8370000}"/>
    <cellStyle name="Normal 3 2 2 9 3 2" xfId="13705" xr:uid="{00000000-0005-0000-0000-0000B9370000}"/>
    <cellStyle name="Normal 3 2 2 9 3 3" xfId="13706" xr:uid="{00000000-0005-0000-0000-0000BA370000}"/>
    <cellStyle name="Normal 3 2 2 9 3 4" xfId="13707" xr:uid="{00000000-0005-0000-0000-0000BB370000}"/>
    <cellStyle name="Normal 3 2 2 9 4" xfId="13708" xr:uid="{00000000-0005-0000-0000-0000BC370000}"/>
    <cellStyle name="Normal 3 2 2 9 5" xfId="13709" xr:uid="{00000000-0005-0000-0000-0000BD370000}"/>
    <cellStyle name="Normal 3 2 2 9 6" xfId="13710" xr:uid="{00000000-0005-0000-0000-0000BE370000}"/>
    <cellStyle name="Normal 3 2 20" xfId="13711" xr:uid="{00000000-0005-0000-0000-0000BF370000}"/>
    <cellStyle name="Normal 3 2 20 2" xfId="13712" xr:uid="{00000000-0005-0000-0000-0000C0370000}"/>
    <cellStyle name="Normal 3 2 20 2 2" xfId="13713" xr:uid="{00000000-0005-0000-0000-0000C1370000}"/>
    <cellStyle name="Normal 3 2 20 2 2 2" xfId="13714" xr:uid="{00000000-0005-0000-0000-0000C2370000}"/>
    <cellStyle name="Normal 3 2 20 2 2 3" xfId="13715" xr:uid="{00000000-0005-0000-0000-0000C3370000}"/>
    <cellStyle name="Normal 3 2 20 2 2 4" xfId="13716" xr:uid="{00000000-0005-0000-0000-0000C4370000}"/>
    <cellStyle name="Normal 3 2 20 2 3" xfId="13717" xr:uid="{00000000-0005-0000-0000-0000C5370000}"/>
    <cellStyle name="Normal 3 2 20 2 4" xfId="13718" xr:uid="{00000000-0005-0000-0000-0000C6370000}"/>
    <cellStyle name="Normal 3 2 20 2 5" xfId="13719" xr:uid="{00000000-0005-0000-0000-0000C7370000}"/>
    <cellStyle name="Normal 3 2 20 3" xfId="13720" xr:uid="{00000000-0005-0000-0000-0000C8370000}"/>
    <cellStyle name="Normal 3 2 20 4" xfId="13721" xr:uid="{00000000-0005-0000-0000-0000C9370000}"/>
    <cellStyle name="Normal 3 2 20 4 2" xfId="13722" xr:uid="{00000000-0005-0000-0000-0000CA370000}"/>
    <cellStyle name="Normal 3 2 20 4 3" xfId="13723" xr:uid="{00000000-0005-0000-0000-0000CB370000}"/>
    <cellStyle name="Normal 3 2 20 4 4" xfId="13724" xr:uid="{00000000-0005-0000-0000-0000CC370000}"/>
    <cellStyle name="Normal 3 2 20 5" xfId="13725" xr:uid="{00000000-0005-0000-0000-0000CD370000}"/>
    <cellStyle name="Normal 3 2 20 6" xfId="13726" xr:uid="{00000000-0005-0000-0000-0000CE370000}"/>
    <cellStyle name="Normal 3 2 20 7" xfId="13727" xr:uid="{00000000-0005-0000-0000-0000CF370000}"/>
    <cellStyle name="Normal 3 2 21" xfId="13728" xr:uid="{00000000-0005-0000-0000-0000D0370000}"/>
    <cellStyle name="Normal 3 2 21 2" xfId="13729" xr:uid="{00000000-0005-0000-0000-0000D1370000}"/>
    <cellStyle name="Normal 3 2 21 3" xfId="13730" xr:uid="{00000000-0005-0000-0000-0000D2370000}"/>
    <cellStyle name="Normal 3 2 21 3 2" xfId="13731" xr:uid="{00000000-0005-0000-0000-0000D3370000}"/>
    <cellStyle name="Normal 3 2 21 3 3" xfId="13732" xr:uid="{00000000-0005-0000-0000-0000D4370000}"/>
    <cellStyle name="Normal 3 2 21 3 4" xfId="13733" xr:uid="{00000000-0005-0000-0000-0000D5370000}"/>
    <cellStyle name="Normal 3 2 21 4" xfId="13734" xr:uid="{00000000-0005-0000-0000-0000D6370000}"/>
    <cellStyle name="Normal 3 2 21 5" xfId="13735" xr:uid="{00000000-0005-0000-0000-0000D7370000}"/>
    <cellStyle name="Normal 3 2 21 6" xfId="13736" xr:uid="{00000000-0005-0000-0000-0000D8370000}"/>
    <cellStyle name="Normal 3 2 22" xfId="13737" xr:uid="{00000000-0005-0000-0000-0000D9370000}"/>
    <cellStyle name="Normal 3 2 22 2" xfId="13738" xr:uid="{00000000-0005-0000-0000-0000DA370000}"/>
    <cellStyle name="Normal 3 2 22 3" xfId="13739" xr:uid="{00000000-0005-0000-0000-0000DB370000}"/>
    <cellStyle name="Normal 3 2 22 4" xfId="13740" xr:uid="{00000000-0005-0000-0000-0000DC370000}"/>
    <cellStyle name="Normal 3 2 23" xfId="13741" xr:uid="{00000000-0005-0000-0000-0000DD370000}"/>
    <cellStyle name="Normal 3 2 24" xfId="13742" xr:uid="{00000000-0005-0000-0000-0000DE370000}"/>
    <cellStyle name="Normal 3 2 25" xfId="13743" xr:uid="{00000000-0005-0000-0000-0000DF370000}"/>
    <cellStyle name="Normal 3 2 3" xfId="13744" xr:uid="{00000000-0005-0000-0000-0000E0370000}"/>
    <cellStyle name="Normal 3 2 3 10" xfId="13745" xr:uid="{00000000-0005-0000-0000-0000E1370000}"/>
    <cellStyle name="Normal 3 2 3 10 2" xfId="13746" xr:uid="{00000000-0005-0000-0000-0000E2370000}"/>
    <cellStyle name="Normal 3 2 3 10 2 2" xfId="13747" xr:uid="{00000000-0005-0000-0000-0000E3370000}"/>
    <cellStyle name="Normal 3 2 3 10 2 3" xfId="13748" xr:uid="{00000000-0005-0000-0000-0000E4370000}"/>
    <cellStyle name="Normal 3 2 3 10 2 4" xfId="13749" xr:uid="{00000000-0005-0000-0000-0000E5370000}"/>
    <cellStyle name="Normal 3 2 3 10 3" xfId="13750" xr:uid="{00000000-0005-0000-0000-0000E6370000}"/>
    <cellStyle name="Normal 3 2 3 10 4" xfId="13751" xr:uid="{00000000-0005-0000-0000-0000E7370000}"/>
    <cellStyle name="Normal 3 2 3 10 5" xfId="13752" xr:uid="{00000000-0005-0000-0000-0000E8370000}"/>
    <cellStyle name="Normal 3 2 3 11" xfId="13753" xr:uid="{00000000-0005-0000-0000-0000E9370000}"/>
    <cellStyle name="Normal 3 2 3 11 2" xfId="13754" xr:uid="{00000000-0005-0000-0000-0000EA370000}"/>
    <cellStyle name="Normal 3 2 3 11 3" xfId="13755" xr:uid="{00000000-0005-0000-0000-0000EB370000}"/>
    <cellStyle name="Normal 3 2 3 11 4" xfId="13756" xr:uid="{00000000-0005-0000-0000-0000EC370000}"/>
    <cellStyle name="Normal 3 2 3 12" xfId="13757" xr:uid="{00000000-0005-0000-0000-0000ED370000}"/>
    <cellStyle name="Normal 3 2 3 13" xfId="13758" xr:uid="{00000000-0005-0000-0000-0000EE370000}"/>
    <cellStyle name="Normal 3 2 3 14" xfId="13759" xr:uid="{00000000-0005-0000-0000-0000EF370000}"/>
    <cellStyle name="Normal 3 2 3 2" xfId="13760" xr:uid="{00000000-0005-0000-0000-0000F0370000}"/>
    <cellStyle name="Normal 3 2 3 2 10" xfId="13761" xr:uid="{00000000-0005-0000-0000-0000F1370000}"/>
    <cellStyle name="Normal 3 2 3 2 2" xfId="13762" xr:uid="{00000000-0005-0000-0000-0000F2370000}"/>
    <cellStyle name="Normal 3 2 3 2 2 2" xfId="13763" xr:uid="{00000000-0005-0000-0000-0000F3370000}"/>
    <cellStyle name="Normal 3 2 3 2 2 2 2" xfId="13764" xr:uid="{00000000-0005-0000-0000-0000F4370000}"/>
    <cellStyle name="Normal 3 2 3 2 2 2 2 2" xfId="13765" xr:uid="{00000000-0005-0000-0000-0000F5370000}"/>
    <cellStyle name="Normal 3 2 3 2 2 2 2 2 2" xfId="13766" xr:uid="{00000000-0005-0000-0000-0000F6370000}"/>
    <cellStyle name="Normal 3 2 3 2 2 2 2 2 3" xfId="13767" xr:uid="{00000000-0005-0000-0000-0000F7370000}"/>
    <cellStyle name="Normal 3 2 3 2 2 2 2 2 4" xfId="13768" xr:uid="{00000000-0005-0000-0000-0000F8370000}"/>
    <cellStyle name="Normal 3 2 3 2 2 2 2 3" xfId="13769" xr:uid="{00000000-0005-0000-0000-0000F9370000}"/>
    <cellStyle name="Normal 3 2 3 2 2 2 2 4" xfId="13770" xr:uid="{00000000-0005-0000-0000-0000FA370000}"/>
    <cellStyle name="Normal 3 2 3 2 2 2 2 5" xfId="13771" xr:uid="{00000000-0005-0000-0000-0000FB370000}"/>
    <cellStyle name="Normal 3 2 3 2 2 2 3" xfId="13772" xr:uid="{00000000-0005-0000-0000-0000FC370000}"/>
    <cellStyle name="Normal 3 2 3 2 2 2 3 2" xfId="13773" xr:uid="{00000000-0005-0000-0000-0000FD370000}"/>
    <cellStyle name="Normal 3 2 3 2 2 2 3 3" xfId="13774" xr:uid="{00000000-0005-0000-0000-0000FE370000}"/>
    <cellStyle name="Normal 3 2 3 2 2 2 3 4" xfId="13775" xr:uid="{00000000-0005-0000-0000-0000FF370000}"/>
    <cellStyle name="Normal 3 2 3 2 2 2 4" xfId="13776" xr:uid="{00000000-0005-0000-0000-000000380000}"/>
    <cellStyle name="Normal 3 2 3 2 2 2 5" xfId="13777" xr:uid="{00000000-0005-0000-0000-000001380000}"/>
    <cellStyle name="Normal 3 2 3 2 2 2 6" xfId="13778" xr:uid="{00000000-0005-0000-0000-000002380000}"/>
    <cellStyle name="Normal 3 2 3 2 2 3" xfId="13779" xr:uid="{00000000-0005-0000-0000-000003380000}"/>
    <cellStyle name="Normal 3 2 3 2 2 3 2" xfId="13780" xr:uid="{00000000-0005-0000-0000-000004380000}"/>
    <cellStyle name="Normal 3 2 3 2 2 3 2 2" xfId="13781" xr:uid="{00000000-0005-0000-0000-000005380000}"/>
    <cellStyle name="Normal 3 2 3 2 2 3 2 2 2" xfId="13782" xr:uid="{00000000-0005-0000-0000-000006380000}"/>
    <cellStyle name="Normal 3 2 3 2 2 3 2 2 3" xfId="13783" xr:uid="{00000000-0005-0000-0000-000007380000}"/>
    <cellStyle name="Normal 3 2 3 2 2 3 2 2 4" xfId="13784" xr:uid="{00000000-0005-0000-0000-000008380000}"/>
    <cellStyle name="Normal 3 2 3 2 2 3 2 3" xfId="13785" xr:uid="{00000000-0005-0000-0000-000009380000}"/>
    <cellStyle name="Normal 3 2 3 2 2 3 2 4" xfId="13786" xr:uid="{00000000-0005-0000-0000-00000A380000}"/>
    <cellStyle name="Normal 3 2 3 2 2 3 2 5" xfId="13787" xr:uid="{00000000-0005-0000-0000-00000B380000}"/>
    <cellStyle name="Normal 3 2 3 2 2 3 3" xfId="13788" xr:uid="{00000000-0005-0000-0000-00000C380000}"/>
    <cellStyle name="Normal 3 2 3 2 2 3 3 2" xfId="13789" xr:uid="{00000000-0005-0000-0000-00000D380000}"/>
    <cellStyle name="Normal 3 2 3 2 2 3 3 3" xfId="13790" xr:uid="{00000000-0005-0000-0000-00000E380000}"/>
    <cellStyle name="Normal 3 2 3 2 2 3 3 4" xfId="13791" xr:uid="{00000000-0005-0000-0000-00000F380000}"/>
    <cellStyle name="Normal 3 2 3 2 2 3 4" xfId="13792" xr:uid="{00000000-0005-0000-0000-000010380000}"/>
    <cellStyle name="Normal 3 2 3 2 2 3 5" xfId="13793" xr:uid="{00000000-0005-0000-0000-000011380000}"/>
    <cellStyle name="Normal 3 2 3 2 2 3 6" xfId="13794" xr:uid="{00000000-0005-0000-0000-000012380000}"/>
    <cellStyle name="Normal 3 2 3 2 2 4" xfId="13795" xr:uid="{00000000-0005-0000-0000-000013380000}"/>
    <cellStyle name="Normal 3 2 3 2 2 5" xfId="13796" xr:uid="{00000000-0005-0000-0000-000014380000}"/>
    <cellStyle name="Normal 3 2 3 2 2 5 2" xfId="13797" xr:uid="{00000000-0005-0000-0000-000015380000}"/>
    <cellStyle name="Normal 3 2 3 2 2 5 2 2" xfId="13798" xr:uid="{00000000-0005-0000-0000-000016380000}"/>
    <cellStyle name="Normal 3 2 3 2 2 5 2 3" xfId="13799" xr:uid="{00000000-0005-0000-0000-000017380000}"/>
    <cellStyle name="Normal 3 2 3 2 2 5 2 4" xfId="13800" xr:uid="{00000000-0005-0000-0000-000018380000}"/>
    <cellStyle name="Normal 3 2 3 2 2 5 3" xfId="13801" xr:uid="{00000000-0005-0000-0000-000019380000}"/>
    <cellStyle name="Normal 3 2 3 2 2 5 4" xfId="13802" xr:uid="{00000000-0005-0000-0000-00001A380000}"/>
    <cellStyle name="Normal 3 2 3 2 2 5 5" xfId="13803" xr:uid="{00000000-0005-0000-0000-00001B380000}"/>
    <cellStyle name="Normal 3 2 3 2 2 6" xfId="13804" xr:uid="{00000000-0005-0000-0000-00001C380000}"/>
    <cellStyle name="Normal 3 2 3 2 2 6 2" xfId="13805" xr:uid="{00000000-0005-0000-0000-00001D380000}"/>
    <cellStyle name="Normal 3 2 3 2 2 6 3" xfId="13806" xr:uid="{00000000-0005-0000-0000-00001E380000}"/>
    <cellStyle name="Normal 3 2 3 2 2 6 4" xfId="13807" xr:uid="{00000000-0005-0000-0000-00001F380000}"/>
    <cellStyle name="Normal 3 2 3 2 2 7" xfId="13808" xr:uid="{00000000-0005-0000-0000-000020380000}"/>
    <cellStyle name="Normal 3 2 3 2 2 8" xfId="13809" xr:uid="{00000000-0005-0000-0000-000021380000}"/>
    <cellStyle name="Normal 3 2 3 2 2 9" xfId="13810" xr:uid="{00000000-0005-0000-0000-000022380000}"/>
    <cellStyle name="Normal 3 2 3 2 3" xfId="13811" xr:uid="{00000000-0005-0000-0000-000023380000}"/>
    <cellStyle name="Normal 3 2 3 2 3 2" xfId="13812" xr:uid="{00000000-0005-0000-0000-000024380000}"/>
    <cellStyle name="Normal 3 2 3 2 3 2 2" xfId="13813" xr:uid="{00000000-0005-0000-0000-000025380000}"/>
    <cellStyle name="Normal 3 2 3 2 3 2 2 2" xfId="13814" xr:uid="{00000000-0005-0000-0000-000026380000}"/>
    <cellStyle name="Normal 3 2 3 2 3 2 2 3" xfId="13815" xr:uid="{00000000-0005-0000-0000-000027380000}"/>
    <cellStyle name="Normal 3 2 3 2 3 2 2 4" xfId="13816" xr:uid="{00000000-0005-0000-0000-000028380000}"/>
    <cellStyle name="Normal 3 2 3 2 3 2 3" xfId="13817" xr:uid="{00000000-0005-0000-0000-000029380000}"/>
    <cellStyle name="Normal 3 2 3 2 3 2 4" xfId="13818" xr:uid="{00000000-0005-0000-0000-00002A380000}"/>
    <cellStyle name="Normal 3 2 3 2 3 2 5" xfId="13819" xr:uid="{00000000-0005-0000-0000-00002B380000}"/>
    <cellStyle name="Normal 3 2 3 2 3 3" xfId="13820" xr:uid="{00000000-0005-0000-0000-00002C380000}"/>
    <cellStyle name="Normal 3 2 3 2 3 3 2" xfId="13821" xr:uid="{00000000-0005-0000-0000-00002D380000}"/>
    <cellStyle name="Normal 3 2 3 2 3 3 3" xfId="13822" xr:uid="{00000000-0005-0000-0000-00002E380000}"/>
    <cellStyle name="Normal 3 2 3 2 3 3 4" xfId="13823" xr:uid="{00000000-0005-0000-0000-00002F380000}"/>
    <cellStyle name="Normal 3 2 3 2 3 4" xfId="13824" xr:uid="{00000000-0005-0000-0000-000030380000}"/>
    <cellStyle name="Normal 3 2 3 2 3 5" xfId="13825" xr:uid="{00000000-0005-0000-0000-000031380000}"/>
    <cellStyle name="Normal 3 2 3 2 3 6" xfId="13826" xr:uid="{00000000-0005-0000-0000-000032380000}"/>
    <cellStyle name="Normal 3 2 3 2 4" xfId="13827" xr:uid="{00000000-0005-0000-0000-000033380000}"/>
    <cellStyle name="Normal 3 2 3 2 4 2" xfId="13828" xr:uid="{00000000-0005-0000-0000-000034380000}"/>
    <cellStyle name="Normal 3 2 3 2 4 2 2" xfId="13829" xr:uid="{00000000-0005-0000-0000-000035380000}"/>
    <cellStyle name="Normal 3 2 3 2 4 2 2 2" xfId="13830" xr:uid="{00000000-0005-0000-0000-000036380000}"/>
    <cellStyle name="Normal 3 2 3 2 4 2 2 3" xfId="13831" xr:uid="{00000000-0005-0000-0000-000037380000}"/>
    <cellStyle name="Normal 3 2 3 2 4 2 2 4" xfId="13832" xr:uid="{00000000-0005-0000-0000-000038380000}"/>
    <cellStyle name="Normal 3 2 3 2 4 2 3" xfId="13833" xr:uid="{00000000-0005-0000-0000-000039380000}"/>
    <cellStyle name="Normal 3 2 3 2 4 2 4" xfId="13834" xr:uid="{00000000-0005-0000-0000-00003A380000}"/>
    <cellStyle name="Normal 3 2 3 2 4 2 5" xfId="13835" xr:uid="{00000000-0005-0000-0000-00003B380000}"/>
    <cellStyle name="Normal 3 2 3 2 4 3" xfId="13836" xr:uid="{00000000-0005-0000-0000-00003C380000}"/>
    <cellStyle name="Normal 3 2 3 2 4 3 2" xfId="13837" xr:uid="{00000000-0005-0000-0000-00003D380000}"/>
    <cellStyle name="Normal 3 2 3 2 4 3 3" xfId="13838" xr:uid="{00000000-0005-0000-0000-00003E380000}"/>
    <cellStyle name="Normal 3 2 3 2 4 3 4" xfId="13839" xr:uid="{00000000-0005-0000-0000-00003F380000}"/>
    <cellStyle name="Normal 3 2 3 2 4 4" xfId="13840" xr:uid="{00000000-0005-0000-0000-000040380000}"/>
    <cellStyle name="Normal 3 2 3 2 4 5" xfId="13841" xr:uid="{00000000-0005-0000-0000-000041380000}"/>
    <cellStyle name="Normal 3 2 3 2 4 6" xfId="13842" xr:uid="{00000000-0005-0000-0000-000042380000}"/>
    <cellStyle name="Normal 3 2 3 2 5" xfId="13843" xr:uid="{00000000-0005-0000-0000-000043380000}"/>
    <cellStyle name="Normal 3 2 3 2 6" xfId="13844" xr:uid="{00000000-0005-0000-0000-000044380000}"/>
    <cellStyle name="Normal 3 2 3 2 6 2" xfId="13845" xr:uid="{00000000-0005-0000-0000-000045380000}"/>
    <cellStyle name="Normal 3 2 3 2 6 2 2" xfId="13846" xr:uid="{00000000-0005-0000-0000-000046380000}"/>
    <cellStyle name="Normal 3 2 3 2 6 2 3" xfId="13847" xr:uid="{00000000-0005-0000-0000-000047380000}"/>
    <cellStyle name="Normal 3 2 3 2 6 2 4" xfId="13848" xr:uid="{00000000-0005-0000-0000-000048380000}"/>
    <cellStyle name="Normal 3 2 3 2 6 3" xfId="13849" xr:uid="{00000000-0005-0000-0000-000049380000}"/>
    <cellStyle name="Normal 3 2 3 2 6 4" xfId="13850" xr:uid="{00000000-0005-0000-0000-00004A380000}"/>
    <cellStyle name="Normal 3 2 3 2 6 5" xfId="13851" xr:uid="{00000000-0005-0000-0000-00004B380000}"/>
    <cellStyle name="Normal 3 2 3 2 7" xfId="13852" xr:uid="{00000000-0005-0000-0000-00004C380000}"/>
    <cellStyle name="Normal 3 2 3 2 7 2" xfId="13853" xr:uid="{00000000-0005-0000-0000-00004D380000}"/>
    <cellStyle name="Normal 3 2 3 2 7 3" xfId="13854" xr:uid="{00000000-0005-0000-0000-00004E380000}"/>
    <cellStyle name="Normal 3 2 3 2 7 4" xfId="13855" xr:uid="{00000000-0005-0000-0000-00004F380000}"/>
    <cellStyle name="Normal 3 2 3 2 8" xfId="13856" xr:uid="{00000000-0005-0000-0000-000050380000}"/>
    <cellStyle name="Normal 3 2 3 2 9" xfId="13857" xr:uid="{00000000-0005-0000-0000-000051380000}"/>
    <cellStyle name="Normal 3 2 3 3" xfId="13858" xr:uid="{00000000-0005-0000-0000-000052380000}"/>
    <cellStyle name="Normal 3 2 3 3 10" xfId="13859" xr:uid="{00000000-0005-0000-0000-000053380000}"/>
    <cellStyle name="Normal 3 2 3 3 2" xfId="13860" xr:uid="{00000000-0005-0000-0000-000054380000}"/>
    <cellStyle name="Normal 3 2 3 3 2 2" xfId="13861" xr:uid="{00000000-0005-0000-0000-000055380000}"/>
    <cellStyle name="Normal 3 2 3 3 2 2 2" xfId="13862" xr:uid="{00000000-0005-0000-0000-000056380000}"/>
    <cellStyle name="Normal 3 2 3 3 2 2 2 2" xfId="13863" xr:uid="{00000000-0005-0000-0000-000057380000}"/>
    <cellStyle name="Normal 3 2 3 3 2 2 2 2 2" xfId="13864" xr:uid="{00000000-0005-0000-0000-000058380000}"/>
    <cellStyle name="Normal 3 2 3 3 2 2 2 2 3" xfId="13865" xr:uid="{00000000-0005-0000-0000-000059380000}"/>
    <cellStyle name="Normal 3 2 3 3 2 2 2 2 4" xfId="13866" xr:uid="{00000000-0005-0000-0000-00005A380000}"/>
    <cellStyle name="Normal 3 2 3 3 2 2 2 3" xfId="13867" xr:uid="{00000000-0005-0000-0000-00005B380000}"/>
    <cellStyle name="Normal 3 2 3 3 2 2 2 4" xfId="13868" xr:uid="{00000000-0005-0000-0000-00005C380000}"/>
    <cellStyle name="Normal 3 2 3 3 2 2 2 5" xfId="13869" xr:uid="{00000000-0005-0000-0000-00005D380000}"/>
    <cellStyle name="Normal 3 2 3 3 2 2 3" xfId="13870" xr:uid="{00000000-0005-0000-0000-00005E380000}"/>
    <cellStyle name="Normal 3 2 3 3 2 2 3 2" xfId="13871" xr:uid="{00000000-0005-0000-0000-00005F380000}"/>
    <cellStyle name="Normal 3 2 3 3 2 2 3 3" xfId="13872" xr:uid="{00000000-0005-0000-0000-000060380000}"/>
    <cellStyle name="Normal 3 2 3 3 2 2 3 4" xfId="13873" xr:uid="{00000000-0005-0000-0000-000061380000}"/>
    <cellStyle name="Normal 3 2 3 3 2 2 4" xfId="13874" xr:uid="{00000000-0005-0000-0000-000062380000}"/>
    <cellStyle name="Normal 3 2 3 3 2 2 5" xfId="13875" xr:uid="{00000000-0005-0000-0000-000063380000}"/>
    <cellStyle name="Normal 3 2 3 3 2 2 6" xfId="13876" xr:uid="{00000000-0005-0000-0000-000064380000}"/>
    <cellStyle name="Normal 3 2 3 3 2 3" xfId="13877" xr:uid="{00000000-0005-0000-0000-000065380000}"/>
    <cellStyle name="Normal 3 2 3 3 2 3 2" xfId="13878" xr:uid="{00000000-0005-0000-0000-000066380000}"/>
    <cellStyle name="Normal 3 2 3 3 2 3 2 2" xfId="13879" xr:uid="{00000000-0005-0000-0000-000067380000}"/>
    <cellStyle name="Normal 3 2 3 3 2 3 2 2 2" xfId="13880" xr:uid="{00000000-0005-0000-0000-000068380000}"/>
    <cellStyle name="Normal 3 2 3 3 2 3 2 2 3" xfId="13881" xr:uid="{00000000-0005-0000-0000-000069380000}"/>
    <cellStyle name="Normal 3 2 3 3 2 3 2 2 4" xfId="13882" xr:uid="{00000000-0005-0000-0000-00006A380000}"/>
    <cellStyle name="Normal 3 2 3 3 2 3 2 3" xfId="13883" xr:uid="{00000000-0005-0000-0000-00006B380000}"/>
    <cellStyle name="Normal 3 2 3 3 2 3 2 4" xfId="13884" xr:uid="{00000000-0005-0000-0000-00006C380000}"/>
    <cellStyle name="Normal 3 2 3 3 2 3 2 5" xfId="13885" xr:uid="{00000000-0005-0000-0000-00006D380000}"/>
    <cellStyle name="Normal 3 2 3 3 2 3 3" xfId="13886" xr:uid="{00000000-0005-0000-0000-00006E380000}"/>
    <cellStyle name="Normal 3 2 3 3 2 3 3 2" xfId="13887" xr:uid="{00000000-0005-0000-0000-00006F380000}"/>
    <cellStyle name="Normal 3 2 3 3 2 3 3 3" xfId="13888" xr:uid="{00000000-0005-0000-0000-000070380000}"/>
    <cellStyle name="Normal 3 2 3 3 2 3 3 4" xfId="13889" xr:uid="{00000000-0005-0000-0000-000071380000}"/>
    <cellStyle name="Normal 3 2 3 3 2 3 4" xfId="13890" xr:uid="{00000000-0005-0000-0000-000072380000}"/>
    <cellStyle name="Normal 3 2 3 3 2 3 5" xfId="13891" xr:uid="{00000000-0005-0000-0000-000073380000}"/>
    <cellStyle name="Normal 3 2 3 3 2 3 6" xfId="13892" xr:uid="{00000000-0005-0000-0000-000074380000}"/>
    <cellStyle name="Normal 3 2 3 3 2 4" xfId="13893" xr:uid="{00000000-0005-0000-0000-000075380000}"/>
    <cellStyle name="Normal 3 2 3 3 2 4 2" xfId="13894" xr:uid="{00000000-0005-0000-0000-000076380000}"/>
    <cellStyle name="Normal 3 2 3 3 2 4 2 2" xfId="13895" xr:uid="{00000000-0005-0000-0000-000077380000}"/>
    <cellStyle name="Normal 3 2 3 3 2 4 2 3" xfId="13896" xr:uid="{00000000-0005-0000-0000-000078380000}"/>
    <cellStyle name="Normal 3 2 3 3 2 4 2 4" xfId="13897" xr:uid="{00000000-0005-0000-0000-000079380000}"/>
    <cellStyle name="Normal 3 2 3 3 2 4 3" xfId="13898" xr:uid="{00000000-0005-0000-0000-00007A380000}"/>
    <cellStyle name="Normal 3 2 3 3 2 4 4" xfId="13899" xr:uid="{00000000-0005-0000-0000-00007B380000}"/>
    <cellStyle name="Normal 3 2 3 3 2 4 5" xfId="13900" xr:uid="{00000000-0005-0000-0000-00007C380000}"/>
    <cellStyle name="Normal 3 2 3 3 2 5" xfId="13901" xr:uid="{00000000-0005-0000-0000-00007D380000}"/>
    <cellStyle name="Normal 3 2 3 3 2 5 2" xfId="13902" xr:uid="{00000000-0005-0000-0000-00007E380000}"/>
    <cellStyle name="Normal 3 2 3 3 2 5 3" xfId="13903" xr:uid="{00000000-0005-0000-0000-00007F380000}"/>
    <cellStyle name="Normal 3 2 3 3 2 5 4" xfId="13904" xr:uid="{00000000-0005-0000-0000-000080380000}"/>
    <cellStyle name="Normal 3 2 3 3 2 6" xfId="13905" xr:uid="{00000000-0005-0000-0000-000081380000}"/>
    <cellStyle name="Normal 3 2 3 3 2 7" xfId="13906" xr:uid="{00000000-0005-0000-0000-000082380000}"/>
    <cellStyle name="Normal 3 2 3 3 2 8" xfId="13907" xr:uid="{00000000-0005-0000-0000-000083380000}"/>
    <cellStyle name="Normal 3 2 3 3 3" xfId="13908" xr:uid="{00000000-0005-0000-0000-000084380000}"/>
    <cellStyle name="Normal 3 2 3 3 3 2" xfId="13909" xr:uid="{00000000-0005-0000-0000-000085380000}"/>
    <cellStyle name="Normal 3 2 3 3 3 2 2" xfId="13910" xr:uid="{00000000-0005-0000-0000-000086380000}"/>
    <cellStyle name="Normal 3 2 3 3 3 2 2 2" xfId="13911" xr:uid="{00000000-0005-0000-0000-000087380000}"/>
    <cellStyle name="Normal 3 2 3 3 3 2 2 3" xfId="13912" xr:uid="{00000000-0005-0000-0000-000088380000}"/>
    <cellStyle name="Normal 3 2 3 3 3 2 2 4" xfId="13913" xr:uid="{00000000-0005-0000-0000-000089380000}"/>
    <cellStyle name="Normal 3 2 3 3 3 2 3" xfId="13914" xr:uid="{00000000-0005-0000-0000-00008A380000}"/>
    <cellStyle name="Normal 3 2 3 3 3 2 4" xfId="13915" xr:uid="{00000000-0005-0000-0000-00008B380000}"/>
    <cellStyle name="Normal 3 2 3 3 3 2 5" xfId="13916" xr:uid="{00000000-0005-0000-0000-00008C380000}"/>
    <cellStyle name="Normal 3 2 3 3 3 3" xfId="13917" xr:uid="{00000000-0005-0000-0000-00008D380000}"/>
    <cellStyle name="Normal 3 2 3 3 3 3 2" xfId="13918" xr:uid="{00000000-0005-0000-0000-00008E380000}"/>
    <cellStyle name="Normal 3 2 3 3 3 3 3" xfId="13919" xr:uid="{00000000-0005-0000-0000-00008F380000}"/>
    <cellStyle name="Normal 3 2 3 3 3 3 4" xfId="13920" xr:uid="{00000000-0005-0000-0000-000090380000}"/>
    <cellStyle name="Normal 3 2 3 3 3 4" xfId="13921" xr:uid="{00000000-0005-0000-0000-000091380000}"/>
    <cellStyle name="Normal 3 2 3 3 3 5" xfId="13922" xr:uid="{00000000-0005-0000-0000-000092380000}"/>
    <cellStyle name="Normal 3 2 3 3 3 6" xfId="13923" xr:uid="{00000000-0005-0000-0000-000093380000}"/>
    <cellStyle name="Normal 3 2 3 3 4" xfId="13924" xr:uid="{00000000-0005-0000-0000-000094380000}"/>
    <cellStyle name="Normal 3 2 3 3 4 2" xfId="13925" xr:uid="{00000000-0005-0000-0000-000095380000}"/>
    <cellStyle name="Normal 3 2 3 3 4 2 2" xfId="13926" xr:uid="{00000000-0005-0000-0000-000096380000}"/>
    <cellStyle name="Normal 3 2 3 3 4 2 2 2" xfId="13927" xr:uid="{00000000-0005-0000-0000-000097380000}"/>
    <cellStyle name="Normal 3 2 3 3 4 2 2 3" xfId="13928" xr:uid="{00000000-0005-0000-0000-000098380000}"/>
    <cellStyle name="Normal 3 2 3 3 4 2 2 4" xfId="13929" xr:uid="{00000000-0005-0000-0000-000099380000}"/>
    <cellStyle name="Normal 3 2 3 3 4 2 3" xfId="13930" xr:uid="{00000000-0005-0000-0000-00009A380000}"/>
    <cellStyle name="Normal 3 2 3 3 4 2 4" xfId="13931" xr:uid="{00000000-0005-0000-0000-00009B380000}"/>
    <cellStyle name="Normal 3 2 3 3 4 2 5" xfId="13932" xr:uid="{00000000-0005-0000-0000-00009C380000}"/>
    <cellStyle name="Normal 3 2 3 3 4 3" xfId="13933" xr:uid="{00000000-0005-0000-0000-00009D380000}"/>
    <cellStyle name="Normal 3 2 3 3 4 3 2" xfId="13934" xr:uid="{00000000-0005-0000-0000-00009E380000}"/>
    <cellStyle name="Normal 3 2 3 3 4 3 3" xfId="13935" xr:uid="{00000000-0005-0000-0000-00009F380000}"/>
    <cellStyle name="Normal 3 2 3 3 4 3 4" xfId="13936" xr:uid="{00000000-0005-0000-0000-0000A0380000}"/>
    <cellStyle name="Normal 3 2 3 3 4 4" xfId="13937" xr:uid="{00000000-0005-0000-0000-0000A1380000}"/>
    <cellStyle name="Normal 3 2 3 3 4 5" xfId="13938" xr:uid="{00000000-0005-0000-0000-0000A2380000}"/>
    <cellStyle name="Normal 3 2 3 3 4 6" xfId="13939" xr:uid="{00000000-0005-0000-0000-0000A3380000}"/>
    <cellStyle name="Normal 3 2 3 3 5" xfId="13940" xr:uid="{00000000-0005-0000-0000-0000A4380000}"/>
    <cellStyle name="Normal 3 2 3 3 6" xfId="13941" xr:uid="{00000000-0005-0000-0000-0000A5380000}"/>
    <cellStyle name="Normal 3 2 3 3 6 2" xfId="13942" xr:uid="{00000000-0005-0000-0000-0000A6380000}"/>
    <cellStyle name="Normal 3 2 3 3 6 2 2" xfId="13943" xr:uid="{00000000-0005-0000-0000-0000A7380000}"/>
    <cellStyle name="Normal 3 2 3 3 6 2 3" xfId="13944" xr:uid="{00000000-0005-0000-0000-0000A8380000}"/>
    <cellStyle name="Normal 3 2 3 3 6 2 4" xfId="13945" xr:uid="{00000000-0005-0000-0000-0000A9380000}"/>
    <cellStyle name="Normal 3 2 3 3 6 3" xfId="13946" xr:uid="{00000000-0005-0000-0000-0000AA380000}"/>
    <cellStyle name="Normal 3 2 3 3 6 4" xfId="13947" xr:uid="{00000000-0005-0000-0000-0000AB380000}"/>
    <cellStyle name="Normal 3 2 3 3 6 5" xfId="13948" xr:uid="{00000000-0005-0000-0000-0000AC380000}"/>
    <cellStyle name="Normal 3 2 3 3 7" xfId="13949" xr:uid="{00000000-0005-0000-0000-0000AD380000}"/>
    <cellStyle name="Normal 3 2 3 3 7 2" xfId="13950" xr:uid="{00000000-0005-0000-0000-0000AE380000}"/>
    <cellStyle name="Normal 3 2 3 3 7 3" xfId="13951" xr:uid="{00000000-0005-0000-0000-0000AF380000}"/>
    <cellStyle name="Normal 3 2 3 3 7 4" xfId="13952" xr:uid="{00000000-0005-0000-0000-0000B0380000}"/>
    <cellStyle name="Normal 3 2 3 3 8" xfId="13953" xr:uid="{00000000-0005-0000-0000-0000B1380000}"/>
    <cellStyle name="Normal 3 2 3 3 9" xfId="13954" xr:uid="{00000000-0005-0000-0000-0000B2380000}"/>
    <cellStyle name="Normal 3 2 3 4" xfId="13955" xr:uid="{00000000-0005-0000-0000-0000B3380000}"/>
    <cellStyle name="Normal 3 2 3 4 10" xfId="13956" xr:uid="{00000000-0005-0000-0000-0000B4380000}"/>
    <cellStyle name="Normal 3 2 3 4 2" xfId="13957" xr:uid="{00000000-0005-0000-0000-0000B5380000}"/>
    <cellStyle name="Normal 3 2 3 4 2 2" xfId="13958" xr:uid="{00000000-0005-0000-0000-0000B6380000}"/>
    <cellStyle name="Normal 3 2 3 4 2 2 2" xfId="13959" xr:uid="{00000000-0005-0000-0000-0000B7380000}"/>
    <cellStyle name="Normal 3 2 3 4 2 2 2 2" xfId="13960" xr:uid="{00000000-0005-0000-0000-0000B8380000}"/>
    <cellStyle name="Normal 3 2 3 4 2 2 2 2 2" xfId="13961" xr:uid="{00000000-0005-0000-0000-0000B9380000}"/>
    <cellStyle name="Normal 3 2 3 4 2 2 2 2 3" xfId="13962" xr:uid="{00000000-0005-0000-0000-0000BA380000}"/>
    <cellStyle name="Normal 3 2 3 4 2 2 2 2 4" xfId="13963" xr:uid="{00000000-0005-0000-0000-0000BB380000}"/>
    <cellStyle name="Normal 3 2 3 4 2 2 2 3" xfId="13964" xr:uid="{00000000-0005-0000-0000-0000BC380000}"/>
    <cellStyle name="Normal 3 2 3 4 2 2 2 4" xfId="13965" xr:uid="{00000000-0005-0000-0000-0000BD380000}"/>
    <cellStyle name="Normal 3 2 3 4 2 2 2 5" xfId="13966" xr:uid="{00000000-0005-0000-0000-0000BE380000}"/>
    <cellStyle name="Normal 3 2 3 4 2 2 3" xfId="13967" xr:uid="{00000000-0005-0000-0000-0000BF380000}"/>
    <cellStyle name="Normal 3 2 3 4 2 2 3 2" xfId="13968" xr:uid="{00000000-0005-0000-0000-0000C0380000}"/>
    <cellStyle name="Normal 3 2 3 4 2 2 3 3" xfId="13969" xr:uid="{00000000-0005-0000-0000-0000C1380000}"/>
    <cellStyle name="Normal 3 2 3 4 2 2 3 4" xfId="13970" xr:uid="{00000000-0005-0000-0000-0000C2380000}"/>
    <cellStyle name="Normal 3 2 3 4 2 2 4" xfId="13971" xr:uid="{00000000-0005-0000-0000-0000C3380000}"/>
    <cellStyle name="Normal 3 2 3 4 2 2 5" xfId="13972" xr:uid="{00000000-0005-0000-0000-0000C4380000}"/>
    <cellStyle name="Normal 3 2 3 4 2 2 6" xfId="13973" xr:uid="{00000000-0005-0000-0000-0000C5380000}"/>
    <cellStyle name="Normal 3 2 3 4 2 3" xfId="13974" xr:uid="{00000000-0005-0000-0000-0000C6380000}"/>
    <cellStyle name="Normal 3 2 3 4 2 3 2" xfId="13975" xr:uid="{00000000-0005-0000-0000-0000C7380000}"/>
    <cellStyle name="Normal 3 2 3 4 2 3 2 2" xfId="13976" xr:uid="{00000000-0005-0000-0000-0000C8380000}"/>
    <cellStyle name="Normal 3 2 3 4 2 3 2 2 2" xfId="13977" xr:uid="{00000000-0005-0000-0000-0000C9380000}"/>
    <cellStyle name="Normal 3 2 3 4 2 3 2 2 3" xfId="13978" xr:uid="{00000000-0005-0000-0000-0000CA380000}"/>
    <cellStyle name="Normal 3 2 3 4 2 3 2 2 4" xfId="13979" xr:uid="{00000000-0005-0000-0000-0000CB380000}"/>
    <cellStyle name="Normal 3 2 3 4 2 3 2 3" xfId="13980" xr:uid="{00000000-0005-0000-0000-0000CC380000}"/>
    <cellStyle name="Normal 3 2 3 4 2 3 2 4" xfId="13981" xr:uid="{00000000-0005-0000-0000-0000CD380000}"/>
    <cellStyle name="Normal 3 2 3 4 2 3 2 5" xfId="13982" xr:uid="{00000000-0005-0000-0000-0000CE380000}"/>
    <cellStyle name="Normal 3 2 3 4 2 3 3" xfId="13983" xr:uid="{00000000-0005-0000-0000-0000CF380000}"/>
    <cellStyle name="Normal 3 2 3 4 2 3 3 2" xfId="13984" xr:uid="{00000000-0005-0000-0000-0000D0380000}"/>
    <cellStyle name="Normal 3 2 3 4 2 3 3 3" xfId="13985" xr:uid="{00000000-0005-0000-0000-0000D1380000}"/>
    <cellStyle name="Normal 3 2 3 4 2 3 3 4" xfId="13986" xr:uid="{00000000-0005-0000-0000-0000D2380000}"/>
    <cellStyle name="Normal 3 2 3 4 2 3 4" xfId="13987" xr:uid="{00000000-0005-0000-0000-0000D3380000}"/>
    <cellStyle name="Normal 3 2 3 4 2 3 5" xfId="13988" xr:uid="{00000000-0005-0000-0000-0000D4380000}"/>
    <cellStyle name="Normal 3 2 3 4 2 3 6" xfId="13989" xr:uid="{00000000-0005-0000-0000-0000D5380000}"/>
    <cellStyle name="Normal 3 2 3 4 2 4" xfId="13990" xr:uid="{00000000-0005-0000-0000-0000D6380000}"/>
    <cellStyle name="Normal 3 2 3 4 2 4 2" xfId="13991" xr:uid="{00000000-0005-0000-0000-0000D7380000}"/>
    <cellStyle name="Normal 3 2 3 4 2 4 2 2" xfId="13992" xr:uid="{00000000-0005-0000-0000-0000D8380000}"/>
    <cellStyle name="Normal 3 2 3 4 2 4 2 3" xfId="13993" xr:uid="{00000000-0005-0000-0000-0000D9380000}"/>
    <cellStyle name="Normal 3 2 3 4 2 4 2 4" xfId="13994" xr:uid="{00000000-0005-0000-0000-0000DA380000}"/>
    <cellStyle name="Normal 3 2 3 4 2 4 3" xfId="13995" xr:uid="{00000000-0005-0000-0000-0000DB380000}"/>
    <cellStyle name="Normal 3 2 3 4 2 4 4" xfId="13996" xr:uid="{00000000-0005-0000-0000-0000DC380000}"/>
    <cellStyle name="Normal 3 2 3 4 2 4 5" xfId="13997" xr:uid="{00000000-0005-0000-0000-0000DD380000}"/>
    <cellStyle name="Normal 3 2 3 4 2 5" xfId="13998" xr:uid="{00000000-0005-0000-0000-0000DE380000}"/>
    <cellStyle name="Normal 3 2 3 4 2 5 2" xfId="13999" xr:uid="{00000000-0005-0000-0000-0000DF380000}"/>
    <cellStyle name="Normal 3 2 3 4 2 5 3" xfId="14000" xr:uid="{00000000-0005-0000-0000-0000E0380000}"/>
    <cellStyle name="Normal 3 2 3 4 2 5 4" xfId="14001" xr:uid="{00000000-0005-0000-0000-0000E1380000}"/>
    <cellStyle name="Normal 3 2 3 4 2 6" xfId="14002" xr:uid="{00000000-0005-0000-0000-0000E2380000}"/>
    <cellStyle name="Normal 3 2 3 4 2 7" xfId="14003" xr:uid="{00000000-0005-0000-0000-0000E3380000}"/>
    <cellStyle name="Normal 3 2 3 4 2 8" xfId="14004" xr:uid="{00000000-0005-0000-0000-0000E4380000}"/>
    <cellStyle name="Normal 3 2 3 4 3" xfId="14005" xr:uid="{00000000-0005-0000-0000-0000E5380000}"/>
    <cellStyle name="Normal 3 2 3 4 3 2" xfId="14006" xr:uid="{00000000-0005-0000-0000-0000E6380000}"/>
    <cellStyle name="Normal 3 2 3 4 3 2 2" xfId="14007" xr:uid="{00000000-0005-0000-0000-0000E7380000}"/>
    <cellStyle name="Normal 3 2 3 4 3 2 2 2" xfId="14008" xr:uid="{00000000-0005-0000-0000-0000E8380000}"/>
    <cellStyle name="Normal 3 2 3 4 3 2 2 3" xfId="14009" xr:uid="{00000000-0005-0000-0000-0000E9380000}"/>
    <cellStyle name="Normal 3 2 3 4 3 2 2 4" xfId="14010" xr:uid="{00000000-0005-0000-0000-0000EA380000}"/>
    <cellStyle name="Normal 3 2 3 4 3 2 3" xfId="14011" xr:uid="{00000000-0005-0000-0000-0000EB380000}"/>
    <cellStyle name="Normal 3 2 3 4 3 2 4" xfId="14012" xr:uid="{00000000-0005-0000-0000-0000EC380000}"/>
    <cellStyle name="Normal 3 2 3 4 3 2 5" xfId="14013" xr:uid="{00000000-0005-0000-0000-0000ED380000}"/>
    <cellStyle name="Normal 3 2 3 4 3 3" xfId="14014" xr:uid="{00000000-0005-0000-0000-0000EE380000}"/>
    <cellStyle name="Normal 3 2 3 4 3 3 2" xfId="14015" xr:uid="{00000000-0005-0000-0000-0000EF380000}"/>
    <cellStyle name="Normal 3 2 3 4 3 3 3" xfId="14016" xr:uid="{00000000-0005-0000-0000-0000F0380000}"/>
    <cellStyle name="Normal 3 2 3 4 3 3 4" xfId="14017" xr:uid="{00000000-0005-0000-0000-0000F1380000}"/>
    <cellStyle name="Normal 3 2 3 4 3 4" xfId="14018" xr:uid="{00000000-0005-0000-0000-0000F2380000}"/>
    <cellStyle name="Normal 3 2 3 4 3 5" xfId="14019" xr:uid="{00000000-0005-0000-0000-0000F3380000}"/>
    <cellStyle name="Normal 3 2 3 4 3 6" xfId="14020" xr:uid="{00000000-0005-0000-0000-0000F4380000}"/>
    <cellStyle name="Normal 3 2 3 4 4" xfId="14021" xr:uid="{00000000-0005-0000-0000-0000F5380000}"/>
    <cellStyle name="Normal 3 2 3 4 4 2" xfId="14022" xr:uid="{00000000-0005-0000-0000-0000F6380000}"/>
    <cellStyle name="Normal 3 2 3 4 4 2 2" xfId="14023" xr:uid="{00000000-0005-0000-0000-0000F7380000}"/>
    <cellStyle name="Normal 3 2 3 4 4 2 2 2" xfId="14024" xr:uid="{00000000-0005-0000-0000-0000F8380000}"/>
    <cellStyle name="Normal 3 2 3 4 4 2 2 3" xfId="14025" xr:uid="{00000000-0005-0000-0000-0000F9380000}"/>
    <cellStyle name="Normal 3 2 3 4 4 2 2 4" xfId="14026" xr:uid="{00000000-0005-0000-0000-0000FA380000}"/>
    <cellStyle name="Normal 3 2 3 4 4 2 3" xfId="14027" xr:uid="{00000000-0005-0000-0000-0000FB380000}"/>
    <cellStyle name="Normal 3 2 3 4 4 2 4" xfId="14028" xr:uid="{00000000-0005-0000-0000-0000FC380000}"/>
    <cellStyle name="Normal 3 2 3 4 4 2 5" xfId="14029" xr:uid="{00000000-0005-0000-0000-0000FD380000}"/>
    <cellStyle name="Normal 3 2 3 4 4 3" xfId="14030" xr:uid="{00000000-0005-0000-0000-0000FE380000}"/>
    <cellStyle name="Normal 3 2 3 4 4 3 2" xfId="14031" xr:uid="{00000000-0005-0000-0000-0000FF380000}"/>
    <cellStyle name="Normal 3 2 3 4 4 3 3" xfId="14032" xr:uid="{00000000-0005-0000-0000-000000390000}"/>
    <cellStyle name="Normal 3 2 3 4 4 3 4" xfId="14033" xr:uid="{00000000-0005-0000-0000-000001390000}"/>
    <cellStyle name="Normal 3 2 3 4 4 4" xfId="14034" xr:uid="{00000000-0005-0000-0000-000002390000}"/>
    <cellStyle name="Normal 3 2 3 4 4 5" xfId="14035" xr:uid="{00000000-0005-0000-0000-000003390000}"/>
    <cellStyle name="Normal 3 2 3 4 4 6" xfId="14036" xr:uid="{00000000-0005-0000-0000-000004390000}"/>
    <cellStyle name="Normal 3 2 3 4 5" xfId="14037" xr:uid="{00000000-0005-0000-0000-000005390000}"/>
    <cellStyle name="Normal 3 2 3 4 6" xfId="14038" xr:uid="{00000000-0005-0000-0000-000006390000}"/>
    <cellStyle name="Normal 3 2 3 4 6 2" xfId="14039" xr:uid="{00000000-0005-0000-0000-000007390000}"/>
    <cellStyle name="Normal 3 2 3 4 6 2 2" xfId="14040" xr:uid="{00000000-0005-0000-0000-000008390000}"/>
    <cellStyle name="Normal 3 2 3 4 6 2 3" xfId="14041" xr:uid="{00000000-0005-0000-0000-000009390000}"/>
    <cellStyle name="Normal 3 2 3 4 6 2 4" xfId="14042" xr:uid="{00000000-0005-0000-0000-00000A390000}"/>
    <cellStyle name="Normal 3 2 3 4 6 3" xfId="14043" xr:uid="{00000000-0005-0000-0000-00000B390000}"/>
    <cellStyle name="Normal 3 2 3 4 6 4" xfId="14044" xr:uid="{00000000-0005-0000-0000-00000C390000}"/>
    <cellStyle name="Normal 3 2 3 4 6 5" xfId="14045" xr:uid="{00000000-0005-0000-0000-00000D390000}"/>
    <cellStyle name="Normal 3 2 3 4 7" xfId="14046" xr:uid="{00000000-0005-0000-0000-00000E390000}"/>
    <cellStyle name="Normal 3 2 3 4 7 2" xfId="14047" xr:uid="{00000000-0005-0000-0000-00000F390000}"/>
    <cellStyle name="Normal 3 2 3 4 7 3" xfId="14048" xr:uid="{00000000-0005-0000-0000-000010390000}"/>
    <cellStyle name="Normal 3 2 3 4 7 4" xfId="14049" xr:uid="{00000000-0005-0000-0000-000011390000}"/>
    <cellStyle name="Normal 3 2 3 4 8" xfId="14050" xr:uid="{00000000-0005-0000-0000-000012390000}"/>
    <cellStyle name="Normal 3 2 3 4 9" xfId="14051" xr:uid="{00000000-0005-0000-0000-000013390000}"/>
    <cellStyle name="Normal 3 2 3 5" xfId="14052" xr:uid="{00000000-0005-0000-0000-000014390000}"/>
    <cellStyle name="Normal 3 2 3 5 2" xfId="14053" xr:uid="{00000000-0005-0000-0000-000015390000}"/>
    <cellStyle name="Normal 3 2 3 5 2 2" xfId="14054" xr:uid="{00000000-0005-0000-0000-000016390000}"/>
    <cellStyle name="Normal 3 2 3 5 2 2 2" xfId="14055" xr:uid="{00000000-0005-0000-0000-000017390000}"/>
    <cellStyle name="Normal 3 2 3 5 2 2 2 2" xfId="14056" xr:uid="{00000000-0005-0000-0000-000018390000}"/>
    <cellStyle name="Normal 3 2 3 5 2 2 2 3" xfId="14057" xr:uid="{00000000-0005-0000-0000-000019390000}"/>
    <cellStyle name="Normal 3 2 3 5 2 2 2 4" xfId="14058" xr:uid="{00000000-0005-0000-0000-00001A390000}"/>
    <cellStyle name="Normal 3 2 3 5 2 2 3" xfId="14059" xr:uid="{00000000-0005-0000-0000-00001B390000}"/>
    <cellStyle name="Normal 3 2 3 5 2 2 4" xfId="14060" xr:uid="{00000000-0005-0000-0000-00001C390000}"/>
    <cellStyle name="Normal 3 2 3 5 2 2 5" xfId="14061" xr:uid="{00000000-0005-0000-0000-00001D390000}"/>
    <cellStyle name="Normal 3 2 3 5 2 3" xfId="14062" xr:uid="{00000000-0005-0000-0000-00001E390000}"/>
    <cellStyle name="Normal 3 2 3 5 2 3 2" xfId="14063" xr:uid="{00000000-0005-0000-0000-00001F390000}"/>
    <cellStyle name="Normal 3 2 3 5 2 3 3" xfId="14064" xr:uid="{00000000-0005-0000-0000-000020390000}"/>
    <cellStyle name="Normal 3 2 3 5 2 3 4" xfId="14065" xr:uid="{00000000-0005-0000-0000-000021390000}"/>
    <cellStyle name="Normal 3 2 3 5 2 4" xfId="14066" xr:uid="{00000000-0005-0000-0000-000022390000}"/>
    <cellStyle name="Normal 3 2 3 5 2 5" xfId="14067" xr:uid="{00000000-0005-0000-0000-000023390000}"/>
    <cellStyle name="Normal 3 2 3 5 2 6" xfId="14068" xr:uid="{00000000-0005-0000-0000-000024390000}"/>
    <cellStyle name="Normal 3 2 3 5 3" xfId="14069" xr:uid="{00000000-0005-0000-0000-000025390000}"/>
    <cellStyle name="Normal 3 2 3 5 3 2" xfId="14070" xr:uid="{00000000-0005-0000-0000-000026390000}"/>
    <cellStyle name="Normal 3 2 3 5 3 2 2" xfId="14071" xr:uid="{00000000-0005-0000-0000-000027390000}"/>
    <cellStyle name="Normal 3 2 3 5 3 2 2 2" xfId="14072" xr:uid="{00000000-0005-0000-0000-000028390000}"/>
    <cellStyle name="Normal 3 2 3 5 3 2 2 3" xfId="14073" xr:uid="{00000000-0005-0000-0000-000029390000}"/>
    <cellStyle name="Normal 3 2 3 5 3 2 2 4" xfId="14074" xr:uid="{00000000-0005-0000-0000-00002A390000}"/>
    <cellStyle name="Normal 3 2 3 5 3 2 3" xfId="14075" xr:uid="{00000000-0005-0000-0000-00002B390000}"/>
    <cellStyle name="Normal 3 2 3 5 3 2 4" xfId="14076" xr:uid="{00000000-0005-0000-0000-00002C390000}"/>
    <cellStyle name="Normal 3 2 3 5 3 2 5" xfId="14077" xr:uid="{00000000-0005-0000-0000-00002D390000}"/>
    <cellStyle name="Normal 3 2 3 5 3 3" xfId="14078" xr:uid="{00000000-0005-0000-0000-00002E390000}"/>
    <cellStyle name="Normal 3 2 3 5 3 3 2" xfId="14079" xr:uid="{00000000-0005-0000-0000-00002F390000}"/>
    <cellStyle name="Normal 3 2 3 5 3 3 3" xfId="14080" xr:uid="{00000000-0005-0000-0000-000030390000}"/>
    <cellStyle name="Normal 3 2 3 5 3 3 4" xfId="14081" xr:uid="{00000000-0005-0000-0000-000031390000}"/>
    <cellStyle name="Normal 3 2 3 5 3 4" xfId="14082" xr:uid="{00000000-0005-0000-0000-000032390000}"/>
    <cellStyle name="Normal 3 2 3 5 3 5" xfId="14083" xr:uid="{00000000-0005-0000-0000-000033390000}"/>
    <cellStyle name="Normal 3 2 3 5 3 6" xfId="14084" xr:uid="{00000000-0005-0000-0000-000034390000}"/>
    <cellStyle name="Normal 3 2 3 5 4" xfId="14085" xr:uid="{00000000-0005-0000-0000-000035390000}"/>
    <cellStyle name="Normal 3 2 3 5 5" xfId="14086" xr:uid="{00000000-0005-0000-0000-000036390000}"/>
    <cellStyle name="Normal 3 2 3 5 5 2" xfId="14087" xr:uid="{00000000-0005-0000-0000-000037390000}"/>
    <cellStyle name="Normal 3 2 3 5 5 2 2" xfId="14088" xr:uid="{00000000-0005-0000-0000-000038390000}"/>
    <cellStyle name="Normal 3 2 3 5 5 2 3" xfId="14089" xr:uid="{00000000-0005-0000-0000-000039390000}"/>
    <cellStyle name="Normal 3 2 3 5 5 2 4" xfId="14090" xr:uid="{00000000-0005-0000-0000-00003A390000}"/>
    <cellStyle name="Normal 3 2 3 5 5 3" xfId="14091" xr:uid="{00000000-0005-0000-0000-00003B390000}"/>
    <cellStyle name="Normal 3 2 3 5 5 4" xfId="14092" xr:uid="{00000000-0005-0000-0000-00003C390000}"/>
    <cellStyle name="Normal 3 2 3 5 5 5" xfId="14093" xr:uid="{00000000-0005-0000-0000-00003D390000}"/>
    <cellStyle name="Normal 3 2 3 5 6" xfId="14094" xr:uid="{00000000-0005-0000-0000-00003E390000}"/>
    <cellStyle name="Normal 3 2 3 5 6 2" xfId="14095" xr:uid="{00000000-0005-0000-0000-00003F390000}"/>
    <cellStyle name="Normal 3 2 3 5 6 3" xfId="14096" xr:uid="{00000000-0005-0000-0000-000040390000}"/>
    <cellStyle name="Normal 3 2 3 5 6 4" xfId="14097" xr:uid="{00000000-0005-0000-0000-000041390000}"/>
    <cellStyle name="Normal 3 2 3 5 7" xfId="14098" xr:uid="{00000000-0005-0000-0000-000042390000}"/>
    <cellStyle name="Normal 3 2 3 5 8" xfId="14099" xr:uid="{00000000-0005-0000-0000-000043390000}"/>
    <cellStyle name="Normal 3 2 3 5 9" xfId="14100" xr:uid="{00000000-0005-0000-0000-000044390000}"/>
    <cellStyle name="Normal 3 2 3 6" xfId="14101" xr:uid="{00000000-0005-0000-0000-000045390000}"/>
    <cellStyle name="Normal 3 2 3 6 2" xfId="14102" xr:uid="{00000000-0005-0000-0000-000046390000}"/>
    <cellStyle name="Normal 3 2 3 6 2 2" xfId="14103" xr:uid="{00000000-0005-0000-0000-000047390000}"/>
    <cellStyle name="Normal 3 2 3 6 2 2 2" xfId="14104" xr:uid="{00000000-0005-0000-0000-000048390000}"/>
    <cellStyle name="Normal 3 2 3 6 2 2 2 2" xfId="14105" xr:uid="{00000000-0005-0000-0000-000049390000}"/>
    <cellStyle name="Normal 3 2 3 6 2 2 2 3" xfId="14106" xr:uid="{00000000-0005-0000-0000-00004A390000}"/>
    <cellStyle name="Normal 3 2 3 6 2 2 2 4" xfId="14107" xr:uid="{00000000-0005-0000-0000-00004B390000}"/>
    <cellStyle name="Normal 3 2 3 6 2 2 3" xfId="14108" xr:uid="{00000000-0005-0000-0000-00004C390000}"/>
    <cellStyle name="Normal 3 2 3 6 2 2 4" xfId="14109" xr:uid="{00000000-0005-0000-0000-00004D390000}"/>
    <cellStyle name="Normal 3 2 3 6 2 2 5" xfId="14110" xr:uid="{00000000-0005-0000-0000-00004E390000}"/>
    <cellStyle name="Normal 3 2 3 6 2 3" xfId="14111" xr:uid="{00000000-0005-0000-0000-00004F390000}"/>
    <cellStyle name="Normal 3 2 3 6 2 3 2" xfId="14112" xr:uid="{00000000-0005-0000-0000-000050390000}"/>
    <cellStyle name="Normal 3 2 3 6 2 3 3" xfId="14113" xr:uid="{00000000-0005-0000-0000-000051390000}"/>
    <cellStyle name="Normal 3 2 3 6 2 3 4" xfId="14114" xr:uid="{00000000-0005-0000-0000-000052390000}"/>
    <cellStyle name="Normal 3 2 3 6 2 4" xfId="14115" xr:uid="{00000000-0005-0000-0000-000053390000}"/>
    <cellStyle name="Normal 3 2 3 6 2 5" xfId="14116" xr:uid="{00000000-0005-0000-0000-000054390000}"/>
    <cellStyle name="Normal 3 2 3 6 2 6" xfId="14117" xr:uid="{00000000-0005-0000-0000-000055390000}"/>
    <cellStyle name="Normal 3 2 3 6 3" xfId="14118" xr:uid="{00000000-0005-0000-0000-000056390000}"/>
    <cellStyle name="Normal 3 2 3 6 3 2" xfId="14119" xr:uid="{00000000-0005-0000-0000-000057390000}"/>
    <cellStyle name="Normal 3 2 3 6 3 2 2" xfId="14120" xr:uid="{00000000-0005-0000-0000-000058390000}"/>
    <cellStyle name="Normal 3 2 3 6 3 2 2 2" xfId="14121" xr:uid="{00000000-0005-0000-0000-000059390000}"/>
    <cellStyle name="Normal 3 2 3 6 3 2 2 3" xfId="14122" xr:uid="{00000000-0005-0000-0000-00005A390000}"/>
    <cellStyle name="Normal 3 2 3 6 3 2 2 4" xfId="14123" xr:uid="{00000000-0005-0000-0000-00005B390000}"/>
    <cellStyle name="Normal 3 2 3 6 3 2 3" xfId="14124" xr:uid="{00000000-0005-0000-0000-00005C390000}"/>
    <cellStyle name="Normal 3 2 3 6 3 2 4" xfId="14125" xr:uid="{00000000-0005-0000-0000-00005D390000}"/>
    <cellStyle name="Normal 3 2 3 6 3 2 5" xfId="14126" xr:uid="{00000000-0005-0000-0000-00005E390000}"/>
    <cellStyle name="Normal 3 2 3 6 3 3" xfId="14127" xr:uid="{00000000-0005-0000-0000-00005F390000}"/>
    <cellStyle name="Normal 3 2 3 6 3 3 2" xfId="14128" xr:uid="{00000000-0005-0000-0000-000060390000}"/>
    <cellStyle name="Normal 3 2 3 6 3 3 3" xfId="14129" xr:uid="{00000000-0005-0000-0000-000061390000}"/>
    <cellStyle name="Normal 3 2 3 6 3 3 4" xfId="14130" xr:uid="{00000000-0005-0000-0000-000062390000}"/>
    <cellStyle name="Normal 3 2 3 6 3 4" xfId="14131" xr:uid="{00000000-0005-0000-0000-000063390000}"/>
    <cellStyle name="Normal 3 2 3 6 3 5" xfId="14132" xr:uid="{00000000-0005-0000-0000-000064390000}"/>
    <cellStyle name="Normal 3 2 3 6 3 6" xfId="14133" xr:uid="{00000000-0005-0000-0000-000065390000}"/>
    <cellStyle name="Normal 3 2 3 6 4" xfId="14134" xr:uid="{00000000-0005-0000-0000-000066390000}"/>
    <cellStyle name="Normal 3 2 3 6 4 2" xfId="14135" xr:uid="{00000000-0005-0000-0000-000067390000}"/>
    <cellStyle name="Normal 3 2 3 6 4 2 2" xfId="14136" xr:uid="{00000000-0005-0000-0000-000068390000}"/>
    <cellStyle name="Normal 3 2 3 6 4 2 3" xfId="14137" xr:uid="{00000000-0005-0000-0000-000069390000}"/>
    <cellStyle name="Normal 3 2 3 6 4 2 4" xfId="14138" xr:uid="{00000000-0005-0000-0000-00006A390000}"/>
    <cellStyle name="Normal 3 2 3 6 4 3" xfId="14139" xr:uid="{00000000-0005-0000-0000-00006B390000}"/>
    <cellStyle name="Normal 3 2 3 6 4 4" xfId="14140" xr:uid="{00000000-0005-0000-0000-00006C390000}"/>
    <cellStyle name="Normal 3 2 3 6 4 5" xfId="14141" xr:uid="{00000000-0005-0000-0000-00006D390000}"/>
    <cellStyle name="Normal 3 2 3 6 5" xfId="14142" xr:uid="{00000000-0005-0000-0000-00006E390000}"/>
    <cellStyle name="Normal 3 2 3 6 5 2" xfId="14143" xr:uid="{00000000-0005-0000-0000-00006F390000}"/>
    <cellStyle name="Normal 3 2 3 6 5 3" xfId="14144" xr:uid="{00000000-0005-0000-0000-000070390000}"/>
    <cellStyle name="Normal 3 2 3 6 5 4" xfId="14145" xr:uid="{00000000-0005-0000-0000-000071390000}"/>
    <cellStyle name="Normal 3 2 3 6 6" xfId="14146" xr:uid="{00000000-0005-0000-0000-000072390000}"/>
    <cellStyle name="Normal 3 2 3 6 7" xfId="14147" xr:uid="{00000000-0005-0000-0000-000073390000}"/>
    <cellStyle name="Normal 3 2 3 6 8" xfId="14148" xr:uid="{00000000-0005-0000-0000-000074390000}"/>
    <cellStyle name="Normal 3 2 3 7" xfId="14149" xr:uid="{00000000-0005-0000-0000-000075390000}"/>
    <cellStyle name="Normal 3 2 3 7 2" xfId="14150" xr:uid="{00000000-0005-0000-0000-000076390000}"/>
    <cellStyle name="Normal 3 2 3 7 2 2" xfId="14151" xr:uid="{00000000-0005-0000-0000-000077390000}"/>
    <cellStyle name="Normal 3 2 3 7 2 2 2" xfId="14152" xr:uid="{00000000-0005-0000-0000-000078390000}"/>
    <cellStyle name="Normal 3 2 3 7 2 2 3" xfId="14153" xr:uid="{00000000-0005-0000-0000-000079390000}"/>
    <cellStyle name="Normal 3 2 3 7 2 2 4" xfId="14154" xr:uid="{00000000-0005-0000-0000-00007A390000}"/>
    <cellStyle name="Normal 3 2 3 7 2 3" xfId="14155" xr:uid="{00000000-0005-0000-0000-00007B390000}"/>
    <cellStyle name="Normal 3 2 3 7 2 4" xfId="14156" xr:uid="{00000000-0005-0000-0000-00007C390000}"/>
    <cellStyle name="Normal 3 2 3 7 2 5" xfId="14157" xr:uid="{00000000-0005-0000-0000-00007D390000}"/>
    <cellStyle name="Normal 3 2 3 7 3" xfId="14158" xr:uid="{00000000-0005-0000-0000-00007E390000}"/>
    <cellStyle name="Normal 3 2 3 7 3 2" xfId="14159" xr:uid="{00000000-0005-0000-0000-00007F390000}"/>
    <cellStyle name="Normal 3 2 3 7 3 3" xfId="14160" xr:uid="{00000000-0005-0000-0000-000080390000}"/>
    <cellStyle name="Normal 3 2 3 7 3 4" xfId="14161" xr:uid="{00000000-0005-0000-0000-000081390000}"/>
    <cellStyle name="Normal 3 2 3 7 4" xfId="14162" xr:uid="{00000000-0005-0000-0000-000082390000}"/>
    <cellStyle name="Normal 3 2 3 7 5" xfId="14163" xr:uid="{00000000-0005-0000-0000-000083390000}"/>
    <cellStyle name="Normal 3 2 3 7 6" xfId="14164" xr:uid="{00000000-0005-0000-0000-000084390000}"/>
    <cellStyle name="Normal 3 2 3 8" xfId="14165" xr:uid="{00000000-0005-0000-0000-000085390000}"/>
    <cellStyle name="Normal 3 2 3 8 2" xfId="14166" xr:uid="{00000000-0005-0000-0000-000086390000}"/>
    <cellStyle name="Normal 3 2 3 8 2 2" xfId="14167" xr:uid="{00000000-0005-0000-0000-000087390000}"/>
    <cellStyle name="Normal 3 2 3 8 2 2 2" xfId="14168" xr:uid="{00000000-0005-0000-0000-000088390000}"/>
    <cellStyle name="Normal 3 2 3 8 2 2 3" xfId="14169" xr:uid="{00000000-0005-0000-0000-000089390000}"/>
    <cellStyle name="Normal 3 2 3 8 2 2 4" xfId="14170" xr:uid="{00000000-0005-0000-0000-00008A390000}"/>
    <cellStyle name="Normal 3 2 3 8 2 3" xfId="14171" xr:uid="{00000000-0005-0000-0000-00008B390000}"/>
    <cellStyle name="Normal 3 2 3 8 2 4" xfId="14172" xr:uid="{00000000-0005-0000-0000-00008C390000}"/>
    <cellStyle name="Normal 3 2 3 8 2 5" xfId="14173" xr:uid="{00000000-0005-0000-0000-00008D390000}"/>
    <cellStyle name="Normal 3 2 3 8 3" xfId="14174" xr:uid="{00000000-0005-0000-0000-00008E390000}"/>
    <cellStyle name="Normal 3 2 3 8 3 2" xfId="14175" xr:uid="{00000000-0005-0000-0000-00008F390000}"/>
    <cellStyle name="Normal 3 2 3 8 3 3" xfId="14176" xr:uid="{00000000-0005-0000-0000-000090390000}"/>
    <cellStyle name="Normal 3 2 3 8 3 4" xfId="14177" xr:uid="{00000000-0005-0000-0000-000091390000}"/>
    <cellStyle name="Normal 3 2 3 8 4" xfId="14178" xr:uid="{00000000-0005-0000-0000-000092390000}"/>
    <cellStyle name="Normal 3 2 3 8 5" xfId="14179" xr:uid="{00000000-0005-0000-0000-000093390000}"/>
    <cellStyle name="Normal 3 2 3 8 6" xfId="14180" xr:uid="{00000000-0005-0000-0000-000094390000}"/>
    <cellStyle name="Normal 3 2 3 9" xfId="14181" xr:uid="{00000000-0005-0000-0000-000095390000}"/>
    <cellStyle name="Normal 3 2 4" xfId="14182" xr:uid="{00000000-0005-0000-0000-000096390000}"/>
    <cellStyle name="Normal 3 2 4 10" xfId="14183" xr:uid="{00000000-0005-0000-0000-000097390000}"/>
    <cellStyle name="Normal 3 2 4 2" xfId="14184" xr:uid="{00000000-0005-0000-0000-000098390000}"/>
    <cellStyle name="Normal 3 2 4 2 2" xfId="14185" xr:uid="{00000000-0005-0000-0000-000099390000}"/>
    <cellStyle name="Normal 3 2 4 2 2 2" xfId="14186" xr:uid="{00000000-0005-0000-0000-00009A390000}"/>
    <cellStyle name="Normal 3 2 4 2 2 2 2" xfId="14187" xr:uid="{00000000-0005-0000-0000-00009B390000}"/>
    <cellStyle name="Normal 3 2 4 2 2 2 2 2" xfId="14188" xr:uid="{00000000-0005-0000-0000-00009C390000}"/>
    <cellStyle name="Normal 3 2 4 2 2 2 2 3" xfId="14189" xr:uid="{00000000-0005-0000-0000-00009D390000}"/>
    <cellStyle name="Normal 3 2 4 2 2 2 2 4" xfId="14190" xr:uid="{00000000-0005-0000-0000-00009E390000}"/>
    <cellStyle name="Normal 3 2 4 2 2 2 3" xfId="14191" xr:uid="{00000000-0005-0000-0000-00009F390000}"/>
    <cellStyle name="Normal 3 2 4 2 2 2 4" xfId="14192" xr:uid="{00000000-0005-0000-0000-0000A0390000}"/>
    <cellStyle name="Normal 3 2 4 2 2 2 5" xfId="14193" xr:uid="{00000000-0005-0000-0000-0000A1390000}"/>
    <cellStyle name="Normal 3 2 4 2 2 3" xfId="14194" xr:uid="{00000000-0005-0000-0000-0000A2390000}"/>
    <cellStyle name="Normal 3 2 4 2 2 3 2" xfId="14195" xr:uid="{00000000-0005-0000-0000-0000A3390000}"/>
    <cellStyle name="Normal 3 2 4 2 2 3 3" xfId="14196" xr:uid="{00000000-0005-0000-0000-0000A4390000}"/>
    <cellStyle name="Normal 3 2 4 2 2 3 4" xfId="14197" xr:uid="{00000000-0005-0000-0000-0000A5390000}"/>
    <cellStyle name="Normal 3 2 4 2 2 4" xfId="14198" xr:uid="{00000000-0005-0000-0000-0000A6390000}"/>
    <cellStyle name="Normal 3 2 4 2 2 5" xfId="14199" xr:uid="{00000000-0005-0000-0000-0000A7390000}"/>
    <cellStyle name="Normal 3 2 4 2 2 6" xfId="14200" xr:uid="{00000000-0005-0000-0000-0000A8390000}"/>
    <cellStyle name="Normal 3 2 4 2 3" xfId="14201" xr:uid="{00000000-0005-0000-0000-0000A9390000}"/>
    <cellStyle name="Normal 3 2 4 2 3 2" xfId="14202" xr:uid="{00000000-0005-0000-0000-0000AA390000}"/>
    <cellStyle name="Normal 3 2 4 2 3 2 2" xfId="14203" xr:uid="{00000000-0005-0000-0000-0000AB390000}"/>
    <cellStyle name="Normal 3 2 4 2 3 2 2 2" xfId="14204" xr:uid="{00000000-0005-0000-0000-0000AC390000}"/>
    <cellStyle name="Normal 3 2 4 2 3 2 2 3" xfId="14205" xr:uid="{00000000-0005-0000-0000-0000AD390000}"/>
    <cellStyle name="Normal 3 2 4 2 3 2 2 4" xfId="14206" xr:uid="{00000000-0005-0000-0000-0000AE390000}"/>
    <cellStyle name="Normal 3 2 4 2 3 2 3" xfId="14207" xr:uid="{00000000-0005-0000-0000-0000AF390000}"/>
    <cellStyle name="Normal 3 2 4 2 3 2 4" xfId="14208" xr:uid="{00000000-0005-0000-0000-0000B0390000}"/>
    <cellStyle name="Normal 3 2 4 2 3 2 5" xfId="14209" xr:uid="{00000000-0005-0000-0000-0000B1390000}"/>
    <cellStyle name="Normal 3 2 4 2 3 3" xfId="14210" xr:uid="{00000000-0005-0000-0000-0000B2390000}"/>
    <cellStyle name="Normal 3 2 4 2 3 3 2" xfId="14211" xr:uid="{00000000-0005-0000-0000-0000B3390000}"/>
    <cellStyle name="Normal 3 2 4 2 3 3 3" xfId="14212" xr:uid="{00000000-0005-0000-0000-0000B4390000}"/>
    <cellStyle name="Normal 3 2 4 2 3 3 4" xfId="14213" xr:uid="{00000000-0005-0000-0000-0000B5390000}"/>
    <cellStyle name="Normal 3 2 4 2 3 4" xfId="14214" xr:uid="{00000000-0005-0000-0000-0000B6390000}"/>
    <cellStyle name="Normal 3 2 4 2 3 5" xfId="14215" xr:uid="{00000000-0005-0000-0000-0000B7390000}"/>
    <cellStyle name="Normal 3 2 4 2 3 6" xfId="14216" xr:uid="{00000000-0005-0000-0000-0000B8390000}"/>
    <cellStyle name="Normal 3 2 4 2 4" xfId="14217" xr:uid="{00000000-0005-0000-0000-0000B9390000}"/>
    <cellStyle name="Normal 3 2 4 2 5" xfId="14218" xr:uid="{00000000-0005-0000-0000-0000BA390000}"/>
    <cellStyle name="Normal 3 2 4 2 5 2" xfId="14219" xr:uid="{00000000-0005-0000-0000-0000BB390000}"/>
    <cellStyle name="Normal 3 2 4 2 5 2 2" xfId="14220" xr:uid="{00000000-0005-0000-0000-0000BC390000}"/>
    <cellStyle name="Normal 3 2 4 2 5 2 3" xfId="14221" xr:uid="{00000000-0005-0000-0000-0000BD390000}"/>
    <cellStyle name="Normal 3 2 4 2 5 2 4" xfId="14222" xr:uid="{00000000-0005-0000-0000-0000BE390000}"/>
    <cellStyle name="Normal 3 2 4 2 5 3" xfId="14223" xr:uid="{00000000-0005-0000-0000-0000BF390000}"/>
    <cellStyle name="Normal 3 2 4 2 5 4" xfId="14224" xr:uid="{00000000-0005-0000-0000-0000C0390000}"/>
    <cellStyle name="Normal 3 2 4 2 5 5" xfId="14225" xr:uid="{00000000-0005-0000-0000-0000C1390000}"/>
    <cellStyle name="Normal 3 2 4 2 6" xfId="14226" xr:uid="{00000000-0005-0000-0000-0000C2390000}"/>
    <cellStyle name="Normal 3 2 4 2 6 2" xfId="14227" xr:uid="{00000000-0005-0000-0000-0000C3390000}"/>
    <cellStyle name="Normal 3 2 4 2 6 3" xfId="14228" xr:uid="{00000000-0005-0000-0000-0000C4390000}"/>
    <cellStyle name="Normal 3 2 4 2 6 4" xfId="14229" xr:uid="{00000000-0005-0000-0000-0000C5390000}"/>
    <cellStyle name="Normal 3 2 4 2 7" xfId="14230" xr:uid="{00000000-0005-0000-0000-0000C6390000}"/>
    <cellStyle name="Normal 3 2 4 2 8" xfId="14231" xr:uid="{00000000-0005-0000-0000-0000C7390000}"/>
    <cellStyle name="Normal 3 2 4 2 9" xfId="14232" xr:uid="{00000000-0005-0000-0000-0000C8390000}"/>
    <cellStyle name="Normal 3 2 4 3" xfId="14233" xr:uid="{00000000-0005-0000-0000-0000C9390000}"/>
    <cellStyle name="Normal 3 2 4 3 2" xfId="14234" xr:uid="{00000000-0005-0000-0000-0000CA390000}"/>
    <cellStyle name="Normal 3 2 4 3 2 2" xfId="14235" xr:uid="{00000000-0005-0000-0000-0000CB390000}"/>
    <cellStyle name="Normal 3 2 4 3 2 2 2" xfId="14236" xr:uid="{00000000-0005-0000-0000-0000CC390000}"/>
    <cellStyle name="Normal 3 2 4 3 2 2 3" xfId="14237" xr:uid="{00000000-0005-0000-0000-0000CD390000}"/>
    <cellStyle name="Normal 3 2 4 3 2 2 4" xfId="14238" xr:uid="{00000000-0005-0000-0000-0000CE390000}"/>
    <cellStyle name="Normal 3 2 4 3 2 3" xfId="14239" xr:uid="{00000000-0005-0000-0000-0000CF390000}"/>
    <cellStyle name="Normal 3 2 4 3 2 4" xfId="14240" xr:uid="{00000000-0005-0000-0000-0000D0390000}"/>
    <cellStyle name="Normal 3 2 4 3 2 5" xfId="14241" xr:uid="{00000000-0005-0000-0000-0000D1390000}"/>
    <cellStyle name="Normal 3 2 4 3 3" xfId="14242" xr:uid="{00000000-0005-0000-0000-0000D2390000}"/>
    <cellStyle name="Normal 3 2 4 3 3 2" xfId="14243" xr:uid="{00000000-0005-0000-0000-0000D3390000}"/>
    <cellStyle name="Normal 3 2 4 3 3 3" xfId="14244" xr:uid="{00000000-0005-0000-0000-0000D4390000}"/>
    <cellStyle name="Normal 3 2 4 3 3 4" xfId="14245" xr:uid="{00000000-0005-0000-0000-0000D5390000}"/>
    <cellStyle name="Normal 3 2 4 3 4" xfId="14246" xr:uid="{00000000-0005-0000-0000-0000D6390000}"/>
    <cellStyle name="Normal 3 2 4 3 5" xfId="14247" xr:uid="{00000000-0005-0000-0000-0000D7390000}"/>
    <cellStyle name="Normal 3 2 4 3 6" xfId="14248" xr:uid="{00000000-0005-0000-0000-0000D8390000}"/>
    <cellStyle name="Normal 3 2 4 4" xfId="14249" xr:uid="{00000000-0005-0000-0000-0000D9390000}"/>
    <cellStyle name="Normal 3 2 4 4 2" xfId="14250" xr:uid="{00000000-0005-0000-0000-0000DA390000}"/>
    <cellStyle name="Normal 3 2 4 4 2 2" xfId="14251" xr:uid="{00000000-0005-0000-0000-0000DB390000}"/>
    <cellStyle name="Normal 3 2 4 4 2 2 2" xfId="14252" xr:uid="{00000000-0005-0000-0000-0000DC390000}"/>
    <cellStyle name="Normal 3 2 4 4 2 2 3" xfId="14253" xr:uid="{00000000-0005-0000-0000-0000DD390000}"/>
    <cellStyle name="Normal 3 2 4 4 2 2 4" xfId="14254" xr:uid="{00000000-0005-0000-0000-0000DE390000}"/>
    <cellStyle name="Normal 3 2 4 4 2 3" xfId="14255" xr:uid="{00000000-0005-0000-0000-0000DF390000}"/>
    <cellStyle name="Normal 3 2 4 4 2 4" xfId="14256" xr:uid="{00000000-0005-0000-0000-0000E0390000}"/>
    <cellStyle name="Normal 3 2 4 4 2 5" xfId="14257" xr:uid="{00000000-0005-0000-0000-0000E1390000}"/>
    <cellStyle name="Normal 3 2 4 4 3" xfId="14258" xr:uid="{00000000-0005-0000-0000-0000E2390000}"/>
    <cellStyle name="Normal 3 2 4 4 3 2" xfId="14259" xr:uid="{00000000-0005-0000-0000-0000E3390000}"/>
    <cellStyle name="Normal 3 2 4 4 3 3" xfId="14260" xr:uid="{00000000-0005-0000-0000-0000E4390000}"/>
    <cellStyle name="Normal 3 2 4 4 3 4" xfId="14261" xr:uid="{00000000-0005-0000-0000-0000E5390000}"/>
    <cellStyle name="Normal 3 2 4 4 4" xfId="14262" xr:uid="{00000000-0005-0000-0000-0000E6390000}"/>
    <cellStyle name="Normal 3 2 4 4 5" xfId="14263" xr:uid="{00000000-0005-0000-0000-0000E7390000}"/>
    <cellStyle name="Normal 3 2 4 4 6" xfId="14264" xr:uid="{00000000-0005-0000-0000-0000E8390000}"/>
    <cellStyle name="Normal 3 2 4 5" xfId="14265" xr:uid="{00000000-0005-0000-0000-0000E9390000}"/>
    <cellStyle name="Normal 3 2 4 6" xfId="14266" xr:uid="{00000000-0005-0000-0000-0000EA390000}"/>
    <cellStyle name="Normal 3 2 4 6 2" xfId="14267" xr:uid="{00000000-0005-0000-0000-0000EB390000}"/>
    <cellStyle name="Normal 3 2 4 6 2 2" xfId="14268" xr:uid="{00000000-0005-0000-0000-0000EC390000}"/>
    <cellStyle name="Normal 3 2 4 6 2 3" xfId="14269" xr:uid="{00000000-0005-0000-0000-0000ED390000}"/>
    <cellStyle name="Normal 3 2 4 6 2 4" xfId="14270" xr:uid="{00000000-0005-0000-0000-0000EE390000}"/>
    <cellStyle name="Normal 3 2 4 6 3" xfId="14271" xr:uid="{00000000-0005-0000-0000-0000EF390000}"/>
    <cellStyle name="Normal 3 2 4 6 4" xfId="14272" xr:uid="{00000000-0005-0000-0000-0000F0390000}"/>
    <cellStyle name="Normal 3 2 4 6 5" xfId="14273" xr:uid="{00000000-0005-0000-0000-0000F1390000}"/>
    <cellStyle name="Normal 3 2 4 7" xfId="14274" xr:uid="{00000000-0005-0000-0000-0000F2390000}"/>
    <cellStyle name="Normal 3 2 4 7 2" xfId="14275" xr:uid="{00000000-0005-0000-0000-0000F3390000}"/>
    <cellStyle name="Normal 3 2 4 7 3" xfId="14276" xr:uid="{00000000-0005-0000-0000-0000F4390000}"/>
    <cellStyle name="Normal 3 2 4 7 4" xfId="14277" xr:uid="{00000000-0005-0000-0000-0000F5390000}"/>
    <cellStyle name="Normal 3 2 4 8" xfId="14278" xr:uid="{00000000-0005-0000-0000-0000F6390000}"/>
    <cellStyle name="Normal 3 2 4 9" xfId="14279" xr:uid="{00000000-0005-0000-0000-0000F7390000}"/>
    <cellStyle name="Normal 3 2 5" xfId="14280" xr:uid="{00000000-0005-0000-0000-0000F8390000}"/>
    <cellStyle name="Normal 3 2 5 10" xfId="14281" xr:uid="{00000000-0005-0000-0000-0000F9390000}"/>
    <cellStyle name="Normal 3 2 5 2" xfId="14282" xr:uid="{00000000-0005-0000-0000-0000FA390000}"/>
    <cellStyle name="Normal 3 2 5 2 2" xfId="14283" xr:uid="{00000000-0005-0000-0000-0000FB390000}"/>
    <cellStyle name="Normal 3 2 5 2 2 2" xfId="14284" xr:uid="{00000000-0005-0000-0000-0000FC390000}"/>
    <cellStyle name="Normal 3 2 5 2 2 2 2" xfId="14285" xr:uid="{00000000-0005-0000-0000-0000FD390000}"/>
    <cellStyle name="Normal 3 2 5 2 2 2 2 2" xfId="14286" xr:uid="{00000000-0005-0000-0000-0000FE390000}"/>
    <cellStyle name="Normal 3 2 5 2 2 2 2 3" xfId="14287" xr:uid="{00000000-0005-0000-0000-0000FF390000}"/>
    <cellStyle name="Normal 3 2 5 2 2 2 2 4" xfId="14288" xr:uid="{00000000-0005-0000-0000-0000003A0000}"/>
    <cellStyle name="Normal 3 2 5 2 2 2 3" xfId="14289" xr:uid="{00000000-0005-0000-0000-0000013A0000}"/>
    <cellStyle name="Normal 3 2 5 2 2 2 4" xfId="14290" xr:uid="{00000000-0005-0000-0000-0000023A0000}"/>
    <cellStyle name="Normal 3 2 5 2 2 2 5" xfId="14291" xr:uid="{00000000-0005-0000-0000-0000033A0000}"/>
    <cellStyle name="Normal 3 2 5 2 2 3" xfId="14292" xr:uid="{00000000-0005-0000-0000-0000043A0000}"/>
    <cellStyle name="Normal 3 2 5 2 2 3 2" xfId="14293" xr:uid="{00000000-0005-0000-0000-0000053A0000}"/>
    <cellStyle name="Normal 3 2 5 2 2 3 3" xfId="14294" xr:uid="{00000000-0005-0000-0000-0000063A0000}"/>
    <cellStyle name="Normal 3 2 5 2 2 3 4" xfId="14295" xr:uid="{00000000-0005-0000-0000-0000073A0000}"/>
    <cellStyle name="Normal 3 2 5 2 2 4" xfId="14296" xr:uid="{00000000-0005-0000-0000-0000083A0000}"/>
    <cellStyle name="Normal 3 2 5 2 2 5" xfId="14297" xr:uid="{00000000-0005-0000-0000-0000093A0000}"/>
    <cellStyle name="Normal 3 2 5 2 2 6" xfId="14298" xr:uid="{00000000-0005-0000-0000-00000A3A0000}"/>
    <cellStyle name="Normal 3 2 5 2 3" xfId="14299" xr:uid="{00000000-0005-0000-0000-00000B3A0000}"/>
    <cellStyle name="Normal 3 2 5 2 3 2" xfId="14300" xr:uid="{00000000-0005-0000-0000-00000C3A0000}"/>
    <cellStyle name="Normal 3 2 5 2 3 2 2" xfId="14301" xr:uid="{00000000-0005-0000-0000-00000D3A0000}"/>
    <cellStyle name="Normal 3 2 5 2 3 2 2 2" xfId="14302" xr:uid="{00000000-0005-0000-0000-00000E3A0000}"/>
    <cellStyle name="Normal 3 2 5 2 3 2 2 3" xfId="14303" xr:uid="{00000000-0005-0000-0000-00000F3A0000}"/>
    <cellStyle name="Normal 3 2 5 2 3 2 2 4" xfId="14304" xr:uid="{00000000-0005-0000-0000-0000103A0000}"/>
    <cellStyle name="Normal 3 2 5 2 3 2 3" xfId="14305" xr:uid="{00000000-0005-0000-0000-0000113A0000}"/>
    <cellStyle name="Normal 3 2 5 2 3 2 4" xfId="14306" xr:uid="{00000000-0005-0000-0000-0000123A0000}"/>
    <cellStyle name="Normal 3 2 5 2 3 2 5" xfId="14307" xr:uid="{00000000-0005-0000-0000-0000133A0000}"/>
    <cellStyle name="Normal 3 2 5 2 3 3" xfId="14308" xr:uid="{00000000-0005-0000-0000-0000143A0000}"/>
    <cellStyle name="Normal 3 2 5 2 3 3 2" xfId="14309" xr:uid="{00000000-0005-0000-0000-0000153A0000}"/>
    <cellStyle name="Normal 3 2 5 2 3 3 3" xfId="14310" xr:uid="{00000000-0005-0000-0000-0000163A0000}"/>
    <cellStyle name="Normal 3 2 5 2 3 3 4" xfId="14311" xr:uid="{00000000-0005-0000-0000-0000173A0000}"/>
    <cellStyle name="Normal 3 2 5 2 3 4" xfId="14312" xr:uid="{00000000-0005-0000-0000-0000183A0000}"/>
    <cellStyle name="Normal 3 2 5 2 3 5" xfId="14313" xr:uid="{00000000-0005-0000-0000-0000193A0000}"/>
    <cellStyle name="Normal 3 2 5 2 3 6" xfId="14314" xr:uid="{00000000-0005-0000-0000-00001A3A0000}"/>
    <cellStyle name="Normal 3 2 5 2 4" xfId="14315" xr:uid="{00000000-0005-0000-0000-00001B3A0000}"/>
    <cellStyle name="Normal 3 2 5 2 5" xfId="14316" xr:uid="{00000000-0005-0000-0000-00001C3A0000}"/>
    <cellStyle name="Normal 3 2 5 2 5 2" xfId="14317" xr:uid="{00000000-0005-0000-0000-00001D3A0000}"/>
    <cellStyle name="Normal 3 2 5 2 5 2 2" xfId="14318" xr:uid="{00000000-0005-0000-0000-00001E3A0000}"/>
    <cellStyle name="Normal 3 2 5 2 5 2 3" xfId="14319" xr:uid="{00000000-0005-0000-0000-00001F3A0000}"/>
    <cellStyle name="Normal 3 2 5 2 5 2 4" xfId="14320" xr:uid="{00000000-0005-0000-0000-0000203A0000}"/>
    <cellStyle name="Normal 3 2 5 2 5 3" xfId="14321" xr:uid="{00000000-0005-0000-0000-0000213A0000}"/>
    <cellStyle name="Normal 3 2 5 2 5 4" xfId="14322" xr:uid="{00000000-0005-0000-0000-0000223A0000}"/>
    <cellStyle name="Normal 3 2 5 2 5 5" xfId="14323" xr:uid="{00000000-0005-0000-0000-0000233A0000}"/>
    <cellStyle name="Normal 3 2 5 2 6" xfId="14324" xr:uid="{00000000-0005-0000-0000-0000243A0000}"/>
    <cellStyle name="Normal 3 2 5 2 6 2" xfId="14325" xr:uid="{00000000-0005-0000-0000-0000253A0000}"/>
    <cellStyle name="Normal 3 2 5 2 6 3" xfId="14326" xr:uid="{00000000-0005-0000-0000-0000263A0000}"/>
    <cellStyle name="Normal 3 2 5 2 6 4" xfId="14327" xr:uid="{00000000-0005-0000-0000-0000273A0000}"/>
    <cellStyle name="Normal 3 2 5 2 7" xfId="14328" xr:uid="{00000000-0005-0000-0000-0000283A0000}"/>
    <cellStyle name="Normal 3 2 5 2 8" xfId="14329" xr:uid="{00000000-0005-0000-0000-0000293A0000}"/>
    <cellStyle name="Normal 3 2 5 2 9" xfId="14330" xr:uid="{00000000-0005-0000-0000-00002A3A0000}"/>
    <cellStyle name="Normal 3 2 5 3" xfId="14331" xr:uid="{00000000-0005-0000-0000-00002B3A0000}"/>
    <cellStyle name="Normal 3 2 5 3 2" xfId="14332" xr:uid="{00000000-0005-0000-0000-00002C3A0000}"/>
    <cellStyle name="Normal 3 2 5 3 2 2" xfId="14333" xr:uid="{00000000-0005-0000-0000-00002D3A0000}"/>
    <cellStyle name="Normal 3 2 5 3 2 2 2" xfId="14334" xr:uid="{00000000-0005-0000-0000-00002E3A0000}"/>
    <cellStyle name="Normal 3 2 5 3 2 2 3" xfId="14335" xr:uid="{00000000-0005-0000-0000-00002F3A0000}"/>
    <cellStyle name="Normal 3 2 5 3 2 2 4" xfId="14336" xr:uid="{00000000-0005-0000-0000-0000303A0000}"/>
    <cellStyle name="Normal 3 2 5 3 2 3" xfId="14337" xr:uid="{00000000-0005-0000-0000-0000313A0000}"/>
    <cellStyle name="Normal 3 2 5 3 2 4" xfId="14338" xr:uid="{00000000-0005-0000-0000-0000323A0000}"/>
    <cellStyle name="Normal 3 2 5 3 2 5" xfId="14339" xr:uid="{00000000-0005-0000-0000-0000333A0000}"/>
    <cellStyle name="Normal 3 2 5 3 3" xfId="14340" xr:uid="{00000000-0005-0000-0000-0000343A0000}"/>
    <cellStyle name="Normal 3 2 5 3 3 2" xfId="14341" xr:uid="{00000000-0005-0000-0000-0000353A0000}"/>
    <cellStyle name="Normal 3 2 5 3 3 3" xfId="14342" xr:uid="{00000000-0005-0000-0000-0000363A0000}"/>
    <cellStyle name="Normal 3 2 5 3 3 4" xfId="14343" xr:uid="{00000000-0005-0000-0000-0000373A0000}"/>
    <cellStyle name="Normal 3 2 5 3 4" xfId="14344" xr:uid="{00000000-0005-0000-0000-0000383A0000}"/>
    <cellStyle name="Normal 3 2 5 3 5" xfId="14345" xr:uid="{00000000-0005-0000-0000-0000393A0000}"/>
    <cellStyle name="Normal 3 2 5 3 6" xfId="14346" xr:uid="{00000000-0005-0000-0000-00003A3A0000}"/>
    <cellStyle name="Normal 3 2 5 4" xfId="14347" xr:uid="{00000000-0005-0000-0000-00003B3A0000}"/>
    <cellStyle name="Normal 3 2 5 4 2" xfId="14348" xr:uid="{00000000-0005-0000-0000-00003C3A0000}"/>
    <cellStyle name="Normal 3 2 5 4 2 2" xfId="14349" xr:uid="{00000000-0005-0000-0000-00003D3A0000}"/>
    <cellStyle name="Normal 3 2 5 4 2 2 2" xfId="14350" xr:uid="{00000000-0005-0000-0000-00003E3A0000}"/>
    <cellStyle name="Normal 3 2 5 4 2 2 3" xfId="14351" xr:uid="{00000000-0005-0000-0000-00003F3A0000}"/>
    <cellStyle name="Normal 3 2 5 4 2 2 4" xfId="14352" xr:uid="{00000000-0005-0000-0000-0000403A0000}"/>
    <cellStyle name="Normal 3 2 5 4 2 3" xfId="14353" xr:uid="{00000000-0005-0000-0000-0000413A0000}"/>
    <cellStyle name="Normal 3 2 5 4 2 4" xfId="14354" xr:uid="{00000000-0005-0000-0000-0000423A0000}"/>
    <cellStyle name="Normal 3 2 5 4 2 5" xfId="14355" xr:uid="{00000000-0005-0000-0000-0000433A0000}"/>
    <cellStyle name="Normal 3 2 5 4 3" xfId="14356" xr:uid="{00000000-0005-0000-0000-0000443A0000}"/>
    <cellStyle name="Normal 3 2 5 4 3 2" xfId="14357" xr:uid="{00000000-0005-0000-0000-0000453A0000}"/>
    <cellStyle name="Normal 3 2 5 4 3 3" xfId="14358" xr:uid="{00000000-0005-0000-0000-0000463A0000}"/>
    <cellStyle name="Normal 3 2 5 4 3 4" xfId="14359" xr:uid="{00000000-0005-0000-0000-0000473A0000}"/>
    <cellStyle name="Normal 3 2 5 4 4" xfId="14360" xr:uid="{00000000-0005-0000-0000-0000483A0000}"/>
    <cellStyle name="Normal 3 2 5 4 5" xfId="14361" xr:uid="{00000000-0005-0000-0000-0000493A0000}"/>
    <cellStyle name="Normal 3 2 5 4 6" xfId="14362" xr:uid="{00000000-0005-0000-0000-00004A3A0000}"/>
    <cellStyle name="Normal 3 2 5 5" xfId="14363" xr:uid="{00000000-0005-0000-0000-00004B3A0000}"/>
    <cellStyle name="Normal 3 2 5 6" xfId="14364" xr:uid="{00000000-0005-0000-0000-00004C3A0000}"/>
    <cellStyle name="Normal 3 2 5 6 2" xfId="14365" xr:uid="{00000000-0005-0000-0000-00004D3A0000}"/>
    <cellStyle name="Normal 3 2 5 6 2 2" xfId="14366" xr:uid="{00000000-0005-0000-0000-00004E3A0000}"/>
    <cellStyle name="Normal 3 2 5 6 2 3" xfId="14367" xr:uid="{00000000-0005-0000-0000-00004F3A0000}"/>
    <cellStyle name="Normal 3 2 5 6 2 4" xfId="14368" xr:uid="{00000000-0005-0000-0000-0000503A0000}"/>
    <cellStyle name="Normal 3 2 5 6 3" xfId="14369" xr:uid="{00000000-0005-0000-0000-0000513A0000}"/>
    <cellStyle name="Normal 3 2 5 6 4" xfId="14370" xr:uid="{00000000-0005-0000-0000-0000523A0000}"/>
    <cellStyle name="Normal 3 2 5 6 5" xfId="14371" xr:uid="{00000000-0005-0000-0000-0000533A0000}"/>
    <cellStyle name="Normal 3 2 5 7" xfId="14372" xr:uid="{00000000-0005-0000-0000-0000543A0000}"/>
    <cellStyle name="Normal 3 2 5 7 2" xfId="14373" xr:uid="{00000000-0005-0000-0000-0000553A0000}"/>
    <cellStyle name="Normal 3 2 5 7 3" xfId="14374" xr:uid="{00000000-0005-0000-0000-0000563A0000}"/>
    <cellStyle name="Normal 3 2 5 7 4" xfId="14375" xr:uid="{00000000-0005-0000-0000-0000573A0000}"/>
    <cellStyle name="Normal 3 2 5 8" xfId="14376" xr:uid="{00000000-0005-0000-0000-0000583A0000}"/>
    <cellStyle name="Normal 3 2 5 9" xfId="14377" xr:uid="{00000000-0005-0000-0000-0000593A0000}"/>
    <cellStyle name="Normal 3 2 6" xfId="14378" xr:uid="{00000000-0005-0000-0000-00005A3A0000}"/>
    <cellStyle name="Normal 3 2 6 2" xfId="14379" xr:uid="{00000000-0005-0000-0000-00005B3A0000}"/>
    <cellStyle name="Normal 3 2 6 2 2" xfId="14380" xr:uid="{00000000-0005-0000-0000-00005C3A0000}"/>
    <cellStyle name="Normal 3 2 6 2 2 2" xfId="14381" xr:uid="{00000000-0005-0000-0000-00005D3A0000}"/>
    <cellStyle name="Normal 3 2 6 2 3" xfId="14382" xr:uid="{00000000-0005-0000-0000-00005E3A0000}"/>
    <cellStyle name="Normal 3 2 6 2 4" xfId="14383" xr:uid="{00000000-0005-0000-0000-00005F3A0000}"/>
    <cellStyle name="Normal 3 2 6 2 5" xfId="14384" xr:uid="{00000000-0005-0000-0000-0000603A0000}"/>
    <cellStyle name="Normal 3 2 6 2 6" xfId="14385" xr:uid="{00000000-0005-0000-0000-0000613A0000}"/>
    <cellStyle name="Normal 3 2 6 2 7" xfId="14386" xr:uid="{00000000-0005-0000-0000-0000623A0000}"/>
    <cellStyle name="Normal 3 2 6 2 8" xfId="14387" xr:uid="{00000000-0005-0000-0000-0000633A0000}"/>
    <cellStyle name="Normal 3 2 6 3" xfId="14388" xr:uid="{00000000-0005-0000-0000-0000643A0000}"/>
    <cellStyle name="Normal 3 2 6 3 2" xfId="14389" xr:uid="{00000000-0005-0000-0000-0000653A0000}"/>
    <cellStyle name="Normal 3 2 6 4" xfId="14390" xr:uid="{00000000-0005-0000-0000-0000663A0000}"/>
    <cellStyle name="Normal 3 2 6 5" xfId="14391" xr:uid="{00000000-0005-0000-0000-0000673A0000}"/>
    <cellStyle name="Normal 3 2 6 6" xfId="14392" xr:uid="{00000000-0005-0000-0000-0000683A0000}"/>
    <cellStyle name="Normal 3 2 6 7" xfId="14393" xr:uid="{00000000-0005-0000-0000-0000693A0000}"/>
    <cellStyle name="Normal 3 2 6 8" xfId="14394" xr:uid="{00000000-0005-0000-0000-00006A3A0000}"/>
    <cellStyle name="Normal 3 2 6 9" xfId="14395" xr:uid="{00000000-0005-0000-0000-00006B3A0000}"/>
    <cellStyle name="Normal 3 2 7" xfId="14396" xr:uid="{00000000-0005-0000-0000-00006C3A0000}"/>
    <cellStyle name="Normal 3 2 7 10" xfId="14397" xr:uid="{00000000-0005-0000-0000-00006D3A0000}"/>
    <cellStyle name="Normal 3 2 7 2" xfId="14398" xr:uid="{00000000-0005-0000-0000-00006E3A0000}"/>
    <cellStyle name="Normal 3 2 7 2 2" xfId="14399" xr:uid="{00000000-0005-0000-0000-00006F3A0000}"/>
    <cellStyle name="Normal 3 2 7 2 2 2" xfId="14400" xr:uid="{00000000-0005-0000-0000-0000703A0000}"/>
    <cellStyle name="Normal 3 2 7 2 2 2 2" xfId="14401" xr:uid="{00000000-0005-0000-0000-0000713A0000}"/>
    <cellStyle name="Normal 3 2 7 2 2 2 2 2" xfId="14402" xr:uid="{00000000-0005-0000-0000-0000723A0000}"/>
    <cellStyle name="Normal 3 2 7 2 2 2 2 3" xfId="14403" xr:uid="{00000000-0005-0000-0000-0000733A0000}"/>
    <cellStyle name="Normal 3 2 7 2 2 2 2 4" xfId="14404" xr:uid="{00000000-0005-0000-0000-0000743A0000}"/>
    <cellStyle name="Normal 3 2 7 2 2 2 3" xfId="14405" xr:uid="{00000000-0005-0000-0000-0000753A0000}"/>
    <cellStyle name="Normal 3 2 7 2 2 2 4" xfId="14406" xr:uid="{00000000-0005-0000-0000-0000763A0000}"/>
    <cellStyle name="Normal 3 2 7 2 2 2 5" xfId="14407" xr:uid="{00000000-0005-0000-0000-0000773A0000}"/>
    <cellStyle name="Normal 3 2 7 2 2 3" xfId="14408" xr:uid="{00000000-0005-0000-0000-0000783A0000}"/>
    <cellStyle name="Normal 3 2 7 2 2 3 2" xfId="14409" xr:uid="{00000000-0005-0000-0000-0000793A0000}"/>
    <cellStyle name="Normal 3 2 7 2 2 3 3" xfId="14410" xr:uid="{00000000-0005-0000-0000-00007A3A0000}"/>
    <cellStyle name="Normal 3 2 7 2 2 3 4" xfId="14411" xr:uid="{00000000-0005-0000-0000-00007B3A0000}"/>
    <cellStyle name="Normal 3 2 7 2 2 4" xfId="14412" xr:uid="{00000000-0005-0000-0000-00007C3A0000}"/>
    <cellStyle name="Normal 3 2 7 2 2 5" xfId="14413" xr:uid="{00000000-0005-0000-0000-00007D3A0000}"/>
    <cellStyle name="Normal 3 2 7 2 2 6" xfId="14414" xr:uid="{00000000-0005-0000-0000-00007E3A0000}"/>
    <cellStyle name="Normal 3 2 7 2 3" xfId="14415" xr:uid="{00000000-0005-0000-0000-00007F3A0000}"/>
    <cellStyle name="Normal 3 2 7 2 3 2" xfId="14416" xr:uid="{00000000-0005-0000-0000-0000803A0000}"/>
    <cellStyle name="Normal 3 2 7 2 3 2 2" xfId="14417" xr:uid="{00000000-0005-0000-0000-0000813A0000}"/>
    <cellStyle name="Normal 3 2 7 2 3 2 2 2" xfId="14418" xr:uid="{00000000-0005-0000-0000-0000823A0000}"/>
    <cellStyle name="Normal 3 2 7 2 3 2 2 3" xfId="14419" xr:uid="{00000000-0005-0000-0000-0000833A0000}"/>
    <cellStyle name="Normal 3 2 7 2 3 2 2 4" xfId="14420" xr:uid="{00000000-0005-0000-0000-0000843A0000}"/>
    <cellStyle name="Normal 3 2 7 2 3 2 3" xfId="14421" xr:uid="{00000000-0005-0000-0000-0000853A0000}"/>
    <cellStyle name="Normal 3 2 7 2 3 2 4" xfId="14422" xr:uid="{00000000-0005-0000-0000-0000863A0000}"/>
    <cellStyle name="Normal 3 2 7 2 3 2 5" xfId="14423" xr:uid="{00000000-0005-0000-0000-0000873A0000}"/>
    <cellStyle name="Normal 3 2 7 2 3 3" xfId="14424" xr:uid="{00000000-0005-0000-0000-0000883A0000}"/>
    <cellStyle name="Normal 3 2 7 2 3 3 2" xfId="14425" xr:uid="{00000000-0005-0000-0000-0000893A0000}"/>
    <cellStyle name="Normal 3 2 7 2 3 3 3" xfId="14426" xr:uid="{00000000-0005-0000-0000-00008A3A0000}"/>
    <cellStyle name="Normal 3 2 7 2 3 3 4" xfId="14427" xr:uid="{00000000-0005-0000-0000-00008B3A0000}"/>
    <cellStyle name="Normal 3 2 7 2 3 4" xfId="14428" xr:uid="{00000000-0005-0000-0000-00008C3A0000}"/>
    <cellStyle name="Normal 3 2 7 2 3 5" xfId="14429" xr:uid="{00000000-0005-0000-0000-00008D3A0000}"/>
    <cellStyle name="Normal 3 2 7 2 3 6" xfId="14430" xr:uid="{00000000-0005-0000-0000-00008E3A0000}"/>
    <cellStyle name="Normal 3 2 7 2 4" xfId="14431" xr:uid="{00000000-0005-0000-0000-00008F3A0000}"/>
    <cellStyle name="Normal 3 2 7 2 4 2" xfId="14432" xr:uid="{00000000-0005-0000-0000-0000903A0000}"/>
    <cellStyle name="Normal 3 2 7 2 4 2 2" xfId="14433" xr:uid="{00000000-0005-0000-0000-0000913A0000}"/>
    <cellStyle name="Normal 3 2 7 2 4 2 3" xfId="14434" xr:uid="{00000000-0005-0000-0000-0000923A0000}"/>
    <cellStyle name="Normal 3 2 7 2 4 2 4" xfId="14435" xr:uid="{00000000-0005-0000-0000-0000933A0000}"/>
    <cellStyle name="Normal 3 2 7 2 4 3" xfId="14436" xr:uid="{00000000-0005-0000-0000-0000943A0000}"/>
    <cellStyle name="Normal 3 2 7 2 4 4" xfId="14437" xr:uid="{00000000-0005-0000-0000-0000953A0000}"/>
    <cellStyle name="Normal 3 2 7 2 4 5" xfId="14438" xr:uid="{00000000-0005-0000-0000-0000963A0000}"/>
    <cellStyle name="Normal 3 2 7 2 5" xfId="14439" xr:uid="{00000000-0005-0000-0000-0000973A0000}"/>
    <cellStyle name="Normal 3 2 7 2 5 2" xfId="14440" xr:uid="{00000000-0005-0000-0000-0000983A0000}"/>
    <cellStyle name="Normal 3 2 7 2 5 3" xfId="14441" xr:uid="{00000000-0005-0000-0000-0000993A0000}"/>
    <cellStyle name="Normal 3 2 7 2 5 4" xfId="14442" xr:uid="{00000000-0005-0000-0000-00009A3A0000}"/>
    <cellStyle name="Normal 3 2 7 2 6" xfId="14443" xr:uid="{00000000-0005-0000-0000-00009B3A0000}"/>
    <cellStyle name="Normal 3 2 7 2 7" xfId="14444" xr:uid="{00000000-0005-0000-0000-00009C3A0000}"/>
    <cellStyle name="Normal 3 2 7 2 8" xfId="14445" xr:uid="{00000000-0005-0000-0000-00009D3A0000}"/>
    <cellStyle name="Normal 3 2 7 3" xfId="14446" xr:uid="{00000000-0005-0000-0000-00009E3A0000}"/>
    <cellStyle name="Normal 3 2 7 3 2" xfId="14447" xr:uid="{00000000-0005-0000-0000-00009F3A0000}"/>
    <cellStyle name="Normal 3 2 7 3 2 2" xfId="14448" xr:uid="{00000000-0005-0000-0000-0000A03A0000}"/>
    <cellStyle name="Normal 3 2 7 3 2 2 2" xfId="14449" xr:uid="{00000000-0005-0000-0000-0000A13A0000}"/>
    <cellStyle name="Normal 3 2 7 3 2 2 3" xfId="14450" xr:uid="{00000000-0005-0000-0000-0000A23A0000}"/>
    <cellStyle name="Normal 3 2 7 3 2 2 4" xfId="14451" xr:uid="{00000000-0005-0000-0000-0000A33A0000}"/>
    <cellStyle name="Normal 3 2 7 3 2 3" xfId="14452" xr:uid="{00000000-0005-0000-0000-0000A43A0000}"/>
    <cellStyle name="Normal 3 2 7 3 2 4" xfId="14453" xr:uid="{00000000-0005-0000-0000-0000A53A0000}"/>
    <cellStyle name="Normal 3 2 7 3 2 5" xfId="14454" xr:uid="{00000000-0005-0000-0000-0000A63A0000}"/>
    <cellStyle name="Normal 3 2 7 3 3" xfId="14455" xr:uid="{00000000-0005-0000-0000-0000A73A0000}"/>
    <cellStyle name="Normal 3 2 7 3 3 2" xfId="14456" xr:uid="{00000000-0005-0000-0000-0000A83A0000}"/>
    <cellStyle name="Normal 3 2 7 3 3 3" xfId="14457" xr:uid="{00000000-0005-0000-0000-0000A93A0000}"/>
    <cellStyle name="Normal 3 2 7 3 3 4" xfId="14458" xr:uid="{00000000-0005-0000-0000-0000AA3A0000}"/>
    <cellStyle name="Normal 3 2 7 3 4" xfId="14459" xr:uid="{00000000-0005-0000-0000-0000AB3A0000}"/>
    <cellStyle name="Normal 3 2 7 3 5" xfId="14460" xr:uid="{00000000-0005-0000-0000-0000AC3A0000}"/>
    <cellStyle name="Normal 3 2 7 3 6" xfId="14461" xr:uid="{00000000-0005-0000-0000-0000AD3A0000}"/>
    <cellStyle name="Normal 3 2 7 4" xfId="14462" xr:uid="{00000000-0005-0000-0000-0000AE3A0000}"/>
    <cellStyle name="Normal 3 2 7 4 2" xfId="14463" xr:uid="{00000000-0005-0000-0000-0000AF3A0000}"/>
    <cellStyle name="Normal 3 2 7 4 2 2" xfId="14464" xr:uid="{00000000-0005-0000-0000-0000B03A0000}"/>
    <cellStyle name="Normal 3 2 7 4 2 2 2" xfId="14465" xr:uid="{00000000-0005-0000-0000-0000B13A0000}"/>
    <cellStyle name="Normal 3 2 7 4 2 2 3" xfId="14466" xr:uid="{00000000-0005-0000-0000-0000B23A0000}"/>
    <cellStyle name="Normal 3 2 7 4 2 2 4" xfId="14467" xr:uid="{00000000-0005-0000-0000-0000B33A0000}"/>
    <cellStyle name="Normal 3 2 7 4 2 3" xfId="14468" xr:uid="{00000000-0005-0000-0000-0000B43A0000}"/>
    <cellStyle name="Normal 3 2 7 4 2 4" xfId="14469" xr:uid="{00000000-0005-0000-0000-0000B53A0000}"/>
    <cellStyle name="Normal 3 2 7 4 2 5" xfId="14470" xr:uid="{00000000-0005-0000-0000-0000B63A0000}"/>
    <cellStyle name="Normal 3 2 7 4 3" xfId="14471" xr:uid="{00000000-0005-0000-0000-0000B73A0000}"/>
    <cellStyle name="Normal 3 2 7 4 3 2" xfId="14472" xr:uid="{00000000-0005-0000-0000-0000B83A0000}"/>
    <cellStyle name="Normal 3 2 7 4 3 3" xfId="14473" xr:uid="{00000000-0005-0000-0000-0000B93A0000}"/>
    <cellStyle name="Normal 3 2 7 4 3 4" xfId="14474" xr:uid="{00000000-0005-0000-0000-0000BA3A0000}"/>
    <cellStyle name="Normal 3 2 7 4 4" xfId="14475" xr:uid="{00000000-0005-0000-0000-0000BB3A0000}"/>
    <cellStyle name="Normal 3 2 7 4 5" xfId="14476" xr:uid="{00000000-0005-0000-0000-0000BC3A0000}"/>
    <cellStyle name="Normal 3 2 7 4 6" xfId="14477" xr:uid="{00000000-0005-0000-0000-0000BD3A0000}"/>
    <cellStyle name="Normal 3 2 7 5" xfId="14478" xr:uid="{00000000-0005-0000-0000-0000BE3A0000}"/>
    <cellStyle name="Normal 3 2 7 6" xfId="14479" xr:uid="{00000000-0005-0000-0000-0000BF3A0000}"/>
    <cellStyle name="Normal 3 2 7 6 2" xfId="14480" xr:uid="{00000000-0005-0000-0000-0000C03A0000}"/>
    <cellStyle name="Normal 3 2 7 6 2 2" xfId="14481" xr:uid="{00000000-0005-0000-0000-0000C13A0000}"/>
    <cellStyle name="Normal 3 2 7 6 2 3" xfId="14482" xr:uid="{00000000-0005-0000-0000-0000C23A0000}"/>
    <cellStyle name="Normal 3 2 7 6 2 4" xfId="14483" xr:uid="{00000000-0005-0000-0000-0000C33A0000}"/>
    <cellStyle name="Normal 3 2 7 6 3" xfId="14484" xr:uid="{00000000-0005-0000-0000-0000C43A0000}"/>
    <cellStyle name="Normal 3 2 7 6 4" xfId="14485" xr:uid="{00000000-0005-0000-0000-0000C53A0000}"/>
    <cellStyle name="Normal 3 2 7 6 5" xfId="14486" xr:uid="{00000000-0005-0000-0000-0000C63A0000}"/>
    <cellStyle name="Normal 3 2 7 7" xfId="14487" xr:uid="{00000000-0005-0000-0000-0000C73A0000}"/>
    <cellStyle name="Normal 3 2 7 7 2" xfId="14488" xr:uid="{00000000-0005-0000-0000-0000C83A0000}"/>
    <cellStyle name="Normal 3 2 7 7 3" xfId="14489" xr:uid="{00000000-0005-0000-0000-0000C93A0000}"/>
    <cellStyle name="Normal 3 2 7 7 4" xfId="14490" xr:uid="{00000000-0005-0000-0000-0000CA3A0000}"/>
    <cellStyle name="Normal 3 2 7 8" xfId="14491" xr:uid="{00000000-0005-0000-0000-0000CB3A0000}"/>
    <cellStyle name="Normal 3 2 7 9" xfId="14492" xr:uid="{00000000-0005-0000-0000-0000CC3A0000}"/>
    <cellStyle name="Normal 3 2 8" xfId="14493" xr:uid="{00000000-0005-0000-0000-0000CD3A0000}"/>
    <cellStyle name="Normal 3 2 8 2" xfId="14494" xr:uid="{00000000-0005-0000-0000-0000CE3A0000}"/>
    <cellStyle name="Normal 3 2 8 2 2" xfId="14495" xr:uid="{00000000-0005-0000-0000-0000CF3A0000}"/>
    <cellStyle name="Normal 3 2 8 2 2 2" xfId="14496" xr:uid="{00000000-0005-0000-0000-0000D03A0000}"/>
    <cellStyle name="Normal 3 2 8 2 2 2 2" xfId="14497" xr:uid="{00000000-0005-0000-0000-0000D13A0000}"/>
    <cellStyle name="Normal 3 2 8 2 2 2 3" xfId="14498" xr:uid="{00000000-0005-0000-0000-0000D23A0000}"/>
    <cellStyle name="Normal 3 2 8 2 2 2 4" xfId="14499" xr:uid="{00000000-0005-0000-0000-0000D33A0000}"/>
    <cellStyle name="Normal 3 2 8 2 2 3" xfId="14500" xr:uid="{00000000-0005-0000-0000-0000D43A0000}"/>
    <cellStyle name="Normal 3 2 8 2 2 4" xfId="14501" xr:uid="{00000000-0005-0000-0000-0000D53A0000}"/>
    <cellStyle name="Normal 3 2 8 2 2 5" xfId="14502" xr:uid="{00000000-0005-0000-0000-0000D63A0000}"/>
    <cellStyle name="Normal 3 2 8 2 3" xfId="14503" xr:uid="{00000000-0005-0000-0000-0000D73A0000}"/>
    <cellStyle name="Normal 3 2 8 2 3 2" xfId="14504" xr:uid="{00000000-0005-0000-0000-0000D83A0000}"/>
    <cellStyle name="Normal 3 2 8 2 3 3" xfId="14505" xr:uid="{00000000-0005-0000-0000-0000D93A0000}"/>
    <cellStyle name="Normal 3 2 8 2 3 4" xfId="14506" xr:uid="{00000000-0005-0000-0000-0000DA3A0000}"/>
    <cellStyle name="Normal 3 2 8 2 4" xfId="14507" xr:uid="{00000000-0005-0000-0000-0000DB3A0000}"/>
    <cellStyle name="Normal 3 2 8 2 5" xfId="14508" xr:uid="{00000000-0005-0000-0000-0000DC3A0000}"/>
    <cellStyle name="Normal 3 2 8 2 6" xfId="14509" xr:uid="{00000000-0005-0000-0000-0000DD3A0000}"/>
    <cellStyle name="Normal 3 2 8 3" xfId="14510" xr:uid="{00000000-0005-0000-0000-0000DE3A0000}"/>
    <cellStyle name="Normal 3 2 8 3 2" xfId="14511" xr:uid="{00000000-0005-0000-0000-0000DF3A0000}"/>
    <cellStyle name="Normal 3 2 8 3 2 2" xfId="14512" xr:uid="{00000000-0005-0000-0000-0000E03A0000}"/>
    <cellStyle name="Normal 3 2 8 3 2 2 2" xfId="14513" xr:uid="{00000000-0005-0000-0000-0000E13A0000}"/>
    <cellStyle name="Normal 3 2 8 3 2 2 3" xfId="14514" xr:uid="{00000000-0005-0000-0000-0000E23A0000}"/>
    <cellStyle name="Normal 3 2 8 3 2 2 4" xfId="14515" xr:uid="{00000000-0005-0000-0000-0000E33A0000}"/>
    <cellStyle name="Normal 3 2 8 3 2 3" xfId="14516" xr:uid="{00000000-0005-0000-0000-0000E43A0000}"/>
    <cellStyle name="Normal 3 2 8 3 2 4" xfId="14517" xr:uid="{00000000-0005-0000-0000-0000E53A0000}"/>
    <cellStyle name="Normal 3 2 8 3 2 5" xfId="14518" xr:uid="{00000000-0005-0000-0000-0000E63A0000}"/>
    <cellStyle name="Normal 3 2 8 3 3" xfId="14519" xr:uid="{00000000-0005-0000-0000-0000E73A0000}"/>
    <cellStyle name="Normal 3 2 8 3 3 2" xfId="14520" xr:uid="{00000000-0005-0000-0000-0000E83A0000}"/>
    <cellStyle name="Normal 3 2 8 3 3 3" xfId="14521" xr:uid="{00000000-0005-0000-0000-0000E93A0000}"/>
    <cellStyle name="Normal 3 2 8 3 3 4" xfId="14522" xr:uid="{00000000-0005-0000-0000-0000EA3A0000}"/>
    <cellStyle name="Normal 3 2 8 3 4" xfId="14523" xr:uid="{00000000-0005-0000-0000-0000EB3A0000}"/>
    <cellStyle name="Normal 3 2 8 3 5" xfId="14524" xr:uid="{00000000-0005-0000-0000-0000EC3A0000}"/>
    <cellStyle name="Normal 3 2 8 3 6" xfId="14525" xr:uid="{00000000-0005-0000-0000-0000ED3A0000}"/>
    <cellStyle name="Normal 3 2 8 4" xfId="14526" xr:uid="{00000000-0005-0000-0000-0000EE3A0000}"/>
    <cellStyle name="Normal 3 2 8 5" xfId="14527" xr:uid="{00000000-0005-0000-0000-0000EF3A0000}"/>
    <cellStyle name="Normal 3 2 8 5 2" xfId="14528" xr:uid="{00000000-0005-0000-0000-0000F03A0000}"/>
    <cellStyle name="Normal 3 2 8 5 2 2" xfId="14529" xr:uid="{00000000-0005-0000-0000-0000F13A0000}"/>
    <cellStyle name="Normal 3 2 8 5 2 3" xfId="14530" xr:uid="{00000000-0005-0000-0000-0000F23A0000}"/>
    <cellStyle name="Normal 3 2 8 5 2 4" xfId="14531" xr:uid="{00000000-0005-0000-0000-0000F33A0000}"/>
    <cellStyle name="Normal 3 2 8 5 3" xfId="14532" xr:uid="{00000000-0005-0000-0000-0000F43A0000}"/>
    <cellStyle name="Normal 3 2 8 5 4" xfId="14533" xr:uid="{00000000-0005-0000-0000-0000F53A0000}"/>
    <cellStyle name="Normal 3 2 8 5 5" xfId="14534" xr:uid="{00000000-0005-0000-0000-0000F63A0000}"/>
    <cellStyle name="Normal 3 2 8 6" xfId="14535" xr:uid="{00000000-0005-0000-0000-0000F73A0000}"/>
    <cellStyle name="Normal 3 2 8 6 2" xfId="14536" xr:uid="{00000000-0005-0000-0000-0000F83A0000}"/>
    <cellStyle name="Normal 3 2 8 6 3" xfId="14537" xr:uid="{00000000-0005-0000-0000-0000F93A0000}"/>
    <cellStyle name="Normal 3 2 8 6 4" xfId="14538" xr:uid="{00000000-0005-0000-0000-0000FA3A0000}"/>
    <cellStyle name="Normal 3 2 8 7" xfId="14539" xr:uid="{00000000-0005-0000-0000-0000FB3A0000}"/>
    <cellStyle name="Normal 3 2 8 8" xfId="14540" xr:uid="{00000000-0005-0000-0000-0000FC3A0000}"/>
    <cellStyle name="Normal 3 2 8 9" xfId="14541" xr:uid="{00000000-0005-0000-0000-0000FD3A0000}"/>
    <cellStyle name="Normal 3 2 9" xfId="14542" xr:uid="{00000000-0005-0000-0000-0000FE3A0000}"/>
    <cellStyle name="Normal 3 2 9 2" xfId="14543" xr:uid="{00000000-0005-0000-0000-0000FF3A0000}"/>
    <cellStyle name="Normal 3 2 9 2 2" xfId="14544" xr:uid="{00000000-0005-0000-0000-0000003B0000}"/>
    <cellStyle name="Normal 3 2 9 2 2 2" xfId="14545" xr:uid="{00000000-0005-0000-0000-0000013B0000}"/>
    <cellStyle name="Normal 3 2 9 2 2 2 2" xfId="14546" xr:uid="{00000000-0005-0000-0000-0000023B0000}"/>
    <cellStyle name="Normal 3 2 9 2 2 2 3" xfId="14547" xr:uid="{00000000-0005-0000-0000-0000033B0000}"/>
    <cellStyle name="Normal 3 2 9 2 2 2 4" xfId="14548" xr:uid="{00000000-0005-0000-0000-0000043B0000}"/>
    <cellStyle name="Normal 3 2 9 2 2 3" xfId="14549" xr:uid="{00000000-0005-0000-0000-0000053B0000}"/>
    <cellStyle name="Normal 3 2 9 2 2 4" xfId="14550" xr:uid="{00000000-0005-0000-0000-0000063B0000}"/>
    <cellStyle name="Normal 3 2 9 2 2 5" xfId="14551" xr:uid="{00000000-0005-0000-0000-0000073B0000}"/>
    <cellStyle name="Normal 3 2 9 2 3" xfId="14552" xr:uid="{00000000-0005-0000-0000-0000083B0000}"/>
    <cellStyle name="Normal 3 2 9 2 3 2" xfId="14553" xr:uid="{00000000-0005-0000-0000-0000093B0000}"/>
    <cellStyle name="Normal 3 2 9 2 3 3" xfId="14554" xr:uid="{00000000-0005-0000-0000-00000A3B0000}"/>
    <cellStyle name="Normal 3 2 9 2 3 4" xfId="14555" xr:uid="{00000000-0005-0000-0000-00000B3B0000}"/>
    <cellStyle name="Normal 3 2 9 2 4" xfId="14556" xr:uid="{00000000-0005-0000-0000-00000C3B0000}"/>
    <cellStyle name="Normal 3 2 9 2 5" xfId="14557" xr:uid="{00000000-0005-0000-0000-00000D3B0000}"/>
    <cellStyle name="Normal 3 2 9 2 6" xfId="14558" xr:uid="{00000000-0005-0000-0000-00000E3B0000}"/>
    <cellStyle name="Normal 3 2 9 3" xfId="14559" xr:uid="{00000000-0005-0000-0000-00000F3B0000}"/>
    <cellStyle name="Normal 3 2 9 3 2" xfId="14560" xr:uid="{00000000-0005-0000-0000-0000103B0000}"/>
    <cellStyle name="Normal 3 2 9 3 2 2" xfId="14561" xr:uid="{00000000-0005-0000-0000-0000113B0000}"/>
    <cellStyle name="Normal 3 2 9 3 2 2 2" xfId="14562" xr:uid="{00000000-0005-0000-0000-0000123B0000}"/>
    <cellStyle name="Normal 3 2 9 3 2 2 3" xfId="14563" xr:uid="{00000000-0005-0000-0000-0000133B0000}"/>
    <cellStyle name="Normal 3 2 9 3 2 2 4" xfId="14564" xr:uid="{00000000-0005-0000-0000-0000143B0000}"/>
    <cellStyle name="Normal 3 2 9 3 2 3" xfId="14565" xr:uid="{00000000-0005-0000-0000-0000153B0000}"/>
    <cellStyle name="Normal 3 2 9 3 2 4" xfId="14566" xr:uid="{00000000-0005-0000-0000-0000163B0000}"/>
    <cellStyle name="Normal 3 2 9 3 2 5" xfId="14567" xr:uid="{00000000-0005-0000-0000-0000173B0000}"/>
    <cellStyle name="Normal 3 2 9 3 3" xfId="14568" xr:uid="{00000000-0005-0000-0000-0000183B0000}"/>
    <cellStyle name="Normal 3 2 9 3 3 2" xfId="14569" xr:uid="{00000000-0005-0000-0000-0000193B0000}"/>
    <cellStyle name="Normal 3 2 9 3 3 3" xfId="14570" xr:uid="{00000000-0005-0000-0000-00001A3B0000}"/>
    <cellStyle name="Normal 3 2 9 3 3 4" xfId="14571" xr:uid="{00000000-0005-0000-0000-00001B3B0000}"/>
    <cellStyle name="Normal 3 2 9 3 4" xfId="14572" xr:uid="{00000000-0005-0000-0000-00001C3B0000}"/>
    <cellStyle name="Normal 3 2 9 3 5" xfId="14573" xr:uid="{00000000-0005-0000-0000-00001D3B0000}"/>
    <cellStyle name="Normal 3 2 9 3 6" xfId="14574" xr:uid="{00000000-0005-0000-0000-00001E3B0000}"/>
    <cellStyle name="Normal 3 2 9 4" xfId="14575" xr:uid="{00000000-0005-0000-0000-00001F3B0000}"/>
    <cellStyle name="Normal 3 2 9 5" xfId="14576" xr:uid="{00000000-0005-0000-0000-0000203B0000}"/>
    <cellStyle name="Normal 3 2 9 5 2" xfId="14577" xr:uid="{00000000-0005-0000-0000-0000213B0000}"/>
    <cellStyle name="Normal 3 2 9 5 2 2" xfId="14578" xr:uid="{00000000-0005-0000-0000-0000223B0000}"/>
    <cellStyle name="Normal 3 2 9 5 2 3" xfId="14579" xr:uid="{00000000-0005-0000-0000-0000233B0000}"/>
    <cellStyle name="Normal 3 2 9 5 2 4" xfId="14580" xr:uid="{00000000-0005-0000-0000-0000243B0000}"/>
    <cellStyle name="Normal 3 2 9 5 3" xfId="14581" xr:uid="{00000000-0005-0000-0000-0000253B0000}"/>
    <cellStyle name="Normal 3 2 9 5 4" xfId="14582" xr:uid="{00000000-0005-0000-0000-0000263B0000}"/>
    <cellStyle name="Normal 3 2 9 5 5" xfId="14583" xr:uid="{00000000-0005-0000-0000-0000273B0000}"/>
    <cellStyle name="Normal 3 2 9 6" xfId="14584" xr:uid="{00000000-0005-0000-0000-0000283B0000}"/>
    <cellStyle name="Normal 3 2 9 6 2" xfId="14585" xr:uid="{00000000-0005-0000-0000-0000293B0000}"/>
    <cellStyle name="Normal 3 2 9 6 3" xfId="14586" xr:uid="{00000000-0005-0000-0000-00002A3B0000}"/>
    <cellStyle name="Normal 3 2 9 6 4" xfId="14587" xr:uid="{00000000-0005-0000-0000-00002B3B0000}"/>
    <cellStyle name="Normal 3 2 9 7" xfId="14588" xr:uid="{00000000-0005-0000-0000-00002C3B0000}"/>
    <cellStyle name="Normal 3 2 9 8" xfId="14589" xr:uid="{00000000-0005-0000-0000-00002D3B0000}"/>
    <cellStyle name="Normal 3 2 9 9" xfId="14590" xr:uid="{00000000-0005-0000-0000-00002E3B0000}"/>
    <cellStyle name="Normal 3 2_Guarantees" xfId="14591" xr:uid="{00000000-0005-0000-0000-00002F3B0000}"/>
    <cellStyle name="Normal 3 20" xfId="14592" xr:uid="{00000000-0005-0000-0000-0000303B0000}"/>
    <cellStyle name="Normal 3 20 2" xfId="14593" xr:uid="{00000000-0005-0000-0000-0000313B0000}"/>
    <cellStyle name="Normal 3 20 2 2" xfId="14594" xr:uid="{00000000-0005-0000-0000-0000323B0000}"/>
    <cellStyle name="Normal 3 20 2 2 2" xfId="14595" xr:uid="{00000000-0005-0000-0000-0000333B0000}"/>
    <cellStyle name="Normal 3 20 2 2 3" xfId="14596" xr:uid="{00000000-0005-0000-0000-0000343B0000}"/>
    <cellStyle name="Normal 3 20 2 2 4" xfId="14597" xr:uid="{00000000-0005-0000-0000-0000353B0000}"/>
    <cellStyle name="Normal 3 20 2 3" xfId="14598" xr:uid="{00000000-0005-0000-0000-0000363B0000}"/>
    <cellStyle name="Normal 3 20 2 4" xfId="14599" xr:uid="{00000000-0005-0000-0000-0000373B0000}"/>
    <cellStyle name="Normal 3 20 2 5" xfId="14600" xr:uid="{00000000-0005-0000-0000-0000383B0000}"/>
    <cellStyle name="Normal 3 20 3" xfId="14601" xr:uid="{00000000-0005-0000-0000-0000393B0000}"/>
    <cellStyle name="Normal 3 20 4" xfId="14602" xr:uid="{00000000-0005-0000-0000-00003A3B0000}"/>
    <cellStyle name="Normal 3 20 4 2" xfId="14603" xr:uid="{00000000-0005-0000-0000-00003B3B0000}"/>
    <cellStyle name="Normal 3 20 4 3" xfId="14604" xr:uid="{00000000-0005-0000-0000-00003C3B0000}"/>
    <cellStyle name="Normal 3 20 4 4" xfId="14605" xr:uid="{00000000-0005-0000-0000-00003D3B0000}"/>
    <cellStyle name="Normal 3 20 5" xfId="14606" xr:uid="{00000000-0005-0000-0000-00003E3B0000}"/>
    <cellStyle name="Normal 3 20 6" xfId="14607" xr:uid="{00000000-0005-0000-0000-00003F3B0000}"/>
    <cellStyle name="Normal 3 20 7" xfId="14608" xr:uid="{00000000-0005-0000-0000-0000403B0000}"/>
    <cellStyle name="Normal 3 21" xfId="14609" xr:uid="{00000000-0005-0000-0000-0000413B0000}"/>
    <cellStyle name="Normal 3 21 2" xfId="14610" xr:uid="{00000000-0005-0000-0000-0000423B0000}"/>
    <cellStyle name="Normal 3 21 2 2" xfId="14611" xr:uid="{00000000-0005-0000-0000-0000433B0000}"/>
    <cellStyle name="Normal 3 21 2 2 2" xfId="14612" xr:uid="{00000000-0005-0000-0000-0000443B0000}"/>
    <cellStyle name="Normal 3 21 2 2 3" xfId="14613" xr:uid="{00000000-0005-0000-0000-0000453B0000}"/>
    <cellStyle name="Normal 3 21 2 2 4" xfId="14614" xr:uid="{00000000-0005-0000-0000-0000463B0000}"/>
    <cellStyle name="Normal 3 21 2 3" xfId="14615" xr:uid="{00000000-0005-0000-0000-0000473B0000}"/>
    <cellStyle name="Normal 3 21 2 4" xfId="14616" xr:uid="{00000000-0005-0000-0000-0000483B0000}"/>
    <cellStyle name="Normal 3 21 2 5" xfId="14617" xr:uid="{00000000-0005-0000-0000-0000493B0000}"/>
    <cellStyle name="Normal 3 21 3" xfId="14618" xr:uid="{00000000-0005-0000-0000-00004A3B0000}"/>
    <cellStyle name="Normal 3 21 4" xfId="14619" xr:uid="{00000000-0005-0000-0000-00004B3B0000}"/>
    <cellStyle name="Normal 3 21 4 2" xfId="14620" xr:uid="{00000000-0005-0000-0000-00004C3B0000}"/>
    <cellStyle name="Normal 3 21 4 3" xfId="14621" xr:uid="{00000000-0005-0000-0000-00004D3B0000}"/>
    <cellStyle name="Normal 3 21 4 4" xfId="14622" xr:uid="{00000000-0005-0000-0000-00004E3B0000}"/>
    <cellStyle name="Normal 3 21 5" xfId="14623" xr:uid="{00000000-0005-0000-0000-00004F3B0000}"/>
    <cellStyle name="Normal 3 21 6" xfId="14624" xr:uid="{00000000-0005-0000-0000-0000503B0000}"/>
    <cellStyle name="Normal 3 21 7" xfId="14625" xr:uid="{00000000-0005-0000-0000-0000513B0000}"/>
    <cellStyle name="Normal 3 22" xfId="14626" xr:uid="{00000000-0005-0000-0000-0000523B0000}"/>
    <cellStyle name="Normal 3 22 2" xfId="14627" xr:uid="{00000000-0005-0000-0000-0000533B0000}"/>
    <cellStyle name="Normal 3 22 2 2" xfId="14628" xr:uid="{00000000-0005-0000-0000-0000543B0000}"/>
    <cellStyle name="Normal 3 22 2 2 2" xfId="14629" xr:uid="{00000000-0005-0000-0000-0000553B0000}"/>
    <cellStyle name="Normal 3 22 2 2 3" xfId="14630" xr:uid="{00000000-0005-0000-0000-0000563B0000}"/>
    <cellStyle name="Normal 3 22 2 2 4" xfId="14631" xr:uid="{00000000-0005-0000-0000-0000573B0000}"/>
    <cellStyle name="Normal 3 22 2 3" xfId="14632" xr:uid="{00000000-0005-0000-0000-0000583B0000}"/>
    <cellStyle name="Normal 3 22 2 4" xfId="14633" xr:uid="{00000000-0005-0000-0000-0000593B0000}"/>
    <cellStyle name="Normal 3 22 2 5" xfId="14634" xr:uid="{00000000-0005-0000-0000-00005A3B0000}"/>
    <cellStyle name="Normal 3 22 3" xfId="14635" xr:uid="{00000000-0005-0000-0000-00005B3B0000}"/>
    <cellStyle name="Normal 3 22 4" xfId="14636" xr:uid="{00000000-0005-0000-0000-00005C3B0000}"/>
    <cellStyle name="Normal 3 22 4 2" xfId="14637" xr:uid="{00000000-0005-0000-0000-00005D3B0000}"/>
    <cellStyle name="Normal 3 22 4 3" xfId="14638" xr:uid="{00000000-0005-0000-0000-00005E3B0000}"/>
    <cellStyle name="Normal 3 22 4 4" xfId="14639" xr:uid="{00000000-0005-0000-0000-00005F3B0000}"/>
    <cellStyle name="Normal 3 22 5" xfId="14640" xr:uid="{00000000-0005-0000-0000-0000603B0000}"/>
    <cellStyle name="Normal 3 22 6" xfId="14641" xr:uid="{00000000-0005-0000-0000-0000613B0000}"/>
    <cellStyle name="Normal 3 22 7" xfId="14642" xr:uid="{00000000-0005-0000-0000-0000623B0000}"/>
    <cellStyle name="Normal 3 23" xfId="14643" xr:uid="{00000000-0005-0000-0000-0000633B0000}"/>
    <cellStyle name="Normal 3 23 2" xfId="14644" xr:uid="{00000000-0005-0000-0000-0000643B0000}"/>
    <cellStyle name="Normal 3 23 2 2" xfId="14645" xr:uid="{00000000-0005-0000-0000-0000653B0000}"/>
    <cellStyle name="Normal 3 23 2 2 2" xfId="14646" xr:uid="{00000000-0005-0000-0000-0000663B0000}"/>
    <cellStyle name="Normal 3 23 2 2 3" xfId="14647" xr:uid="{00000000-0005-0000-0000-0000673B0000}"/>
    <cellStyle name="Normal 3 23 2 2 4" xfId="14648" xr:uid="{00000000-0005-0000-0000-0000683B0000}"/>
    <cellStyle name="Normal 3 23 2 3" xfId="14649" xr:uid="{00000000-0005-0000-0000-0000693B0000}"/>
    <cellStyle name="Normal 3 23 2 4" xfId="14650" xr:uid="{00000000-0005-0000-0000-00006A3B0000}"/>
    <cellStyle name="Normal 3 23 2 5" xfId="14651" xr:uid="{00000000-0005-0000-0000-00006B3B0000}"/>
    <cellStyle name="Normal 3 23 3" xfId="14652" xr:uid="{00000000-0005-0000-0000-00006C3B0000}"/>
    <cellStyle name="Normal 3 23 3 2" xfId="14653" xr:uid="{00000000-0005-0000-0000-00006D3B0000}"/>
    <cellStyle name="Normal 3 23 3 3" xfId="14654" xr:uid="{00000000-0005-0000-0000-00006E3B0000}"/>
    <cellStyle name="Normal 3 23 3 4" xfId="14655" xr:uid="{00000000-0005-0000-0000-00006F3B0000}"/>
    <cellStyle name="Normal 3 23 4" xfId="14656" xr:uid="{00000000-0005-0000-0000-0000703B0000}"/>
    <cellStyle name="Normal 3 23 5" xfId="14657" xr:uid="{00000000-0005-0000-0000-0000713B0000}"/>
    <cellStyle name="Normal 3 23 6" xfId="14658" xr:uid="{00000000-0005-0000-0000-0000723B0000}"/>
    <cellStyle name="Normal 3 24" xfId="14659" xr:uid="{00000000-0005-0000-0000-0000733B0000}"/>
    <cellStyle name="Normal 3 24 2" xfId="14660" xr:uid="{00000000-0005-0000-0000-0000743B0000}"/>
    <cellStyle name="Normal 3 24 2 2" xfId="14661" xr:uid="{00000000-0005-0000-0000-0000753B0000}"/>
    <cellStyle name="Normal 3 24 2 2 2" xfId="14662" xr:uid="{00000000-0005-0000-0000-0000763B0000}"/>
    <cellStyle name="Normal 3 24 2 2 3" xfId="14663" xr:uid="{00000000-0005-0000-0000-0000773B0000}"/>
    <cellStyle name="Normal 3 24 2 2 4" xfId="14664" xr:uid="{00000000-0005-0000-0000-0000783B0000}"/>
    <cellStyle name="Normal 3 24 2 3" xfId="14665" xr:uid="{00000000-0005-0000-0000-0000793B0000}"/>
    <cellStyle name="Normal 3 24 2 4" xfId="14666" xr:uid="{00000000-0005-0000-0000-00007A3B0000}"/>
    <cellStyle name="Normal 3 24 2 5" xfId="14667" xr:uid="{00000000-0005-0000-0000-00007B3B0000}"/>
    <cellStyle name="Normal 3 24 3" xfId="14668" xr:uid="{00000000-0005-0000-0000-00007C3B0000}"/>
    <cellStyle name="Normal 3 24 3 2" xfId="14669" xr:uid="{00000000-0005-0000-0000-00007D3B0000}"/>
    <cellStyle name="Normal 3 24 3 3" xfId="14670" xr:uid="{00000000-0005-0000-0000-00007E3B0000}"/>
    <cellStyle name="Normal 3 24 3 4" xfId="14671" xr:uid="{00000000-0005-0000-0000-00007F3B0000}"/>
    <cellStyle name="Normal 3 24 4" xfId="14672" xr:uid="{00000000-0005-0000-0000-0000803B0000}"/>
    <cellStyle name="Normal 3 24 5" xfId="14673" xr:uid="{00000000-0005-0000-0000-0000813B0000}"/>
    <cellStyle name="Normal 3 24 6" xfId="14674" xr:uid="{00000000-0005-0000-0000-0000823B0000}"/>
    <cellStyle name="Normal 3 25" xfId="14675" xr:uid="{00000000-0005-0000-0000-0000833B0000}"/>
    <cellStyle name="Normal 3 25 2" xfId="14676" xr:uid="{00000000-0005-0000-0000-0000843B0000}"/>
    <cellStyle name="Normal 3 25 2 2" xfId="14677" xr:uid="{00000000-0005-0000-0000-0000853B0000}"/>
    <cellStyle name="Normal 3 25 2 2 2" xfId="14678" xr:uid="{00000000-0005-0000-0000-0000863B0000}"/>
    <cellStyle name="Normal 3 25 2 2 3" xfId="14679" xr:uid="{00000000-0005-0000-0000-0000873B0000}"/>
    <cellStyle name="Normal 3 25 2 2 4" xfId="14680" xr:uid="{00000000-0005-0000-0000-0000883B0000}"/>
    <cellStyle name="Normal 3 25 2 3" xfId="14681" xr:uid="{00000000-0005-0000-0000-0000893B0000}"/>
    <cellStyle name="Normal 3 25 2 4" xfId="14682" xr:uid="{00000000-0005-0000-0000-00008A3B0000}"/>
    <cellStyle name="Normal 3 25 2 5" xfId="14683" xr:uid="{00000000-0005-0000-0000-00008B3B0000}"/>
    <cellStyle name="Normal 3 25 3" xfId="14684" xr:uid="{00000000-0005-0000-0000-00008C3B0000}"/>
    <cellStyle name="Normal 3 25 3 2" xfId="14685" xr:uid="{00000000-0005-0000-0000-00008D3B0000}"/>
    <cellStyle name="Normal 3 25 3 3" xfId="14686" xr:uid="{00000000-0005-0000-0000-00008E3B0000}"/>
    <cellStyle name="Normal 3 25 3 4" xfId="14687" xr:uid="{00000000-0005-0000-0000-00008F3B0000}"/>
    <cellStyle name="Normal 3 25 4" xfId="14688" xr:uid="{00000000-0005-0000-0000-0000903B0000}"/>
    <cellStyle name="Normal 3 25 5" xfId="14689" xr:uid="{00000000-0005-0000-0000-0000913B0000}"/>
    <cellStyle name="Normal 3 25 6" xfId="14690" xr:uid="{00000000-0005-0000-0000-0000923B0000}"/>
    <cellStyle name="Normal 3 26" xfId="14691" xr:uid="{00000000-0005-0000-0000-0000933B0000}"/>
    <cellStyle name="Normal 3 26 2" xfId="14692" xr:uid="{00000000-0005-0000-0000-0000943B0000}"/>
    <cellStyle name="Normal 3 26 2 2" xfId="14693" xr:uid="{00000000-0005-0000-0000-0000953B0000}"/>
    <cellStyle name="Normal 3 26 2 2 2" xfId="14694" xr:uid="{00000000-0005-0000-0000-0000963B0000}"/>
    <cellStyle name="Normal 3 26 2 2 3" xfId="14695" xr:uid="{00000000-0005-0000-0000-0000973B0000}"/>
    <cellStyle name="Normal 3 26 2 2 4" xfId="14696" xr:uid="{00000000-0005-0000-0000-0000983B0000}"/>
    <cellStyle name="Normal 3 26 2 3" xfId="14697" xr:uid="{00000000-0005-0000-0000-0000993B0000}"/>
    <cellStyle name="Normal 3 26 2 4" xfId="14698" xr:uid="{00000000-0005-0000-0000-00009A3B0000}"/>
    <cellStyle name="Normal 3 26 2 5" xfId="14699" xr:uid="{00000000-0005-0000-0000-00009B3B0000}"/>
    <cellStyle name="Normal 3 26 3" xfId="14700" xr:uid="{00000000-0005-0000-0000-00009C3B0000}"/>
    <cellStyle name="Normal 3 26 3 2" xfId="14701" xr:uid="{00000000-0005-0000-0000-00009D3B0000}"/>
    <cellStyle name="Normal 3 26 3 3" xfId="14702" xr:uid="{00000000-0005-0000-0000-00009E3B0000}"/>
    <cellStyle name="Normal 3 26 3 4" xfId="14703" xr:uid="{00000000-0005-0000-0000-00009F3B0000}"/>
    <cellStyle name="Normal 3 26 4" xfId="14704" xr:uid="{00000000-0005-0000-0000-0000A03B0000}"/>
    <cellStyle name="Normal 3 26 5" xfId="14705" xr:uid="{00000000-0005-0000-0000-0000A13B0000}"/>
    <cellStyle name="Normal 3 26 6" xfId="14706" xr:uid="{00000000-0005-0000-0000-0000A23B0000}"/>
    <cellStyle name="Normal 3 27" xfId="14707" xr:uid="{00000000-0005-0000-0000-0000A33B0000}"/>
    <cellStyle name="Normal 3 27 2" xfId="14708" xr:uid="{00000000-0005-0000-0000-0000A43B0000}"/>
    <cellStyle name="Normal 3 27 2 2" xfId="14709" xr:uid="{00000000-0005-0000-0000-0000A53B0000}"/>
    <cellStyle name="Normal 3 27 2 2 2" xfId="14710" xr:uid="{00000000-0005-0000-0000-0000A63B0000}"/>
    <cellStyle name="Normal 3 27 2 2 3" xfId="14711" xr:uid="{00000000-0005-0000-0000-0000A73B0000}"/>
    <cellStyle name="Normal 3 27 2 2 4" xfId="14712" xr:uid="{00000000-0005-0000-0000-0000A83B0000}"/>
    <cellStyle name="Normal 3 27 2 3" xfId="14713" xr:uid="{00000000-0005-0000-0000-0000A93B0000}"/>
    <cellStyle name="Normal 3 27 2 4" xfId="14714" xr:uid="{00000000-0005-0000-0000-0000AA3B0000}"/>
    <cellStyle name="Normal 3 27 2 5" xfId="14715" xr:uid="{00000000-0005-0000-0000-0000AB3B0000}"/>
    <cellStyle name="Normal 3 27 3" xfId="14716" xr:uid="{00000000-0005-0000-0000-0000AC3B0000}"/>
    <cellStyle name="Normal 3 27 3 2" xfId="14717" xr:uid="{00000000-0005-0000-0000-0000AD3B0000}"/>
    <cellStyle name="Normal 3 27 3 3" xfId="14718" xr:uid="{00000000-0005-0000-0000-0000AE3B0000}"/>
    <cellStyle name="Normal 3 27 3 4" xfId="14719" xr:uid="{00000000-0005-0000-0000-0000AF3B0000}"/>
    <cellStyle name="Normal 3 27 4" xfId="14720" xr:uid="{00000000-0005-0000-0000-0000B03B0000}"/>
    <cellStyle name="Normal 3 27 5" xfId="14721" xr:uid="{00000000-0005-0000-0000-0000B13B0000}"/>
    <cellStyle name="Normal 3 27 6" xfId="14722" xr:uid="{00000000-0005-0000-0000-0000B23B0000}"/>
    <cellStyle name="Normal 3 28" xfId="14723" xr:uid="{00000000-0005-0000-0000-0000B33B0000}"/>
    <cellStyle name="Normal 3 28 2" xfId="14724" xr:uid="{00000000-0005-0000-0000-0000B43B0000}"/>
    <cellStyle name="Normal 3 28 2 2" xfId="14725" xr:uid="{00000000-0005-0000-0000-0000B53B0000}"/>
    <cellStyle name="Normal 3 28 2 2 2" xfId="14726" xr:uid="{00000000-0005-0000-0000-0000B63B0000}"/>
    <cellStyle name="Normal 3 28 2 2 3" xfId="14727" xr:uid="{00000000-0005-0000-0000-0000B73B0000}"/>
    <cellStyle name="Normal 3 28 2 2 4" xfId="14728" xr:uid="{00000000-0005-0000-0000-0000B83B0000}"/>
    <cellStyle name="Normal 3 28 2 3" xfId="14729" xr:uid="{00000000-0005-0000-0000-0000B93B0000}"/>
    <cellStyle name="Normal 3 28 2 4" xfId="14730" xr:uid="{00000000-0005-0000-0000-0000BA3B0000}"/>
    <cellStyle name="Normal 3 28 2 5" xfId="14731" xr:uid="{00000000-0005-0000-0000-0000BB3B0000}"/>
    <cellStyle name="Normal 3 28 3" xfId="14732" xr:uid="{00000000-0005-0000-0000-0000BC3B0000}"/>
    <cellStyle name="Normal 3 28 3 2" xfId="14733" xr:uid="{00000000-0005-0000-0000-0000BD3B0000}"/>
    <cellStyle name="Normal 3 28 3 3" xfId="14734" xr:uid="{00000000-0005-0000-0000-0000BE3B0000}"/>
    <cellStyle name="Normal 3 28 3 4" xfId="14735" xr:uid="{00000000-0005-0000-0000-0000BF3B0000}"/>
    <cellStyle name="Normal 3 28 4" xfId="14736" xr:uid="{00000000-0005-0000-0000-0000C03B0000}"/>
    <cellStyle name="Normal 3 28 5" xfId="14737" xr:uid="{00000000-0005-0000-0000-0000C13B0000}"/>
    <cellStyle name="Normal 3 28 6" xfId="14738" xr:uid="{00000000-0005-0000-0000-0000C23B0000}"/>
    <cellStyle name="Normal 3 29" xfId="14739" xr:uid="{00000000-0005-0000-0000-0000C33B0000}"/>
    <cellStyle name="Normal 3 29 2" xfId="14740" xr:uid="{00000000-0005-0000-0000-0000C43B0000}"/>
    <cellStyle name="Normal 3 29 2 2" xfId="14741" xr:uid="{00000000-0005-0000-0000-0000C53B0000}"/>
    <cellStyle name="Normal 3 29 2 2 2" xfId="14742" xr:uid="{00000000-0005-0000-0000-0000C63B0000}"/>
    <cellStyle name="Normal 3 29 2 2 3" xfId="14743" xr:uid="{00000000-0005-0000-0000-0000C73B0000}"/>
    <cellStyle name="Normal 3 29 2 2 4" xfId="14744" xr:uid="{00000000-0005-0000-0000-0000C83B0000}"/>
    <cellStyle name="Normal 3 29 2 3" xfId="14745" xr:uid="{00000000-0005-0000-0000-0000C93B0000}"/>
    <cellStyle name="Normal 3 29 2 4" xfId="14746" xr:uid="{00000000-0005-0000-0000-0000CA3B0000}"/>
    <cellStyle name="Normal 3 29 2 5" xfId="14747" xr:uid="{00000000-0005-0000-0000-0000CB3B0000}"/>
    <cellStyle name="Normal 3 29 3" xfId="14748" xr:uid="{00000000-0005-0000-0000-0000CC3B0000}"/>
    <cellStyle name="Normal 3 29 3 2" xfId="14749" xr:uid="{00000000-0005-0000-0000-0000CD3B0000}"/>
    <cellStyle name="Normal 3 29 3 3" xfId="14750" xr:uid="{00000000-0005-0000-0000-0000CE3B0000}"/>
    <cellStyle name="Normal 3 29 3 4" xfId="14751" xr:uid="{00000000-0005-0000-0000-0000CF3B0000}"/>
    <cellStyle name="Normal 3 29 4" xfId="14752" xr:uid="{00000000-0005-0000-0000-0000D03B0000}"/>
    <cellStyle name="Normal 3 29 5" xfId="14753" xr:uid="{00000000-0005-0000-0000-0000D13B0000}"/>
    <cellStyle name="Normal 3 29 6" xfId="14754" xr:uid="{00000000-0005-0000-0000-0000D23B0000}"/>
    <cellStyle name="Normal 3 3" xfId="14755" xr:uid="{00000000-0005-0000-0000-0000D33B0000}"/>
    <cellStyle name="Normal 3 3 10" xfId="14756" xr:uid="{00000000-0005-0000-0000-0000D43B0000}"/>
    <cellStyle name="Normal 3 3 10 2" xfId="14757" xr:uid="{00000000-0005-0000-0000-0000D53B0000}"/>
    <cellStyle name="Normal 3 3 10 3" xfId="14758" xr:uid="{00000000-0005-0000-0000-0000D63B0000}"/>
    <cellStyle name="Normal 3 3 10 3 2" xfId="14759" xr:uid="{00000000-0005-0000-0000-0000D73B0000}"/>
    <cellStyle name="Normal 3 3 10 3 2 2" xfId="14760" xr:uid="{00000000-0005-0000-0000-0000D83B0000}"/>
    <cellStyle name="Normal 3 3 10 3 2 3" xfId="14761" xr:uid="{00000000-0005-0000-0000-0000D93B0000}"/>
    <cellStyle name="Normal 3 3 10 3 2 4" xfId="14762" xr:uid="{00000000-0005-0000-0000-0000DA3B0000}"/>
    <cellStyle name="Normal 3 3 10 3 3" xfId="14763" xr:uid="{00000000-0005-0000-0000-0000DB3B0000}"/>
    <cellStyle name="Normal 3 3 10 3 4" xfId="14764" xr:uid="{00000000-0005-0000-0000-0000DC3B0000}"/>
    <cellStyle name="Normal 3 3 10 3 5" xfId="14765" xr:uid="{00000000-0005-0000-0000-0000DD3B0000}"/>
    <cellStyle name="Normal 3 3 10 4" xfId="14766" xr:uid="{00000000-0005-0000-0000-0000DE3B0000}"/>
    <cellStyle name="Normal 3 3 10 5" xfId="14767" xr:uid="{00000000-0005-0000-0000-0000DF3B0000}"/>
    <cellStyle name="Normal 3 3 10 5 2" xfId="14768" xr:uid="{00000000-0005-0000-0000-0000E03B0000}"/>
    <cellStyle name="Normal 3 3 10 5 3" xfId="14769" xr:uid="{00000000-0005-0000-0000-0000E13B0000}"/>
    <cellStyle name="Normal 3 3 10 5 4" xfId="14770" xr:uid="{00000000-0005-0000-0000-0000E23B0000}"/>
    <cellStyle name="Normal 3 3 10 6" xfId="14771" xr:uid="{00000000-0005-0000-0000-0000E33B0000}"/>
    <cellStyle name="Normal 3 3 10 7" xfId="14772" xr:uid="{00000000-0005-0000-0000-0000E43B0000}"/>
    <cellStyle name="Normal 3 3 10 8" xfId="14773" xr:uid="{00000000-0005-0000-0000-0000E53B0000}"/>
    <cellStyle name="Normal 3 3 11" xfId="14774" xr:uid="{00000000-0005-0000-0000-0000E63B0000}"/>
    <cellStyle name="Normal 3 3 12" xfId="14775" xr:uid="{00000000-0005-0000-0000-0000E73B0000}"/>
    <cellStyle name="Normal 3 3 12 2" xfId="14776" xr:uid="{00000000-0005-0000-0000-0000E83B0000}"/>
    <cellStyle name="Normal 3 3 12 2 2" xfId="14777" xr:uid="{00000000-0005-0000-0000-0000E93B0000}"/>
    <cellStyle name="Normal 3 3 12 2 2 2" xfId="14778" xr:uid="{00000000-0005-0000-0000-0000EA3B0000}"/>
    <cellStyle name="Normal 3 3 12 2 2 3" xfId="14779" xr:uid="{00000000-0005-0000-0000-0000EB3B0000}"/>
    <cellStyle name="Normal 3 3 12 2 2 4" xfId="14780" xr:uid="{00000000-0005-0000-0000-0000EC3B0000}"/>
    <cellStyle name="Normal 3 3 12 2 3" xfId="14781" xr:uid="{00000000-0005-0000-0000-0000ED3B0000}"/>
    <cellStyle name="Normal 3 3 12 2 4" xfId="14782" xr:uid="{00000000-0005-0000-0000-0000EE3B0000}"/>
    <cellStyle name="Normal 3 3 12 2 5" xfId="14783" xr:uid="{00000000-0005-0000-0000-0000EF3B0000}"/>
    <cellStyle name="Normal 3 3 12 3" xfId="14784" xr:uid="{00000000-0005-0000-0000-0000F03B0000}"/>
    <cellStyle name="Normal 3 3 12 4" xfId="14785" xr:uid="{00000000-0005-0000-0000-0000F13B0000}"/>
    <cellStyle name="Normal 3 3 12 4 2" xfId="14786" xr:uid="{00000000-0005-0000-0000-0000F23B0000}"/>
    <cellStyle name="Normal 3 3 12 4 3" xfId="14787" xr:uid="{00000000-0005-0000-0000-0000F33B0000}"/>
    <cellStyle name="Normal 3 3 12 4 4" xfId="14788" xr:uid="{00000000-0005-0000-0000-0000F43B0000}"/>
    <cellStyle name="Normal 3 3 12 5" xfId="14789" xr:uid="{00000000-0005-0000-0000-0000F53B0000}"/>
    <cellStyle name="Normal 3 3 12 6" xfId="14790" xr:uid="{00000000-0005-0000-0000-0000F63B0000}"/>
    <cellStyle name="Normal 3 3 12 7" xfId="14791" xr:uid="{00000000-0005-0000-0000-0000F73B0000}"/>
    <cellStyle name="Normal 3 3 13" xfId="14792" xr:uid="{00000000-0005-0000-0000-0000F83B0000}"/>
    <cellStyle name="Normal 3 3 13 2" xfId="14793" xr:uid="{00000000-0005-0000-0000-0000F93B0000}"/>
    <cellStyle name="Normal 3 3 13 2 2" xfId="14794" xr:uid="{00000000-0005-0000-0000-0000FA3B0000}"/>
    <cellStyle name="Normal 3 3 13 2 2 2" xfId="14795" xr:uid="{00000000-0005-0000-0000-0000FB3B0000}"/>
    <cellStyle name="Normal 3 3 13 2 2 3" xfId="14796" xr:uid="{00000000-0005-0000-0000-0000FC3B0000}"/>
    <cellStyle name="Normal 3 3 13 2 2 4" xfId="14797" xr:uid="{00000000-0005-0000-0000-0000FD3B0000}"/>
    <cellStyle name="Normal 3 3 13 2 3" xfId="14798" xr:uid="{00000000-0005-0000-0000-0000FE3B0000}"/>
    <cellStyle name="Normal 3 3 13 2 4" xfId="14799" xr:uid="{00000000-0005-0000-0000-0000FF3B0000}"/>
    <cellStyle name="Normal 3 3 13 2 5" xfId="14800" xr:uid="{00000000-0005-0000-0000-0000003C0000}"/>
    <cellStyle name="Normal 3 3 13 3" xfId="14801" xr:uid="{00000000-0005-0000-0000-0000013C0000}"/>
    <cellStyle name="Normal 3 3 13 4" xfId="14802" xr:uid="{00000000-0005-0000-0000-0000023C0000}"/>
    <cellStyle name="Normal 3 3 13 4 2" xfId="14803" xr:uid="{00000000-0005-0000-0000-0000033C0000}"/>
    <cellStyle name="Normal 3 3 13 4 3" xfId="14804" xr:uid="{00000000-0005-0000-0000-0000043C0000}"/>
    <cellStyle name="Normal 3 3 13 4 4" xfId="14805" xr:uid="{00000000-0005-0000-0000-0000053C0000}"/>
    <cellStyle name="Normal 3 3 13 5" xfId="14806" xr:uid="{00000000-0005-0000-0000-0000063C0000}"/>
    <cellStyle name="Normal 3 3 13 6" xfId="14807" xr:uid="{00000000-0005-0000-0000-0000073C0000}"/>
    <cellStyle name="Normal 3 3 13 7" xfId="14808" xr:uid="{00000000-0005-0000-0000-0000083C0000}"/>
    <cellStyle name="Normal 3 3 14" xfId="14809" xr:uid="{00000000-0005-0000-0000-0000093C0000}"/>
    <cellStyle name="Normal 3 3 14 2" xfId="14810" xr:uid="{00000000-0005-0000-0000-00000A3C0000}"/>
    <cellStyle name="Normal 3 3 14 2 2" xfId="14811" xr:uid="{00000000-0005-0000-0000-00000B3C0000}"/>
    <cellStyle name="Normal 3 3 14 2 3" xfId="14812" xr:uid="{00000000-0005-0000-0000-00000C3C0000}"/>
    <cellStyle name="Normal 3 3 14 2 4" xfId="14813" xr:uid="{00000000-0005-0000-0000-00000D3C0000}"/>
    <cellStyle name="Normal 3 3 14 3" xfId="14814" xr:uid="{00000000-0005-0000-0000-00000E3C0000}"/>
    <cellStyle name="Normal 3 3 14 4" xfId="14815" xr:uid="{00000000-0005-0000-0000-00000F3C0000}"/>
    <cellStyle name="Normal 3 3 14 5" xfId="14816" xr:uid="{00000000-0005-0000-0000-0000103C0000}"/>
    <cellStyle name="Normal 3 3 15" xfId="14817" xr:uid="{00000000-0005-0000-0000-0000113C0000}"/>
    <cellStyle name="Normal 3 3 15 2" xfId="14818" xr:uid="{00000000-0005-0000-0000-0000123C0000}"/>
    <cellStyle name="Normal 3 3 15 3" xfId="14819" xr:uid="{00000000-0005-0000-0000-0000133C0000}"/>
    <cellStyle name="Normal 3 3 15 4" xfId="14820" xr:uid="{00000000-0005-0000-0000-0000143C0000}"/>
    <cellStyle name="Normal 3 3 16" xfId="14821" xr:uid="{00000000-0005-0000-0000-0000153C0000}"/>
    <cellStyle name="Normal 3 3 17" xfId="14822" xr:uid="{00000000-0005-0000-0000-0000163C0000}"/>
    <cellStyle name="Normal 3 3 18" xfId="14823" xr:uid="{00000000-0005-0000-0000-0000173C0000}"/>
    <cellStyle name="Normal 3 3 2" xfId="14824" xr:uid="{00000000-0005-0000-0000-0000183C0000}"/>
    <cellStyle name="Normal 3 3 2 10" xfId="14825" xr:uid="{00000000-0005-0000-0000-0000193C0000}"/>
    <cellStyle name="Normal 3 3 2 10 2" xfId="14826" xr:uid="{00000000-0005-0000-0000-00001A3C0000}"/>
    <cellStyle name="Normal 3 3 2 10 2 2" xfId="14827" xr:uid="{00000000-0005-0000-0000-00001B3C0000}"/>
    <cellStyle name="Normal 3 3 2 10 2 3" xfId="14828" xr:uid="{00000000-0005-0000-0000-00001C3C0000}"/>
    <cellStyle name="Normal 3 3 2 10 2 4" xfId="14829" xr:uid="{00000000-0005-0000-0000-00001D3C0000}"/>
    <cellStyle name="Normal 3 3 2 10 3" xfId="14830" xr:uid="{00000000-0005-0000-0000-00001E3C0000}"/>
    <cellStyle name="Normal 3 3 2 10 4" xfId="14831" xr:uid="{00000000-0005-0000-0000-00001F3C0000}"/>
    <cellStyle name="Normal 3 3 2 10 5" xfId="14832" xr:uid="{00000000-0005-0000-0000-0000203C0000}"/>
    <cellStyle name="Normal 3 3 2 11" xfId="14833" xr:uid="{00000000-0005-0000-0000-0000213C0000}"/>
    <cellStyle name="Normal 3 3 2 11 2" xfId="14834" xr:uid="{00000000-0005-0000-0000-0000223C0000}"/>
    <cellStyle name="Normal 3 3 2 11 3" xfId="14835" xr:uid="{00000000-0005-0000-0000-0000233C0000}"/>
    <cellStyle name="Normal 3 3 2 11 4" xfId="14836" xr:uid="{00000000-0005-0000-0000-0000243C0000}"/>
    <cellStyle name="Normal 3 3 2 12" xfId="14837" xr:uid="{00000000-0005-0000-0000-0000253C0000}"/>
    <cellStyle name="Normal 3 3 2 13" xfId="14838" xr:uid="{00000000-0005-0000-0000-0000263C0000}"/>
    <cellStyle name="Normal 3 3 2 14" xfId="14839" xr:uid="{00000000-0005-0000-0000-0000273C0000}"/>
    <cellStyle name="Normal 3 3 2 2" xfId="14840" xr:uid="{00000000-0005-0000-0000-0000283C0000}"/>
    <cellStyle name="Normal 3 3 2 2 10" xfId="14841" xr:uid="{00000000-0005-0000-0000-0000293C0000}"/>
    <cellStyle name="Normal 3 3 2 2 2" xfId="14842" xr:uid="{00000000-0005-0000-0000-00002A3C0000}"/>
    <cellStyle name="Normal 3 3 2 2 2 2" xfId="14843" xr:uid="{00000000-0005-0000-0000-00002B3C0000}"/>
    <cellStyle name="Normal 3 3 2 2 2 2 2" xfId="14844" xr:uid="{00000000-0005-0000-0000-00002C3C0000}"/>
    <cellStyle name="Normal 3 3 2 2 2 2 2 2" xfId="14845" xr:uid="{00000000-0005-0000-0000-00002D3C0000}"/>
    <cellStyle name="Normal 3 3 2 2 2 2 2 2 2" xfId="14846" xr:uid="{00000000-0005-0000-0000-00002E3C0000}"/>
    <cellStyle name="Normal 3 3 2 2 2 2 2 2 3" xfId="14847" xr:uid="{00000000-0005-0000-0000-00002F3C0000}"/>
    <cellStyle name="Normal 3 3 2 2 2 2 2 2 4" xfId="14848" xr:uid="{00000000-0005-0000-0000-0000303C0000}"/>
    <cellStyle name="Normal 3 3 2 2 2 2 2 3" xfId="14849" xr:uid="{00000000-0005-0000-0000-0000313C0000}"/>
    <cellStyle name="Normal 3 3 2 2 2 2 2 4" xfId="14850" xr:uid="{00000000-0005-0000-0000-0000323C0000}"/>
    <cellStyle name="Normal 3 3 2 2 2 2 2 5" xfId="14851" xr:uid="{00000000-0005-0000-0000-0000333C0000}"/>
    <cellStyle name="Normal 3 3 2 2 2 2 3" xfId="14852" xr:uid="{00000000-0005-0000-0000-0000343C0000}"/>
    <cellStyle name="Normal 3 3 2 2 2 2 3 2" xfId="14853" xr:uid="{00000000-0005-0000-0000-0000353C0000}"/>
    <cellStyle name="Normal 3 3 2 2 2 2 3 3" xfId="14854" xr:uid="{00000000-0005-0000-0000-0000363C0000}"/>
    <cellStyle name="Normal 3 3 2 2 2 2 3 4" xfId="14855" xr:uid="{00000000-0005-0000-0000-0000373C0000}"/>
    <cellStyle name="Normal 3 3 2 2 2 2 4" xfId="14856" xr:uid="{00000000-0005-0000-0000-0000383C0000}"/>
    <cellStyle name="Normal 3 3 2 2 2 2 5" xfId="14857" xr:uid="{00000000-0005-0000-0000-0000393C0000}"/>
    <cellStyle name="Normal 3 3 2 2 2 2 6" xfId="14858" xr:uid="{00000000-0005-0000-0000-00003A3C0000}"/>
    <cellStyle name="Normal 3 3 2 2 2 3" xfId="14859" xr:uid="{00000000-0005-0000-0000-00003B3C0000}"/>
    <cellStyle name="Normal 3 3 2 2 2 3 2" xfId="14860" xr:uid="{00000000-0005-0000-0000-00003C3C0000}"/>
    <cellStyle name="Normal 3 3 2 2 2 3 2 2" xfId="14861" xr:uid="{00000000-0005-0000-0000-00003D3C0000}"/>
    <cellStyle name="Normal 3 3 2 2 2 3 2 2 2" xfId="14862" xr:uid="{00000000-0005-0000-0000-00003E3C0000}"/>
    <cellStyle name="Normal 3 3 2 2 2 3 2 2 3" xfId="14863" xr:uid="{00000000-0005-0000-0000-00003F3C0000}"/>
    <cellStyle name="Normal 3 3 2 2 2 3 2 2 4" xfId="14864" xr:uid="{00000000-0005-0000-0000-0000403C0000}"/>
    <cellStyle name="Normal 3 3 2 2 2 3 2 3" xfId="14865" xr:uid="{00000000-0005-0000-0000-0000413C0000}"/>
    <cellStyle name="Normal 3 3 2 2 2 3 2 4" xfId="14866" xr:uid="{00000000-0005-0000-0000-0000423C0000}"/>
    <cellStyle name="Normal 3 3 2 2 2 3 2 5" xfId="14867" xr:uid="{00000000-0005-0000-0000-0000433C0000}"/>
    <cellStyle name="Normal 3 3 2 2 2 3 3" xfId="14868" xr:uid="{00000000-0005-0000-0000-0000443C0000}"/>
    <cellStyle name="Normal 3 3 2 2 2 3 3 2" xfId="14869" xr:uid="{00000000-0005-0000-0000-0000453C0000}"/>
    <cellStyle name="Normal 3 3 2 2 2 3 3 3" xfId="14870" xr:uid="{00000000-0005-0000-0000-0000463C0000}"/>
    <cellStyle name="Normal 3 3 2 2 2 3 3 4" xfId="14871" xr:uid="{00000000-0005-0000-0000-0000473C0000}"/>
    <cellStyle name="Normal 3 3 2 2 2 3 4" xfId="14872" xr:uid="{00000000-0005-0000-0000-0000483C0000}"/>
    <cellStyle name="Normal 3 3 2 2 2 3 5" xfId="14873" xr:uid="{00000000-0005-0000-0000-0000493C0000}"/>
    <cellStyle name="Normal 3 3 2 2 2 3 6" xfId="14874" xr:uid="{00000000-0005-0000-0000-00004A3C0000}"/>
    <cellStyle name="Normal 3 3 2 2 2 4" xfId="14875" xr:uid="{00000000-0005-0000-0000-00004B3C0000}"/>
    <cellStyle name="Normal 3 3 2 2 2 4 2" xfId="14876" xr:uid="{00000000-0005-0000-0000-00004C3C0000}"/>
    <cellStyle name="Normal 3 3 2 2 2 4 2 2" xfId="14877" xr:uid="{00000000-0005-0000-0000-00004D3C0000}"/>
    <cellStyle name="Normal 3 3 2 2 2 4 2 3" xfId="14878" xr:uid="{00000000-0005-0000-0000-00004E3C0000}"/>
    <cellStyle name="Normal 3 3 2 2 2 4 2 4" xfId="14879" xr:uid="{00000000-0005-0000-0000-00004F3C0000}"/>
    <cellStyle name="Normal 3 3 2 2 2 4 3" xfId="14880" xr:uid="{00000000-0005-0000-0000-0000503C0000}"/>
    <cellStyle name="Normal 3 3 2 2 2 4 4" xfId="14881" xr:uid="{00000000-0005-0000-0000-0000513C0000}"/>
    <cellStyle name="Normal 3 3 2 2 2 4 5" xfId="14882" xr:uid="{00000000-0005-0000-0000-0000523C0000}"/>
    <cellStyle name="Normal 3 3 2 2 2 5" xfId="14883" xr:uid="{00000000-0005-0000-0000-0000533C0000}"/>
    <cellStyle name="Normal 3 3 2 2 2 5 2" xfId="14884" xr:uid="{00000000-0005-0000-0000-0000543C0000}"/>
    <cellStyle name="Normal 3 3 2 2 2 5 3" xfId="14885" xr:uid="{00000000-0005-0000-0000-0000553C0000}"/>
    <cellStyle name="Normal 3 3 2 2 2 5 4" xfId="14886" xr:uid="{00000000-0005-0000-0000-0000563C0000}"/>
    <cellStyle name="Normal 3 3 2 2 2 6" xfId="14887" xr:uid="{00000000-0005-0000-0000-0000573C0000}"/>
    <cellStyle name="Normal 3 3 2 2 2 7" xfId="14888" xr:uid="{00000000-0005-0000-0000-0000583C0000}"/>
    <cellStyle name="Normal 3 3 2 2 2 8" xfId="14889" xr:uid="{00000000-0005-0000-0000-0000593C0000}"/>
    <cellStyle name="Normal 3 3 2 2 3" xfId="14890" xr:uid="{00000000-0005-0000-0000-00005A3C0000}"/>
    <cellStyle name="Normal 3 3 2 2 3 2" xfId="14891" xr:uid="{00000000-0005-0000-0000-00005B3C0000}"/>
    <cellStyle name="Normal 3 3 2 2 3 2 2" xfId="14892" xr:uid="{00000000-0005-0000-0000-00005C3C0000}"/>
    <cellStyle name="Normal 3 3 2 2 3 2 2 2" xfId="14893" xr:uid="{00000000-0005-0000-0000-00005D3C0000}"/>
    <cellStyle name="Normal 3 3 2 2 3 2 2 3" xfId="14894" xr:uid="{00000000-0005-0000-0000-00005E3C0000}"/>
    <cellStyle name="Normal 3 3 2 2 3 2 2 4" xfId="14895" xr:uid="{00000000-0005-0000-0000-00005F3C0000}"/>
    <cellStyle name="Normal 3 3 2 2 3 2 3" xfId="14896" xr:uid="{00000000-0005-0000-0000-0000603C0000}"/>
    <cellStyle name="Normal 3 3 2 2 3 2 4" xfId="14897" xr:uid="{00000000-0005-0000-0000-0000613C0000}"/>
    <cellStyle name="Normal 3 3 2 2 3 2 5" xfId="14898" xr:uid="{00000000-0005-0000-0000-0000623C0000}"/>
    <cellStyle name="Normal 3 3 2 2 3 3" xfId="14899" xr:uid="{00000000-0005-0000-0000-0000633C0000}"/>
    <cellStyle name="Normal 3 3 2 2 3 3 2" xfId="14900" xr:uid="{00000000-0005-0000-0000-0000643C0000}"/>
    <cellStyle name="Normal 3 3 2 2 3 3 3" xfId="14901" xr:uid="{00000000-0005-0000-0000-0000653C0000}"/>
    <cellStyle name="Normal 3 3 2 2 3 3 4" xfId="14902" xr:uid="{00000000-0005-0000-0000-0000663C0000}"/>
    <cellStyle name="Normal 3 3 2 2 3 4" xfId="14903" xr:uid="{00000000-0005-0000-0000-0000673C0000}"/>
    <cellStyle name="Normal 3 3 2 2 3 5" xfId="14904" xr:uid="{00000000-0005-0000-0000-0000683C0000}"/>
    <cellStyle name="Normal 3 3 2 2 3 6" xfId="14905" xr:uid="{00000000-0005-0000-0000-0000693C0000}"/>
    <cellStyle name="Normal 3 3 2 2 4" xfId="14906" xr:uid="{00000000-0005-0000-0000-00006A3C0000}"/>
    <cellStyle name="Normal 3 3 2 2 4 2" xfId="14907" xr:uid="{00000000-0005-0000-0000-00006B3C0000}"/>
    <cellStyle name="Normal 3 3 2 2 4 2 2" xfId="14908" xr:uid="{00000000-0005-0000-0000-00006C3C0000}"/>
    <cellStyle name="Normal 3 3 2 2 4 2 2 2" xfId="14909" xr:uid="{00000000-0005-0000-0000-00006D3C0000}"/>
    <cellStyle name="Normal 3 3 2 2 4 2 2 3" xfId="14910" xr:uid="{00000000-0005-0000-0000-00006E3C0000}"/>
    <cellStyle name="Normal 3 3 2 2 4 2 2 4" xfId="14911" xr:uid="{00000000-0005-0000-0000-00006F3C0000}"/>
    <cellStyle name="Normal 3 3 2 2 4 2 3" xfId="14912" xr:uid="{00000000-0005-0000-0000-0000703C0000}"/>
    <cellStyle name="Normal 3 3 2 2 4 2 4" xfId="14913" xr:uid="{00000000-0005-0000-0000-0000713C0000}"/>
    <cellStyle name="Normal 3 3 2 2 4 2 5" xfId="14914" xr:uid="{00000000-0005-0000-0000-0000723C0000}"/>
    <cellStyle name="Normal 3 3 2 2 4 3" xfId="14915" xr:uid="{00000000-0005-0000-0000-0000733C0000}"/>
    <cellStyle name="Normal 3 3 2 2 4 3 2" xfId="14916" xr:uid="{00000000-0005-0000-0000-0000743C0000}"/>
    <cellStyle name="Normal 3 3 2 2 4 3 3" xfId="14917" xr:uid="{00000000-0005-0000-0000-0000753C0000}"/>
    <cellStyle name="Normal 3 3 2 2 4 3 4" xfId="14918" xr:uid="{00000000-0005-0000-0000-0000763C0000}"/>
    <cellStyle name="Normal 3 3 2 2 4 4" xfId="14919" xr:uid="{00000000-0005-0000-0000-0000773C0000}"/>
    <cellStyle name="Normal 3 3 2 2 4 5" xfId="14920" xr:uid="{00000000-0005-0000-0000-0000783C0000}"/>
    <cellStyle name="Normal 3 3 2 2 4 6" xfId="14921" xr:uid="{00000000-0005-0000-0000-0000793C0000}"/>
    <cellStyle name="Normal 3 3 2 2 5" xfId="14922" xr:uid="{00000000-0005-0000-0000-00007A3C0000}"/>
    <cellStyle name="Normal 3 3 2 2 5 2" xfId="14923" xr:uid="{00000000-0005-0000-0000-00007B3C0000}"/>
    <cellStyle name="Normal 3 3 2 2 5 2 2" xfId="14924" xr:uid="{00000000-0005-0000-0000-00007C3C0000}"/>
    <cellStyle name="Normal 3 3 2 2 5 2 3" xfId="14925" xr:uid="{00000000-0005-0000-0000-00007D3C0000}"/>
    <cellStyle name="Normal 3 3 2 2 5 2 4" xfId="14926" xr:uid="{00000000-0005-0000-0000-00007E3C0000}"/>
    <cellStyle name="Normal 3 3 2 2 5 3" xfId="14927" xr:uid="{00000000-0005-0000-0000-00007F3C0000}"/>
    <cellStyle name="Normal 3 3 2 2 5 4" xfId="14928" xr:uid="{00000000-0005-0000-0000-0000803C0000}"/>
    <cellStyle name="Normal 3 3 2 2 5 5" xfId="14929" xr:uid="{00000000-0005-0000-0000-0000813C0000}"/>
    <cellStyle name="Normal 3 3 2 2 6" xfId="14930" xr:uid="{00000000-0005-0000-0000-0000823C0000}"/>
    <cellStyle name="Normal 3 3 2 2 7" xfId="14931" xr:uid="{00000000-0005-0000-0000-0000833C0000}"/>
    <cellStyle name="Normal 3 3 2 2 7 2" xfId="14932" xr:uid="{00000000-0005-0000-0000-0000843C0000}"/>
    <cellStyle name="Normal 3 3 2 2 7 3" xfId="14933" xr:uid="{00000000-0005-0000-0000-0000853C0000}"/>
    <cellStyle name="Normal 3 3 2 2 7 4" xfId="14934" xr:uid="{00000000-0005-0000-0000-0000863C0000}"/>
    <cellStyle name="Normal 3 3 2 2 8" xfId="14935" xr:uid="{00000000-0005-0000-0000-0000873C0000}"/>
    <cellStyle name="Normal 3 3 2 2 9" xfId="14936" xr:uid="{00000000-0005-0000-0000-0000883C0000}"/>
    <cellStyle name="Normal 3 3 2 3" xfId="14937" xr:uid="{00000000-0005-0000-0000-0000893C0000}"/>
    <cellStyle name="Normal 3 3 2 3 2" xfId="14938" xr:uid="{00000000-0005-0000-0000-00008A3C0000}"/>
    <cellStyle name="Normal 3 3 2 3 2 2" xfId="14939" xr:uid="{00000000-0005-0000-0000-00008B3C0000}"/>
    <cellStyle name="Normal 3 3 2 3 2 2 2" xfId="14940" xr:uid="{00000000-0005-0000-0000-00008C3C0000}"/>
    <cellStyle name="Normal 3 3 2 3 2 2 2 2" xfId="14941" xr:uid="{00000000-0005-0000-0000-00008D3C0000}"/>
    <cellStyle name="Normal 3 3 2 3 2 2 2 2 2" xfId="14942" xr:uid="{00000000-0005-0000-0000-00008E3C0000}"/>
    <cellStyle name="Normal 3 3 2 3 2 2 2 2 3" xfId="14943" xr:uid="{00000000-0005-0000-0000-00008F3C0000}"/>
    <cellStyle name="Normal 3 3 2 3 2 2 2 2 4" xfId="14944" xr:uid="{00000000-0005-0000-0000-0000903C0000}"/>
    <cellStyle name="Normal 3 3 2 3 2 2 2 3" xfId="14945" xr:uid="{00000000-0005-0000-0000-0000913C0000}"/>
    <cellStyle name="Normal 3 3 2 3 2 2 2 4" xfId="14946" xr:uid="{00000000-0005-0000-0000-0000923C0000}"/>
    <cellStyle name="Normal 3 3 2 3 2 2 2 5" xfId="14947" xr:uid="{00000000-0005-0000-0000-0000933C0000}"/>
    <cellStyle name="Normal 3 3 2 3 2 2 3" xfId="14948" xr:uid="{00000000-0005-0000-0000-0000943C0000}"/>
    <cellStyle name="Normal 3 3 2 3 2 2 3 2" xfId="14949" xr:uid="{00000000-0005-0000-0000-0000953C0000}"/>
    <cellStyle name="Normal 3 3 2 3 2 2 3 3" xfId="14950" xr:uid="{00000000-0005-0000-0000-0000963C0000}"/>
    <cellStyle name="Normal 3 3 2 3 2 2 3 4" xfId="14951" xr:uid="{00000000-0005-0000-0000-0000973C0000}"/>
    <cellStyle name="Normal 3 3 2 3 2 2 4" xfId="14952" xr:uid="{00000000-0005-0000-0000-0000983C0000}"/>
    <cellStyle name="Normal 3 3 2 3 2 2 5" xfId="14953" xr:uid="{00000000-0005-0000-0000-0000993C0000}"/>
    <cellStyle name="Normal 3 3 2 3 2 2 6" xfId="14954" xr:uid="{00000000-0005-0000-0000-00009A3C0000}"/>
    <cellStyle name="Normal 3 3 2 3 2 3" xfId="14955" xr:uid="{00000000-0005-0000-0000-00009B3C0000}"/>
    <cellStyle name="Normal 3 3 2 3 2 3 2" xfId="14956" xr:uid="{00000000-0005-0000-0000-00009C3C0000}"/>
    <cellStyle name="Normal 3 3 2 3 2 3 2 2" xfId="14957" xr:uid="{00000000-0005-0000-0000-00009D3C0000}"/>
    <cellStyle name="Normal 3 3 2 3 2 3 2 2 2" xfId="14958" xr:uid="{00000000-0005-0000-0000-00009E3C0000}"/>
    <cellStyle name="Normal 3 3 2 3 2 3 2 2 3" xfId="14959" xr:uid="{00000000-0005-0000-0000-00009F3C0000}"/>
    <cellStyle name="Normal 3 3 2 3 2 3 2 2 4" xfId="14960" xr:uid="{00000000-0005-0000-0000-0000A03C0000}"/>
    <cellStyle name="Normal 3 3 2 3 2 3 2 3" xfId="14961" xr:uid="{00000000-0005-0000-0000-0000A13C0000}"/>
    <cellStyle name="Normal 3 3 2 3 2 3 2 4" xfId="14962" xr:uid="{00000000-0005-0000-0000-0000A23C0000}"/>
    <cellStyle name="Normal 3 3 2 3 2 3 2 5" xfId="14963" xr:uid="{00000000-0005-0000-0000-0000A33C0000}"/>
    <cellStyle name="Normal 3 3 2 3 2 3 3" xfId="14964" xr:uid="{00000000-0005-0000-0000-0000A43C0000}"/>
    <cellStyle name="Normal 3 3 2 3 2 3 3 2" xfId="14965" xr:uid="{00000000-0005-0000-0000-0000A53C0000}"/>
    <cellStyle name="Normal 3 3 2 3 2 3 3 3" xfId="14966" xr:uid="{00000000-0005-0000-0000-0000A63C0000}"/>
    <cellStyle name="Normal 3 3 2 3 2 3 3 4" xfId="14967" xr:uid="{00000000-0005-0000-0000-0000A73C0000}"/>
    <cellStyle name="Normal 3 3 2 3 2 3 4" xfId="14968" xr:uid="{00000000-0005-0000-0000-0000A83C0000}"/>
    <cellStyle name="Normal 3 3 2 3 2 3 5" xfId="14969" xr:uid="{00000000-0005-0000-0000-0000A93C0000}"/>
    <cellStyle name="Normal 3 3 2 3 2 3 6" xfId="14970" xr:uid="{00000000-0005-0000-0000-0000AA3C0000}"/>
    <cellStyle name="Normal 3 3 2 3 2 4" xfId="14971" xr:uid="{00000000-0005-0000-0000-0000AB3C0000}"/>
    <cellStyle name="Normal 3 3 2 3 2 4 2" xfId="14972" xr:uid="{00000000-0005-0000-0000-0000AC3C0000}"/>
    <cellStyle name="Normal 3 3 2 3 2 4 2 2" xfId="14973" xr:uid="{00000000-0005-0000-0000-0000AD3C0000}"/>
    <cellStyle name="Normal 3 3 2 3 2 4 2 3" xfId="14974" xr:uid="{00000000-0005-0000-0000-0000AE3C0000}"/>
    <cellStyle name="Normal 3 3 2 3 2 4 2 4" xfId="14975" xr:uid="{00000000-0005-0000-0000-0000AF3C0000}"/>
    <cellStyle name="Normal 3 3 2 3 2 4 3" xfId="14976" xr:uid="{00000000-0005-0000-0000-0000B03C0000}"/>
    <cellStyle name="Normal 3 3 2 3 2 4 4" xfId="14977" xr:uid="{00000000-0005-0000-0000-0000B13C0000}"/>
    <cellStyle name="Normal 3 3 2 3 2 4 5" xfId="14978" xr:uid="{00000000-0005-0000-0000-0000B23C0000}"/>
    <cellStyle name="Normal 3 3 2 3 2 5" xfId="14979" xr:uid="{00000000-0005-0000-0000-0000B33C0000}"/>
    <cellStyle name="Normal 3 3 2 3 2 5 2" xfId="14980" xr:uid="{00000000-0005-0000-0000-0000B43C0000}"/>
    <cellStyle name="Normal 3 3 2 3 2 5 3" xfId="14981" xr:uid="{00000000-0005-0000-0000-0000B53C0000}"/>
    <cellStyle name="Normal 3 3 2 3 2 5 4" xfId="14982" xr:uid="{00000000-0005-0000-0000-0000B63C0000}"/>
    <cellStyle name="Normal 3 3 2 3 2 6" xfId="14983" xr:uid="{00000000-0005-0000-0000-0000B73C0000}"/>
    <cellStyle name="Normal 3 3 2 3 2 7" xfId="14984" xr:uid="{00000000-0005-0000-0000-0000B83C0000}"/>
    <cellStyle name="Normal 3 3 2 3 2 8" xfId="14985" xr:uid="{00000000-0005-0000-0000-0000B93C0000}"/>
    <cellStyle name="Normal 3 3 2 3 3" xfId="14986" xr:uid="{00000000-0005-0000-0000-0000BA3C0000}"/>
    <cellStyle name="Normal 3 3 2 3 3 2" xfId="14987" xr:uid="{00000000-0005-0000-0000-0000BB3C0000}"/>
    <cellStyle name="Normal 3 3 2 3 3 2 2" xfId="14988" xr:uid="{00000000-0005-0000-0000-0000BC3C0000}"/>
    <cellStyle name="Normal 3 3 2 3 3 2 2 2" xfId="14989" xr:uid="{00000000-0005-0000-0000-0000BD3C0000}"/>
    <cellStyle name="Normal 3 3 2 3 3 2 2 3" xfId="14990" xr:uid="{00000000-0005-0000-0000-0000BE3C0000}"/>
    <cellStyle name="Normal 3 3 2 3 3 2 2 4" xfId="14991" xr:uid="{00000000-0005-0000-0000-0000BF3C0000}"/>
    <cellStyle name="Normal 3 3 2 3 3 2 3" xfId="14992" xr:uid="{00000000-0005-0000-0000-0000C03C0000}"/>
    <cellStyle name="Normal 3 3 2 3 3 2 4" xfId="14993" xr:uid="{00000000-0005-0000-0000-0000C13C0000}"/>
    <cellStyle name="Normal 3 3 2 3 3 2 5" xfId="14994" xr:uid="{00000000-0005-0000-0000-0000C23C0000}"/>
    <cellStyle name="Normal 3 3 2 3 3 3" xfId="14995" xr:uid="{00000000-0005-0000-0000-0000C33C0000}"/>
    <cellStyle name="Normal 3 3 2 3 3 3 2" xfId="14996" xr:uid="{00000000-0005-0000-0000-0000C43C0000}"/>
    <cellStyle name="Normal 3 3 2 3 3 3 3" xfId="14997" xr:uid="{00000000-0005-0000-0000-0000C53C0000}"/>
    <cellStyle name="Normal 3 3 2 3 3 3 4" xfId="14998" xr:uid="{00000000-0005-0000-0000-0000C63C0000}"/>
    <cellStyle name="Normal 3 3 2 3 3 4" xfId="14999" xr:uid="{00000000-0005-0000-0000-0000C73C0000}"/>
    <cellStyle name="Normal 3 3 2 3 3 5" xfId="15000" xr:uid="{00000000-0005-0000-0000-0000C83C0000}"/>
    <cellStyle name="Normal 3 3 2 3 3 6" xfId="15001" xr:uid="{00000000-0005-0000-0000-0000C93C0000}"/>
    <cellStyle name="Normal 3 3 2 3 4" xfId="15002" xr:uid="{00000000-0005-0000-0000-0000CA3C0000}"/>
    <cellStyle name="Normal 3 3 2 3 4 2" xfId="15003" xr:uid="{00000000-0005-0000-0000-0000CB3C0000}"/>
    <cellStyle name="Normal 3 3 2 3 4 2 2" xfId="15004" xr:uid="{00000000-0005-0000-0000-0000CC3C0000}"/>
    <cellStyle name="Normal 3 3 2 3 4 2 2 2" xfId="15005" xr:uid="{00000000-0005-0000-0000-0000CD3C0000}"/>
    <cellStyle name="Normal 3 3 2 3 4 2 2 3" xfId="15006" xr:uid="{00000000-0005-0000-0000-0000CE3C0000}"/>
    <cellStyle name="Normal 3 3 2 3 4 2 2 4" xfId="15007" xr:uid="{00000000-0005-0000-0000-0000CF3C0000}"/>
    <cellStyle name="Normal 3 3 2 3 4 2 3" xfId="15008" xr:uid="{00000000-0005-0000-0000-0000D03C0000}"/>
    <cellStyle name="Normal 3 3 2 3 4 2 4" xfId="15009" xr:uid="{00000000-0005-0000-0000-0000D13C0000}"/>
    <cellStyle name="Normal 3 3 2 3 4 2 5" xfId="15010" xr:uid="{00000000-0005-0000-0000-0000D23C0000}"/>
    <cellStyle name="Normal 3 3 2 3 4 3" xfId="15011" xr:uid="{00000000-0005-0000-0000-0000D33C0000}"/>
    <cellStyle name="Normal 3 3 2 3 4 3 2" xfId="15012" xr:uid="{00000000-0005-0000-0000-0000D43C0000}"/>
    <cellStyle name="Normal 3 3 2 3 4 3 3" xfId="15013" xr:uid="{00000000-0005-0000-0000-0000D53C0000}"/>
    <cellStyle name="Normal 3 3 2 3 4 3 4" xfId="15014" xr:uid="{00000000-0005-0000-0000-0000D63C0000}"/>
    <cellStyle name="Normal 3 3 2 3 4 4" xfId="15015" xr:uid="{00000000-0005-0000-0000-0000D73C0000}"/>
    <cellStyle name="Normal 3 3 2 3 4 5" xfId="15016" xr:uid="{00000000-0005-0000-0000-0000D83C0000}"/>
    <cellStyle name="Normal 3 3 2 3 4 6" xfId="15017" xr:uid="{00000000-0005-0000-0000-0000D93C0000}"/>
    <cellStyle name="Normal 3 3 2 3 5" xfId="15018" xr:uid="{00000000-0005-0000-0000-0000DA3C0000}"/>
    <cellStyle name="Normal 3 3 2 3 5 2" xfId="15019" xr:uid="{00000000-0005-0000-0000-0000DB3C0000}"/>
    <cellStyle name="Normal 3 3 2 3 5 2 2" xfId="15020" xr:uid="{00000000-0005-0000-0000-0000DC3C0000}"/>
    <cellStyle name="Normal 3 3 2 3 5 2 3" xfId="15021" xr:uid="{00000000-0005-0000-0000-0000DD3C0000}"/>
    <cellStyle name="Normal 3 3 2 3 5 2 4" xfId="15022" xr:uid="{00000000-0005-0000-0000-0000DE3C0000}"/>
    <cellStyle name="Normal 3 3 2 3 5 3" xfId="15023" xr:uid="{00000000-0005-0000-0000-0000DF3C0000}"/>
    <cellStyle name="Normal 3 3 2 3 5 4" xfId="15024" xr:uid="{00000000-0005-0000-0000-0000E03C0000}"/>
    <cellStyle name="Normal 3 3 2 3 5 5" xfId="15025" xr:uid="{00000000-0005-0000-0000-0000E13C0000}"/>
    <cellStyle name="Normal 3 3 2 3 6" xfId="15026" xr:uid="{00000000-0005-0000-0000-0000E23C0000}"/>
    <cellStyle name="Normal 3 3 2 3 6 2" xfId="15027" xr:uid="{00000000-0005-0000-0000-0000E33C0000}"/>
    <cellStyle name="Normal 3 3 2 3 6 3" xfId="15028" xr:uid="{00000000-0005-0000-0000-0000E43C0000}"/>
    <cellStyle name="Normal 3 3 2 3 6 4" xfId="15029" xr:uid="{00000000-0005-0000-0000-0000E53C0000}"/>
    <cellStyle name="Normal 3 3 2 3 7" xfId="15030" xr:uid="{00000000-0005-0000-0000-0000E63C0000}"/>
    <cellStyle name="Normal 3 3 2 3 8" xfId="15031" xr:uid="{00000000-0005-0000-0000-0000E73C0000}"/>
    <cellStyle name="Normal 3 3 2 3 9" xfId="15032" xr:uid="{00000000-0005-0000-0000-0000E83C0000}"/>
    <cellStyle name="Normal 3 3 2 4" xfId="15033" xr:uid="{00000000-0005-0000-0000-0000E93C0000}"/>
    <cellStyle name="Normal 3 3 2 4 2" xfId="15034" xr:uid="{00000000-0005-0000-0000-0000EA3C0000}"/>
    <cellStyle name="Normal 3 3 2 4 2 2" xfId="15035" xr:uid="{00000000-0005-0000-0000-0000EB3C0000}"/>
    <cellStyle name="Normal 3 3 2 4 2 2 2" xfId="15036" xr:uid="{00000000-0005-0000-0000-0000EC3C0000}"/>
    <cellStyle name="Normal 3 3 2 4 2 2 2 2" xfId="15037" xr:uid="{00000000-0005-0000-0000-0000ED3C0000}"/>
    <cellStyle name="Normal 3 3 2 4 2 2 2 2 2" xfId="15038" xr:uid="{00000000-0005-0000-0000-0000EE3C0000}"/>
    <cellStyle name="Normal 3 3 2 4 2 2 2 2 3" xfId="15039" xr:uid="{00000000-0005-0000-0000-0000EF3C0000}"/>
    <cellStyle name="Normal 3 3 2 4 2 2 2 2 4" xfId="15040" xr:uid="{00000000-0005-0000-0000-0000F03C0000}"/>
    <cellStyle name="Normal 3 3 2 4 2 2 2 3" xfId="15041" xr:uid="{00000000-0005-0000-0000-0000F13C0000}"/>
    <cellStyle name="Normal 3 3 2 4 2 2 2 4" xfId="15042" xr:uid="{00000000-0005-0000-0000-0000F23C0000}"/>
    <cellStyle name="Normal 3 3 2 4 2 2 2 5" xfId="15043" xr:uid="{00000000-0005-0000-0000-0000F33C0000}"/>
    <cellStyle name="Normal 3 3 2 4 2 2 3" xfId="15044" xr:uid="{00000000-0005-0000-0000-0000F43C0000}"/>
    <cellStyle name="Normal 3 3 2 4 2 2 3 2" xfId="15045" xr:uid="{00000000-0005-0000-0000-0000F53C0000}"/>
    <cellStyle name="Normal 3 3 2 4 2 2 3 3" xfId="15046" xr:uid="{00000000-0005-0000-0000-0000F63C0000}"/>
    <cellStyle name="Normal 3 3 2 4 2 2 3 4" xfId="15047" xr:uid="{00000000-0005-0000-0000-0000F73C0000}"/>
    <cellStyle name="Normal 3 3 2 4 2 2 4" xfId="15048" xr:uid="{00000000-0005-0000-0000-0000F83C0000}"/>
    <cellStyle name="Normal 3 3 2 4 2 2 5" xfId="15049" xr:uid="{00000000-0005-0000-0000-0000F93C0000}"/>
    <cellStyle name="Normal 3 3 2 4 2 2 6" xfId="15050" xr:uid="{00000000-0005-0000-0000-0000FA3C0000}"/>
    <cellStyle name="Normal 3 3 2 4 2 3" xfId="15051" xr:uid="{00000000-0005-0000-0000-0000FB3C0000}"/>
    <cellStyle name="Normal 3 3 2 4 2 3 2" xfId="15052" xr:uid="{00000000-0005-0000-0000-0000FC3C0000}"/>
    <cellStyle name="Normal 3 3 2 4 2 3 2 2" xfId="15053" xr:uid="{00000000-0005-0000-0000-0000FD3C0000}"/>
    <cellStyle name="Normal 3 3 2 4 2 3 2 2 2" xfId="15054" xr:uid="{00000000-0005-0000-0000-0000FE3C0000}"/>
    <cellStyle name="Normal 3 3 2 4 2 3 2 2 3" xfId="15055" xr:uid="{00000000-0005-0000-0000-0000FF3C0000}"/>
    <cellStyle name="Normal 3 3 2 4 2 3 2 2 4" xfId="15056" xr:uid="{00000000-0005-0000-0000-0000003D0000}"/>
    <cellStyle name="Normal 3 3 2 4 2 3 2 3" xfId="15057" xr:uid="{00000000-0005-0000-0000-0000013D0000}"/>
    <cellStyle name="Normal 3 3 2 4 2 3 2 4" xfId="15058" xr:uid="{00000000-0005-0000-0000-0000023D0000}"/>
    <cellStyle name="Normal 3 3 2 4 2 3 2 5" xfId="15059" xr:uid="{00000000-0005-0000-0000-0000033D0000}"/>
    <cellStyle name="Normal 3 3 2 4 2 3 3" xfId="15060" xr:uid="{00000000-0005-0000-0000-0000043D0000}"/>
    <cellStyle name="Normal 3 3 2 4 2 3 3 2" xfId="15061" xr:uid="{00000000-0005-0000-0000-0000053D0000}"/>
    <cellStyle name="Normal 3 3 2 4 2 3 3 3" xfId="15062" xr:uid="{00000000-0005-0000-0000-0000063D0000}"/>
    <cellStyle name="Normal 3 3 2 4 2 3 3 4" xfId="15063" xr:uid="{00000000-0005-0000-0000-0000073D0000}"/>
    <cellStyle name="Normal 3 3 2 4 2 3 4" xfId="15064" xr:uid="{00000000-0005-0000-0000-0000083D0000}"/>
    <cellStyle name="Normal 3 3 2 4 2 3 5" xfId="15065" xr:uid="{00000000-0005-0000-0000-0000093D0000}"/>
    <cellStyle name="Normal 3 3 2 4 2 3 6" xfId="15066" xr:uid="{00000000-0005-0000-0000-00000A3D0000}"/>
    <cellStyle name="Normal 3 3 2 4 2 4" xfId="15067" xr:uid="{00000000-0005-0000-0000-00000B3D0000}"/>
    <cellStyle name="Normal 3 3 2 4 2 4 2" xfId="15068" xr:uid="{00000000-0005-0000-0000-00000C3D0000}"/>
    <cellStyle name="Normal 3 3 2 4 2 4 2 2" xfId="15069" xr:uid="{00000000-0005-0000-0000-00000D3D0000}"/>
    <cellStyle name="Normal 3 3 2 4 2 4 2 3" xfId="15070" xr:uid="{00000000-0005-0000-0000-00000E3D0000}"/>
    <cellStyle name="Normal 3 3 2 4 2 4 2 4" xfId="15071" xr:uid="{00000000-0005-0000-0000-00000F3D0000}"/>
    <cellStyle name="Normal 3 3 2 4 2 4 3" xfId="15072" xr:uid="{00000000-0005-0000-0000-0000103D0000}"/>
    <cellStyle name="Normal 3 3 2 4 2 4 4" xfId="15073" xr:uid="{00000000-0005-0000-0000-0000113D0000}"/>
    <cellStyle name="Normal 3 3 2 4 2 4 5" xfId="15074" xr:uid="{00000000-0005-0000-0000-0000123D0000}"/>
    <cellStyle name="Normal 3 3 2 4 2 5" xfId="15075" xr:uid="{00000000-0005-0000-0000-0000133D0000}"/>
    <cellStyle name="Normal 3 3 2 4 2 5 2" xfId="15076" xr:uid="{00000000-0005-0000-0000-0000143D0000}"/>
    <cellStyle name="Normal 3 3 2 4 2 5 3" xfId="15077" xr:uid="{00000000-0005-0000-0000-0000153D0000}"/>
    <cellStyle name="Normal 3 3 2 4 2 5 4" xfId="15078" xr:uid="{00000000-0005-0000-0000-0000163D0000}"/>
    <cellStyle name="Normal 3 3 2 4 2 6" xfId="15079" xr:uid="{00000000-0005-0000-0000-0000173D0000}"/>
    <cellStyle name="Normal 3 3 2 4 2 7" xfId="15080" xr:uid="{00000000-0005-0000-0000-0000183D0000}"/>
    <cellStyle name="Normal 3 3 2 4 2 8" xfId="15081" xr:uid="{00000000-0005-0000-0000-0000193D0000}"/>
    <cellStyle name="Normal 3 3 2 4 3" xfId="15082" xr:uid="{00000000-0005-0000-0000-00001A3D0000}"/>
    <cellStyle name="Normal 3 3 2 4 3 2" xfId="15083" xr:uid="{00000000-0005-0000-0000-00001B3D0000}"/>
    <cellStyle name="Normal 3 3 2 4 3 2 2" xfId="15084" xr:uid="{00000000-0005-0000-0000-00001C3D0000}"/>
    <cellStyle name="Normal 3 3 2 4 3 2 2 2" xfId="15085" xr:uid="{00000000-0005-0000-0000-00001D3D0000}"/>
    <cellStyle name="Normal 3 3 2 4 3 2 2 3" xfId="15086" xr:uid="{00000000-0005-0000-0000-00001E3D0000}"/>
    <cellStyle name="Normal 3 3 2 4 3 2 2 4" xfId="15087" xr:uid="{00000000-0005-0000-0000-00001F3D0000}"/>
    <cellStyle name="Normal 3 3 2 4 3 2 3" xfId="15088" xr:uid="{00000000-0005-0000-0000-0000203D0000}"/>
    <cellStyle name="Normal 3 3 2 4 3 2 4" xfId="15089" xr:uid="{00000000-0005-0000-0000-0000213D0000}"/>
    <cellStyle name="Normal 3 3 2 4 3 2 5" xfId="15090" xr:uid="{00000000-0005-0000-0000-0000223D0000}"/>
    <cellStyle name="Normal 3 3 2 4 3 3" xfId="15091" xr:uid="{00000000-0005-0000-0000-0000233D0000}"/>
    <cellStyle name="Normal 3 3 2 4 3 3 2" xfId="15092" xr:uid="{00000000-0005-0000-0000-0000243D0000}"/>
    <cellStyle name="Normal 3 3 2 4 3 3 3" xfId="15093" xr:uid="{00000000-0005-0000-0000-0000253D0000}"/>
    <cellStyle name="Normal 3 3 2 4 3 3 4" xfId="15094" xr:uid="{00000000-0005-0000-0000-0000263D0000}"/>
    <cellStyle name="Normal 3 3 2 4 3 4" xfId="15095" xr:uid="{00000000-0005-0000-0000-0000273D0000}"/>
    <cellStyle name="Normal 3 3 2 4 3 5" xfId="15096" xr:uid="{00000000-0005-0000-0000-0000283D0000}"/>
    <cellStyle name="Normal 3 3 2 4 3 6" xfId="15097" xr:uid="{00000000-0005-0000-0000-0000293D0000}"/>
    <cellStyle name="Normal 3 3 2 4 4" xfId="15098" xr:uid="{00000000-0005-0000-0000-00002A3D0000}"/>
    <cellStyle name="Normal 3 3 2 4 4 2" xfId="15099" xr:uid="{00000000-0005-0000-0000-00002B3D0000}"/>
    <cellStyle name="Normal 3 3 2 4 4 2 2" xfId="15100" xr:uid="{00000000-0005-0000-0000-00002C3D0000}"/>
    <cellStyle name="Normal 3 3 2 4 4 2 2 2" xfId="15101" xr:uid="{00000000-0005-0000-0000-00002D3D0000}"/>
    <cellStyle name="Normal 3 3 2 4 4 2 2 3" xfId="15102" xr:uid="{00000000-0005-0000-0000-00002E3D0000}"/>
    <cellStyle name="Normal 3 3 2 4 4 2 2 4" xfId="15103" xr:uid="{00000000-0005-0000-0000-00002F3D0000}"/>
    <cellStyle name="Normal 3 3 2 4 4 2 3" xfId="15104" xr:uid="{00000000-0005-0000-0000-0000303D0000}"/>
    <cellStyle name="Normal 3 3 2 4 4 2 4" xfId="15105" xr:uid="{00000000-0005-0000-0000-0000313D0000}"/>
    <cellStyle name="Normal 3 3 2 4 4 2 5" xfId="15106" xr:uid="{00000000-0005-0000-0000-0000323D0000}"/>
    <cellStyle name="Normal 3 3 2 4 4 3" xfId="15107" xr:uid="{00000000-0005-0000-0000-0000333D0000}"/>
    <cellStyle name="Normal 3 3 2 4 4 3 2" xfId="15108" xr:uid="{00000000-0005-0000-0000-0000343D0000}"/>
    <cellStyle name="Normal 3 3 2 4 4 3 3" xfId="15109" xr:uid="{00000000-0005-0000-0000-0000353D0000}"/>
    <cellStyle name="Normal 3 3 2 4 4 3 4" xfId="15110" xr:uid="{00000000-0005-0000-0000-0000363D0000}"/>
    <cellStyle name="Normal 3 3 2 4 4 4" xfId="15111" xr:uid="{00000000-0005-0000-0000-0000373D0000}"/>
    <cellStyle name="Normal 3 3 2 4 4 5" xfId="15112" xr:uid="{00000000-0005-0000-0000-0000383D0000}"/>
    <cellStyle name="Normal 3 3 2 4 4 6" xfId="15113" xr:uid="{00000000-0005-0000-0000-0000393D0000}"/>
    <cellStyle name="Normal 3 3 2 4 5" xfId="15114" xr:uid="{00000000-0005-0000-0000-00003A3D0000}"/>
    <cellStyle name="Normal 3 3 2 4 5 2" xfId="15115" xr:uid="{00000000-0005-0000-0000-00003B3D0000}"/>
    <cellStyle name="Normal 3 3 2 4 5 2 2" xfId="15116" xr:uid="{00000000-0005-0000-0000-00003C3D0000}"/>
    <cellStyle name="Normal 3 3 2 4 5 2 3" xfId="15117" xr:uid="{00000000-0005-0000-0000-00003D3D0000}"/>
    <cellStyle name="Normal 3 3 2 4 5 2 4" xfId="15118" xr:uid="{00000000-0005-0000-0000-00003E3D0000}"/>
    <cellStyle name="Normal 3 3 2 4 5 3" xfId="15119" xr:uid="{00000000-0005-0000-0000-00003F3D0000}"/>
    <cellStyle name="Normal 3 3 2 4 5 4" xfId="15120" xr:uid="{00000000-0005-0000-0000-0000403D0000}"/>
    <cellStyle name="Normal 3 3 2 4 5 5" xfId="15121" xr:uid="{00000000-0005-0000-0000-0000413D0000}"/>
    <cellStyle name="Normal 3 3 2 4 6" xfId="15122" xr:uid="{00000000-0005-0000-0000-0000423D0000}"/>
    <cellStyle name="Normal 3 3 2 4 6 2" xfId="15123" xr:uid="{00000000-0005-0000-0000-0000433D0000}"/>
    <cellStyle name="Normal 3 3 2 4 6 3" xfId="15124" xr:uid="{00000000-0005-0000-0000-0000443D0000}"/>
    <cellStyle name="Normal 3 3 2 4 6 4" xfId="15125" xr:uid="{00000000-0005-0000-0000-0000453D0000}"/>
    <cellStyle name="Normal 3 3 2 4 7" xfId="15126" xr:uid="{00000000-0005-0000-0000-0000463D0000}"/>
    <cellStyle name="Normal 3 3 2 4 8" xfId="15127" xr:uid="{00000000-0005-0000-0000-0000473D0000}"/>
    <cellStyle name="Normal 3 3 2 4 9" xfId="15128" xr:uid="{00000000-0005-0000-0000-0000483D0000}"/>
    <cellStyle name="Normal 3 3 2 5" xfId="15129" xr:uid="{00000000-0005-0000-0000-0000493D0000}"/>
    <cellStyle name="Normal 3 3 2 5 2" xfId="15130" xr:uid="{00000000-0005-0000-0000-00004A3D0000}"/>
    <cellStyle name="Normal 3 3 2 5 2 2" xfId="15131" xr:uid="{00000000-0005-0000-0000-00004B3D0000}"/>
    <cellStyle name="Normal 3 3 2 5 2 2 2" xfId="15132" xr:uid="{00000000-0005-0000-0000-00004C3D0000}"/>
    <cellStyle name="Normal 3 3 2 5 2 2 2 2" xfId="15133" xr:uid="{00000000-0005-0000-0000-00004D3D0000}"/>
    <cellStyle name="Normal 3 3 2 5 2 2 2 3" xfId="15134" xr:uid="{00000000-0005-0000-0000-00004E3D0000}"/>
    <cellStyle name="Normal 3 3 2 5 2 2 2 4" xfId="15135" xr:uid="{00000000-0005-0000-0000-00004F3D0000}"/>
    <cellStyle name="Normal 3 3 2 5 2 2 3" xfId="15136" xr:uid="{00000000-0005-0000-0000-0000503D0000}"/>
    <cellStyle name="Normal 3 3 2 5 2 2 4" xfId="15137" xr:uid="{00000000-0005-0000-0000-0000513D0000}"/>
    <cellStyle name="Normal 3 3 2 5 2 2 5" xfId="15138" xr:uid="{00000000-0005-0000-0000-0000523D0000}"/>
    <cellStyle name="Normal 3 3 2 5 2 3" xfId="15139" xr:uid="{00000000-0005-0000-0000-0000533D0000}"/>
    <cellStyle name="Normal 3 3 2 5 2 3 2" xfId="15140" xr:uid="{00000000-0005-0000-0000-0000543D0000}"/>
    <cellStyle name="Normal 3 3 2 5 2 3 3" xfId="15141" xr:uid="{00000000-0005-0000-0000-0000553D0000}"/>
    <cellStyle name="Normal 3 3 2 5 2 3 4" xfId="15142" xr:uid="{00000000-0005-0000-0000-0000563D0000}"/>
    <cellStyle name="Normal 3 3 2 5 2 4" xfId="15143" xr:uid="{00000000-0005-0000-0000-0000573D0000}"/>
    <cellStyle name="Normal 3 3 2 5 2 5" xfId="15144" xr:uid="{00000000-0005-0000-0000-0000583D0000}"/>
    <cellStyle name="Normal 3 3 2 5 2 6" xfId="15145" xr:uid="{00000000-0005-0000-0000-0000593D0000}"/>
    <cellStyle name="Normal 3 3 2 5 3" xfId="15146" xr:uid="{00000000-0005-0000-0000-00005A3D0000}"/>
    <cellStyle name="Normal 3 3 2 5 3 2" xfId="15147" xr:uid="{00000000-0005-0000-0000-00005B3D0000}"/>
    <cellStyle name="Normal 3 3 2 5 3 2 2" xfId="15148" xr:uid="{00000000-0005-0000-0000-00005C3D0000}"/>
    <cellStyle name="Normal 3 3 2 5 3 2 2 2" xfId="15149" xr:uid="{00000000-0005-0000-0000-00005D3D0000}"/>
    <cellStyle name="Normal 3 3 2 5 3 2 2 3" xfId="15150" xr:uid="{00000000-0005-0000-0000-00005E3D0000}"/>
    <cellStyle name="Normal 3 3 2 5 3 2 2 4" xfId="15151" xr:uid="{00000000-0005-0000-0000-00005F3D0000}"/>
    <cellStyle name="Normal 3 3 2 5 3 2 3" xfId="15152" xr:uid="{00000000-0005-0000-0000-0000603D0000}"/>
    <cellStyle name="Normal 3 3 2 5 3 2 4" xfId="15153" xr:uid="{00000000-0005-0000-0000-0000613D0000}"/>
    <cellStyle name="Normal 3 3 2 5 3 2 5" xfId="15154" xr:uid="{00000000-0005-0000-0000-0000623D0000}"/>
    <cellStyle name="Normal 3 3 2 5 3 3" xfId="15155" xr:uid="{00000000-0005-0000-0000-0000633D0000}"/>
    <cellStyle name="Normal 3 3 2 5 3 3 2" xfId="15156" xr:uid="{00000000-0005-0000-0000-0000643D0000}"/>
    <cellStyle name="Normal 3 3 2 5 3 3 3" xfId="15157" xr:uid="{00000000-0005-0000-0000-0000653D0000}"/>
    <cellStyle name="Normal 3 3 2 5 3 3 4" xfId="15158" xr:uid="{00000000-0005-0000-0000-0000663D0000}"/>
    <cellStyle name="Normal 3 3 2 5 3 4" xfId="15159" xr:uid="{00000000-0005-0000-0000-0000673D0000}"/>
    <cellStyle name="Normal 3 3 2 5 3 5" xfId="15160" xr:uid="{00000000-0005-0000-0000-0000683D0000}"/>
    <cellStyle name="Normal 3 3 2 5 3 6" xfId="15161" xr:uid="{00000000-0005-0000-0000-0000693D0000}"/>
    <cellStyle name="Normal 3 3 2 5 4" xfId="15162" xr:uid="{00000000-0005-0000-0000-00006A3D0000}"/>
    <cellStyle name="Normal 3 3 2 5 4 2" xfId="15163" xr:uid="{00000000-0005-0000-0000-00006B3D0000}"/>
    <cellStyle name="Normal 3 3 2 5 4 2 2" xfId="15164" xr:uid="{00000000-0005-0000-0000-00006C3D0000}"/>
    <cellStyle name="Normal 3 3 2 5 4 2 3" xfId="15165" xr:uid="{00000000-0005-0000-0000-00006D3D0000}"/>
    <cellStyle name="Normal 3 3 2 5 4 2 4" xfId="15166" xr:uid="{00000000-0005-0000-0000-00006E3D0000}"/>
    <cellStyle name="Normal 3 3 2 5 4 3" xfId="15167" xr:uid="{00000000-0005-0000-0000-00006F3D0000}"/>
    <cellStyle name="Normal 3 3 2 5 4 4" xfId="15168" xr:uid="{00000000-0005-0000-0000-0000703D0000}"/>
    <cellStyle name="Normal 3 3 2 5 4 5" xfId="15169" xr:uid="{00000000-0005-0000-0000-0000713D0000}"/>
    <cellStyle name="Normal 3 3 2 5 5" xfId="15170" xr:uid="{00000000-0005-0000-0000-0000723D0000}"/>
    <cellStyle name="Normal 3 3 2 5 5 2" xfId="15171" xr:uid="{00000000-0005-0000-0000-0000733D0000}"/>
    <cellStyle name="Normal 3 3 2 5 5 3" xfId="15172" xr:uid="{00000000-0005-0000-0000-0000743D0000}"/>
    <cellStyle name="Normal 3 3 2 5 5 4" xfId="15173" xr:uid="{00000000-0005-0000-0000-0000753D0000}"/>
    <cellStyle name="Normal 3 3 2 5 6" xfId="15174" xr:uid="{00000000-0005-0000-0000-0000763D0000}"/>
    <cellStyle name="Normal 3 3 2 5 7" xfId="15175" xr:uid="{00000000-0005-0000-0000-0000773D0000}"/>
    <cellStyle name="Normal 3 3 2 5 8" xfId="15176" xr:uid="{00000000-0005-0000-0000-0000783D0000}"/>
    <cellStyle name="Normal 3 3 2 6" xfId="15177" xr:uid="{00000000-0005-0000-0000-0000793D0000}"/>
    <cellStyle name="Normal 3 3 2 6 2" xfId="15178" xr:uid="{00000000-0005-0000-0000-00007A3D0000}"/>
    <cellStyle name="Normal 3 3 2 6 2 2" xfId="15179" xr:uid="{00000000-0005-0000-0000-00007B3D0000}"/>
    <cellStyle name="Normal 3 3 2 6 2 2 2" xfId="15180" xr:uid="{00000000-0005-0000-0000-00007C3D0000}"/>
    <cellStyle name="Normal 3 3 2 6 2 2 2 2" xfId="15181" xr:uid="{00000000-0005-0000-0000-00007D3D0000}"/>
    <cellStyle name="Normal 3 3 2 6 2 2 2 3" xfId="15182" xr:uid="{00000000-0005-0000-0000-00007E3D0000}"/>
    <cellStyle name="Normal 3 3 2 6 2 2 2 4" xfId="15183" xr:uid="{00000000-0005-0000-0000-00007F3D0000}"/>
    <cellStyle name="Normal 3 3 2 6 2 2 3" xfId="15184" xr:uid="{00000000-0005-0000-0000-0000803D0000}"/>
    <cellStyle name="Normal 3 3 2 6 2 2 4" xfId="15185" xr:uid="{00000000-0005-0000-0000-0000813D0000}"/>
    <cellStyle name="Normal 3 3 2 6 2 2 5" xfId="15186" xr:uid="{00000000-0005-0000-0000-0000823D0000}"/>
    <cellStyle name="Normal 3 3 2 6 2 3" xfId="15187" xr:uid="{00000000-0005-0000-0000-0000833D0000}"/>
    <cellStyle name="Normal 3 3 2 6 2 3 2" xfId="15188" xr:uid="{00000000-0005-0000-0000-0000843D0000}"/>
    <cellStyle name="Normal 3 3 2 6 2 3 3" xfId="15189" xr:uid="{00000000-0005-0000-0000-0000853D0000}"/>
    <cellStyle name="Normal 3 3 2 6 2 3 4" xfId="15190" xr:uid="{00000000-0005-0000-0000-0000863D0000}"/>
    <cellStyle name="Normal 3 3 2 6 2 4" xfId="15191" xr:uid="{00000000-0005-0000-0000-0000873D0000}"/>
    <cellStyle name="Normal 3 3 2 6 2 5" xfId="15192" xr:uid="{00000000-0005-0000-0000-0000883D0000}"/>
    <cellStyle name="Normal 3 3 2 6 2 6" xfId="15193" xr:uid="{00000000-0005-0000-0000-0000893D0000}"/>
    <cellStyle name="Normal 3 3 2 6 3" xfId="15194" xr:uid="{00000000-0005-0000-0000-00008A3D0000}"/>
    <cellStyle name="Normal 3 3 2 6 3 2" xfId="15195" xr:uid="{00000000-0005-0000-0000-00008B3D0000}"/>
    <cellStyle name="Normal 3 3 2 6 3 2 2" xfId="15196" xr:uid="{00000000-0005-0000-0000-00008C3D0000}"/>
    <cellStyle name="Normal 3 3 2 6 3 2 2 2" xfId="15197" xr:uid="{00000000-0005-0000-0000-00008D3D0000}"/>
    <cellStyle name="Normal 3 3 2 6 3 2 2 3" xfId="15198" xr:uid="{00000000-0005-0000-0000-00008E3D0000}"/>
    <cellStyle name="Normal 3 3 2 6 3 2 2 4" xfId="15199" xr:uid="{00000000-0005-0000-0000-00008F3D0000}"/>
    <cellStyle name="Normal 3 3 2 6 3 2 3" xfId="15200" xr:uid="{00000000-0005-0000-0000-0000903D0000}"/>
    <cellStyle name="Normal 3 3 2 6 3 2 4" xfId="15201" xr:uid="{00000000-0005-0000-0000-0000913D0000}"/>
    <cellStyle name="Normal 3 3 2 6 3 2 5" xfId="15202" xr:uid="{00000000-0005-0000-0000-0000923D0000}"/>
    <cellStyle name="Normal 3 3 2 6 3 3" xfId="15203" xr:uid="{00000000-0005-0000-0000-0000933D0000}"/>
    <cellStyle name="Normal 3 3 2 6 3 3 2" xfId="15204" xr:uid="{00000000-0005-0000-0000-0000943D0000}"/>
    <cellStyle name="Normal 3 3 2 6 3 3 3" xfId="15205" xr:uid="{00000000-0005-0000-0000-0000953D0000}"/>
    <cellStyle name="Normal 3 3 2 6 3 3 4" xfId="15206" xr:uid="{00000000-0005-0000-0000-0000963D0000}"/>
    <cellStyle name="Normal 3 3 2 6 3 4" xfId="15207" xr:uid="{00000000-0005-0000-0000-0000973D0000}"/>
    <cellStyle name="Normal 3 3 2 6 3 5" xfId="15208" xr:uid="{00000000-0005-0000-0000-0000983D0000}"/>
    <cellStyle name="Normal 3 3 2 6 3 6" xfId="15209" xr:uid="{00000000-0005-0000-0000-0000993D0000}"/>
    <cellStyle name="Normal 3 3 2 6 4" xfId="15210" xr:uid="{00000000-0005-0000-0000-00009A3D0000}"/>
    <cellStyle name="Normal 3 3 2 6 4 2" xfId="15211" xr:uid="{00000000-0005-0000-0000-00009B3D0000}"/>
    <cellStyle name="Normal 3 3 2 6 4 2 2" xfId="15212" xr:uid="{00000000-0005-0000-0000-00009C3D0000}"/>
    <cellStyle name="Normal 3 3 2 6 4 2 3" xfId="15213" xr:uid="{00000000-0005-0000-0000-00009D3D0000}"/>
    <cellStyle name="Normal 3 3 2 6 4 2 4" xfId="15214" xr:uid="{00000000-0005-0000-0000-00009E3D0000}"/>
    <cellStyle name="Normal 3 3 2 6 4 3" xfId="15215" xr:uid="{00000000-0005-0000-0000-00009F3D0000}"/>
    <cellStyle name="Normal 3 3 2 6 4 4" xfId="15216" xr:uid="{00000000-0005-0000-0000-0000A03D0000}"/>
    <cellStyle name="Normal 3 3 2 6 4 5" xfId="15217" xr:uid="{00000000-0005-0000-0000-0000A13D0000}"/>
    <cellStyle name="Normal 3 3 2 6 5" xfId="15218" xr:uid="{00000000-0005-0000-0000-0000A23D0000}"/>
    <cellStyle name="Normal 3 3 2 6 5 2" xfId="15219" xr:uid="{00000000-0005-0000-0000-0000A33D0000}"/>
    <cellStyle name="Normal 3 3 2 6 5 3" xfId="15220" xr:uid="{00000000-0005-0000-0000-0000A43D0000}"/>
    <cellStyle name="Normal 3 3 2 6 5 4" xfId="15221" xr:uid="{00000000-0005-0000-0000-0000A53D0000}"/>
    <cellStyle name="Normal 3 3 2 6 6" xfId="15222" xr:uid="{00000000-0005-0000-0000-0000A63D0000}"/>
    <cellStyle name="Normal 3 3 2 6 7" xfId="15223" xr:uid="{00000000-0005-0000-0000-0000A73D0000}"/>
    <cellStyle name="Normal 3 3 2 6 8" xfId="15224" xr:uid="{00000000-0005-0000-0000-0000A83D0000}"/>
    <cellStyle name="Normal 3 3 2 7" xfId="15225" xr:uid="{00000000-0005-0000-0000-0000A93D0000}"/>
    <cellStyle name="Normal 3 3 2 7 2" xfId="15226" xr:uid="{00000000-0005-0000-0000-0000AA3D0000}"/>
    <cellStyle name="Normal 3 3 2 7 2 2" xfId="15227" xr:uid="{00000000-0005-0000-0000-0000AB3D0000}"/>
    <cellStyle name="Normal 3 3 2 7 2 2 2" xfId="15228" xr:uid="{00000000-0005-0000-0000-0000AC3D0000}"/>
    <cellStyle name="Normal 3 3 2 7 2 2 3" xfId="15229" xr:uid="{00000000-0005-0000-0000-0000AD3D0000}"/>
    <cellStyle name="Normal 3 3 2 7 2 2 4" xfId="15230" xr:uid="{00000000-0005-0000-0000-0000AE3D0000}"/>
    <cellStyle name="Normal 3 3 2 7 2 3" xfId="15231" xr:uid="{00000000-0005-0000-0000-0000AF3D0000}"/>
    <cellStyle name="Normal 3 3 2 7 2 4" xfId="15232" xr:uid="{00000000-0005-0000-0000-0000B03D0000}"/>
    <cellStyle name="Normal 3 3 2 7 2 5" xfId="15233" xr:uid="{00000000-0005-0000-0000-0000B13D0000}"/>
    <cellStyle name="Normal 3 3 2 7 3" xfId="15234" xr:uid="{00000000-0005-0000-0000-0000B23D0000}"/>
    <cellStyle name="Normal 3 3 2 7 3 2" xfId="15235" xr:uid="{00000000-0005-0000-0000-0000B33D0000}"/>
    <cellStyle name="Normal 3 3 2 7 3 3" xfId="15236" xr:uid="{00000000-0005-0000-0000-0000B43D0000}"/>
    <cellStyle name="Normal 3 3 2 7 3 4" xfId="15237" xr:uid="{00000000-0005-0000-0000-0000B53D0000}"/>
    <cellStyle name="Normal 3 3 2 7 4" xfId="15238" xr:uid="{00000000-0005-0000-0000-0000B63D0000}"/>
    <cellStyle name="Normal 3 3 2 7 5" xfId="15239" xr:uid="{00000000-0005-0000-0000-0000B73D0000}"/>
    <cellStyle name="Normal 3 3 2 7 6" xfId="15240" xr:uid="{00000000-0005-0000-0000-0000B83D0000}"/>
    <cellStyle name="Normal 3 3 2 8" xfId="15241" xr:uid="{00000000-0005-0000-0000-0000B93D0000}"/>
    <cellStyle name="Normal 3 3 2 8 2" xfId="15242" xr:uid="{00000000-0005-0000-0000-0000BA3D0000}"/>
    <cellStyle name="Normal 3 3 2 8 2 2" xfId="15243" xr:uid="{00000000-0005-0000-0000-0000BB3D0000}"/>
    <cellStyle name="Normal 3 3 2 8 2 2 2" xfId="15244" xr:uid="{00000000-0005-0000-0000-0000BC3D0000}"/>
    <cellStyle name="Normal 3 3 2 8 2 2 3" xfId="15245" xr:uid="{00000000-0005-0000-0000-0000BD3D0000}"/>
    <cellStyle name="Normal 3 3 2 8 2 2 4" xfId="15246" xr:uid="{00000000-0005-0000-0000-0000BE3D0000}"/>
    <cellStyle name="Normal 3 3 2 8 2 3" xfId="15247" xr:uid="{00000000-0005-0000-0000-0000BF3D0000}"/>
    <cellStyle name="Normal 3 3 2 8 2 4" xfId="15248" xr:uid="{00000000-0005-0000-0000-0000C03D0000}"/>
    <cellStyle name="Normal 3 3 2 8 2 5" xfId="15249" xr:uid="{00000000-0005-0000-0000-0000C13D0000}"/>
    <cellStyle name="Normal 3 3 2 8 3" xfId="15250" xr:uid="{00000000-0005-0000-0000-0000C23D0000}"/>
    <cellStyle name="Normal 3 3 2 8 3 2" xfId="15251" xr:uid="{00000000-0005-0000-0000-0000C33D0000}"/>
    <cellStyle name="Normal 3 3 2 8 3 3" xfId="15252" xr:uid="{00000000-0005-0000-0000-0000C43D0000}"/>
    <cellStyle name="Normal 3 3 2 8 3 4" xfId="15253" xr:uid="{00000000-0005-0000-0000-0000C53D0000}"/>
    <cellStyle name="Normal 3 3 2 8 4" xfId="15254" xr:uid="{00000000-0005-0000-0000-0000C63D0000}"/>
    <cellStyle name="Normal 3 3 2 8 5" xfId="15255" xr:uid="{00000000-0005-0000-0000-0000C73D0000}"/>
    <cellStyle name="Normal 3 3 2 8 6" xfId="15256" xr:uid="{00000000-0005-0000-0000-0000C83D0000}"/>
    <cellStyle name="Normal 3 3 2 9" xfId="15257" xr:uid="{00000000-0005-0000-0000-0000C93D0000}"/>
    <cellStyle name="Normal 3 3 3" xfId="15258" xr:uid="{00000000-0005-0000-0000-0000CA3D0000}"/>
    <cellStyle name="Normal 3 3 3 10" xfId="15259" xr:uid="{00000000-0005-0000-0000-0000CB3D0000}"/>
    <cellStyle name="Normal 3 3 3 2" xfId="15260" xr:uid="{00000000-0005-0000-0000-0000CC3D0000}"/>
    <cellStyle name="Normal 3 3 3 2 2" xfId="15261" xr:uid="{00000000-0005-0000-0000-0000CD3D0000}"/>
    <cellStyle name="Normal 3 3 3 2 2 2" xfId="15262" xr:uid="{00000000-0005-0000-0000-0000CE3D0000}"/>
    <cellStyle name="Normal 3 3 3 2 2 2 2" xfId="15263" xr:uid="{00000000-0005-0000-0000-0000CF3D0000}"/>
    <cellStyle name="Normal 3 3 3 2 2 2 2 2" xfId="15264" xr:uid="{00000000-0005-0000-0000-0000D03D0000}"/>
    <cellStyle name="Normal 3 3 3 2 2 2 2 3" xfId="15265" xr:uid="{00000000-0005-0000-0000-0000D13D0000}"/>
    <cellStyle name="Normal 3 3 3 2 2 2 2 4" xfId="15266" xr:uid="{00000000-0005-0000-0000-0000D23D0000}"/>
    <cellStyle name="Normal 3 3 3 2 2 2 3" xfId="15267" xr:uid="{00000000-0005-0000-0000-0000D33D0000}"/>
    <cellStyle name="Normal 3 3 3 2 2 2 4" xfId="15268" xr:uid="{00000000-0005-0000-0000-0000D43D0000}"/>
    <cellStyle name="Normal 3 3 3 2 2 2 5" xfId="15269" xr:uid="{00000000-0005-0000-0000-0000D53D0000}"/>
    <cellStyle name="Normal 3 3 3 2 2 3" xfId="15270" xr:uid="{00000000-0005-0000-0000-0000D63D0000}"/>
    <cellStyle name="Normal 3 3 3 2 2 3 2" xfId="15271" xr:uid="{00000000-0005-0000-0000-0000D73D0000}"/>
    <cellStyle name="Normal 3 3 3 2 2 3 3" xfId="15272" xr:uid="{00000000-0005-0000-0000-0000D83D0000}"/>
    <cellStyle name="Normal 3 3 3 2 2 3 4" xfId="15273" xr:uid="{00000000-0005-0000-0000-0000D93D0000}"/>
    <cellStyle name="Normal 3 3 3 2 2 4" xfId="15274" xr:uid="{00000000-0005-0000-0000-0000DA3D0000}"/>
    <cellStyle name="Normal 3 3 3 2 2 5" xfId="15275" xr:uid="{00000000-0005-0000-0000-0000DB3D0000}"/>
    <cellStyle name="Normal 3 3 3 2 2 6" xfId="15276" xr:uid="{00000000-0005-0000-0000-0000DC3D0000}"/>
    <cellStyle name="Normal 3 3 3 2 3" xfId="15277" xr:uid="{00000000-0005-0000-0000-0000DD3D0000}"/>
    <cellStyle name="Normal 3 3 3 2 3 2" xfId="15278" xr:uid="{00000000-0005-0000-0000-0000DE3D0000}"/>
    <cellStyle name="Normal 3 3 3 2 3 2 2" xfId="15279" xr:uid="{00000000-0005-0000-0000-0000DF3D0000}"/>
    <cellStyle name="Normal 3 3 3 2 3 2 2 2" xfId="15280" xr:uid="{00000000-0005-0000-0000-0000E03D0000}"/>
    <cellStyle name="Normal 3 3 3 2 3 2 2 3" xfId="15281" xr:uid="{00000000-0005-0000-0000-0000E13D0000}"/>
    <cellStyle name="Normal 3 3 3 2 3 2 2 4" xfId="15282" xr:uid="{00000000-0005-0000-0000-0000E23D0000}"/>
    <cellStyle name="Normal 3 3 3 2 3 2 3" xfId="15283" xr:uid="{00000000-0005-0000-0000-0000E33D0000}"/>
    <cellStyle name="Normal 3 3 3 2 3 2 4" xfId="15284" xr:uid="{00000000-0005-0000-0000-0000E43D0000}"/>
    <cellStyle name="Normal 3 3 3 2 3 2 5" xfId="15285" xr:uid="{00000000-0005-0000-0000-0000E53D0000}"/>
    <cellStyle name="Normal 3 3 3 2 3 3" xfId="15286" xr:uid="{00000000-0005-0000-0000-0000E63D0000}"/>
    <cellStyle name="Normal 3 3 3 2 3 3 2" xfId="15287" xr:uid="{00000000-0005-0000-0000-0000E73D0000}"/>
    <cellStyle name="Normal 3 3 3 2 3 3 3" xfId="15288" xr:uid="{00000000-0005-0000-0000-0000E83D0000}"/>
    <cellStyle name="Normal 3 3 3 2 3 3 4" xfId="15289" xr:uid="{00000000-0005-0000-0000-0000E93D0000}"/>
    <cellStyle name="Normal 3 3 3 2 3 4" xfId="15290" xr:uid="{00000000-0005-0000-0000-0000EA3D0000}"/>
    <cellStyle name="Normal 3 3 3 2 3 5" xfId="15291" xr:uid="{00000000-0005-0000-0000-0000EB3D0000}"/>
    <cellStyle name="Normal 3 3 3 2 3 6" xfId="15292" xr:uid="{00000000-0005-0000-0000-0000EC3D0000}"/>
    <cellStyle name="Normal 3 3 3 2 4" xfId="15293" xr:uid="{00000000-0005-0000-0000-0000ED3D0000}"/>
    <cellStyle name="Normal 3 3 3 2 4 2" xfId="15294" xr:uid="{00000000-0005-0000-0000-0000EE3D0000}"/>
    <cellStyle name="Normal 3 3 3 2 4 2 2" xfId="15295" xr:uid="{00000000-0005-0000-0000-0000EF3D0000}"/>
    <cellStyle name="Normal 3 3 3 2 4 2 3" xfId="15296" xr:uid="{00000000-0005-0000-0000-0000F03D0000}"/>
    <cellStyle name="Normal 3 3 3 2 4 2 4" xfId="15297" xr:uid="{00000000-0005-0000-0000-0000F13D0000}"/>
    <cellStyle name="Normal 3 3 3 2 4 3" xfId="15298" xr:uid="{00000000-0005-0000-0000-0000F23D0000}"/>
    <cellStyle name="Normal 3 3 3 2 4 4" xfId="15299" xr:uid="{00000000-0005-0000-0000-0000F33D0000}"/>
    <cellStyle name="Normal 3 3 3 2 4 5" xfId="15300" xr:uid="{00000000-0005-0000-0000-0000F43D0000}"/>
    <cellStyle name="Normal 3 3 3 2 5" xfId="15301" xr:uid="{00000000-0005-0000-0000-0000F53D0000}"/>
    <cellStyle name="Normal 3 3 3 2 5 2" xfId="15302" xr:uid="{00000000-0005-0000-0000-0000F63D0000}"/>
    <cellStyle name="Normal 3 3 3 2 5 3" xfId="15303" xr:uid="{00000000-0005-0000-0000-0000F73D0000}"/>
    <cellStyle name="Normal 3 3 3 2 5 4" xfId="15304" xr:uid="{00000000-0005-0000-0000-0000F83D0000}"/>
    <cellStyle name="Normal 3 3 3 2 6" xfId="15305" xr:uid="{00000000-0005-0000-0000-0000F93D0000}"/>
    <cellStyle name="Normal 3 3 3 2 7" xfId="15306" xr:uid="{00000000-0005-0000-0000-0000FA3D0000}"/>
    <cellStyle name="Normal 3 3 3 2 8" xfId="15307" xr:uid="{00000000-0005-0000-0000-0000FB3D0000}"/>
    <cellStyle name="Normal 3 3 3 3" xfId="15308" xr:uid="{00000000-0005-0000-0000-0000FC3D0000}"/>
    <cellStyle name="Normal 3 3 3 3 2" xfId="15309" xr:uid="{00000000-0005-0000-0000-0000FD3D0000}"/>
    <cellStyle name="Normal 3 3 3 3 2 2" xfId="15310" xr:uid="{00000000-0005-0000-0000-0000FE3D0000}"/>
    <cellStyle name="Normal 3 3 3 3 2 2 2" xfId="15311" xr:uid="{00000000-0005-0000-0000-0000FF3D0000}"/>
    <cellStyle name="Normal 3 3 3 3 2 2 3" xfId="15312" xr:uid="{00000000-0005-0000-0000-0000003E0000}"/>
    <cellStyle name="Normal 3 3 3 3 2 2 4" xfId="15313" xr:uid="{00000000-0005-0000-0000-0000013E0000}"/>
    <cellStyle name="Normal 3 3 3 3 2 3" xfId="15314" xr:uid="{00000000-0005-0000-0000-0000023E0000}"/>
    <cellStyle name="Normal 3 3 3 3 2 4" xfId="15315" xr:uid="{00000000-0005-0000-0000-0000033E0000}"/>
    <cellStyle name="Normal 3 3 3 3 2 5" xfId="15316" xr:uid="{00000000-0005-0000-0000-0000043E0000}"/>
    <cellStyle name="Normal 3 3 3 3 3" xfId="15317" xr:uid="{00000000-0005-0000-0000-0000053E0000}"/>
    <cellStyle name="Normal 3 3 3 3 3 2" xfId="15318" xr:uid="{00000000-0005-0000-0000-0000063E0000}"/>
    <cellStyle name="Normal 3 3 3 3 3 3" xfId="15319" xr:uid="{00000000-0005-0000-0000-0000073E0000}"/>
    <cellStyle name="Normal 3 3 3 3 3 4" xfId="15320" xr:uid="{00000000-0005-0000-0000-0000083E0000}"/>
    <cellStyle name="Normal 3 3 3 3 4" xfId="15321" xr:uid="{00000000-0005-0000-0000-0000093E0000}"/>
    <cellStyle name="Normal 3 3 3 3 5" xfId="15322" xr:uid="{00000000-0005-0000-0000-00000A3E0000}"/>
    <cellStyle name="Normal 3 3 3 3 6" xfId="15323" xr:uid="{00000000-0005-0000-0000-00000B3E0000}"/>
    <cellStyle name="Normal 3 3 3 4" xfId="15324" xr:uid="{00000000-0005-0000-0000-00000C3E0000}"/>
    <cellStyle name="Normal 3 3 3 4 2" xfId="15325" xr:uid="{00000000-0005-0000-0000-00000D3E0000}"/>
    <cellStyle name="Normal 3 3 3 4 2 2" xfId="15326" xr:uid="{00000000-0005-0000-0000-00000E3E0000}"/>
    <cellStyle name="Normal 3 3 3 4 2 2 2" xfId="15327" xr:uid="{00000000-0005-0000-0000-00000F3E0000}"/>
    <cellStyle name="Normal 3 3 3 4 2 2 3" xfId="15328" xr:uid="{00000000-0005-0000-0000-0000103E0000}"/>
    <cellStyle name="Normal 3 3 3 4 2 2 4" xfId="15329" xr:uid="{00000000-0005-0000-0000-0000113E0000}"/>
    <cellStyle name="Normal 3 3 3 4 2 3" xfId="15330" xr:uid="{00000000-0005-0000-0000-0000123E0000}"/>
    <cellStyle name="Normal 3 3 3 4 2 4" xfId="15331" xr:uid="{00000000-0005-0000-0000-0000133E0000}"/>
    <cellStyle name="Normal 3 3 3 4 2 5" xfId="15332" xr:uid="{00000000-0005-0000-0000-0000143E0000}"/>
    <cellStyle name="Normal 3 3 3 4 3" xfId="15333" xr:uid="{00000000-0005-0000-0000-0000153E0000}"/>
    <cellStyle name="Normal 3 3 3 4 3 2" xfId="15334" xr:uid="{00000000-0005-0000-0000-0000163E0000}"/>
    <cellStyle name="Normal 3 3 3 4 3 3" xfId="15335" xr:uid="{00000000-0005-0000-0000-0000173E0000}"/>
    <cellStyle name="Normal 3 3 3 4 3 4" xfId="15336" xr:uid="{00000000-0005-0000-0000-0000183E0000}"/>
    <cellStyle name="Normal 3 3 3 4 4" xfId="15337" xr:uid="{00000000-0005-0000-0000-0000193E0000}"/>
    <cellStyle name="Normal 3 3 3 4 5" xfId="15338" xr:uid="{00000000-0005-0000-0000-00001A3E0000}"/>
    <cellStyle name="Normal 3 3 3 4 6" xfId="15339" xr:uid="{00000000-0005-0000-0000-00001B3E0000}"/>
    <cellStyle name="Normal 3 3 3 5" xfId="15340" xr:uid="{00000000-0005-0000-0000-00001C3E0000}"/>
    <cellStyle name="Normal 3 3 3 6" xfId="15341" xr:uid="{00000000-0005-0000-0000-00001D3E0000}"/>
    <cellStyle name="Normal 3 3 3 6 2" xfId="15342" xr:uid="{00000000-0005-0000-0000-00001E3E0000}"/>
    <cellStyle name="Normal 3 3 3 6 2 2" xfId="15343" xr:uid="{00000000-0005-0000-0000-00001F3E0000}"/>
    <cellStyle name="Normal 3 3 3 6 2 3" xfId="15344" xr:uid="{00000000-0005-0000-0000-0000203E0000}"/>
    <cellStyle name="Normal 3 3 3 6 2 4" xfId="15345" xr:uid="{00000000-0005-0000-0000-0000213E0000}"/>
    <cellStyle name="Normal 3 3 3 6 3" xfId="15346" xr:uid="{00000000-0005-0000-0000-0000223E0000}"/>
    <cellStyle name="Normal 3 3 3 6 4" xfId="15347" xr:uid="{00000000-0005-0000-0000-0000233E0000}"/>
    <cellStyle name="Normal 3 3 3 6 5" xfId="15348" xr:uid="{00000000-0005-0000-0000-0000243E0000}"/>
    <cellStyle name="Normal 3 3 3 7" xfId="15349" xr:uid="{00000000-0005-0000-0000-0000253E0000}"/>
    <cellStyle name="Normal 3 3 3 7 2" xfId="15350" xr:uid="{00000000-0005-0000-0000-0000263E0000}"/>
    <cellStyle name="Normal 3 3 3 7 3" xfId="15351" xr:uid="{00000000-0005-0000-0000-0000273E0000}"/>
    <cellStyle name="Normal 3 3 3 7 4" xfId="15352" xr:uid="{00000000-0005-0000-0000-0000283E0000}"/>
    <cellStyle name="Normal 3 3 3 8" xfId="15353" xr:uid="{00000000-0005-0000-0000-0000293E0000}"/>
    <cellStyle name="Normal 3 3 3 9" xfId="15354" xr:uid="{00000000-0005-0000-0000-00002A3E0000}"/>
    <cellStyle name="Normal 3 3 4" xfId="15355" xr:uid="{00000000-0005-0000-0000-00002B3E0000}"/>
    <cellStyle name="Normal 3 3 4 10" xfId="15356" xr:uid="{00000000-0005-0000-0000-00002C3E0000}"/>
    <cellStyle name="Normal 3 3 4 2" xfId="15357" xr:uid="{00000000-0005-0000-0000-00002D3E0000}"/>
    <cellStyle name="Normal 3 3 4 2 2" xfId="15358" xr:uid="{00000000-0005-0000-0000-00002E3E0000}"/>
    <cellStyle name="Normal 3 3 4 2 2 2" xfId="15359" xr:uid="{00000000-0005-0000-0000-00002F3E0000}"/>
    <cellStyle name="Normal 3 3 4 2 2 2 2" xfId="15360" xr:uid="{00000000-0005-0000-0000-0000303E0000}"/>
    <cellStyle name="Normal 3 3 4 2 2 2 2 2" xfId="15361" xr:uid="{00000000-0005-0000-0000-0000313E0000}"/>
    <cellStyle name="Normal 3 3 4 2 2 2 2 3" xfId="15362" xr:uid="{00000000-0005-0000-0000-0000323E0000}"/>
    <cellStyle name="Normal 3 3 4 2 2 2 2 4" xfId="15363" xr:uid="{00000000-0005-0000-0000-0000333E0000}"/>
    <cellStyle name="Normal 3 3 4 2 2 2 3" xfId="15364" xr:uid="{00000000-0005-0000-0000-0000343E0000}"/>
    <cellStyle name="Normal 3 3 4 2 2 2 4" xfId="15365" xr:uid="{00000000-0005-0000-0000-0000353E0000}"/>
    <cellStyle name="Normal 3 3 4 2 2 2 5" xfId="15366" xr:uid="{00000000-0005-0000-0000-0000363E0000}"/>
    <cellStyle name="Normal 3 3 4 2 2 3" xfId="15367" xr:uid="{00000000-0005-0000-0000-0000373E0000}"/>
    <cellStyle name="Normal 3 3 4 2 2 3 2" xfId="15368" xr:uid="{00000000-0005-0000-0000-0000383E0000}"/>
    <cellStyle name="Normal 3 3 4 2 2 3 3" xfId="15369" xr:uid="{00000000-0005-0000-0000-0000393E0000}"/>
    <cellStyle name="Normal 3 3 4 2 2 3 4" xfId="15370" xr:uid="{00000000-0005-0000-0000-00003A3E0000}"/>
    <cellStyle name="Normal 3 3 4 2 2 4" xfId="15371" xr:uid="{00000000-0005-0000-0000-00003B3E0000}"/>
    <cellStyle name="Normal 3 3 4 2 2 5" xfId="15372" xr:uid="{00000000-0005-0000-0000-00003C3E0000}"/>
    <cellStyle name="Normal 3 3 4 2 2 6" xfId="15373" xr:uid="{00000000-0005-0000-0000-00003D3E0000}"/>
    <cellStyle name="Normal 3 3 4 2 3" xfId="15374" xr:uid="{00000000-0005-0000-0000-00003E3E0000}"/>
    <cellStyle name="Normal 3 3 4 2 3 2" xfId="15375" xr:uid="{00000000-0005-0000-0000-00003F3E0000}"/>
    <cellStyle name="Normal 3 3 4 2 3 2 2" xfId="15376" xr:uid="{00000000-0005-0000-0000-0000403E0000}"/>
    <cellStyle name="Normal 3 3 4 2 3 2 2 2" xfId="15377" xr:uid="{00000000-0005-0000-0000-0000413E0000}"/>
    <cellStyle name="Normal 3 3 4 2 3 2 2 3" xfId="15378" xr:uid="{00000000-0005-0000-0000-0000423E0000}"/>
    <cellStyle name="Normal 3 3 4 2 3 2 2 4" xfId="15379" xr:uid="{00000000-0005-0000-0000-0000433E0000}"/>
    <cellStyle name="Normal 3 3 4 2 3 2 3" xfId="15380" xr:uid="{00000000-0005-0000-0000-0000443E0000}"/>
    <cellStyle name="Normal 3 3 4 2 3 2 4" xfId="15381" xr:uid="{00000000-0005-0000-0000-0000453E0000}"/>
    <cellStyle name="Normal 3 3 4 2 3 2 5" xfId="15382" xr:uid="{00000000-0005-0000-0000-0000463E0000}"/>
    <cellStyle name="Normal 3 3 4 2 3 3" xfId="15383" xr:uid="{00000000-0005-0000-0000-0000473E0000}"/>
    <cellStyle name="Normal 3 3 4 2 3 3 2" xfId="15384" xr:uid="{00000000-0005-0000-0000-0000483E0000}"/>
    <cellStyle name="Normal 3 3 4 2 3 3 3" xfId="15385" xr:uid="{00000000-0005-0000-0000-0000493E0000}"/>
    <cellStyle name="Normal 3 3 4 2 3 3 4" xfId="15386" xr:uid="{00000000-0005-0000-0000-00004A3E0000}"/>
    <cellStyle name="Normal 3 3 4 2 3 4" xfId="15387" xr:uid="{00000000-0005-0000-0000-00004B3E0000}"/>
    <cellStyle name="Normal 3 3 4 2 3 5" xfId="15388" xr:uid="{00000000-0005-0000-0000-00004C3E0000}"/>
    <cellStyle name="Normal 3 3 4 2 3 6" xfId="15389" xr:uid="{00000000-0005-0000-0000-00004D3E0000}"/>
    <cellStyle name="Normal 3 3 4 2 4" xfId="15390" xr:uid="{00000000-0005-0000-0000-00004E3E0000}"/>
    <cellStyle name="Normal 3 3 4 2 4 2" xfId="15391" xr:uid="{00000000-0005-0000-0000-00004F3E0000}"/>
    <cellStyle name="Normal 3 3 4 2 4 2 2" xfId="15392" xr:uid="{00000000-0005-0000-0000-0000503E0000}"/>
    <cellStyle name="Normal 3 3 4 2 4 2 3" xfId="15393" xr:uid="{00000000-0005-0000-0000-0000513E0000}"/>
    <cellStyle name="Normal 3 3 4 2 4 2 4" xfId="15394" xr:uid="{00000000-0005-0000-0000-0000523E0000}"/>
    <cellStyle name="Normal 3 3 4 2 4 3" xfId="15395" xr:uid="{00000000-0005-0000-0000-0000533E0000}"/>
    <cellStyle name="Normal 3 3 4 2 4 4" xfId="15396" xr:uid="{00000000-0005-0000-0000-0000543E0000}"/>
    <cellStyle name="Normal 3 3 4 2 4 5" xfId="15397" xr:uid="{00000000-0005-0000-0000-0000553E0000}"/>
    <cellStyle name="Normal 3 3 4 2 5" xfId="15398" xr:uid="{00000000-0005-0000-0000-0000563E0000}"/>
    <cellStyle name="Normal 3 3 4 2 5 2" xfId="15399" xr:uid="{00000000-0005-0000-0000-0000573E0000}"/>
    <cellStyle name="Normal 3 3 4 2 5 3" xfId="15400" xr:uid="{00000000-0005-0000-0000-0000583E0000}"/>
    <cellStyle name="Normal 3 3 4 2 5 4" xfId="15401" xr:uid="{00000000-0005-0000-0000-0000593E0000}"/>
    <cellStyle name="Normal 3 3 4 2 6" xfId="15402" xr:uid="{00000000-0005-0000-0000-00005A3E0000}"/>
    <cellStyle name="Normal 3 3 4 2 7" xfId="15403" xr:uid="{00000000-0005-0000-0000-00005B3E0000}"/>
    <cellStyle name="Normal 3 3 4 2 8" xfId="15404" xr:uid="{00000000-0005-0000-0000-00005C3E0000}"/>
    <cellStyle name="Normal 3 3 4 3" xfId="15405" xr:uid="{00000000-0005-0000-0000-00005D3E0000}"/>
    <cellStyle name="Normal 3 3 4 3 2" xfId="15406" xr:uid="{00000000-0005-0000-0000-00005E3E0000}"/>
    <cellStyle name="Normal 3 3 4 3 2 2" xfId="15407" xr:uid="{00000000-0005-0000-0000-00005F3E0000}"/>
    <cellStyle name="Normal 3 3 4 3 2 2 2" xfId="15408" xr:uid="{00000000-0005-0000-0000-0000603E0000}"/>
    <cellStyle name="Normal 3 3 4 3 2 2 3" xfId="15409" xr:uid="{00000000-0005-0000-0000-0000613E0000}"/>
    <cellStyle name="Normal 3 3 4 3 2 2 4" xfId="15410" xr:uid="{00000000-0005-0000-0000-0000623E0000}"/>
    <cellStyle name="Normal 3 3 4 3 2 3" xfId="15411" xr:uid="{00000000-0005-0000-0000-0000633E0000}"/>
    <cellStyle name="Normal 3 3 4 3 2 4" xfId="15412" xr:uid="{00000000-0005-0000-0000-0000643E0000}"/>
    <cellStyle name="Normal 3 3 4 3 2 5" xfId="15413" xr:uid="{00000000-0005-0000-0000-0000653E0000}"/>
    <cellStyle name="Normal 3 3 4 3 3" xfId="15414" xr:uid="{00000000-0005-0000-0000-0000663E0000}"/>
    <cellStyle name="Normal 3 3 4 3 3 2" xfId="15415" xr:uid="{00000000-0005-0000-0000-0000673E0000}"/>
    <cellStyle name="Normal 3 3 4 3 3 3" xfId="15416" xr:uid="{00000000-0005-0000-0000-0000683E0000}"/>
    <cellStyle name="Normal 3 3 4 3 3 4" xfId="15417" xr:uid="{00000000-0005-0000-0000-0000693E0000}"/>
    <cellStyle name="Normal 3 3 4 3 4" xfId="15418" xr:uid="{00000000-0005-0000-0000-00006A3E0000}"/>
    <cellStyle name="Normal 3 3 4 3 5" xfId="15419" xr:uid="{00000000-0005-0000-0000-00006B3E0000}"/>
    <cellStyle name="Normal 3 3 4 3 6" xfId="15420" xr:uid="{00000000-0005-0000-0000-00006C3E0000}"/>
    <cellStyle name="Normal 3 3 4 4" xfId="15421" xr:uid="{00000000-0005-0000-0000-00006D3E0000}"/>
    <cellStyle name="Normal 3 3 4 4 2" xfId="15422" xr:uid="{00000000-0005-0000-0000-00006E3E0000}"/>
    <cellStyle name="Normal 3 3 4 4 2 2" xfId="15423" xr:uid="{00000000-0005-0000-0000-00006F3E0000}"/>
    <cellStyle name="Normal 3 3 4 4 2 2 2" xfId="15424" xr:uid="{00000000-0005-0000-0000-0000703E0000}"/>
    <cellStyle name="Normal 3 3 4 4 2 2 3" xfId="15425" xr:uid="{00000000-0005-0000-0000-0000713E0000}"/>
    <cellStyle name="Normal 3 3 4 4 2 2 4" xfId="15426" xr:uid="{00000000-0005-0000-0000-0000723E0000}"/>
    <cellStyle name="Normal 3 3 4 4 2 3" xfId="15427" xr:uid="{00000000-0005-0000-0000-0000733E0000}"/>
    <cellStyle name="Normal 3 3 4 4 2 4" xfId="15428" xr:uid="{00000000-0005-0000-0000-0000743E0000}"/>
    <cellStyle name="Normal 3 3 4 4 2 5" xfId="15429" xr:uid="{00000000-0005-0000-0000-0000753E0000}"/>
    <cellStyle name="Normal 3 3 4 4 3" xfId="15430" xr:uid="{00000000-0005-0000-0000-0000763E0000}"/>
    <cellStyle name="Normal 3 3 4 4 3 2" xfId="15431" xr:uid="{00000000-0005-0000-0000-0000773E0000}"/>
    <cellStyle name="Normal 3 3 4 4 3 3" xfId="15432" xr:uid="{00000000-0005-0000-0000-0000783E0000}"/>
    <cellStyle name="Normal 3 3 4 4 3 4" xfId="15433" xr:uid="{00000000-0005-0000-0000-0000793E0000}"/>
    <cellStyle name="Normal 3 3 4 4 4" xfId="15434" xr:uid="{00000000-0005-0000-0000-00007A3E0000}"/>
    <cellStyle name="Normal 3 3 4 4 5" xfId="15435" xr:uid="{00000000-0005-0000-0000-00007B3E0000}"/>
    <cellStyle name="Normal 3 3 4 4 6" xfId="15436" xr:uid="{00000000-0005-0000-0000-00007C3E0000}"/>
    <cellStyle name="Normal 3 3 4 5" xfId="15437" xr:uid="{00000000-0005-0000-0000-00007D3E0000}"/>
    <cellStyle name="Normal 3 3 4 6" xfId="15438" xr:uid="{00000000-0005-0000-0000-00007E3E0000}"/>
    <cellStyle name="Normal 3 3 4 6 2" xfId="15439" xr:uid="{00000000-0005-0000-0000-00007F3E0000}"/>
    <cellStyle name="Normal 3 3 4 6 2 2" xfId="15440" xr:uid="{00000000-0005-0000-0000-0000803E0000}"/>
    <cellStyle name="Normal 3 3 4 6 2 3" xfId="15441" xr:uid="{00000000-0005-0000-0000-0000813E0000}"/>
    <cellStyle name="Normal 3 3 4 6 2 4" xfId="15442" xr:uid="{00000000-0005-0000-0000-0000823E0000}"/>
    <cellStyle name="Normal 3 3 4 6 3" xfId="15443" xr:uid="{00000000-0005-0000-0000-0000833E0000}"/>
    <cellStyle name="Normal 3 3 4 6 4" xfId="15444" xr:uid="{00000000-0005-0000-0000-0000843E0000}"/>
    <cellStyle name="Normal 3 3 4 6 5" xfId="15445" xr:uid="{00000000-0005-0000-0000-0000853E0000}"/>
    <cellStyle name="Normal 3 3 4 7" xfId="15446" xr:uid="{00000000-0005-0000-0000-0000863E0000}"/>
    <cellStyle name="Normal 3 3 4 7 2" xfId="15447" xr:uid="{00000000-0005-0000-0000-0000873E0000}"/>
    <cellStyle name="Normal 3 3 4 7 3" xfId="15448" xr:uid="{00000000-0005-0000-0000-0000883E0000}"/>
    <cellStyle name="Normal 3 3 4 7 4" xfId="15449" xr:uid="{00000000-0005-0000-0000-0000893E0000}"/>
    <cellStyle name="Normal 3 3 4 8" xfId="15450" xr:uid="{00000000-0005-0000-0000-00008A3E0000}"/>
    <cellStyle name="Normal 3 3 4 9" xfId="15451" xr:uid="{00000000-0005-0000-0000-00008B3E0000}"/>
    <cellStyle name="Normal 3 3 5" xfId="15452" xr:uid="{00000000-0005-0000-0000-00008C3E0000}"/>
    <cellStyle name="Normal 3 3 5 2" xfId="15453" xr:uid="{00000000-0005-0000-0000-00008D3E0000}"/>
    <cellStyle name="Normal 3 3 6" xfId="15454" xr:uid="{00000000-0005-0000-0000-00008E3E0000}"/>
    <cellStyle name="Normal 3 3 6 10" xfId="15455" xr:uid="{00000000-0005-0000-0000-00008F3E0000}"/>
    <cellStyle name="Normal 3 3 6 2" xfId="15456" xr:uid="{00000000-0005-0000-0000-0000903E0000}"/>
    <cellStyle name="Normal 3 3 6 2 2" xfId="15457" xr:uid="{00000000-0005-0000-0000-0000913E0000}"/>
    <cellStyle name="Normal 3 3 6 2 2 2" xfId="15458" xr:uid="{00000000-0005-0000-0000-0000923E0000}"/>
    <cellStyle name="Normal 3 3 6 2 2 2 2" xfId="15459" xr:uid="{00000000-0005-0000-0000-0000933E0000}"/>
    <cellStyle name="Normal 3 3 6 2 2 2 2 2" xfId="15460" xr:uid="{00000000-0005-0000-0000-0000943E0000}"/>
    <cellStyle name="Normal 3 3 6 2 2 2 2 3" xfId="15461" xr:uid="{00000000-0005-0000-0000-0000953E0000}"/>
    <cellStyle name="Normal 3 3 6 2 2 2 2 4" xfId="15462" xr:uid="{00000000-0005-0000-0000-0000963E0000}"/>
    <cellStyle name="Normal 3 3 6 2 2 2 3" xfId="15463" xr:uid="{00000000-0005-0000-0000-0000973E0000}"/>
    <cellStyle name="Normal 3 3 6 2 2 2 4" xfId="15464" xr:uid="{00000000-0005-0000-0000-0000983E0000}"/>
    <cellStyle name="Normal 3 3 6 2 2 2 5" xfId="15465" xr:uid="{00000000-0005-0000-0000-0000993E0000}"/>
    <cellStyle name="Normal 3 3 6 2 2 3" xfId="15466" xr:uid="{00000000-0005-0000-0000-00009A3E0000}"/>
    <cellStyle name="Normal 3 3 6 2 2 3 2" xfId="15467" xr:uid="{00000000-0005-0000-0000-00009B3E0000}"/>
    <cellStyle name="Normal 3 3 6 2 2 3 3" xfId="15468" xr:uid="{00000000-0005-0000-0000-00009C3E0000}"/>
    <cellStyle name="Normal 3 3 6 2 2 3 4" xfId="15469" xr:uid="{00000000-0005-0000-0000-00009D3E0000}"/>
    <cellStyle name="Normal 3 3 6 2 2 4" xfId="15470" xr:uid="{00000000-0005-0000-0000-00009E3E0000}"/>
    <cellStyle name="Normal 3 3 6 2 2 5" xfId="15471" xr:uid="{00000000-0005-0000-0000-00009F3E0000}"/>
    <cellStyle name="Normal 3 3 6 2 2 6" xfId="15472" xr:uid="{00000000-0005-0000-0000-0000A03E0000}"/>
    <cellStyle name="Normal 3 3 6 2 3" xfId="15473" xr:uid="{00000000-0005-0000-0000-0000A13E0000}"/>
    <cellStyle name="Normal 3 3 6 2 3 2" xfId="15474" xr:uid="{00000000-0005-0000-0000-0000A23E0000}"/>
    <cellStyle name="Normal 3 3 6 2 3 2 2" xfId="15475" xr:uid="{00000000-0005-0000-0000-0000A33E0000}"/>
    <cellStyle name="Normal 3 3 6 2 3 2 2 2" xfId="15476" xr:uid="{00000000-0005-0000-0000-0000A43E0000}"/>
    <cellStyle name="Normal 3 3 6 2 3 2 2 3" xfId="15477" xr:uid="{00000000-0005-0000-0000-0000A53E0000}"/>
    <cellStyle name="Normal 3 3 6 2 3 2 2 4" xfId="15478" xr:uid="{00000000-0005-0000-0000-0000A63E0000}"/>
    <cellStyle name="Normal 3 3 6 2 3 2 3" xfId="15479" xr:uid="{00000000-0005-0000-0000-0000A73E0000}"/>
    <cellStyle name="Normal 3 3 6 2 3 2 4" xfId="15480" xr:uid="{00000000-0005-0000-0000-0000A83E0000}"/>
    <cellStyle name="Normal 3 3 6 2 3 2 5" xfId="15481" xr:uid="{00000000-0005-0000-0000-0000A93E0000}"/>
    <cellStyle name="Normal 3 3 6 2 3 3" xfId="15482" xr:uid="{00000000-0005-0000-0000-0000AA3E0000}"/>
    <cellStyle name="Normal 3 3 6 2 3 3 2" xfId="15483" xr:uid="{00000000-0005-0000-0000-0000AB3E0000}"/>
    <cellStyle name="Normal 3 3 6 2 3 3 3" xfId="15484" xr:uid="{00000000-0005-0000-0000-0000AC3E0000}"/>
    <cellStyle name="Normal 3 3 6 2 3 3 4" xfId="15485" xr:uid="{00000000-0005-0000-0000-0000AD3E0000}"/>
    <cellStyle name="Normal 3 3 6 2 3 4" xfId="15486" xr:uid="{00000000-0005-0000-0000-0000AE3E0000}"/>
    <cellStyle name="Normal 3 3 6 2 3 5" xfId="15487" xr:uid="{00000000-0005-0000-0000-0000AF3E0000}"/>
    <cellStyle name="Normal 3 3 6 2 3 6" xfId="15488" xr:uid="{00000000-0005-0000-0000-0000B03E0000}"/>
    <cellStyle name="Normal 3 3 6 2 4" xfId="15489" xr:uid="{00000000-0005-0000-0000-0000B13E0000}"/>
    <cellStyle name="Normal 3 3 6 2 4 2" xfId="15490" xr:uid="{00000000-0005-0000-0000-0000B23E0000}"/>
    <cellStyle name="Normal 3 3 6 2 4 2 2" xfId="15491" xr:uid="{00000000-0005-0000-0000-0000B33E0000}"/>
    <cellStyle name="Normal 3 3 6 2 4 2 3" xfId="15492" xr:uid="{00000000-0005-0000-0000-0000B43E0000}"/>
    <cellStyle name="Normal 3 3 6 2 4 2 4" xfId="15493" xr:uid="{00000000-0005-0000-0000-0000B53E0000}"/>
    <cellStyle name="Normal 3 3 6 2 4 3" xfId="15494" xr:uid="{00000000-0005-0000-0000-0000B63E0000}"/>
    <cellStyle name="Normal 3 3 6 2 4 4" xfId="15495" xr:uid="{00000000-0005-0000-0000-0000B73E0000}"/>
    <cellStyle name="Normal 3 3 6 2 4 5" xfId="15496" xr:uid="{00000000-0005-0000-0000-0000B83E0000}"/>
    <cellStyle name="Normal 3 3 6 2 5" xfId="15497" xr:uid="{00000000-0005-0000-0000-0000B93E0000}"/>
    <cellStyle name="Normal 3 3 6 2 5 2" xfId="15498" xr:uid="{00000000-0005-0000-0000-0000BA3E0000}"/>
    <cellStyle name="Normal 3 3 6 2 5 3" xfId="15499" xr:uid="{00000000-0005-0000-0000-0000BB3E0000}"/>
    <cellStyle name="Normal 3 3 6 2 5 4" xfId="15500" xr:uid="{00000000-0005-0000-0000-0000BC3E0000}"/>
    <cellStyle name="Normal 3 3 6 2 6" xfId="15501" xr:uid="{00000000-0005-0000-0000-0000BD3E0000}"/>
    <cellStyle name="Normal 3 3 6 2 7" xfId="15502" xr:uid="{00000000-0005-0000-0000-0000BE3E0000}"/>
    <cellStyle name="Normal 3 3 6 2 8" xfId="15503" xr:uid="{00000000-0005-0000-0000-0000BF3E0000}"/>
    <cellStyle name="Normal 3 3 6 3" xfId="15504" xr:uid="{00000000-0005-0000-0000-0000C03E0000}"/>
    <cellStyle name="Normal 3 3 6 3 2" xfId="15505" xr:uid="{00000000-0005-0000-0000-0000C13E0000}"/>
    <cellStyle name="Normal 3 3 6 3 2 2" xfId="15506" xr:uid="{00000000-0005-0000-0000-0000C23E0000}"/>
    <cellStyle name="Normal 3 3 6 3 2 2 2" xfId="15507" xr:uid="{00000000-0005-0000-0000-0000C33E0000}"/>
    <cellStyle name="Normal 3 3 6 3 2 2 3" xfId="15508" xr:uid="{00000000-0005-0000-0000-0000C43E0000}"/>
    <cellStyle name="Normal 3 3 6 3 2 2 4" xfId="15509" xr:uid="{00000000-0005-0000-0000-0000C53E0000}"/>
    <cellStyle name="Normal 3 3 6 3 2 3" xfId="15510" xr:uid="{00000000-0005-0000-0000-0000C63E0000}"/>
    <cellStyle name="Normal 3 3 6 3 2 4" xfId="15511" xr:uid="{00000000-0005-0000-0000-0000C73E0000}"/>
    <cellStyle name="Normal 3 3 6 3 2 5" xfId="15512" xr:uid="{00000000-0005-0000-0000-0000C83E0000}"/>
    <cellStyle name="Normal 3 3 6 3 3" xfId="15513" xr:uid="{00000000-0005-0000-0000-0000C93E0000}"/>
    <cellStyle name="Normal 3 3 6 3 3 2" xfId="15514" xr:uid="{00000000-0005-0000-0000-0000CA3E0000}"/>
    <cellStyle name="Normal 3 3 6 3 3 3" xfId="15515" xr:uid="{00000000-0005-0000-0000-0000CB3E0000}"/>
    <cellStyle name="Normal 3 3 6 3 3 4" xfId="15516" xr:uid="{00000000-0005-0000-0000-0000CC3E0000}"/>
    <cellStyle name="Normal 3 3 6 3 4" xfId="15517" xr:uid="{00000000-0005-0000-0000-0000CD3E0000}"/>
    <cellStyle name="Normal 3 3 6 3 5" xfId="15518" xr:uid="{00000000-0005-0000-0000-0000CE3E0000}"/>
    <cellStyle name="Normal 3 3 6 3 6" xfId="15519" xr:uid="{00000000-0005-0000-0000-0000CF3E0000}"/>
    <cellStyle name="Normal 3 3 6 4" xfId="15520" xr:uid="{00000000-0005-0000-0000-0000D03E0000}"/>
    <cellStyle name="Normal 3 3 6 4 2" xfId="15521" xr:uid="{00000000-0005-0000-0000-0000D13E0000}"/>
    <cellStyle name="Normal 3 3 6 4 2 2" xfId="15522" xr:uid="{00000000-0005-0000-0000-0000D23E0000}"/>
    <cellStyle name="Normal 3 3 6 4 2 2 2" xfId="15523" xr:uid="{00000000-0005-0000-0000-0000D33E0000}"/>
    <cellStyle name="Normal 3 3 6 4 2 2 3" xfId="15524" xr:uid="{00000000-0005-0000-0000-0000D43E0000}"/>
    <cellStyle name="Normal 3 3 6 4 2 2 4" xfId="15525" xr:uid="{00000000-0005-0000-0000-0000D53E0000}"/>
    <cellStyle name="Normal 3 3 6 4 2 3" xfId="15526" xr:uid="{00000000-0005-0000-0000-0000D63E0000}"/>
    <cellStyle name="Normal 3 3 6 4 2 4" xfId="15527" xr:uid="{00000000-0005-0000-0000-0000D73E0000}"/>
    <cellStyle name="Normal 3 3 6 4 2 5" xfId="15528" xr:uid="{00000000-0005-0000-0000-0000D83E0000}"/>
    <cellStyle name="Normal 3 3 6 4 3" xfId="15529" xr:uid="{00000000-0005-0000-0000-0000D93E0000}"/>
    <cellStyle name="Normal 3 3 6 4 3 2" xfId="15530" xr:uid="{00000000-0005-0000-0000-0000DA3E0000}"/>
    <cellStyle name="Normal 3 3 6 4 3 3" xfId="15531" xr:uid="{00000000-0005-0000-0000-0000DB3E0000}"/>
    <cellStyle name="Normal 3 3 6 4 3 4" xfId="15532" xr:uid="{00000000-0005-0000-0000-0000DC3E0000}"/>
    <cellStyle name="Normal 3 3 6 4 4" xfId="15533" xr:uid="{00000000-0005-0000-0000-0000DD3E0000}"/>
    <cellStyle name="Normal 3 3 6 4 5" xfId="15534" xr:uid="{00000000-0005-0000-0000-0000DE3E0000}"/>
    <cellStyle name="Normal 3 3 6 4 6" xfId="15535" xr:uid="{00000000-0005-0000-0000-0000DF3E0000}"/>
    <cellStyle name="Normal 3 3 6 5" xfId="15536" xr:uid="{00000000-0005-0000-0000-0000E03E0000}"/>
    <cellStyle name="Normal 3 3 6 6" xfId="15537" xr:uid="{00000000-0005-0000-0000-0000E13E0000}"/>
    <cellStyle name="Normal 3 3 6 6 2" xfId="15538" xr:uid="{00000000-0005-0000-0000-0000E23E0000}"/>
    <cellStyle name="Normal 3 3 6 6 2 2" xfId="15539" xr:uid="{00000000-0005-0000-0000-0000E33E0000}"/>
    <cellStyle name="Normal 3 3 6 6 2 3" xfId="15540" xr:uid="{00000000-0005-0000-0000-0000E43E0000}"/>
    <cellStyle name="Normal 3 3 6 6 2 4" xfId="15541" xr:uid="{00000000-0005-0000-0000-0000E53E0000}"/>
    <cellStyle name="Normal 3 3 6 6 3" xfId="15542" xr:uid="{00000000-0005-0000-0000-0000E63E0000}"/>
    <cellStyle name="Normal 3 3 6 6 4" xfId="15543" xr:uid="{00000000-0005-0000-0000-0000E73E0000}"/>
    <cellStyle name="Normal 3 3 6 6 5" xfId="15544" xr:uid="{00000000-0005-0000-0000-0000E83E0000}"/>
    <cellStyle name="Normal 3 3 6 7" xfId="15545" xr:uid="{00000000-0005-0000-0000-0000E93E0000}"/>
    <cellStyle name="Normal 3 3 6 7 2" xfId="15546" xr:uid="{00000000-0005-0000-0000-0000EA3E0000}"/>
    <cellStyle name="Normal 3 3 6 7 3" xfId="15547" xr:uid="{00000000-0005-0000-0000-0000EB3E0000}"/>
    <cellStyle name="Normal 3 3 6 7 4" xfId="15548" xr:uid="{00000000-0005-0000-0000-0000EC3E0000}"/>
    <cellStyle name="Normal 3 3 6 8" xfId="15549" xr:uid="{00000000-0005-0000-0000-0000ED3E0000}"/>
    <cellStyle name="Normal 3 3 6 9" xfId="15550" xr:uid="{00000000-0005-0000-0000-0000EE3E0000}"/>
    <cellStyle name="Normal 3 3 7" xfId="15551" xr:uid="{00000000-0005-0000-0000-0000EF3E0000}"/>
    <cellStyle name="Normal 3 3 7 2" xfId="15552" xr:uid="{00000000-0005-0000-0000-0000F03E0000}"/>
    <cellStyle name="Normal 3 3 7 2 2" xfId="15553" xr:uid="{00000000-0005-0000-0000-0000F13E0000}"/>
    <cellStyle name="Normal 3 3 7 2 2 2" xfId="15554" xr:uid="{00000000-0005-0000-0000-0000F23E0000}"/>
    <cellStyle name="Normal 3 3 7 2 2 2 2" xfId="15555" xr:uid="{00000000-0005-0000-0000-0000F33E0000}"/>
    <cellStyle name="Normal 3 3 7 2 2 2 3" xfId="15556" xr:uid="{00000000-0005-0000-0000-0000F43E0000}"/>
    <cellStyle name="Normal 3 3 7 2 2 2 4" xfId="15557" xr:uid="{00000000-0005-0000-0000-0000F53E0000}"/>
    <cellStyle name="Normal 3 3 7 2 2 3" xfId="15558" xr:uid="{00000000-0005-0000-0000-0000F63E0000}"/>
    <cellStyle name="Normal 3 3 7 2 2 4" xfId="15559" xr:uid="{00000000-0005-0000-0000-0000F73E0000}"/>
    <cellStyle name="Normal 3 3 7 2 2 5" xfId="15560" xr:uid="{00000000-0005-0000-0000-0000F83E0000}"/>
    <cellStyle name="Normal 3 3 7 2 3" xfId="15561" xr:uid="{00000000-0005-0000-0000-0000F93E0000}"/>
    <cellStyle name="Normal 3 3 7 2 3 2" xfId="15562" xr:uid="{00000000-0005-0000-0000-0000FA3E0000}"/>
    <cellStyle name="Normal 3 3 7 2 3 3" xfId="15563" xr:uid="{00000000-0005-0000-0000-0000FB3E0000}"/>
    <cellStyle name="Normal 3 3 7 2 3 4" xfId="15564" xr:uid="{00000000-0005-0000-0000-0000FC3E0000}"/>
    <cellStyle name="Normal 3 3 7 2 4" xfId="15565" xr:uid="{00000000-0005-0000-0000-0000FD3E0000}"/>
    <cellStyle name="Normal 3 3 7 2 5" xfId="15566" xr:uid="{00000000-0005-0000-0000-0000FE3E0000}"/>
    <cellStyle name="Normal 3 3 7 2 6" xfId="15567" xr:uid="{00000000-0005-0000-0000-0000FF3E0000}"/>
    <cellStyle name="Normal 3 3 7 3" xfId="15568" xr:uid="{00000000-0005-0000-0000-0000003F0000}"/>
    <cellStyle name="Normal 3 3 7 3 2" xfId="15569" xr:uid="{00000000-0005-0000-0000-0000013F0000}"/>
    <cellStyle name="Normal 3 3 7 3 2 2" xfId="15570" xr:uid="{00000000-0005-0000-0000-0000023F0000}"/>
    <cellStyle name="Normal 3 3 7 3 2 2 2" xfId="15571" xr:uid="{00000000-0005-0000-0000-0000033F0000}"/>
    <cellStyle name="Normal 3 3 7 3 2 2 3" xfId="15572" xr:uid="{00000000-0005-0000-0000-0000043F0000}"/>
    <cellStyle name="Normal 3 3 7 3 2 2 4" xfId="15573" xr:uid="{00000000-0005-0000-0000-0000053F0000}"/>
    <cellStyle name="Normal 3 3 7 3 2 3" xfId="15574" xr:uid="{00000000-0005-0000-0000-0000063F0000}"/>
    <cellStyle name="Normal 3 3 7 3 2 4" xfId="15575" xr:uid="{00000000-0005-0000-0000-0000073F0000}"/>
    <cellStyle name="Normal 3 3 7 3 2 5" xfId="15576" xr:uid="{00000000-0005-0000-0000-0000083F0000}"/>
    <cellStyle name="Normal 3 3 7 3 3" xfId="15577" xr:uid="{00000000-0005-0000-0000-0000093F0000}"/>
    <cellStyle name="Normal 3 3 7 3 3 2" xfId="15578" xr:uid="{00000000-0005-0000-0000-00000A3F0000}"/>
    <cellStyle name="Normal 3 3 7 3 3 3" xfId="15579" xr:uid="{00000000-0005-0000-0000-00000B3F0000}"/>
    <cellStyle name="Normal 3 3 7 3 3 4" xfId="15580" xr:uid="{00000000-0005-0000-0000-00000C3F0000}"/>
    <cellStyle name="Normal 3 3 7 3 4" xfId="15581" xr:uid="{00000000-0005-0000-0000-00000D3F0000}"/>
    <cellStyle name="Normal 3 3 7 3 5" xfId="15582" xr:uid="{00000000-0005-0000-0000-00000E3F0000}"/>
    <cellStyle name="Normal 3 3 7 3 6" xfId="15583" xr:uid="{00000000-0005-0000-0000-00000F3F0000}"/>
    <cellStyle name="Normal 3 3 7 4" xfId="15584" xr:uid="{00000000-0005-0000-0000-0000103F0000}"/>
    <cellStyle name="Normal 3 3 7 5" xfId="15585" xr:uid="{00000000-0005-0000-0000-0000113F0000}"/>
    <cellStyle name="Normal 3 3 7 5 2" xfId="15586" xr:uid="{00000000-0005-0000-0000-0000123F0000}"/>
    <cellStyle name="Normal 3 3 7 5 2 2" xfId="15587" xr:uid="{00000000-0005-0000-0000-0000133F0000}"/>
    <cellStyle name="Normal 3 3 7 5 2 3" xfId="15588" xr:uid="{00000000-0005-0000-0000-0000143F0000}"/>
    <cellStyle name="Normal 3 3 7 5 2 4" xfId="15589" xr:uid="{00000000-0005-0000-0000-0000153F0000}"/>
    <cellStyle name="Normal 3 3 7 5 3" xfId="15590" xr:uid="{00000000-0005-0000-0000-0000163F0000}"/>
    <cellStyle name="Normal 3 3 7 5 4" xfId="15591" xr:uid="{00000000-0005-0000-0000-0000173F0000}"/>
    <cellStyle name="Normal 3 3 7 5 5" xfId="15592" xr:uid="{00000000-0005-0000-0000-0000183F0000}"/>
    <cellStyle name="Normal 3 3 7 6" xfId="15593" xr:uid="{00000000-0005-0000-0000-0000193F0000}"/>
    <cellStyle name="Normal 3 3 7 6 2" xfId="15594" xr:uid="{00000000-0005-0000-0000-00001A3F0000}"/>
    <cellStyle name="Normal 3 3 7 6 3" xfId="15595" xr:uid="{00000000-0005-0000-0000-00001B3F0000}"/>
    <cellStyle name="Normal 3 3 7 6 4" xfId="15596" xr:uid="{00000000-0005-0000-0000-00001C3F0000}"/>
    <cellStyle name="Normal 3 3 7 7" xfId="15597" xr:uid="{00000000-0005-0000-0000-00001D3F0000}"/>
    <cellStyle name="Normal 3 3 7 8" xfId="15598" xr:uid="{00000000-0005-0000-0000-00001E3F0000}"/>
    <cellStyle name="Normal 3 3 7 9" xfId="15599" xr:uid="{00000000-0005-0000-0000-00001F3F0000}"/>
    <cellStyle name="Normal 3 3 8" xfId="15600" xr:uid="{00000000-0005-0000-0000-0000203F0000}"/>
    <cellStyle name="Normal 3 3 8 2" xfId="15601" xr:uid="{00000000-0005-0000-0000-0000213F0000}"/>
    <cellStyle name="Normal 3 3 8 2 2" xfId="15602" xr:uid="{00000000-0005-0000-0000-0000223F0000}"/>
    <cellStyle name="Normal 3 3 8 2 2 2" xfId="15603" xr:uid="{00000000-0005-0000-0000-0000233F0000}"/>
    <cellStyle name="Normal 3 3 8 2 2 2 2" xfId="15604" xr:uid="{00000000-0005-0000-0000-0000243F0000}"/>
    <cellStyle name="Normal 3 3 8 2 2 2 3" xfId="15605" xr:uid="{00000000-0005-0000-0000-0000253F0000}"/>
    <cellStyle name="Normal 3 3 8 2 2 2 4" xfId="15606" xr:uid="{00000000-0005-0000-0000-0000263F0000}"/>
    <cellStyle name="Normal 3 3 8 2 2 3" xfId="15607" xr:uid="{00000000-0005-0000-0000-0000273F0000}"/>
    <cellStyle name="Normal 3 3 8 2 2 4" xfId="15608" xr:uid="{00000000-0005-0000-0000-0000283F0000}"/>
    <cellStyle name="Normal 3 3 8 2 2 5" xfId="15609" xr:uid="{00000000-0005-0000-0000-0000293F0000}"/>
    <cellStyle name="Normal 3 3 8 2 3" xfId="15610" xr:uid="{00000000-0005-0000-0000-00002A3F0000}"/>
    <cellStyle name="Normal 3 3 8 2 3 2" xfId="15611" xr:uid="{00000000-0005-0000-0000-00002B3F0000}"/>
    <cellStyle name="Normal 3 3 8 2 3 3" xfId="15612" xr:uid="{00000000-0005-0000-0000-00002C3F0000}"/>
    <cellStyle name="Normal 3 3 8 2 3 4" xfId="15613" xr:uid="{00000000-0005-0000-0000-00002D3F0000}"/>
    <cellStyle name="Normal 3 3 8 2 4" xfId="15614" xr:uid="{00000000-0005-0000-0000-00002E3F0000}"/>
    <cellStyle name="Normal 3 3 8 2 5" xfId="15615" xr:uid="{00000000-0005-0000-0000-00002F3F0000}"/>
    <cellStyle name="Normal 3 3 8 2 6" xfId="15616" xr:uid="{00000000-0005-0000-0000-0000303F0000}"/>
    <cellStyle name="Normal 3 3 8 3" xfId="15617" xr:uid="{00000000-0005-0000-0000-0000313F0000}"/>
    <cellStyle name="Normal 3 3 8 3 2" xfId="15618" xr:uid="{00000000-0005-0000-0000-0000323F0000}"/>
    <cellStyle name="Normal 3 3 8 3 2 2" xfId="15619" xr:uid="{00000000-0005-0000-0000-0000333F0000}"/>
    <cellStyle name="Normal 3 3 8 3 2 2 2" xfId="15620" xr:uid="{00000000-0005-0000-0000-0000343F0000}"/>
    <cellStyle name="Normal 3 3 8 3 2 2 3" xfId="15621" xr:uid="{00000000-0005-0000-0000-0000353F0000}"/>
    <cellStyle name="Normal 3 3 8 3 2 2 4" xfId="15622" xr:uid="{00000000-0005-0000-0000-0000363F0000}"/>
    <cellStyle name="Normal 3 3 8 3 2 3" xfId="15623" xr:uid="{00000000-0005-0000-0000-0000373F0000}"/>
    <cellStyle name="Normal 3 3 8 3 2 4" xfId="15624" xr:uid="{00000000-0005-0000-0000-0000383F0000}"/>
    <cellStyle name="Normal 3 3 8 3 2 5" xfId="15625" xr:uid="{00000000-0005-0000-0000-0000393F0000}"/>
    <cellStyle name="Normal 3 3 8 3 3" xfId="15626" xr:uid="{00000000-0005-0000-0000-00003A3F0000}"/>
    <cellStyle name="Normal 3 3 8 3 3 2" xfId="15627" xr:uid="{00000000-0005-0000-0000-00003B3F0000}"/>
    <cellStyle name="Normal 3 3 8 3 3 3" xfId="15628" xr:uid="{00000000-0005-0000-0000-00003C3F0000}"/>
    <cellStyle name="Normal 3 3 8 3 3 4" xfId="15629" xr:uid="{00000000-0005-0000-0000-00003D3F0000}"/>
    <cellStyle name="Normal 3 3 8 3 4" xfId="15630" xr:uid="{00000000-0005-0000-0000-00003E3F0000}"/>
    <cellStyle name="Normal 3 3 8 3 5" xfId="15631" xr:uid="{00000000-0005-0000-0000-00003F3F0000}"/>
    <cellStyle name="Normal 3 3 8 3 6" xfId="15632" xr:uid="{00000000-0005-0000-0000-0000403F0000}"/>
    <cellStyle name="Normal 3 3 8 4" xfId="15633" xr:uid="{00000000-0005-0000-0000-0000413F0000}"/>
    <cellStyle name="Normal 3 3 8 5" xfId="15634" xr:uid="{00000000-0005-0000-0000-0000423F0000}"/>
    <cellStyle name="Normal 3 3 8 5 2" xfId="15635" xr:uid="{00000000-0005-0000-0000-0000433F0000}"/>
    <cellStyle name="Normal 3 3 8 5 2 2" xfId="15636" xr:uid="{00000000-0005-0000-0000-0000443F0000}"/>
    <cellStyle name="Normal 3 3 8 5 2 3" xfId="15637" xr:uid="{00000000-0005-0000-0000-0000453F0000}"/>
    <cellStyle name="Normal 3 3 8 5 2 4" xfId="15638" xr:uid="{00000000-0005-0000-0000-0000463F0000}"/>
    <cellStyle name="Normal 3 3 8 5 3" xfId="15639" xr:uid="{00000000-0005-0000-0000-0000473F0000}"/>
    <cellStyle name="Normal 3 3 8 5 4" xfId="15640" xr:uid="{00000000-0005-0000-0000-0000483F0000}"/>
    <cellStyle name="Normal 3 3 8 5 5" xfId="15641" xr:uid="{00000000-0005-0000-0000-0000493F0000}"/>
    <cellStyle name="Normal 3 3 8 6" xfId="15642" xr:uid="{00000000-0005-0000-0000-00004A3F0000}"/>
    <cellStyle name="Normal 3 3 8 6 2" xfId="15643" xr:uid="{00000000-0005-0000-0000-00004B3F0000}"/>
    <cellStyle name="Normal 3 3 8 6 3" xfId="15644" xr:uid="{00000000-0005-0000-0000-00004C3F0000}"/>
    <cellStyle name="Normal 3 3 8 6 4" xfId="15645" xr:uid="{00000000-0005-0000-0000-00004D3F0000}"/>
    <cellStyle name="Normal 3 3 8 7" xfId="15646" xr:uid="{00000000-0005-0000-0000-00004E3F0000}"/>
    <cellStyle name="Normal 3 3 8 8" xfId="15647" xr:uid="{00000000-0005-0000-0000-00004F3F0000}"/>
    <cellStyle name="Normal 3 3 8 9" xfId="15648" xr:uid="{00000000-0005-0000-0000-0000503F0000}"/>
    <cellStyle name="Normal 3 3 9" xfId="15649" xr:uid="{00000000-0005-0000-0000-0000513F0000}"/>
    <cellStyle name="Normal 3 3 9 2" xfId="15650" xr:uid="{00000000-0005-0000-0000-0000523F0000}"/>
    <cellStyle name="Normal 3 3 9 3" xfId="15651" xr:uid="{00000000-0005-0000-0000-0000533F0000}"/>
    <cellStyle name="Normal 3 3 9 3 2" xfId="15652" xr:uid="{00000000-0005-0000-0000-0000543F0000}"/>
    <cellStyle name="Normal 3 3 9 3 2 2" xfId="15653" xr:uid="{00000000-0005-0000-0000-0000553F0000}"/>
    <cellStyle name="Normal 3 3 9 3 2 3" xfId="15654" xr:uid="{00000000-0005-0000-0000-0000563F0000}"/>
    <cellStyle name="Normal 3 3 9 3 2 4" xfId="15655" xr:uid="{00000000-0005-0000-0000-0000573F0000}"/>
    <cellStyle name="Normal 3 3 9 3 3" xfId="15656" xr:uid="{00000000-0005-0000-0000-0000583F0000}"/>
    <cellStyle name="Normal 3 3 9 3 4" xfId="15657" xr:uid="{00000000-0005-0000-0000-0000593F0000}"/>
    <cellStyle name="Normal 3 3 9 3 5" xfId="15658" xr:uid="{00000000-0005-0000-0000-00005A3F0000}"/>
    <cellStyle name="Normal 3 3 9 4" xfId="15659" xr:uid="{00000000-0005-0000-0000-00005B3F0000}"/>
    <cellStyle name="Normal 3 3 9 5" xfId="15660" xr:uid="{00000000-0005-0000-0000-00005C3F0000}"/>
    <cellStyle name="Normal 3 3 9 5 2" xfId="15661" xr:uid="{00000000-0005-0000-0000-00005D3F0000}"/>
    <cellStyle name="Normal 3 3 9 5 3" xfId="15662" xr:uid="{00000000-0005-0000-0000-00005E3F0000}"/>
    <cellStyle name="Normal 3 3 9 5 4" xfId="15663" xr:uid="{00000000-0005-0000-0000-00005F3F0000}"/>
    <cellStyle name="Normal 3 3 9 6" xfId="15664" xr:uid="{00000000-0005-0000-0000-0000603F0000}"/>
    <cellStyle name="Normal 3 3 9 7" xfId="15665" xr:uid="{00000000-0005-0000-0000-0000613F0000}"/>
    <cellStyle name="Normal 3 3 9 8" xfId="15666" xr:uid="{00000000-0005-0000-0000-0000623F0000}"/>
    <cellStyle name="Normal 3 30" xfId="15667" xr:uid="{00000000-0005-0000-0000-0000633F0000}"/>
    <cellStyle name="Normal 3 30 2" xfId="15668" xr:uid="{00000000-0005-0000-0000-0000643F0000}"/>
    <cellStyle name="Normal 3 30 2 2" xfId="15669" xr:uid="{00000000-0005-0000-0000-0000653F0000}"/>
    <cellStyle name="Normal 3 30 2 2 2" xfId="15670" xr:uid="{00000000-0005-0000-0000-0000663F0000}"/>
    <cellStyle name="Normal 3 30 2 2 3" xfId="15671" xr:uid="{00000000-0005-0000-0000-0000673F0000}"/>
    <cellStyle name="Normal 3 30 2 2 4" xfId="15672" xr:uid="{00000000-0005-0000-0000-0000683F0000}"/>
    <cellStyle name="Normal 3 30 2 3" xfId="15673" xr:uid="{00000000-0005-0000-0000-0000693F0000}"/>
    <cellStyle name="Normal 3 30 2 4" xfId="15674" xr:uid="{00000000-0005-0000-0000-00006A3F0000}"/>
    <cellStyle name="Normal 3 30 2 5" xfId="15675" xr:uid="{00000000-0005-0000-0000-00006B3F0000}"/>
    <cellStyle name="Normal 3 30 3" xfId="15676" xr:uid="{00000000-0005-0000-0000-00006C3F0000}"/>
    <cellStyle name="Normal 3 30 3 2" xfId="15677" xr:uid="{00000000-0005-0000-0000-00006D3F0000}"/>
    <cellStyle name="Normal 3 30 3 3" xfId="15678" xr:uid="{00000000-0005-0000-0000-00006E3F0000}"/>
    <cellStyle name="Normal 3 30 3 4" xfId="15679" xr:uid="{00000000-0005-0000-0000-00006F3F0000}"/>
    <cellStyle name="Normal 3 30 4" xfId="15680" xr:uid="{00000000-0005-0000-0000-0000703F0000}"/>
    <cellStyle name="Normal 3 30 5" xfId="15681" xr:uid="{00000000-0005-0000-0000-0000713F0000}"/>
    <cellStyle name="Normal 3 30 6" xfId="15682" xr:uid="{00000000-0005-0000-0000-0000723F0000}"/>
    <cellStyle name="Normal 3 31" xfId="15683" xr:uid="{00000000-0005-0000-0000-0000733F0000}"/>
    <cellStyle name="Normal 3 31 2" xfId="15684" xr:uid="{00000000-0005-0000-0000-0000743F0000}"/>
    <cellStyle name="Normal 3 31 2 2" xfId="15685" xr:uid="{00000000-0005-0000-0000-0000753F0000}"/>
    <cellStyle name="Normal 3 31 2 2 2" xfId="15686" xr:uid="{00000000-0005-0000-0000-0000763F0000}"/>
    <cellStyle name="Normal 3 31 2 2 3" xfId="15687" xr:uid="{00000000-0005-0000-0000-0000773F0000}"/>
    <cellStyle name="Normal 3 31 2 2 4" xfId="15688" xr:uid="{00000000-0005-0000-0000-0000783F0000}"/>
    <cellStyle name="Normal 3 31 2 3" xfId="15689" xr:uid="{00000000-0005-0000-0000-0000793F0000}"/>
    <cellStyle name="Normal 3 31 2 4" xfId="15690" xr:uid="{00000000-0005-0000-0000-00007A3F0000}"/>
    <cellStyle name="Normal 3 31 2 5" xfId="15691" xr:uid="{00000000-0005-0000-0000-00007B3F0000}"/>
    <cellStyle name="Normal 3 31 3" xfId="15692" xr:uid="{00000000-0005-0000-0000-00007C3F0000}"/>
    <cellStyle name="Normal 3 31 3 2" xfId="15693" xr:uid="{00000000-0005-0000-0000-00007D3F0000}"/>
    <cellStyle name="Normal 3 31 3 3" xfId="15694" xr:uid="{00000000-0005-0000-0000-00007E3F0000}"/>
    <cellStyle name="Normal 3 31 3 4" xfId="15695" xr:uid="{00000000-0005-0000-0000-00007F3F0000}"/>
    <cellStyle name="Normal 3 31 4" xfId="15696" xr:uid="{00000000-0005-0000-0000-0000803F0000}"/>
    <cellStyle name="Normal 3 31 5" xfId="15697" xr:uid="{00000000-0005-0000-0000-0000813F0000}"/>
    <cellStyle name="Normal 3 31 6" xfId="15698" xr:uid="{00000000-0005-0000-0000-0000823F0000}"/>
    <cellStyle name="Normal 3 32" xfId="15699" xr:uid="{00000000-0005-0000-0000-0000833F0000}"/>
    <cellStyle name="Normal 3 32 2" xfId="15700" xr:uid="{00000000-0005-0000-0000-0000843F0000}"/>
    <cellStyle name="Normal 3 33" xfId="15701" xr:uid="{00000000-0005-0000-0000-0000853F0000}"/>
    <cellStyle name="Normal 3 33 2" xfId="15702" xr:uid="{00000000-0005-0000-0000-0000863F0000}"/>
    <cellStyle name="Normal 3 34" xfId="15703" xr:uid="{00000000-0005-0000-0000-0000873F0000}"/>
    <cellStyle name="Normal 3 34 2" xfId="15704" xr:uid="{00000000-0005-0000-0000-0000883F0000}"/>
    <cellStyle name="Normal 3 34 2 2" xfId="15705" xr:uid="{00000000-0005-0000-0000-0000893F0000}"/>
    <cellStyle name="Normal 3 34 2 3" xfId="15706" xr:uid="{00000000-0005-0000-0000-00008A3F0000}"/>
    <cellStyle name="Normal 3 34 2 4" xfId="15707" xr:uid="{00000000-0005-0000-0000-00008B3F0000}"/>
    <cellStyle name="Normal 3 34 3" xfId="15708" xr:uid="{00000000-0005-0000-0000-00008C3F0000}"/>
    <cellStyle name="Normal 3 34 4" xfId="15709" xr:uid="{00000000-0005-0000-0000-00008D3F0000}"/>
    <cellStyle name="Normal 3 34 5" xfId="15710" xr:uid="{00000000-0005-0000-0000-00008E3F0000}"/>
    <cellStyle name="Normal 3 35" xfId="15711" xr:uid="{00000000-0005-0000-0000-00008F3F0000}"/>
    <cellStyle name="Normal 3 35 2" xfId="15712" xr:uid="{00000000-0005-0000-0000-0000903F0000}"/>
    <cellStyle name="Normal 3 36" xfId="15713" xr:uid="{00000000-0005-0000-0000-0000913F0000}"/>
    <cellStyle name="Normal 3 36 2" xfId="15714" xr:uid="{00000000-0005-0000-0000-0000923F0000}"/>
    <cellStyle name="Normal 3 37" xfId="15715" xr:uid="{00000000-0005-0000-0000-0000933F0000}"/>
    <cellStyle name="Normal 3 37 2" xfId="15716" xr:uid="{00000000-0005-0000-0000-0000943F0000}"/>
    <cellStyle name="Normal 3 38" xfId="15717" xr:uid="{00000000-0005-0000-0000-0000953F0000}"/>
    <cellStyle name="Normal 3 38 2" xfId="15718" xr:uid="{00000000-0005-0000-0000-0000963F0000}"/>
    <cellStyle name="Normal 3 39" xfId="15719" xr:uid="{00000000-0005-0000-0000-0000973F0000}"/>
    <cellStyle name="Normal 3 39 2" xfId="15720" xr:uid="{00000000-0005-0000-0000-0000983F0000}"/>
    <cellStyle name="Normal 3 4" xfId="15721" xr:uid="{00000000-0005-0000-0000-0000993F0000}"/>
    <cellStyle name="Normal 3 4 10" xfId="15722" xr:uid="{00000000-0005-0000-0000-00009A3F0000}"/>
    <cellStyle name="Normal 3 4 10 2" xfId="15723" xr:uid="{00000000-0005-0000-0000-00009B3F0000}"/>
    <cellStyle name="Normal 3 4 11" xfId="15724" xr:uid="{00000000-0005-0000-0000-00009C3F0000}"/>
    <cellStyle name="Normal 3 4 12" xfId="15725" xr:uid="{00000000-0005-0000-0000-00009D3F0000}"/>
    <cellStyle name="Normal 3 4 12 2" xfId="15726" xr:uid="{00000000-0005-0000-0000-00009E3F0000}"/>
    <cellStyle name="Normal 3 4 13" xfId="15727" xr:uid="{00000000-0005-0000-0000-00009F3F0000}"/>
    <cellStyle name="Normal 3 4 13 2" xfId="15728" xr:uid="{00000000-0005-0000-0000-0000A03F0000}"/>
    <cellStyle name="Normal 3 4 13 2 2" xfId="15729" xr:uid="{00000000-0005-0000-0000-0000A13F0000}"/>
    <cellStyle name="Normal 3 4 13 2 3" xfId="15730" xr:uid="{00000000-0005-0000-0000-0000A23F0000}"/>
    <cellStyle name="Normal 3 4 13 2 4" xfId="15731" xr:uid="{00000000-0005-0000-0000-0000A33F0000}"/>
    <cellStyle name="Normal 3 4 14" xfId="15732" xr:uid="{00000000-0005-0000-0000-0000A43F0000}"/>
    <cellStyle name="Normal 3 4 14 2" xfId="15733" xr:uid="{00000000-0005-0000-0000-0000A53F0000}"/>
    <cellStyle name="Normal 3 4 14 2 2" xfId="15734" xr:uid="{00000000-0005-0000-0000-0000A63F0000}"/>
    <cellStyle name="Normal 3 4 14 2 3" xfId="15735" xr:uid="{00000000-0005-0000-0000-0000A73F0000}"/>
    <cellStyle name="Normal 3 4 14 2 4" xfId="15736" xr:uid="{00000000-0005-0000-0000-0000A83F0000}"/>
    <cellStyle name="Normal 3 4 14 3" xfId="15737" xr:uid="{00000000-0005-0000-0000-0000A93F0000}"/>
    <cellStyle name="Normal 3 4 14 4" xfId="15738" xr:uid="{00000000-0005-0000-0000-0000AA3F0000}"/>
    <cellStyle name="Normal 3 4 14 5" xfId="15739" xr:uid="{00000000-0005-0000-0000-0000AB3F0000}"/>
    <cellStyle name="Normal 3 4 15" xfId="15740" xr:uid="{00000000-0005-0000-0000-0000AC3F0000}"/>
    <cellStyle name="Normal 3 4 16" xfId="15741" xr:uid="{00000000-0005-0000-0000-0000AD3F0000}"/>
    <cellStyle name="Normal 3 4 17" xfId="15742" xr:uid="{00000000-0005-0000-0000-0000AE3F0000}"/>
    <cellStyle name="Normal 3 4 2" xfId="15743" xr:uid="{00000000-0005-0000-0000-0000AF3F0000}"/>
    <cellStyle name="Normal 3 4 2 10" xfId="15744" xr:uid="{00000000-0005-0000-0000-0000B03F0000}"/>
    <cellStyle name="Normal 3 4 2 11" xfId="15745" xr:uid="{00000000-0005-0000-0000-0000B13F0000}"/>
    <cellStyle name="Normal 3 4 2 2" xfId="15746" xr:uid="{00000000-0005-0000-0000-0000B23F0000}"/>
    <cellStyle name="Normal 3 4 2 2 2" xfId="15747" xr:uid="{00000000-0005-0000-0000-0000B33F0000}"/>
    <cellStyle name="Normal 3 4 2 2 2 2" xfId="15748" xr:uid="{00000000-0005-0000-0000-0000B43F0000}"/>
    <cellStyle name="Normal 3 4 2 2 2 2 2" xfId="15749" xr:uid="{00000000-0005-0000-0000-0000B53F0000}"/>
    <cellStyle name="Normal 3 4 2 2 2 2 2 2" xfId="15750" xr:uid="{00000000-0005-0000-0000-0000B63F0000}"/>
    <cellStyle name="Normal 3 4 2 2 2 2 2 2 2" xfId="15751" xr:uid="{00000000-0005-0000-0000-0000B73F0000}"/>
    <cellStyle name="Normal 3 4 2 2 2 2 2 2 3" xfId="15752" xr:uid="{00000000-0005-0000-0000-0000B83F0000}"/>
    <cellStyle name="Normal 3 4 2 2 2 2 2 2 4" xfId="15753" xr:uid="{00000000-0005-0000-0000-0000B93F0000}"/>
    <cellStyle name="Normal 3 4 2 2 2 2 2 3" xfId="15754" xr:uid="{00000000-0005-0000-0000-0000BA3F0000}"/>
    <cellStyle name="Normal 3 4 2 2 2 2 2 4" xfId="15755" xr:uid="{00000000-0005-0000-0000-0000BB3F0000}"/>
    <cellStyle name="Normal 3 4 2 2 2 2 2 5" xfId="15756" xr:uid="{00000000-0005-0000-0000-0000BC3F0000}"/>
    <cellStyle name="Normal 3 4 2 2 2 2 3" xfId="15757" xr:uid="{00000000-0005-0000-0000-0000BD3F0000}"/>
    <cellStyle name="Normal 3 4 2 2 2 2 3 2" xfId="15758" xr:uid="{00000000-0005-0000-0000-0000BE3F0000}"/>
    <cellStyle name="Normal 3 4 2 2 2 2 3 3" xfId="15759" xr:uid="{00000000-0005-0000-0000-0000BF3F0000}"/>
    <cellStyle name="Normal 3 4 2 2 2 2 3 4" xfId="15760" xr:uid="{00000000-0005-0000-0000-0000C03F0000}"/>
    <cellStyle name="Normal 3 4 2 2 2 2 4" xfId="15761" xr:uid="{00000000-0005-0000-0000-0000C13F0000}"/>
    <cellStyle name="Normal 3 4 2 2 2 2 5" xfId="15762" xr:uid="{00000000-0005-0000-0000-0000C23F0000}"/>
    <cellStyle name="Normal 3 4 2 2 2 2 6" xfId="15763" xr:uid="{00000000-0005-0000-0000-0000C33F0000}"/>
    <cellStyle name="Normal 3 4 2 2 2 3" xfId="15764" xr:uid="{00000000-0005-0000-0000-0000C43F0000}"/>
    <cellStyle name="Normal 3 4 2 2 2 3 2" xfId="15765" xr:uid="{00000000-0005-0000-0000-0000C53F0000}"/>
    <cellStyle name="Normal 3 4 2 2 2 3 2 2" xfId="15766" xr:uid="{00000000-0005-0000-0000-0000C63F0000}"/>
    <cellStyle name="Normal 3 4 2 2 2 3 2 2 2" xfId="15767" xr:uid="{00000000-0005-0000-0000-0000C73F0000}"/>
    <cellStyle name="Normal 3 4 2 2 2 3 2 2 3" xfId="15768" xr:uid="{00000000-0005-0000-0000-0000C83F0000}"/>
    <cellStyle name="Normal 3 4 2 2 2 3 2 2 4" xfId="15769" xr:uid="{00000000-0005-0000-0000-0000C93F0000}"/>
    <cellStyle name="Normal 3 4 2 2 2 3 2 3" xfId="15770" xr:uid="{00000000-0005-0000-0000-0000CA3F0000}"/>
    <cellStyle name="Normal 3 4 2 2 2 3 2 4" xfId="15771" xr:uid="{00000000-0005-0000-0000-0000CB3F0000}"/>
    <cellStyle name="Normal 3 4 2 2 2 3 2 5" xfId="15772" xr:uid="{00000000-0005-0000-0000-0000CC3F0000}"/>
    <cellStyle name="Normal 3 4 2 2 2 3 3" xfId="15773" xr:uid="{00000000-0005-0000-0000-0000CD3F0000}"/>
    <cellStyle name="Normal 3 4 2 2 2 3 3 2" xfId="15774" xr:uid="{00000000-0005-0000-0000-0000CE3F0000}"/>
    <cellStyle name="Normal 3 4 2 2 2 3 3 3" xfId="15775" xr:uid="{00000000-0005-0000-0000-0000CF3F0000}"/>
    <cellStyle name="Normal 3 4 2 2 2 3 3 4" xfId="15776" xr:uid="{00000000-0005-0000-0000-0000D03F0000}"/>
    <cellStyle name="Normal 3 4 2 2 2 3 4" xfId="15777" xr:uid="{00000000-0005-0000-0000-0000D13F0000}"/>
    <cellStyle name="Normal 3 4 2 2 2 3 5" xfId="15778" xr:uid="{00000000-0005-0000-0000-0000D23F0000}"/>
    <cellStyle name="Normal 3 4 2 2 2 3 6" xfId="15779" xr:uid="{00000000-0005-0000-0000-0000D33F0000}"/>
    <cellStyle name="Normal 3 4 2 2 2 4" xfId="15780" xr:uid="{00000000-0005-0000-0000-0000D43F0000}"/>
    <cellStyle name="Normal 3 4 2 2 2 4 2" xfId="15781" xr:uid="{00000000-0005-0000-0000-0000D53F0000}"/>
    <cellStyle name="Normal 3 4 2 2 2 4 2 2" xfId="15782" xr:uid="{00000000-0005-0000-0000-0000D63F0000}"/>
    <cellStyle name="Normal 3 4 2 2 2 4 2 3" xfId="15783" xr:uid="{00000000-0005-0000-0000-0000D73F0000}"/>
    <cellStyle name="Normal 3 4 2 2 2 4 2 4" xfId="15784" xr:uid="{00000000-0005-0000-0000-0000D83F0000}"/>
    <cellStyle name="Normal 3 4 2 2 2 4 3" xfId="15785" xr:uid="{00000000-0005-0000-0000-0000D93F0000}"/>
    <cellStyle name="Normal 3 4 2 2 2 4 4" xfId="15786" xr:uid="{00000000-0005-0000-0000-0000DA3F0000}"/>
    <cellStyle name="Normal 3 4 2 2 2 4 5" xfId="15787" xr:uid="{00000000-0005-0000-0000-0000DB3F0000}"/>
    <cellStyle name="Normal 3 4 2 2 2 5" xfId="15788" xr:uid="{00000000-0005-0000-0000-0000DC3F0000}"/>
    <cellStyle name="Normal 3 4 2 2 2 5 2" xfId="15789" xr:uid="{00000000-0005-0000-0000-0000DD3F0000}"/>
    <cellStyle name="Normal 3 4 2 2 2 5 3" xfId="15790" xr:uid="{00000000-0005-0000-0000-0000DE3F0000}"/>
    <cellStyle name="Normal 3 4 2 2 2 5 4" xfId="15791" xr:uid="{00000000-0005-0000-0000-0000DF3F0000}"/>
    <cellStyle name="Normal 3 4 2 2 2 6" xfId="15792" xr:uid="{00000000-0005-0000-0000-0000E03F0000}"/>
    <cellStyle name="Normal 3 4 2 2 2 7" xfId="15793" xr:uid="{00000000-0005-0000-0000-0000E13F0000}"/>
    <cellStyle name="Normal 3 4 2 2 2 8" xfId="15794" xr:uid="{00000000-0005-0000-0000-0000E23F0000}"/>
    <cellStyle name="Normal 3 4 2 2 3" xfId="15795" xr:uid="{00000000-0005-0000-0000-0000E33F0000}"/>
    <cellStyle name="Normal 3 4 2 2 3 2" xfId="15796" xr:uid="{00000000-0005-0000-0000-0000E43F0000}"/>
    <cellStyle name="Normal 3 4 2 2 3 2 2" xfId="15797" xr:uid="{00000000-0005-0000-0000-0000E53F0000}"/>
    <cellStyle name="Normal 3 4 2 2 3 2 2 2" xfId="15798" xr:uid="{00000000-0005-0000-0000-0000E63F0000}"/>
    <cellStyle name="Normal 3 4 2 2 3 2 2 3" xfId="15799" xr:uid="{00000000-0005-0000-0000-0000E73F0000}"/>
    <cellStyle name="Normal 3 4 2 2 3 2 2 4" xfId="15800" xr:uid="{00000000-0005-0000-0000-0000E83F0000}"/>
    <cellStyle name="Normal 3 4 2 2 3 2 3" xfId="15801" xr:uid="{00000000-0005-0000-0000-0000E93F0000}"/>
    <cellStyle name="Normal 3 4 2 2 3 2 3 2" xfId="15802" xr:uid="{00000000-0005-0000-0000-0000EA3F0000}"/>
    <cellStyle name="Normal 3 4 2 2 3 2 3 3" xfId="15803" xr:uid="{00000000-0005-0000-0000-0000EB3F0000}"/>
    <cellStyle name="Normal 3 4 2 2 3 2 3 4" xfId="15804" xr:uid="{00000000-0005-0000-0000-0000EC3F0000}"/>
    <cellStyle name="Normal 3 4 2 2 3 2 4" xfId="15805" xr:uid="{00000000-0005-0000-0000-0000ED3F0000}"/>
    <cellStyle name="Normal 3 4 2 2 3 2 5" xfId="15806" xr:uid="{00000000-0005-0000-0000-0000EE3F0000}"/>
    <cellStyle name="Normal 3 4 2 2 3 2 6" xfId="15807" xr:uid="{00000000-0005-0000-0000-0000EF3F0000}"/>
    <cellStyle name="Normal 3 4 2 2 3 3" xfId="15808" xr:uid="{00000000-0005-0000-0000-0000F03F0000}"/>
    <cellStyle name="Normal 3 4 2 2 3 3 2" xfId="15809" xr:uid="{00000000-0005-0000-0000-0000F13F0000}"/>
    <cellStyle name="Normal 3 4 2 2 3 3 3" xfId="15810" xr:uid="{00000000-0005-0000-0000-0000F23F0000}"/>
    <cellStyle name="Normal 3 4 2 2 3 3 4" xfId="15811" xr:uid="{00000000-0005-0000-0000-0000F33F0000}"/>
    <cellStyle name="Normal 3 4 2 2 3 4" xfId="15812" xr:uid="{00000000-0005-0000-0000-0000F43F0000}"/>
    <cellStyle name="Normal 3 4 2 2 3 4 2" xfId="15813" xr:uid="{00000000-0005-0000-0000-0000F53F0000}"/>
    <cellStyle name="Normal 3 4 2 2 3 4 3" xfId="15814" xr:uid="{00000000-0005-0000-0000-0000F63F0000}"/>
    <cellStyle name="Normal 3 4 2 2 3 4 4" xfId="15815" xr:uid="{00000000-0005-0000-0000-0000F73F0000}"/>
    <cellStyle name="Normal 3 4 2 2 3 5" xfId="15816" xr:uid="{00000000-0005-0000-0000-0000F83F0000}"/>
    <cellStyle name="Normal 3 4 2 2 3 6" xfId="15817" xr:uid="{00000000-0005-0000-0000-0000F93F0000}"/>
    <cellStyle name="Normal 3 4 2 2 3 7" xfId="15818" xr:uid="{00000000-0005-0000-0000-0000FA3F0000}"/>
    <cellStyle name="Normal 3 4 2 2 4" xfId="15819" xr:uid="{00000000-0005-0000-0000-0000FB3F0000}"/>
    <cellStyle name="Normal 3 4 2 2 4 2" xfId="15820" xr:uid="{00000000-0005-0000-0000-0000FC3F0000}"/>
    <cellStyle name="Normal 3 4 2 2 4 2 2" xfId="15821" xr:uid="{00000000-0005-0000-0000-0000FD3F0000}"/>
    <cellStyle name="Normal 3 4 2 2 4 2 2 2" xfId="15822" xr:uid="{00000000-0005-0000-0000-0000FE3F0000}"/>
    <cellStyle name="Normal 3 4 2 2 4 2 2 3" xfId="15823" xr:uid="{00000000-0005-0000-0000-0000FF3F0000}"/>
    <cellStyle name="Normal 3 4 2 2 4 2 2 4" xfId="15824" xr:uid="{00000000-0005-0000-0000-000000400000}"/>
    <cellStyle name="Normal 3 4 2 2 4 2 3" xfId="15825" xr:uid="{00000000-0005-0000-0000-000001400000}"/>
    <cellStyle name="Normal 3 4 2 2 4 2 4" xfId="15826" xr:uid="{00000000-0005-0000-0000-000002400000}"/>
    <cellStyle name="Normal 3 4 2 2 4 2 5" xfId="15827" xr:uid="{00000000-0005-0000-0000-000003400000}"/>
    <cellStyle name="Normal 3 4 2 2 4 3" xfId="15828" xr:uid="{00000000-0005-0000-0000-000004400000}"/>
    <cellStyle name="Normal 3 4 2 2 4 3 2" xfId="15829" xr:uid="{00000000-0005-0000-0000-000005400000}"/>
    <cellStyle name="Normal 3 4 2 2 4 3 3" xfId="15830" xr:uid="{00000000-0005-0000-0000-000006400000}"/>
    <cellStyle name="Normal 3 4 2 2 4 3 4" xfId="15831" xr:uid="{00000000-0005-0000-0000-000007400000}"/>
    <cellStyle name="Normal 3 4 2 2 4 4" xfId="15832" xr:uid="{00000000-0005-0000-0000-000008400000}"/>
    <cellStyle name="Normal 3 4 2 2 4 5" xfId="15833" xr:uid="{00000000-0005-0000-0000-000009400000}"/>
    <cellStyle name="Normal 3 4 2 2 4 6" xfId="15834" xr:uid="{00000000-0005-0000-0000-00000A400000}"/>
    <cellStyle name="Normal 3 4 2 2 5" xfId="15835" xr:uid="{00000000-0005-0000-0000-00000B400000}"/>
    <cellStyle name="Normal 3 4 2 2 5 2" xfId="15836" xr:uid="{00000000-0005-0000-0000-00000C400000}"/>
    <cellStyle name="Normal 3 4 2 2 5 2 2" xfId="15837" xr:uid="{00000000-0005-0000-0000-00000D400000}"/>
    <cellStyle name="Normal 3 4 2 2 5 2 3" xfId="15838" xr:uid="{00000000-0005-0000-0000-00000E400000}"/>
    <cellStyle name="Normal 3 4 2 2 5 2 4" xfId="15839" xr:uid="{00000000-0005-0000-0000-00000F400000}"/>
    <cellStyle name="Normal 3 4 2 2 5 3" xfId="15840" xr:uid="{00000000-0005-0000-0000-000010400000}"/>
    <cellStyle name="Normal 3 4 2 2 5 4" xfId="15841" xr:uid="{00000000-0005-0000-0000-000011400000}"/>
    <cellStyle name="Normal 3 4 2 2 5 5" xfId="15842" xr:uid="{00000000-0005-0000-0000-000012400000}"/>
    <cellStyle name="Normal 3 4 2 2 6" xfId="15843" xr:uid="{00000000-0005-0000-0000-000013400000}"/>
    <cellStyle name="Normal 3 4 2 2 6 2" xfId="15844" xr:uid="{00000000-0005-0000-0000-000014400000}"/>
    <cellStyle name="Normal 3 4 2 2 6 3" xfId="15845" xr:uid="{00000000-0005-0000-0000-000015400000}"/>
    <cellStyle name="Normal 3 4 2 2 6 4" xfId="15846" xr:uid="{00000000-0005-0000-0000-000016400000}"/>
    <cellStyle name="Normal 3 4 2 2 7" xfId="15847" xr:uid="{00000000-0005-0000-0000-000017400000}"/>
    <cellStyle name="Normal 3 4 2 2 8" xfId="15848" xr:uid="{00000000-0005-0000-0000-000018400000}"/>
    <cellStyle name="Normal 3 4 2 2 9" xfId="15849" xr:uid="{00000000-0005-0000-0000-000019400000}"/>
    <cellStyle name="Normal 3 4 2 3" xfId="15850" xr:uid="{00000000-0005-0000-0000-00001A400000}"/>
    <cellStyle name="Normal 3 4 2 3 2" xfId="15851" xr:uid="{00000000-0005-0000-0000-00001B400000}"/>
    <cellStyle name="Normal 3 4 2 3 2 2" xfId="15852" xr:uid="{00000000-0005-0000-0000-00001C400000}"/>
    <cellStyle name="Normal 3 4 2 3 2 2 2" xfId="15853" xr:uid="{00000000-0005-0000-0000-00001D400000}"/>
    <cellStyle name="Normal 3 4 2 3 2 2 2 2" xfId="15854" xr:uid="{00000000-0005-0000-0000-00001E400000}"/>
    <cellStyle name="Normal 3 4 2 3 2 2 2 3" xfId="15855" xr:uid="{00000000-0005-0000-0000-00001F400000}"/>
    <cellStyle name="Normal 3 4 2 3 2 2 2 4" xfId="15856" xr:uid="{00000000-0005-0000-0000-000020400000}"/>
    <cellStyle name="Normal 3 4 2 3 2 2 3" xfId="15857" xr:uid="{00000000-0005-0000-0000-000021400000}"/>
    <cellStyle name="Normal 3 4 2 3 2 2 3 2" xfId="15858" xr:uid="{00000000-0005-0000-0000-000022400000}"/>
    <cellStyle name="Normal 3 4 2 3 2 2 3 3" xfId="15859" xr:uid="{00000000-0005-0000-0000-000023400000}"/>
    <cellStyle name="Normal 3 4 2 3 2 2 3 4" xfId="15860" xr:uid="{00000000-0005-0000-0000-000024400000}"/>
    <cellStyle name="Normal 3 4 2 3 2 2 4" xfId="15861" xr:uid="{00000000-0005-0000-0000-000025400000}"/>
    <cellStyle name="Normal 3 4 2 3 2 2 5" xfId="15862" xr:uid="{00000000-0005-0000-0000-000026400000}"/>
    <cellStyle name="Normal 3 4 2 3 2 2 6" xfId="15863" xr:uid="{00000000-0005-0000-0000-000027400000}"/>
    <cellStyle name="Normal 3 4 2 3 2 3" xfId="15864" xr:uid="{00000000-0005-0000-0000-000028400000}"/>
    <cellStyle name="Normal 3 4 2 3 2 3 2" xfId="15865" xr:uid="{00000000-0005-0000-0000-000029400000}"/>
    <cellStyle name="Normal 3 4 2 3 2 3 3" xfId="15866" xr:uid="{00000000-0005-0000-0000-00002A400000}"/>
    <cellStyle name="Normal 3 4 2 3 2 3 4" xfId="15867" xr:uid="{00000000-0005-0000-0000-00002B400000}"/>
    <cellStyle name="Normal 3 4 2 3 2 4" xfId="15868" xr:uid="{00000000-0005-0000-0000-00002C400000}"/>
    <cellStyle name="Normal 3 4 2 3 2 4 2" xfId="15869" xr:uid="{00000000-0005-0000-0000-00002D400000}"/>
    <cellStyle name="Normal 3 4 2 3 2 4 3" xfId="15870" xr:uid="{00000000-0005-0000-0000-00002E400000}"/>
    <cellStyle name="Normal 3 4 2 3 2 4 4" xfId="15871" xr:uid="{00000000-0005-0000-0000-00002F400000}"/>
    <cellStyle name="Normal 3 4 2 3 2 5" xfId="15872" xr:uid="{00000000-0005-0000-0000-000030400000}"/>
    <cellStyle name="Normal 3 4 2 3 2 6" xfId="15873" xr:uid="{00000000-0005-0000-0000-000031400000}"/>
    <cellStyle name="Normal 3 4 2 3 2 7" xfId="15874" xr:uid="{00000000-0005-0000-0000-000032400000}"/>
    <cellStyle name="Normal 3 4 2 3 3" xfId="15875" xr:uid="{00000000-0005-0000-0000-000033400000}"/>
    <cellStyle name="Normal 3 4 2 3 3 2" xfId="15876" xr:uid="{00000000-0005-0000-0000-000034400000}"/>
    <cellStyle name="Normal 3 4 2 3 3 2 2" xfId="15877" xr:uid="{00000000-0005-0000-0000-000035400000}"/>
    <cellStyle name="Normal 3 4 2 3 3 2 2 2" xfId="15878" xr:uid="{00000000-0005-0000-0000-000036400000}"/>
    <cellStyle name="Normal 3 4 2 3 3 2 2 3" xfId="15879" xr:uid="{00000000-0005-0000-0000-000037400000}"/>
    <cellStyle name="Normal 3 4 2 3 3 2 2 4" xfId="15880" xr:uid="{00000000-0005-0000-0000-000038400000}"/>
    <cellStyle name="Normal 3 4 2 3 3 2 3" xfId="15881" xr:uid="{00000000-0005-0000-0000-000039400000}"/>
    <cellStyle name="Normal 3 4 2 3 3 2 3 2" xfId="15882" xr:uid="{00000000-0005-0000-0000-00003A400000}"/>
    <cellStyle name="Normal 3 4 2 3 3 2 3 3" xfId="15883" xr:uid="{00000000-0005-0000-0000-00003B400000}"/>
    <cellStyle name="Normal 3 4 2 3 3 2 3 4" xfId="15884" xr:uid="{00000000-0005-0000-0000-00003C400000}"/>
    <cellStyle name="Normal 3 4 2 3 3 2 4" xfId="15885" xr:uid="{00000000-0005-0000-0000-00003D400000}"/>
    <cellStyle name="Normal 3 4 2 3 3 2 5" xfId="15886" xr:uid="{00000000-0005-0000-0000-00003E400000}"/>
    <cellStyle name="Normal 3 4 2 3 3 2 6" xfId="15887" xr:uid="{00000000-0005-0000-0000-00003F400000}"/>
    <cellStyle name="Normal 3 4 2 3 3 3" xfId="15888" xr:uid="{00000000-0005-0000-0000-000040400000}"/>
    <cellStyle name="Normal 3 4 2 3 3 3 2" xfId="15889" xr:uid="{00000000-0005-0000-0000-000041400000}"/>
    <cellStyle name="Normal 3 4 2 3 3 3 3" xfId="15890" xr:uid="{00000000-0005-0000-0000-000042400000}"/>
    <cellStyle name="Normal 3 4 2 3 3 3 4" xfId="15891" xr:uid="{00000000-0005-0000-0000-000043400000}"/>
    <cellStyle name="Normal 3 4 2 3 3 4" xfId="15892" xr:uid="{00000000-0005-0000-0000-000044400000}"/>
    <cellStyle name="Normal 3 4 2 3 3 4 2" xfId="15893" xr:uid="{00000000-0005-0000-0000-000045400000}"/>
    <cellStyle name="Normal 3 4 2 3 3 4 3" xfId="15894" xr:uid="{00000000-0005-0000-0000-000046400000}"/>
    <cellStyle name="Normal 3 4 2 3 3 4 4" xfId="15895" xr:uid="{00000000-0005-0000-0000-000047400000}"/>
    <cellStyle name="Normal 3 4 2 3 3 5" xfId="15896" xr:uid="{00000000-0005-0000-0000-000048400000}"/>
    <cellStyle name="Normal 3 4 2 3 3 6" xfId="15897" xr:uid="{00000000-0005-0000-0000-000049400000}"/>
    <cellStyle name="Normal 3 4 2 3 3 7" xfId="15898" xr:uid="{00000000-0005-0000-0000-00004A400000}"/>
    <cellStyle name="Normal 3 4 2 3 4" xfId="15899" xr:uid="{00000000-0005-0000-0000-00004B400000}"/>
    <cellStyle name="Normal 3 4 2 3 4 2" xfId="15900" xr:uid="{00000000-0005-0000-0000-00004C400000}"/>
    <cellStyle name="Normal 3 4 2 3 4 2 2" xfId="15901" xr:uid="{00000000-0005-0000-0000-00004D400000}"/>
    <cellStyle name="Normal 3 4 2 3 4 2 3" xfId="15902" xr:uid="{00000000-0005-0000-0000-00004E400000}"/>
    <cellStyle name="Normal 3 4 2 3 4 2 4" xfId="15903" xr:uid="{00000000-0005-0000-0000-00004F400000}"/>
    <cellStyle name="Normal 3 4 2 3 4 3" xfId="15904" xr:uid="{00000000-0005-0000-0000-000050400000}"/>
    <cellStyle name="Normal 3 4 2 3 4 3 2" xfId="15905" xr:uid="{00000000-0005-0000-0000-000051400000}"/>
    <cellStyle name="Normal 3 4 2 3 4 3 3" xfId="15906" xr:uid="{00000000-0005-0000-0000-000052400000}"/>
    <cellStyle name="Normal 3 4 2 3 4 3 4" xfId="15907" xr:uid="{00000000-0005-0000-0000-000053400000}"/>
    <cellStyle name="Normal 3 4 2 3 4 4" xfId="15908" xr:uid="{00000000-0005-0000-0000-000054400000}"/>
    <cellStyle name="Normal 3 4 2 3 4 5" xfId="15909" xr:uid="{00000000-0005-0000-0000-000055400000}"/>
    <cellStyle name="Normal 3 4 2 3 4 6" xfId="15910" xr:uid="{00000000-0005-0000-0000-000056400000}"/>
    <cellStyle name="Normal 3 4 2 3 5" xfId="15911" xr:uid="{00000000-0005-0000-0000-000057400000}"/>
    <cellStyle name="Normal 3 4 2 3 5 2" xfId="15912" xr:uid="{00000000-0005-0000-0000-000058400000}"/>
    <cellStyle name="Normal 3 4 2 3 5 3" xfId="15913" xr:uid="{00000000-0005-0000-0000-000059400000}"/>
    <cellStyle name="Normal 3 4 2 3 5 4" xfId="15914" xr:uid="{00000000-0005-0000-0000-00005A400000}"/>
    <cellStyle name="Normal 3 4 2 3 6" xfId="15915" xr:uid="{00000000-0005-0000-0000-00005B400000}"/>
    <cellStyle name="Normal 3 4 2 3 6 2" xfId="15916" xr:uid="{00000000-0005-0000-0000-00005C400000}"/>
    <cellStyle name="Normal 3 4 2 3 6 3" xfId="15917" xr:uid="{00000000-0005-0000-0000-00005D400000}"/>
    <cellStyle name="Normal 3 4 2 3 6 4" xfId="15918" xr:uid="{00000000-0005-0000-0000-00005E400000}"/>
    <cellStyle name="Normal 3 4 2 3 7" xfId="15919" xr:uid="{00000000-0005-0000-0000-00005F400000}"/>
    <cellStyle name="Normal 3 4 2 3 8" xfId="15920" xr:uid="{00000000-0005-0000-0000-000060400000}"/>
    <cellStyle name="Normal 3 4 2 3 9" xfId="15921" xr:uid="{00000000-0005-0000-0000-000061400000}"/>
    <cellStyle name="Normal 3 4 2 4" xfId="15922" xr:uid="{00000000-0005-0000-0000-000062400000}"/>
    <cellStyle name="Normal 3 4 2 4 2" xfId="15923" xr:uid="{00000000-0005-0000-0000-000063400000}"/>
    <cellStyle name="Normal 3 4 2 4 2 2" xfId="15924" xr:uid="{00000000-0005-0000-0000-000064400000}"/>
    <cellStyle name="Normal 3 4 2 4 2 2 2" xfId="15925" xr:uid="{00000000-0005-0000-0000-000065400000}"/>
    <cellStyle name="Normal 3 4 2 4 2 2 3" xfId="15926" xr:uid="{00000000-0005-0000-0000-000066400000}"/>
    <cellStyle name="Normal 3 4 2 4 2 2 4" xfId="15927" xr:uid="{00000000-0005-0000-0000-000067400000}"/>
    <cellStyle name="Normal 3 4 2 4 2 3" xfId="15928" xr:uid="{00000000-0005-0000-0000-000068400000}"/>
    <cellStyle name="Normal 3 4 2 4 2 3 2" xfId="15929" xr:uid="{00000000-0005-0000-0000-000069400000}"/>
    <cellStyle name="Normal 3 4 2 4 2 3 3" xfId="15930" xr:uid="{00000000-0005-0000-0000-00006A400000}"/>
    <cellStyle name="Normal 3 4 2 4 2 3 4" xfId="15931" xr:uid="{00000000-0005-0000-0000-00006B400000}"/>
    <cellStyle name="Normal 3 4 2 4 2 4" xfId="15932" xr:uid="{00000000-0005-0000-0000-00006C400000}"/>
    <cellStyle name="Normal 3 4 2 4 2 5" xfId="15933" xr:uid="{00000000-0005-0000-0000-00006D400000}"/>
    <cellStyle name="Normal 3 4 2 4 2 6" xfId="15934" xr:uid="{00000000-0005-0000-0000-00006E400000}"/>
    <cellStyle name="Normal 3 4 2 4 3" xfId="15935" xr:uid="{00000000-0005-0000-0000-00006F400000}"/>
    <cellStyle name="Normal 3 4 2 4 3 2" xfId="15936" xr:uid="{00000000-0005-0000-0000-000070400000}"/>
    <cellStyle name="Normal 3 4 2 4 3 3" xfId="15937" xr:uid="{00000000-0005-0000-0000-000071400000}"/>
    <cellStyle name="Normal 3 4 2 4 3 4" xfId="15938" xr:uid="{00000000-0005-0000-0000-000072400000}"/>
    <cellStyle name="Normal 3 4 2 4 4" xfId="15939" xr:uid="{00000000-0005-0000-0000-000073400000}"/>
    <cellStyle name="Normal 3 4 2 4 4 2" xfId="15940" xr:uid="{00000000-0005-0000-0000-000074400000}"/>
    <cellStyle name="Normal 3 4 2 4 4 3" xfId="15941" xr:uid="{00000000-0005-0000-0000-000075400000}"/>
    <cellStyle name="Normal 3 4 2 4 4 4" xfId="15942" xr:uid="{00000000-0005-0000-0000-000076400000}"/>
    <cellStyle name="Normal 3 4 2 4 5" xfId="15943" xr:uid="{00000000-0005-0000-0000-000077400000}"/>
    <cellStyle name="Normal 3 4 2 4 6" xfId="15944" xr:uid="{00000000-0005-0000-0000-000078400000}"/>
    <cellStyle name="Normal 3 4 2 4 7" xfId="15945" xr:uid="{00000000-0005-0000-0000-000079400000}"/>
    <cellStyle name="Normal 3 4 2 5" xfId="15946" xr:uid="{00000000-0005-0000-0000-00007A400000}"/>
    <cellStyle name="Normal 3 4 2 5 2" xfId="15947" xr:uid="{00000000-0005-0000-0000-00007B400000}"/>
    <cellStyle name="Normal 3 4 2 5 2 2" xfId="15948" xr:uid="{00000000-0005-0000-0000-00007C400000}"/>
    <cellStyle name="Normal 3 4 2 5 2 2 2" xfId="15949" xr:uid="{00000000-0005-0000-0000-00007D400000}"/>
    <cellStyle name="Normal 3 4 2 5 2 2 3" xfId="15950" xr:uid="{00000000-0005-0000-0000-00007E400000}"/>
    <cellStyle name="Normal 3 4 2 5 2 2 4" xfId="15951" xr:uid="{00000000-0005-0000-0000-00007F400000}"/>
    <cellStyle name="Normal 3 4 2 5 2 3" xfId="15952" xr:uid="{00000000-0005-0000-0000-000080400000}"/>
    <cellStyle name="Normal 3 4 2 5 2 3 2" xfId="15953" xr:uid="{00000000-0005-0000-0000-000081400000}"/>
    <cellStyle name="Normal 3 4 2 5 2 3 3" xfId="15954" xr:uid="{00000000-0005-0000-0000-000082400000}"/>
    <cellStyle name="Normal 3 4 2 5 2 3 4" xfId="15955" xr:uid="{00000000-0005-0000-0000-000083400000}"/>
    <cellStyle name="Normal 3 4 2 5 2 4" xfId="15956" xr:uid="{00000000-0005-0000-0000-000084400000}"/>
    <cellStyle name="Normal 3 4 2 5 2 5" xfId="15957" xr:uid="{00000000-0005-0000-0000-000085400000}"/>
    <cellStyle name="Normal 3 4 2 5 2 6" xfId="15958" xr:uid="{00000000-0005-0000-0000-000086400000}"/>
    <cellStyle name="Normal 3 4 2 5 3" xfId="15959" xr:uid="{00000000-0005-0000-0000-000087400000}"/>
    <cellStyle name="Normal 3 4 2 5 3 2" xfId="15960" xr:uid="{00000000-0005-0000-0000-000088400000}"/>
    <cellStyle name="Normal 3 4 2 5 3 3" xfId="15961" xr:uid="{00000000-0005-0000-0000-000089400000}"/>
    <cellStyle name="Normal 3 4 2 5 3 4" xfId="15962" xr:uid="{00000000-0005-0000-0000-00008A400000}"/>
    <cellStyle name="Normal 3 4 2 5 4" xfId="15963" xr:uid="{00000000-0005-0000-0000-00008B400000}"/>
    <cellStyle name="Normal 3 4 2 5 4 2" xfId="15964" xr:uid="{00000000-0005-0000-0000-00008C400000}"/>
    <cellStyle name="Normal 3 4 2 5 4 3" xfId="15965" xr:uid="{00000000-0005-0000-0000-00008D400000}"/>
    <cellStyle name="Normal 3 4 2 5 4 4" xfId="15966" xr:uid="{00000000-0005-0000-0000-00008E400000}"/>
    <cellStyle name="Normal 3 4 2 5 5" xfId="15967" xr:uid="{00000000-0005-0000-0000-00008F400000}"/>
    <cellStyle name="Normal 3 4 2 5 6" xfId="15968" xr:uid="{00000000-0005-0000-0000-000090400000}"/>
    <cellStyle name="Normal 3 4 2 5 7" xfId="15969" xr:uid="{00000000-0005-0000-0000-000091400000}"/>
    <cellStyle name="Normal 3 4 2 6" xfId="15970" xr:uid="{00000000-0005-0000-0000-000092400000}"/>
    <cellStyle name="Normal 3 4 2 6 2" xfId="15971" xr:uid="{00000000-0005-0000-0000-000093400000}"/>
    <cellStyle name="Normal 3 4 2 6 2 2" xfId="15972" xr:uid="{00000000-0005-0000-0000-000094400000}"/>
    <cellStyle name="Normal 3 4 2 6 2 3" xfId="15973" xr:uid="{00000000-0005-0000-0000-000095400000}"/>
    <cellStyle name="Normal 3 4 2 6 2 4" xfId="15974" xr:uid="{00000000-0005-0000-0000-000096400000}"/>
    <cellStyle name="Normal 3 4 2 6 3" xfId="15975" xr:uid="{00000000-0005-0000-0000-000097400000}"/>
    <cellStyle name="Normal 3 4 2 6 3 2" xfId="15976" xr:uid="{00000000-0005-0000-0000-000098400000}"/>
    <cellStyle name="Normal 3 4 2 6 3 3" xfId="15977" xr:uid="{00000000-0005-0000-0000-000099400000}"/>
    <cellStyle name="Normal 3 4 2 6 3 4" xfId="15978" xr:uid="{00000000-0005-0000-0000-00009A400000}"/>
    <cellStyle name="Normal 3 4 2 7" xfId="15979" xr:uid="{00000000-0005-0000-0000-00009B400000}"/>
    <cellStyle name="Normal 3 4 2 7 2" xfId="15980" xr:uid="{00000000-0005-0000-0000-00009C400000}"/>
    <cellStyle name="Normal 3 4 2 7 2 2" xfId="15981" xr:uid="{00000000-0005-0000-0000-00009D400000}"/>
    <cellStyle name="Normal 3 4 2 7 2 3" xfId="15982" xr:uid="{00000000-0005-0000-0000-00009E400000}"/>
    <cellStyle name="Normal 3 4 2 7 2 4" xfId="15983" xr:uid="{00000000-0005-0000-0000-00009F400000}"/>
    <cellStyle name="Normal 3 4 2 7 3" xfId="15984" xr:uid="{00000000-0005-0000-0000-0000A0400000}"/>
    <cellStyle name="Normal 3 4 2 7 4" xfId="15985" xr:uid="{00000000-0005-0000-0000-0000A1400000}"/>
    <cellStyle name="Normal 3 4 2 7 5" xfId="15986" xr:uid="{00000000-0005-0000-0000-0000A2400000}"/>
    <cellStyle name="Normal 3 4 2 8" xfId="15987" xr:uid="{00000000-0005-0000-0000-0000A3400000}"/>
    <cellStyle name="Normal 3 4 2 8 2" xfId="15988" xr:uid="{00000000-0005-0000-0000-0000A4400000}"/>
    <cellStyle name="Normal 3 4 2 8 3" xfId="15989" xr:uid="{00000000-0005-0000-0000-0000A5400000}"/>
    <cellStyle name="Normal 3 4 2 8 4" xfId="15990" xr:uid="{00000000-0005-0000-0000-0000A6400000}"/>
    <cellStyle name="Normal 3 4 2 9" xfId="15991" xr:uid="{00000000-0005-0000-0000-0000A7400000}"/>
    <cellStyle name="Normal 3 4 3" xfId="15992" xr:uid="{00000000-0005-0000-0000-0000A8400000}"/>
    <cellStyle name="Normal 3 4 3 10" xfId="15993" xr:uid="{00000000-0005-0000-0000-0000A9400000}"/>
    <cellStyle name="Normal 3 4 3 11" xfId="15994" xr:uid="{00000000-0005-0000-0000-0000AA400000}"/>
    <cellStyle name="Normal 3 4 3 2" xfId="15995" xr:uid="{00000000-0005-0000-0000-0000AB400000}"/>
    <cellStyle name="Normal 3 4 3 2 2" xfId="15996" xr:uid="{00000000-0005-0000-0000-0000AC400000}"/>
    <cellStyle name="Normal 3 4 3 2 2 2" xfId="15997" xr:uid="{00000000-0005-0000-0000-0000AD400000}"/>
    <cellStyle name="Normal 3 4 3 2 2 2 2" xfId="15998" xr:uid="{00000000-0005-0000-0000-0000AE400000}"/>
    <cellStyle name="Normal 3 4 3 2 2 2 2 2" xfId="15999" xr:uid="{00000000-0005-0000-0000-0000AF400000}"/>
    <cellStyle name="Normal 3 4 3 2 2 2 2 3" xfId="16000" xr:uid="{00000000-0005-0000-0000-0000B0400000}"/>
    <cellStyle name="Normal 3 4 3 2 2 2 2 4" xfId="16001" xr:uid="{00000000-0005-0000-0000-0000B1400000}"/>
    <cellStyle name="Normal 3 4 3 2 2 2 3" xfId="16002" xr:uid="{00000000-0005-0000-0000-0000B2400000}"/>
    <cellStyle name="Normal 3 4 3 2 2 2 3 2" xfId="16003" xr:uid="{00000000-0005-0000-0000-0000B3400000}"/>
    <cellStyle name="Normal 3 4 3 2 2 2 3 3" xfId="16004" xr:uid="{00000000-0005-0000-0000-0000B4400000}"/>
    <cellStyle name="Normal 3 4 3 2 2 2 3 4" xfId="16005" xr:uid="{00000000-0005-0000-0000-0000B5400000}"/>
    <cellStyle name="Normal 3 4 3 2 2 2 4" xfId="16006" xr:uid="{00000000-0005-0000-0000-0000B6400000}"/>
    <cellStyle name="Normal 3 4 3 2 2 2 5" xfId="16007" xr:uid="{00000000-0005-0000-0000-0000B7400000}"/>
    <cellStyle name="Normal 3 4 3 2 2 2 6" xfId="16008" xr:uid="{00000000-0005-0000-0000-0000B8400000}"/>
    <cellStyle name="Normal 3 4 3 2 2 3" xfId="16009" xr:uid="{00000000-0005-0000-0000-0000B9400000}"/>
    <cellStyle name="Normal 3 4 3 2 2 3 2" xfId="16010" xr:uid="{00000000-0005-0000-0000-0000BA400000}"/>
    <cellStyle name="Normal 3 4 3 2 2 3 3" xfId="16011" xr:uid="{00000000-0005-0000-0000-0000BB400000}"/>
    <cellStyle name="Normal 3 4 3 2 2 3 4" xfId="16012" xr:uid="{00000000-0005-0000-0000-0000BC400000}"/>
    <cellStyle name="Normal 3 4 3 2 2 4" xfId="16013" xr:uid="{00000000-0005-0000-0000-0000BD400000}"/>
    <cellStyle name="Normal 3 4 3 2 2 4 2" xfId="16014" xr:uid="{00000000-0005-0000-0000-0000BE400000}"/>
    <cellStyle name="Normal 3 4 3 2 2 4 3" xfId="16015" xr:uid="{00000000-0005-0000-0000-0000BF400000}"/>
    <cellStyle name="Normal 3 4 3 2 2 4 4" xfId="16016" xr:uid="{00000000-0005-0000-0000-0000C0400000}"/>
    <cellStyle name="Normal 3 4 3 2 2 5" xfId="16017" xr:uid="{00000000-0005-0000-0000-0000C1400000}"/>
    <cellStyle name="Normal 3 4 3 2 2 6" xfId="16018" xr:uid="{00000000-0005-0000-0000-0000C2400000}"/>
    <cellStyle name="Normal 3 4 3 2 2 7" xfId="16019" xr:uid="{00000000-0005-0000-0000-0000C3400000}"/>
    <cellStyle name="Normal 3 4 3 2 3" xfId="16020" xr:uid="{00000000-0005-0000-0000-0000C4400000}"/>
    <cellStyle name="Normal 3 4 3 2 3 2" xfId="16021" xr:uid="{00000000-0005-0000-0000-0000C5400000}"/>
    <cellStyle name="Normal 3 4 3 2 3 2 2" xfId="16022" xr:uid="{00000000-0005-0000-0000-0000C6400000}"/>
    <cellStyle name="Normal 3 4 3 2 3 2 2 2" xfId="16023" xr:uid="{00000000-0005-0000-0000-0000C7400000}"/>
    <cellStyle name="Normal 3 4 3 2 3 2 2 3" xfId="16024" xr:uid="{00000000-0005-0000-0000-0000C8400000}"/>
    <cellStyle name="Normal 3 4 3 2 3 2 2 4" xfId="16025" xr:uid="{00000000-0005-0000-0000-0000C9400000}"/>
    <cellStyle name="Normal 3 4 3 2 3 2 3" xfId="16026" xr:uid="{00000000-0005-0000-0000-0000CA400000}"/>
    <cellStyle name="Normal 3 4 3 2 3 2 3 2" xfId="16027" xr:uid="{00000000-0005-0000-0000-0000CB400000}"/>
    <cellStyle name="Normal 3 4 3 2 3 2 3 3" xfId="16028" xr:uid="{00000000-0005-0000-0000-0000CC400000}"/>
    <cellStyle name="Normal 3 4 3 2 3 2 3 4" xfId="16029" xr:uid="{00000000-0005-0000-0000-0000CD400000}"/>
    <cellStyle name="Normal 3 4 3 2 3 2 4" xfId="16030" xr:uid="{00000000-0005-0000-0000-0000CE400000}"/>
    <cellStyle name="Normal 3 4 3 2 3 2 5" xfId="16031" xr:uid="{00000000-0005-0000-0000-0000CF400000}"/>
    <cellStyle name="Normal 3 4 3 2 3 2 6" xfId="16032" xr:uid="{00000000-0005-0000-0000-0000D0400000}"/>
    <cellStyle name="Normal 3 4 3 2 3 3" xfId="16033" xr:uid="{00000000-0005-0000-0000-0000D1400000}"/>
    <cellStyle name="Normal 3 4 3 2 3 3 2" xfId="16034" xr:uid="{00000000-0005-0000-0000-0000D2400000}"/>
    <cellStyle name="Normal 3 4 3 2 3 3 3" xfId="16035" xr:uid="{00000000-0005-0000-0000-0000D3400000}"/>
    <cellStyle name="Normal 3 4 3 2 3 3 4" xfId="16036" xr:uid="{00000000-0005-0000-0000-0000D4400000}"/>
    <cellStyle name="Normal 3 4 3 2 3 4" xfId="16037" xr:uid="{00000000-0005-0000-0000-0000D5400000}"/>
    <cellStyle name="Normal 3 4 3 2 3 4 2" xfId="16038" xr:uid="{00000000-0005-0000-0000-0000D6400000}"/>
    <cellStyle name="Normal 3 4 3 2 3 4 3" xfId="16039" xr:uid="{00000000-0005-0000-0000-0000D7400000}"/>
    <cellStyle name="Normal 3 4 3 2 3 4 4" xfId="16040" xr:uid="{00000000-0005-0000-0000-0000D8400000}"/>
    <cellStyle name="Normal 3 4 3 2 3 5" xfId="16041" xr:uid="{00000000-0005-0000-0000-0000D9400000}"/>
    <cellStyle name="Normal 3 4 3 2 3 6" xfId="16042" xr:uid="{00000000-0005-0000-0000-0000DA400000}"/>
    <cellStyle name="Normal 3 4 3 2 3 7" xfId="16043" xr:uid="{00000000-0005-0000-0000-0000DB400000}"/>
    <cellStyle name="Normal 3 4 3 2 4" xfId="16044" xr:uid="{00000000-0005-0000-0000-0000DC400000}"/>
    <cellStyle name="Normal 3 4 3 2 4 2" xfId="16045" xr:uid="{00000000-0005-0000-0000-0000DD400000}"/>
    <cellStyle name="Normal 3 4 3 2 4 2 2" xfId="16046" xr:uid="{00000000-0005-0000-0000-0000DE400000}"/>
    <cellStyle name="Normal 3 4 3 2 4 2 3" xfId="16047" xr:uid="{00000000-0005-0000-0000-0000DF400000}"/>
    <cellStyle name="Normal 3 4 3 2 4 2 4" xfId="16048" xr:uid="{00000000-0005-0000-0000-0000E0400000}"/>
    <cellStyle name="Normal 3 4 3 2 4 3" xfId="16049" xr:uid="{00000000-0005-0000-0000-0000E1400000}"/>
    <cellStyle name="Normal 3 4 3 2 4 3 2" xfId="16050" xr:uid="{00000000-0005-0000-0000-0000E2400000}"/>
    <cellStyle name="Normal 3 4 3 2 4 3 3" xfId="16051" xr:uid="{00000000-0005-0000-0000-0000E3400000}"/>
    <cellStyle name="Normal 3 4 3 2 4 3 4" xfId="16052" xr:uid="{00000000-0005-0000-0000-0000E4400000}"/>
    <cellStyle name="Normal 3 4 3 2 4 4" xfId="16053" xr:uid="{00000000-0005-0000-0000-0000E5400000}"/>
    <cellStyle name="Normal 3 4 3 2 4 5" xfId="16054" xr:uid="{00000000-0005-0000-0000-0000E6400000}"/>
    <cellStyle name="Normal 3 4 3 2 4 6" xfId="16055" xr:uid="{00000000-0005-0000-0000-0000E7400000}"/>
    <cellStyle name="Normal 3 4 3 2 5" xfId="16056" xr:uid="{00000000-0005-0000-0000-0000E8400000}"/>
    <cellStyle name="Normal 3 4 3 2 5 2" xfId="16057" xr:uid="{00000000-0005-0000-0000-0000E9400000}"/>
    <cellStyle name="Normal 3 4 3 2 5 3" xfId="16058" xr:uid="{00000000-0005-0000-0000-0000EA400000}"/>
    <cellStyle name="Normal 3 4 3 2 5 4" xfId="16059" xr:uid="{00000000-0005-0000-0000-0000EB400000}"/>
    <cellStyle name="Normal 3 4 3 2 6" xfId="16060" xr:uid="{00000000-0005-0000-0000-0000EC400000}"/>
    <cellStyle name="Normal 3 4 3 2 6 2" xfId="16061" xr:uid="{00000000-0005-0000-0000-0000ED400000}"/>
    <cellStyle name="Normal 3 4 3 2 6 3" xfId="16062" xr:uid="{00000000-0005-0000-0000-0000EE400000}"/>
    <cellStyle name="Normal 3 4 3 2 6 4" xfId="16063" xr:uid="{00000000-0005-0000-0000-0000EF400000}"/>
    <cellStyle name="Normal 3 4 3 2 7" xfId="16064" xr:uid="{00000000-0005-0000-0000-0000F0400000}"/>
    <cellStyle name="Normal 3 4 3 2 8" xfId="16065" xr:uid="{00000000-0005-0000-0000-0000F1400000}"/>
    <cellStyle name="Normal 3 4 3 2 9" xfId="16066" xr:uid="{00000000-0005-0000-0000-0000F2400000}"/>
    <cellStyle name="Normal 3 4 3 3" xfId="16067" xr:uid="{00000000-0005-0000-0000-0000F3400000}"/>
    <cellStyle name="Normal 3 4 3 3 2" xfId="16068" xr:uid="{00000000-0005-0000-0000-0000F4400000}"/>
    <cellStyle name="Normal 3 4 3 3 2 2" xfId="16069" xr:uid="{00000000-0005-0000-0000-0000F5400000}"/>
    <cellStyle name="Normal 3 4 3 3 2 2 2" xfId="16070" xr:uid="{00000000-0005-0000-0000-0000F6400000}"/>
    <cellStyle name="Normal 3 4 3 3 2 2 2 2" xfId="16071" xr:uid="{00000000-0005-0000-0000-0000F7400000}"/>
    <cellStyle name="Normal 3 4 3 3 2 2 2 3" xfId="16072" xr:uid="{00000000-0005-0000-0000-0000F8400000}"/>
    <cellStyle name="Normal 3 4 3 3 2 2 2 4" xfId="16073" xr:uid="{00000000-0005-0000-0000-0000F9400000}"/>
    <cellStyle name="Normal 3 4 3 3 2 2 3" xfId="16074" xr:uid="{00000000-0005-0000-0000-0000FA400000}"/>
    <cellStyle name="Normal 3 4 3 3 2 2 4" xfId="16075" xr:uid="{00000000-0005-0000-0000-0000FB400000}"/>
    <cellStyle name="Normal 3 4 3 3 2 2 5" xfId="16076" xr:uid="{00000000-0005-0000-0000-0000FC400000}"/>
    <cellStyle name="Normal 3 4 3 3 2 3" xfId="16077" xr:uid="{00000000-0005-0000-0000-0000FD400000}"/>
    <cellStyle name="Normal 3 4 3 3 2 3 2" xfId="16078" xr:uid="{00000000-0005-0000-0000-0000FE400000}"/>
    <cellStyle name="Normal 3 4 3 3 2 3 3" xfId="16079" xr:uid="{00000000-0005-0000-0000-0000FF400000}"/>
    <cellStyle name="Normal 3 4 3 3 2 3 4" xfId="16080" xr:uid="{00000000-0005-0000-0000-000000410000}"/>
    <cellStyle name="Normal 3 4 3 3 2 4" xfId="16081" xr:uid="{00000000-0005-0000-0000-000001410000}"/>
    <cellStyle name="Normal 3 4 3 3 2 4 2" xfId="16082" xr:uid="{00000000-0005-0000-0000-000002410000}"/>
    <cellStyle name="Normal 3 4 3 3 2 4 3" xfId="16083" xr:uid="{00000000-0005-0000-0000-000003410000}"/>
    <cellStyle name="Normal 3 4 3 3 2 4 4" xfId="16084" xr:uid="{00000000-0005-0000-0000-000004410000}"/>
    <cellStyle name="Normal 3 4 3 3 2 5" xfId="16085" xr:uid="{00000000-0005-0000-0000-000005410000}"/>
    <cellStyle name="Normal 3 4 3 3 2 6" xfId="16086" xr:uid="{00000000-0005-0000-0000-000006410000}"/>
    <cellStyle name="Normal 3 4 3 3 2 7" xfId="16087" xr:uid="{00000000-0005-0000-0000-000007410000}"/>
    <cellStyle name="Normal 3 4 3 3 3" xfId="16088" xr:uid="{00000000-0005-0000-0000-000008410000}"/>
    <cellStyle name="Normal 3 4 3 3 3 2" xfId="16089" xr:uid="{00000000-0005-0000-0000-000009410000}"/>
    <cellStyle name="Normal 3 4 3 3 3 2 2" xfId="16090" xr:uid="{00000000-0005-0000-0000-00000A410000}"/>
    <cellStyle name="Normal 3 4 3 3 3 2 2 2" xfId="16091" xr:uid="{00000000-0005-0000-0000-00000B410000}"/>
    <cellStyle name="Normal 3 4 3 3 3 2 2 3" xfId="16092" xr:uid="{00000000-0005-0000-0000-00000C410000}"/>
    <cellStyle name="Normal 3 4 3 3 3 2 2 4" xfId="16093" xr:uid="{00000000-0005-0000-0000-00000D410000}"/>
    <cellStyle name="Normal 3 4 3 3 3 2 3" xfId="16094" xr:uid="{00000000-0005-0000-0000-00000E410000}"/>
    <cellStyle name="Normal 3 4 3 3 3 2 4" xfId="16095" xr:uid="{00000000-0005-0000-0000-00000F410000}"/>
    <cellStyle name="Normal 3 4 3 3 3 2 5" xfId="16096" xr:uid="{00000000-0005-0000-0000-000010410000}"/>
    <cellStyle name="Normal 3 4 3 3 3 3" xfId="16097" xr:uid="{00000000-0005-0000-0000-000011410000}"/>
    <cellStyle name="Normal 3 4 3 3 3 3 2" xfId="16098" xr:uid="{00000000-0005-0000-0000-000012410000}"/>
    <cellStyle name="Normal 3 4 3 3 3 3 3" xfId="16099" xr:uid="{00000000-0005-0000-0000-000013410000}"/>
    <cellStyle name="Normal 3 4 3 3 3 3 4" xfId="16100" xr:uid="{00000000-0005-0000-0000-000014410000}"/>
    <cellStyle name="Normal 3 4 3 3 3 4" xfId="16101" xr:uid="{00000000-0005-0000-0000-000015410000}"/>
    <cellStyle name="Normal 3 4 3 3 3 5" xfId="16102" xr:uid="{00000000-0005-0000-0000-000016410000}"/>
    <cellStyle name="Normal 3 4 3 3 3 6" xfId="16103" xr:uid="{00000000-0005-0000-0000-000017410000}"/>
    <cellStyle name="Normal 3 4 3 3 4" xfId="16104" xr:uid="{00000000-0005-0000-0000-000018410000}"/>
    <cellStyle name="Normal 3 4 3 3 4 2" xfId="16105" xr:uid="{00000000-0005-0000-0000-000019410000}"/>
    <cellStyle name="Normal 3 4 3 3 4 2 2" xfId="16106" xr:uid="{00000000-0005-0000-0000-00001A410000}"/>
    <cellStyle name="Normal 3 4 3 3 4 2 3" xfId="16107" xr:uid="{00000000-0005-0000-0000-00001B410000}"/>
    <cellStyle name="Normal 3 4 3 3 4 2 4" xfId="16108" xr:uid="{00000000-0005-0000-0000-00001C410000}"/>
    <cellStyle name="Normal 3 4 3 3 4 3" xfId="16109" xr:uid="{00000000-0005-0000-0000-00001D410000}"/>
    <cellStyle name="Normal 3 4 3 3 4 4" xfId="16110" xr:uid="{00000000-0005-0000-0000-00001E410000}"/>
    <cellStyle name="Normal 3 4 3 3 4 5" xfId="16111" xr:uid="{00000000-0005-0000-0000-00001F410000}"/>
    <cellStyle name="Normal 3 4 3 3 5" xfId="16112" xr:uid="{00000000-0005-0000-0000-000020410000}"/>
    <cellStyle name="Normal 3 4 3 3 5 2" xfId="16113" xr:uid="{00000000-0005-0000-0000-000021410000}"/>
    <cellStyle name="Normal 3 4 3 3 5 3" xfId="16114" xr:uid="{00000000-0005-0000-0000-000022410000}"/>
    <cellStyle name="Normal 3 4 3 3 5 4" xfId="16115" xr:uid="{00000000-0005-0000-0000-000023410000}"/>
    <cellStyle name="Normal 3 4 3 3 6" xfId="16116" xr:uid="{00000000-0005-0000-0000-000024410000}"/>
    <cellStyle name="Normal 3 4 3 3 6 2" xfId="16117" xr:uid="{00000000-0005-0000-0000-000025410000}"/>
    <cellStyle name="Normal 3 4 3 3 6 3" xfId="16118" xr:uid="{00000000-0005-0000-0000-000026410000}"/>
    <cellStyle name="Normal 3 4 3 3 6 4" xfId="16119" xr:uid="{00000000-0005-0000-0000-000027410000}"/>
    <cellStyle name="Normal 3 4 3 3 7" xfId="16120" xr:uid="{00000000-0005-0000-0000-000028410000}"/>
    <cellStyle name="Normal 3 4 3 3 8" xfId="16121" xr:uid="{00000000-0005-0000-0000-000029410000}"/>
    <cellStyle name="Normal 3 4 3 3 9" xfId="16122" xr:uid="{00000000-0005-0000-0000-00002A410000}"/>
    <cellStyle name="Normal 3 4 3 4" xfId="16123" xr:uid="{00000000-0005-0000-0000-00002B410000}"/>
    <cellStyle name="Normal 3 4 3 4 2" xfId="16124" xr:uid="{00000000-0005-0000-0000-00002C410000}"/>
    <cellStyle name="Normal 3 4 3 4 2 2" xfId="16125" xr:uid="{00000000-0005-0000-0000-00002D410000}"/>
    <cellStyle name="Normal 3 4 3 4 2 2 2" xfId="16126" xr:uid="{00000000-0005-0000-0000-00002E410000}"/>
    <cellStyle name="Normal 3 4 3 4 2 2 3" xfId="16127" xr:uid="{00000000-0005-0000-0000-00002F410000}"/>
    <cellStyle name="Normal 3 4 3 4 2 2 4" xfId="16128" xr:uid="{00000000-0005-0000-0000-000030410000}"/>
    <cellStyle name="Normal 3 4 3 4 2 3" xfId="16129" xr:uid="{00000000-0005-0000-0000-000031410000}"/>
    <cellStyle name="Normal 3 4 3 4 2 3 2" xfId="16130" xr:uid="{00000000-0005-0000-0000-000032410000}"/>
    <cellStyle name="Normal 3 4 3 4 2 3 3" xfId="16131" xr:uid="{00000000-0005-0000-0000-000033410000}"/>
    <cellStyle name="Normal 3 4 3 4 2 3 4" xfId="16132" xr:uid="{00000000-0005-0000-0000-000034410000}"/>
    <cellStyle name="Normal 3 4 3 4 2 4" xfId="16133" xr:uid="{00000000-0005-0000-0000-000035410000}"/>
    <cellStyle name="Normal 3 4 3 4 2 5" xfId="16134" xr:uid="{00000000-0005-0000-0000-000036410000}"/>
    <cellStyle name="Normal 3 4 3 4 2 6" xfId="16135" xr:uid="{00000000-0005-0000-0000-000037410000}"/>
    <cellStyle name="Normal 3 4 3 4 3" xfId="16136" xr:uid="{00000000-0005-0000-0000-000038410000}"/>
    <cellStyle name="Normal 3 4 3 4 3 2" xfId="16137" xr:uid="{00000000-0005-0000-0000-000039410000}"/>
    <cellStyle name="Normal 3 4 3 4 3 3" xfId="16138" xr:uid="{00000000-0005-0000-0000-00003A410000}"/>
    <cellStyle name="Normal 3 4 3 4 3 4" xfId="16139" xr:uid="{00000000-0005-0000-0000-00003B410000}"/>
    <cellStyle name="Normal 3 4 3 4 4" xfId="16140" xr:uid="{00000000-0005-0000-0000-00003C410000}"/>
    <cellStyle name="Normal 3 4 3 4 4 2" xfId="16141" xr:uid="{00000000-0005-0000-0000-00003D410000}"/>
    <cellStyle name="Normal 3 4 3 4 4 3" xfId="16142" xr:uid="{00000000-0005-0000-0000-00003E410000}"/>
    <cellStyle name="Normal 3 4 3 4 4 4" xfId="16143" xr:uid="{00000000-0005-0000-0000-00003F410000}"/>
    <cellStyle name="Normal 3 4 3 4 5" xfId="16144" xr:uid="{00000000-0005-0000-0000-000040410000}"/>
    <cellStyle name="Normal 3 4 3 4 6" xfId="16145" xr:uid="{00000000-0005-0000-0000-000041410000}"/>
    <cellStyle name="Normal 3 4 3 4 7" xfId="16146" xr:uid="{00000000-0005-0000-0000-000042410000}"/>
    <cellStyle name="Normal 3 4 3 5" xfId="16147" xr:uid="{00000000-0005-0000-0000-000043410000}"/>
    <cellStyle name="Normal 3 4 3 5 2" xfId="16148" xr:uid="{00000000-0005-0000-0000-000044410000}"/>
    <cellStyle name="Normal 3 4 3 5 2 2" xfId="16149" xr:uid="{00000000-0005-0000-0000-000045410000}"/>
    <cellStyle name="Normal 3 4 3 5 2 2 2" xfId="16150" xr:uid="{00000000-0005-0000-0000-000046410000}"/>
    <cellStyle name="Normal 3 4 3 5 2 2 3" xfId="16151" xr:uid="{00000000-0005-0000-0000-000047410000}"/>
    <cellStyle name="Normal 3 4 3 5 2 2 4" xfId="16152" xr:uid="{00000000-0005-0000-0000-000048410000}"/>
    <cellStyle name="Normal 3 4 3 5 2 3" xfId="16153" xr:uid="{00000000-0005-0000-0000-000049410000}"/>
    <cellStyle name="Normal 3 4 3 5 2 4" xfId="16154" xr:uid="{00000000-0005-0000-0000-00004A410000}"/>
    <cellStyle name="Normal 3 4 3 5 2 5" xfId="16155" xr:uid="{00000000-0005-0000-0000-00004B410000}"/>
    <cellStyle name="Normal 3 4 3 5 3" xfId="16156" xr:uid="{00000000-0005-0000-0000-00004C410000}"/>
    <cellStyle name="Normal 3 4 3 5 3 2" xfId="16157" xr:uid="{00000000-0005-0000-0000-00004D410000}"/>
    <cellStyle name="Normal 3 4 3 5 3 3" xfId="16158" xr:uid="{00000000-0005-0000-0000-00004E410000}"/>
    <cellStyle name="Normal 3 4 3 5 3 4" xfId="16159" xr:uid="{00000000-0005-0000-0000-00004F410000}"/>
    <cellStyle name="Normal 3 4 3 5 4" xfId="16160" xr:uid="{00000000-0005-0000-0000-000050410000}"/>
    <cellStyle name="Normal 3 4 3 5 4 2" xfId="16161" xr:uid="{00000000-0005-0000-0000-000051410000}"/>
    <cellStyle name="Normal 3 4 3 5 4 3" xfId="16162" xr:uid="{00000000-0005-0000-0000-000052410000}"/>
    <cellStyle name="Normal 3 4 3 5 4 4" xfId="16163" xr:uid="{00000000-0005-0000-0000-000053410000}"/>
    <cellStyle name="Normal 3 4 3 6" xfId="16164" xr:uid="{00000000-0005-0000-0000-000054410000}"/>
    <cellStyle name="Normal 3 4 3 6 2" xfId="16165" xr:uid="{00000000-0005-0000-0000-000055410000}"/>
    <cellStyle name="Normal 3 4 3 6 2 2" xfId="16166" xr:uid="{00000000-0005-0000-0000-000056410000}"/>
    <cellStyle name="Normal 3 4 3 6 2 3" xfId="16167" xr:uid="{00000000-0005-0000-0000-000057410000}"/>
    <cellStyle name="Normal 3 4 3 6 2 4" xfId="16168" xr:uid="{00000000-0005-0000-0000-000058410000}"/>
    <cellStyle name="Normal 3 4 3 6 3" xfId="16169" xr:uid="{00000000-0005-0000-0000-000059410000}"/>
    <cellStyle name="Normal 3 4 3 6 3 2" xfId="16170" xr:uid="{00000000-0005-0000-0000-00005A410000}"/>
    <cellStyle name="Normal 3 4 3 6 3 3" xfId="16171" xr:uid="{00000000-0005-0000-0000-00005B410000}"/>
    <cellStyle name="Normal 3 4 3 6 3 4" xfId="16172" xr:uid="{00000000-0005-0000-0000-00005C410000}"/>
    <cellStyle name="Normal 3 4 3 6 4" xfId="16173" xr:uid="{00000000-0005-0000-0000-00005D410000}"/>
    <cellStyle name="Normal 3 4 3 6 5" xfId="16174" xr:uid="{00000000-0005-0000-0000-00005E410000}"/>
    <cellStyle name="Normal 3 4 3 6 6" xfId="16175" xr:uid="{00000000-0005-0000-0000-00005F410000}"/>
    <cellStyle name="Normal 3 4 3 7" xfId="16176" xr:uid="{00000000-0005-0000-0000-000060410000}"/>
    <cellStyle name="Normal 3 4 3 7 2" xfId="16177" xr:uid="{00000000-0005-0000-0000-000061410000}"/>
    <cellStyle name="Normal 3 4 3 7 3" xfId="16178" xr:uid="{00000000-0005-0000-0000-000062410000}"/>
    <cellStyle name="Normal 3 4 3 7 4" xfId="16179" xr:uid="{00000000-0005-0000-0000-000063410000}"/>
    <cellStyle name="Normal 3 4 3 8" xfId="16180" xr:uid="{00000000-0005-0000-0000-000064410000}"/>
    <cellStyle name="Normal 3 4 3 8 2" xfId="16181" xr:uid="{00000000-0005-0000-0000-000065410000}"/>
    <cellStyle name="Normal 3 4 3 8 3" xfId="16182" xr:uid="{00000000-0005-0000-0000-000066410000}"/>
    <cellStyle name="Normal 3 4 3 8 4" xfId="16183" xr:uid="{00000000-0005-0000-0000-000067410000}"/>
    <cellStyle name="Normal 3 4 3 9" xfId="16184" xr:uid="{00000000-0005-0000-0000-000068410000}"/>
    <cellStyle name="Normal 3 4 4" xfId="16185" xr:uid="{00000000-0005-0000-0000-000069410000}"/>
    <cellStyle name="Normal 3 4 4 2" xfId="16186" xr:uid="{00000000-0005-0000-0000-00006A410000}"/>
    <cellStyle name="Normal 3 4 4 2 2" xfId="16187" xr:uid="{00000000-0005-0000-0000-00006B410000}"/>
    <cellStyle name="Normal 3 4 4 2 2 2" xfId="16188" xr:uid="{00000000-0005-0000-0000-00006C410000}"/>
    <cellStyle name="Normal 3 4 4 2 2 2 2" xfId="16189" xr:uid="{00000000-0005-0000-0000-00006D410000}"/>
    <cellStyle name="Normal 3 4 4 2 2 2 3" xfId="16190" xr:uid="{00000000-0005-0000-0000-00006E410000}"/>
    <cellStyle name="Normal 3 4 4 2 2 2 4" xfId="16191" xr:uid="{00000000-0005-0000-0000-00006F410000}"/>
    <cellStyle name="Normal 3 4 4 2 2 3" xfId="16192" xr:uid="{00000000-0005-0000-0000-000070410000}"/>
    <cellStyle name="Normal 3 4 4 2 2 4" xfId="16193" xr:uid="{00000000-0005-0000-0000-000071410000}"/>
    <cellStyle name="Normal 3 4 4 2 2 5" xfId="16194" xr:uid="{00000000-0005-0000-0000-000072410000}"/>
    <cellStyle name="Normal 3 4 4 2 3" xfId="16195" xr:uid="{00000000-0005-0000-0000-000073410000}"/>
    <cellStyle name="Normal 3 4 4 2 3 2" xfId="16196" xr:uid="{00000000-0005-0000-0000-000074410000}"/>
    <cellStyle name="Normal 3 4 4 2 3 3" xfId="16197" xr:uid="{00000000-0005-0000-0000-000075410000}"/>
    <cellStyle name="Normal 3 4 4 2 3 4" xfId="16198" xr:uid="{00000000-0005-0000-0000-000076410000}"/>
    <cellStyle name="Normal 3 4 4 2 4" xfId="16199" xr:uid="{00000000-0005-0000-0000-000077410000}"/>
    <cellStyle name="Normal 3 4 4 2 4 2" xfId="16200" xr:uid="{00000000-0005-0000-0000-000078410000}"/>
    <cellStyle name="Normal 3 4 4 2 4 3" xfId="16201" xr:uid="{00000000-0005-0000-0000-000079410000}"/>
    <cellStyle name="Normal 3 4 4 2 4 4" xfId="16202" xr:uid="{00000000-0005-0000-0000-00007A410000}"/>
    <cellStyle name="Normal 3 4 4 3" xfId="16203" xr:uid="{00000000-0005-0000-0000-00007B410000}"/>
    <cellStyle name="Normal 3 4 4 3 2" xfId="16204" xr:uid="{00000000-0005-0000-0000-00007C410000}"/>
    <cellStyle name="Normal 3 4 4 3 2 2" xfId="16205" xr:uid="{00000000-0005-0000-0000-00007D410000}"/>
    <cellStyle name="Normal 3 4 4 3 2 2 2" xfId="16206" xr:uid="{00000000-0005-0000-0000-00007E410000}"/>
    <cellStyle name="Normal 3 4 4 3 2 2 3" xfId="16207" xr:uid="{00000000-0005-0000-0000-00007F410000}"/>
    <cellStyle name="Normal 3 4 4 3 2 2 4" xfId="16208" xr:uid="{00000000-0005-0000-0000-000080410000}"/>
    <cellStyle name="Normal 3 4 4 3 2 3" xfId="16209" xr:uid="{00000000-0005-0000-0000-000081410000}"/>
    <cellStyle name="Normal 3 4 4 3 2 4" xfId="16210" xr:uid="{00000000-0005-0000-0000-000082410000}"/>
    <cellStyle name="Normal 3 4 4 3 2 5" xfId="16211" xr:uid="{00000000-0005-0000-0000-000083410000}"/>
    <cellStyle name="Normal 3 4 4 3 3" xfId="16212" xr:uid="{00000000-0005-0000-0000-000084410000}"/>
    <cellStyle name="Normal 3 4 4 3 3 2" xfId="16213" xr:uid="{00000000-0005-0000-0000-000085410000}"/>
    <cellStyle name="Normal 3 4 4 3 3 3" xfId="16214" xr:uid="{00000000-0005-0000-0000-000086410000}"/>
    <cellStyle name="Normal 3 4 4 3 3 4" xfId="16215" xr:uid="{00000000-0005-0000-0000-000087410000}"/>
    <cellStyle name="Normal 3 4 4 3 4" xfId="16216" xr:uid="{00000000-0005-0000-0000-000088410000}"/>
    <cellStyle name="Normal 3 4 4 3 5" xfId="16217" xr:uid="{00000000-0005-0000-0000-000089410000}"/>
    <cellStyle name="Normal 3 4 4 3 6" xfId="16218" xr:uid="{00000000-0005-0000-0000-00008A410000}"/>
    <cellStyle name="Normal 3 4 4 4" xfId="16219" xr:uid="{00000000-0005-0000-0000-00008B410000}"/>
    <cellStyle name="Normal 3 4 4 4 2" xfId="16220" xr:uid="{00000000-0005-0000-0000-00008C410000}"/>
    <cellStyle name="Normal 3 4 4 4 2 2" xfId="16221" xr:uid="{00000000-0005-0000-0000-00008D410000}"/>
    <cellStyle name="Normal 3 4 4 4 2 3" xfId="16222" xr:uid="{00000000-0005-0000-0000-00008E410000}"/>
    <cellStyle name="Normal 3 4 4 4 2 4" xfId="16223" xr:uid="{00000000-0005-0000-0000-00008F410000}"/>
    <cellStyle name="Normal 3 4 4 4 3" xfId="16224" xr:uid="{00000000-0005-0000-0000-000090410000}"/>
    <cellStyle name="Normal 3 4 4 4 4" xfId="16225" xr:uid="{00000000-0005-0000-0000-000091410000}"/>
    <cellStyle name="Normal 3 4 4 4 5" xfId="16226" xr:uid="{00000000-0005-0000-0000-000092410000}"/>
    <cellStyle name="Normal 3 4 4 5" xfId="16227" xr:uid="{00000000-0005-0000-0000-000093410000}"/>
    <cellStyle name="Normal 3 4 4 5 2" xfId="16228" xr:uid="{00000000-0005-0000-0000-000094410000}"/>
    <cellStyle name="Normal 3 4 4 5 3" xfId="16229" xr:uid="{00000000-0005-0000-0000-000095410000}"/>
    <cellStyle name="Normal 3 4 4 5 4" xfId="16230" xr:uid="{00000000-0005-0000-0000-000096410000}"/>
    <cellStyle name="Normal 3 4 4 6" xfId="16231" xr:uid="{00000000-0005-0000-0000-000097410000}"/>
    <cellStyle name="Normal 3 4 4 6 2" xfId="16232" xr:uid="{00000000-0005-0000-0000-000098410000}"/>
    <cellStyle name="Normal 3 4 4 6 3" xfId="16233" xr:uid="{00000000-0005-0000-0000-000099410000}"/>
    <cellStyle name="Normal 3 4 4 6 4" xfId="16234" xr:uid="{00000000-0005-0000-0000-00009A410000}"/>
    <cellStyle name="Normal 3 4 5" xfId="16235" xr:uid="{00000000-0005-0000-0000-00009B410000}"/>
    <cellStyle name="Normal 3 4 5 2" xfId="16236" xr:uid="{00000000-0005-0000-0000-00009C410000}"/>
    <cellStyle name="Normal 3 4 5 2 2" xfId="16237" xr:uid="{00000000-0005-0000-0000-00009D410000}"/>
    <cellStyle name="Normal 3 4 5 2 2 2" xfId="16238" xr:uid="{00000000-0005-0000-0000-00009E410000}"/>
    <cellStyle name="Normal 3 4 5 2 2 2 2" xfId="16239" xr:uid="{00000000-0005-0000-0000-00009F410000}"/>
    <cellStyle name="Normal 3 4 5 2 2 2 2 2" xfId="16240" xr:uid="{00000000-0005-0000-0000-0000A0410000}"/>
    <cellStyle name="Normal 3 4 5 2 2 2 2 3" xfId="16241" xr:uid="{00000000-0005-0000-0000-0000A1410000}"/>
    <cellStyle name="Normal 3 4 5 2 2 2 2 4" xfId="16242" xr:uid="{00000000-0005-0000-0000-0000A2410000}"/>
    <cellStyle name="Normal 3 4 5 2 2 2 3" xfId="16243" xr:uid="{00000000-0005-0000-0000-0000A3410000}"/>
    <cellStyle name="Normal 3 4 5 2 2 2 4" xfId="16244" xr:uid="{00000000-0005-0000-0000-0000A4410000}"/>
    <cellStyle name="Normal 3 4 5 2 2 2 5" xfId="16245" xr:uid="{00000000-0005-0000-0000-0000A5410000}"/>
    <cellStyle name="Normal 3 4 5 2 2 3" xfId="16246" xr:uid="{00000000-0005-0000-0000-0000A6410000}"/>
    <cellStyle name="Normal 3 4 5 2 2 3 2" xfId="16247" xr:uid="{00000000-0005-0000-0000-0000A7410000}"/>
    <cellStyle name="Normal 3 4 5 2 2 3 3" xfId="16248" xr:uid="{00000000-0005-0000-0000-0000A8410000}"/>
    <cellStyle name="Normal 3 4 5 2 2 3 4" xfId="16249" xr:uid="{00000000-0005-0000-0000-0000A9410000}"/>
    <cellStyle name="Normal 3 4 5 2 2 4" xfId="16250" xr:uid="{00000000-0005-0000-0000-0000AA410000}"/>
    <cellStyle name="Normal 3 4 5 2 2 5" xfId="16251" xr:uid="{00000000-0005-0000-0000-0000AB410000}"/>
    <cellStyle name="Normal 3 4 5 2 2 6" xfId="16252" xr:uid="{00000000-0005-0000-0000-0000AC410000}"/>
    <cellStyle name="Normal 3 4 5 2 3" xfId="16253" xr:uid="{00000000-0005-0000-0000-0000AD410000}"/>
    <cellStyle name="Normal 3 4 5 2 3 2" xfId="16254" xr:uid="{00000000-0005-0000-0000-0000AE410000}"/>
    <cellStyle name="Normal 3 4 5 2 3 2 2" xfId="16255" xr:uid="{00000000-0005-0000-0000-0000AF410000}"/>
    <cellStyle name="Normal 3 4 5 2 3 2 2 2" xfId="16256" xr:uid="{00000000-0005-0000-0000-0000B0410000}"/>
    <cellStyle name="Normal 3 4 5 2 3 2 2 3" xfId="16257" xr:uid="{00000000-0005-0000-0000-0000B1410000}"/>
    <cellStyle name="Normal 3 4 5 2 3 2 2 4" xfId="16258" xr:uid="{00000000-0005-0000-0000-0000B2410000}"/>
    <cellStyle name="Normal 3 4 5 2 3 2 3" xfId="16259" xr:uid="{00000000-0005-0000-0000-0000B3410000}"/>
    <cellStyle name="Normal 3 4 5 2 3 2 4" xfId="16260" xr:uid="{00000000-0005-0000-0000-0000B4410000}"/>
    <cellStyle name="Normal 3 4 5 2 3 2 5" xfId="16261" xr:uid="{00000000-0005-0000-0000-0000B5410000}"/>
    <cellStyle name="Normal 3 4 5 2 3 3" xfId="16262" xr:uid="{00000000-0005-0000-0000-0000B6410000}"/>
    <cellStyle name="Normal 3 4 5 2 3 3 2" xfId="16263" xr:uid="{00000000-0005-0000-0000-0000B7410000}"/>
    <cellStyle name="Normal 3 4 5 2 3 3 3" xfId="16264" xr:uid="{00000000-0005-0000-0000-0000B8410000}"/>
    <cellStyle name="Normal 3 4 5 2 3 3 4" xfId="16265" xr:uid="{00000000-0005-0000-0000-0000B9410000}"/>
    <cellStyle name="Normal 3 4 5 2 3 4" xfId="16266" xr:uid="{00000000-0005-0000-0000-0000BA410000}"/>
    <cellStyle name="Normal 3 4 5 2 3 5" xfId="16267" xr:uid="{00000000-0005-0000-0000-0000BB410000}"/>
    <cellStyle name="Normal 3 4 5 2 3 6" xfId="16268" xr:uid="{00000000-0005-0000-0000-0000BC410000}"/>
    <cellStyle name="Normal 3 4 5 2 4" xfId="16269" xr:uid="{00000000-0005-0000-0000-0000BD410000}"/>
    <cellStyle name="Normal 3 4 5 2 4 2" xfId="16270" xr:uid="{00000000-0005-0000-0000-0000BE410000}"/>
    <cellStyle name="Normal 3 4 5 2 4 2 2" xfId="16271" xr:uid="{00000000-0005-0000-0000-0000BF410000}"/>
    <cellStyle name="Normal 3 4 5 2 4 2 3" xfId="16272" xr:uid="{00000000-0005-0000-0000-0000C0410000}"/>
    <cellStyle name="Normal 3 4 5 2 4 2 4" xfId="16273" xr:uid="{00000000-0005-0000-0000-0000C1410000}"/>
    <cellStyle name="Normal 3 4 5 2 4 3" xfId="16274" xr:uid="{00000000-0005-0000-0000-0000C2410000}"/>
    <cellStyle name="Normal 3 4 5 2 4 4" xfId="16275" xr:uid="{00000000-0005-0000-0000-0000C3410000}"/>
    <cellStyle name="Normal 3 4 5 2 4 5" xfId="16276" xr:uid="{00000000-0005-0000-0000-0000C4410000}"/>
    <cellStyle name="Normal 3 4 5 2 5" xfId="16277" xr:uid="{00000000-0005-0000-0000-0000C5410000}"/>
    <cellStyle name="Normal 3 4 5 2 5 2" xfId="16278" xr:uid="{00000000-0005-0000-0000-0000C6410000}"/>
    <cellStyle name="Normal 3 4 5 2 5 3" xfId="16279" xr:uid="{00000000-0005-0000-0000-0000C7410000}"/>
    <cellStyle name="Normal 3 4 5 2 5 4" xfId="16280" xr:uid="{00000000-0005-0000-0000-0000C8410000}"/>
    <cellStyle name="Normal 3 4 5 2 6" xfId="16281" xr:uid="{00000000-0005-0000-0000-0000C9410000}"/>
    <cellStyle name="Normal 3 4 5 2 7" xfId="16282" xr:uid="{00000000-0005-0000-0000-0000CA410000}"/>
    <cellStyle name="Normal 3 4 5 2 8" xfId="16283" xr:uid="{00000000-0005-0000-0000-0000CB410000}"/>
    <cellStyle name="Normal 3 4 5 3" xfId="16284" xr:uid="{00000000-0005-0000-0000-0000CC410000}"/>
    <cellStyle name="Normal 3 4 5 3 2" xfId="16285" xr:uid="{00000000-0005-0000-0000-0000CD410000}"/>
    <cellStyle name="Normal 3 4 5 3 2 2" xfId="16286" xr:uid="{00000000-0005-0000-0000-0000CE410000}"/>
    <cellStyle name="Normal 3 4 5 3 2 2 2" xfId="16287" xr:uid="{00000000-0005-0000-0000-0000CF410000}"/>
    <cellStyle name="Normal 3 4 5 3 2 2 3" xfId="16288" xr:uid="{00000000-0005-0000-0000-0000D0410000}"/>
    <cellStyle name="Normal 3 4 5 3 2 2 4" xfId="16289" xr:uid="{00000000-0005-0000-0000-0000D1410000}"/>
    <cellStyle name="Normal 3 4 5 3 2 3" xfId="16290" xr:uid="{00000000-0005-0000-0000-0000D2410000}"/>
    <cellStyle name="Normal 3 4 5 3 2 3 2" xfId="16291" xr:uid="{00000000-0005-0000-0000-0000D3410000}"/>
    <cellStyle name="Normal 3 4 5 3 2 3 3" xfId="16292" xr:uid="{00000000-0005-0000-0000-0000D4410000}"/>
    <cellStyle name="Normal 3 4 5 3 2 3 4" xfId="16293" xr:uid="{00000000-0005-0000-0000-0000D5410000}"/>
    <cellStyle name="Normal 3 4 5 3 2 4" xfId="16294" xr:uid="{00000000-0005-0000-0000-0000D6410000}"/>
    <cellStyle name="Normal 3 4 5 3 2 5" xfId="16295" xr:uid="{00000000-0005-0000-0000-0000D7410000}"/>
    <cellStyle name="Normal 3 4 5 3 2 6" xfId="16296" xr:uid="{00000000-0005-0000-0000-0000D8410000}"/>
    <cellStyle name="Normal 3 4 5 3 3" xfId="16297" xr:uid="{00000000-0005-0000-0000-0000D9410000}"/>
    <cellStyle name="Normal 3 4 5 3 3 2" xfId="16298" xr:uid="{00000000-0005-0000-0000-0000DA410000}"/>
    <cellStyle name="Normal 3 4 5 3 3 3" xfId="16299" xr:uid="{00000000-0005-0000-0000-0000DB410000}"/>
    <cellStyle name="Normal 3 4 5 3 3 4" xfId="16300" xr:uid="{00000000-0005-0000-0000-0000DC410000}"/>
    <cellStyle name="Normal 3 4 5 3 4" xfId="16301" xr:uid="{00000000-0005-0000-0000-0000DD410000}"/>
    <cellStyle name="Normal 3 4 5 3 4 2" xfId="16302" xr:uid="{00000000-0005-0000-0000-0000DE410000}"/>
    <cellStyle name="Normal 3 4 5 3 4 3" xfId="16303" xr:uid="{00000000-0005-0000-0000-0000DF410000}"/>
    <cellStyle name="Normal 3 4 5 3 4 4" xfId="16304" xr:uid="{00000000-0005-0000-0000-0000E0410000}"/>
    <cellStyle name="Normal 3 4 5 3 5" xfId="16305" xr:uid="{00000000-0005-0000-0000-0000E1410000}"/>
    <cellStyle name="Normal 3 4 5 3 6" xfId="16306" xr:uid="{00000000-0005-0000-0000-0000E2410000}"/>
    <cellStyle name="Normal 3 4 5 3 7" xfId="16307" xr:uid="{00000000-0005-0000-0000-0000E3410000}"/>
    <cellStyle name="Normal 3 4 5 4" xfId="16308" xr:uid="{00000000-0005-0000-0000-0000E4410000}"/>
    <cellStyle name="Normal 3 4 5 4 2" xfId="16309" xr:uid="{00000000-0005-0000-0000-0000E5410000}"/>
    <cellStyle name="Normal 3 4 5 4 2 2" xfId="16310" xr:uid="{00000000-0005-0000-0000-0000E6410000}"/>
    <cellStyle name="Normal 3 4 5 4 2 2 2" xfId="16311" xr:uid="{00000000-0005-0000-0000-0000E7410000}"/>
    <cellStyle name="Normal 3 4 5 4 2 2 3" xfId="16312" xr:uid="{00000000-0005-0000-0000-0000E8410000}"/>
    <cellStyle name="Normal 3 4 5 4 2 2 4" xfId="16313" xr:uid="{00000000-0005-0000-0000-0000E9410000}"/>
    <cellStyle name="Normal 3 4 5 4 2 3" xfId="16314" xr:uid="{00000000-0005-0000-0000-0000EA410000}"/>
    <cellStyle name="Normal 3 4 5 4 2 4" xfId="16315" xr:uid="{00000000-0005-0000-0000-0000EB410000}"/>
    <cellStyle name="Normal 3 4 5 4 2 5" xfId="16316" xr:uid="{00000000-0005-0000-0000-0000EC410000}"/>
    <cellStyle name="Normal 3 4 5 4 3" xfId="16317" xr:uid="{00000000-0005-0000-0000-0000ED410000}"/>
    <cellStyle name="Normal 3 4 5 4 3 2" xfId="16318" xr:uid="{00000000-0005-0000-0000-0000EE410000}"/>
    <cellStyle name="Normal 3 4 5 4 3 3" xfId="16319" xr:uid="{00000000-0005-0000-0000-0000EF410000}"/>
    <cellStyle name="Normal 3 4 5 4 3 4" xfId="16320" xr:uid="{00000000-0005-0000-0000-0000F0410000}"/>
    <cellStyle name="Normal 3 4 5 4 4" xfId="16321" xr:uid="{00000000-0005-0000-0000-0000F1410000}"/>
    <cellStyle name="Normal 3 4 5 4 5" xfId="16322" xr:uid="{00000000-0005-0000-0000-0000F2410000}"/>
    <cellStyle name="Normal 3 4 5 4 6" xfId="16323" xr:uid="{00000000-0005-0000-0000-0000F3410000}"/>
    <cellStyle name="Normal 3 4 5 5" xfId="16324" xr:uid="{00000000-0005-0000-0000-0000F4410000}"/>
    <cellStyle name="Normal 3 4 5 5 2" xfId="16325" xr:uid="{00000000-0005-0000-0000-0000F5410000}"/>
    <cellStyle name="Normal 3 4 5 5 2 2" xfId="16326" xr:uid="{00000000-0005-0000-0000-0000F6410000}"/>
    <cellStyle name="Normal 3 4 5 5 2 3" xfId="16327" xr:uid="{00000000-0005-0000-0000-0000F7410000}"/>
    <cellStyle name="Normal 3 4 5 5 2 4" xfId="16328" xr:uid="{00000000-0005-0000-0000-0000F8410000}"/>
    <cellStyle name="Normal 3 4 5 6" xfId="16329" xr:uid="{00000000-0005-0000-0000-0000F9410000}"/>
    <cellStyle name="Normal 3 4 5 6 2" xfId="16330" xr:uid="{00000000-0005-0000-0000-0000FA410000}"/>
    <cellStyle name="Normal 3 4 5 6 2 2" xfId="16331" xr:uid="{00000000-0005-0000-0000-0000FB410000}"/>
    <cellStyle name="Normal 3 4 5 6 2 3" xfId="16332" xr:uid="{00000000-0005-0000-0000-0000FC410000}"/>
    <cellStyle name="Normal 3 4 5 6 2 4" xfId="16333" xr:uid="{00000000-0005-0000-0000-0000FD410000}"/>
    <cellStyle name="Normal 3 4 5 6 3" xfId="16334" xr:uid="{00000000-0005-0000-0000-0000FE410000}"/>
    <cellStyle name="Normal 3 4 5 6 4" xfId="16335" xr:uid="{00000000-0005-0000-0000-0000FF410000}"/>
    <cellStyle name="Normal 3 4 5 6 5" xfId="16336" xr:uid="{00000000-0005-0000-0000-000000420000}"/>
    <cellStyle name="Normal 3 4 5 7" xfId="16337" xr:uid="{00000000-0005-0000-0000-000001420000}"/>
    <cellStyle name="Normal 3 4 5 8" xfId="16338" xr:uid="{00000000-0005-0000-0000-000002420000}"/>
    <cellStyle name="Normal 3 4 5 9" xfId="16339" xr:uid="{00000000-0005-0000-0000-000003420000}"/>
    <cellStyle name="Normal 3 4 6" xfId="16340" xr:uid="{00000000-0005-0000-0000-000004420000}"/>
    <cellStyle name="Normal 3 4 6 2" xfId="16341" xr:uid="{00000000-0005-0000-0000-000005420000}"/>
    <cellStyle name="Normal 3 4 6 2 2" xfId="16342" xr:uid="{00000000-0005-0000-0000-000006420000}"/>
    <cellStyle name="Normal 3 4 6 2 2 2" xfId="16343" xr:uid="{00000000-0005-0000-0000-000007420000}"/>
    <cellStyle name="Normal 3 4 6 2 2 2 2" xfId="16344" xr:uid="{00000000-0005-0000-0000-000008420000}"/>
    <cellStyle name="Normal 3 4 6 2 2 2 3" xfId="16345" xr:uid="{00000000-0005-0000-0000-000009420000}"/>
    <cellStyle name="Normal 3 4 6 2 2 2 4" xfId="16346" xr:uid="{00000000-0005-0000-0000-00000A420000}"/>
    <cellStyle name="Normal 3 4 6 2 2 3" xfId="16347" xr:uid="{00000000-0005-0000-0000-00000B420000}"/>
    <cellStyle name="Normal 3 4 6 2 2 4" xfId="16348" xr:uid="{00000000-0005-0000-0000-00000C420000}"/>
    <cellStyle name="Normal 3 4 6 2 2 5" xfId="16349" xr:uid="{00000000-0005-0000-0000-00000D420000}"/>
    <cellStyle name="Normal 3 4 6 2 3" xfId="16350" xr:uid="{00000000-0005-0000-0000-00000E420000}"/>
    <cellStyle name="Normal 3 4 6 2 3 2" xfId="16351" xr:uid="{00000000-0005-0000-0000-00000F420000}"/>
    <cellStyle name="Normal 3 4 6 2 3 3" xfId="16352" xr:uid="{00000000-0005-0000-0000-000010420000}"/>
    <cellStyle name="Normal 3 4 6 2 3 4" xfId="16353" xr:uid="{00000000-0005-0000-0000-000011420000}"/>
    <cellStyle name="Normal 3 4 6 2 4" xfId="16354" xr:uid="{00000000-0005-0000-0000-000012420000}"/>
    <cellStyle name="Normal 3 4 6 2 5" xfId="16355" xr:uid="{00000000-0005-0000-0000-000013420000}"/>
    <cellStyle name="Normal 3 4 6 2 6" xfId="16356" xr:uid="{00000000-0005-0000-0000-000014420000}"/>
    <cellStyle name="Normal 3 4 6 3" xfId="16357" xr:uid="{00000000-0005-0000-0000-000015420000}"/>
    <cellStyle name="Normal 3 4 6 3 2" xfId="16358" xr:uid="{00000000-0005-0000-0000-000016420000}"/>
    <cellStyle name="Normal 3 4 6 3 2 2" xfId="16359" xr:uid="{00000000-0005-0000-0000-000017420000}"/>
    <cellStyle name="Normal 3 4 6 3 2 2 2" xfId="16360" xr:uid="{00000000-0005-0000-0000-000018420000}"/>
    <cellStyle name="Normal 3 4 6 3 2 2 3" xfId="16361" xr:uid="{00000000-0005-0000-0000-000019420000}"/>
    <cellStyle name="Normal 3 4 6 3 2 2 4" xfId="16362" xr:uid="{00000000-0005-0000-0000-00001A420000}"/>
    <cellStyle name="Normal 3 4 6 3 2 3" xfId="16363" xr:uid="{00000000-0005-0000-0000-00001B420000}"/>
    <cellStyle name="Normal 3 4 6 3 2 4" xfId="16364" xr:uid="{00000000-0005-0000-0000-00001C420000}"/>
    <cellStyle name="Normal 3 4 6 3 2 5" xfId="16365" xr:uid="{00000000-0005-0000-0000-00001D420000}"/>
    <cellStyle name="Normal 3 4 6 3 3" xfId="16366" xr:uid="{00000000-0005-0000-0000-00001E420000}"/>
    <cellStyle name="Normal 3 4 6 3 3 2" xfId="16367" xr:uid="{00000000-0005-0000-0000-00001F420000}"/>
    <cellStyle name="Normal 3 4 6 3 3 3" xfId="16368" xr:uid="{00000000-0005-0000-0000-000020420000}"/>
    <cellStyle name="Normal 3 4 6 3 3 4" xfId="16369" xr:uid="{00000000-0005-0000-0000-000021420000}"/>
    <cellStyle name="Normal 3 4 6 3 4" xfId="16370" xr:uid="{00000000-0005-0000-0000-000022420000}"/>
    <cellStyle name="Normal 3 4 6 3 5" xfId="16371" xr:uid="{00000000-0005-0000-0000-000023420000}"/>
    <cellStyle name="Normal 3 4 6 3 6" xfId="16372" xr:uid="{00000000-0005-0000-0000-000024420000}"/>
    <cellStyle name="Normal 3 4 6 4" xfId="16373" xr:uid="{00000000-0005-0000-0000-000025420000}"/>
    <cellStyle name="Normal 3 4 6 4 2" xfId="16374" xr:uid="{00000000-0005-0000-0000-000026420000}"/>
    <cellStyle name="Normal 3 4 6 4 2 2" xfId="16375" xr:uid="{00000000-0005-0000-0000-000027420000}"/>
    <cellStyle name="Normal 3 4 6 4 2 3" xfId="16376" xr:uid="{00000000-0005-0000-0000-000028420000}"/>
    <cellStyle name="Normal 3 4 6 4 2 4" xfId="16377" xr:uid="{00000000-0005-0000-0000-000029420000}"/>
    <cellStyle name="Normal 3 4 6 5" xfId="16378" xr:uid="{00000000-0005-0000-0000-00002A420000}"/>
    <cellStyle name="Normal 3 4 6 5 2" xfId="16379" xr:uid="{00000000-0005-0000-0000-00002B420000}"/>
    <cellStyle name="Normal 3 4 6 5 2 2" xfId="16380" xr:uid="{00000000-0005-0000-0000-00002C420000}"/>
    <cellStyle name="Normal 3 4 6 5 2 3" xfId="16381" xr:uid="{00000000-0005-0000-0000-00002D420000}"/>
    <cellStyle name="Normal 3 4 6 5 2 4" xfId="16382" xr:uid="{00000000-0005-0000-0000-00002E420000}"/>
    <cellStyle name="Normal 3 4 6 5 3" xfId="16383" xr:uid="{00000000-0005-0000-0000-00002F420000}"/>
    <cellStyle name="Normal 3 4 6 5 4" xfId="16384" xr:uid="{00000000-0005-0000-0000-000030420000}"/>
    <cellStyle name="Normal 3 4 6 5 5" xfId="16385" xr:uid="{00000000-0005-0000-0000-000031420000}"/>
    <cellStyle name="Normal 3 4 6 6" xfId="16386" xr:uid="{00000000-0005-0000-0000-000032420000}"/>
    <cellStyle name="Normal 3 4 6 7" xfId="16387" xr:uid="{00000000-0005-0000-0000-000033420000}"/>
    <cellStyle name="Normal 3 4 6 8" xfId="16388" xr:uid="{00000000-0005-0000-0000-000034420000}"/>
    <cellStyle name="Normal 3 4 7" xfId="16389" xr:uid="{00000000-0005-0000-0000-000035420000}"/>
    <cellStyle name="Normal 3 4 7 2" xfId="16390" xr:uid="{00000000-0005-0000-0000-000036420000}"/>
    <cellStyle name="Normal 3 4 7 2 2" xfId="16391" xr:uid="{00000000-0005-0000-0000-000037420000}"/>
    <cellStyle name="Normal 3 4 7 2 2 2" xfId="16392" xr:uid="{00000000-0005-0000-0000-000038420000}"/>
    <cellStyle name="Normal 3 4 7 2 2 2 2" xfId="16393" xr:uid="{00000000-0005-0000-0000-000039420000}"/>
    <cellStyle name="Normal 3 4 7 2 2 2 3" xfId="16394" xr:uid="{00000000-0005-0000-0000-00003A420000}"/>
    <cellStyle name="Normal 3 4 7 2 2 2 4" xfId="16395" xr:uid="{00000000-0005-0000-0000-00003B420000}"/>
    <cellStyle name="Normal 3 4 7 2 2 3" xfId="16396" xr:uid="{00000000-0005-0000-0000-00003C420000}"/>
    <cellStyle name="Normal 3 4 7 2 2 4" xfId="16397" xr:uid="{00000000-0005-0000-0000-00003D420000}"/>
    <cellStyle name="Normal 3 4 7 2 2 5" xfId="16398" xr:uid="{00000000-0005-0000-0000-00003E420000}"/>
    <cellStyle name="Normal 3 4 7 2 3" xfId="16399" xr:uid="{00000000-0005-0000-0000-00003F420000}"/>
    <cellStyle name="Normal 3 4 7 2 3 2" xfId="16400" xr:uid="{00000000-0005-0000-0000-000040420000}"/>
    <cellStyle name="Normal 3 4 7 2 3 3" xfId="16401" xr:uid="{00000000-0005-0000-0000-000041420000}"/>
    <cellStyle name="Normal 3 4 7 2 3 4" xfId="16402" xr:uid="{00000000-0005-0000-0000-000042420000}"/>
    <cellStyle name="Normal 3 4 7 2 4" xfId="16403" xr:uid="{00000000-0005-0000-0000-000043420000}"/>
    <cellStyle name="Normal 3 4 7 2 5" xfId="16404" xr:uid="{00000000-0005-0000-0000-000044420000}"/>
    <cellStyle name="Normal 3 4 7 2 6" xfId="16405" xr:uid="{00000000-0005-0000-0000-000045420000}"/>
    <cellStyle name="Normal 3 4 7 3" xfId="16406" xr:uid="{00000000-0005-0000-0000-000046420000}"/>
    <cellStyle name="Normal 3 4 7 3 2" xfId="16407" xr:uid="{00000000-0005-0000-0000-000047420000}"/>
    <cellStyle name="Normal 3 4 7 3 2 2" xfId="16408" xr:uid="{00000000-0005-0000-0000-000048420000}"/>
    <cellStyle name="Normal 3 4 7 3 2 2 2" xfId="16409" xr:uid="{00000000-0005-0000-0000-000049420000}"/>
    <cellStyle name="Normal 3 4 7 3 2 2 3" xfId="16410" xr:uid="{00000000-0005-0000-0000-00004A420000}"/>
    <cellStyle name="Normal 3 4 7 3 2 2 4" xfId="16411" xr:uid="{00000000-0005-0000-0000-00004B420000}"/>
    <cellStyle name="Normal 3 4 7 3 2 3" xfId="16412" xr:uid="{00000000-0005-0000-0000-00004C420000}"/>
    <cellStyle name="Normal 3 4 7 3 2 4" xfId="16413" xr:uid="{00000000-0005-0000-0000-00004D420000}"/>
    <cellStyle name="Normal 3 4 7 3 2 5" xfId="16414" xr:uid="{00000000-0005-0000-0000-00004E420000}"/>
    <cellStyle name="Normal 3 4 7 3 3" xfId="16415" xr:uid="{00000000-0005-0000-0000-00004F420000}"/>
    <cellStyle name="Normal 3 4 7 3 3 2" xfId="16416" xr:uid="{00000000-0005-0000-0000-000050420000}"/>
    <cellStyle name="Normal 3 4 7 3 3 3" xfId="16417" xr:uid="{00000000-0005-0000-0000-000051420000}"/>
    <cellStyle name="Normal 3 4 7 3 3 4" xfId="16418" xr:uid="{00000000-0005-0000-0000-000052420000}"/>
    <cellStyle name="Normal 3 4 7 3 4" xfId="16419" xr:uid="{00000000-0005-0000-0000-000053420000}"/>
    <cellStyle name="Normal 3 4 7 3 5" xfId="16420" xr:uid="{00000000-0005-0000-0000-000054420000}"/>
    <cellStyle name="Normal 3 4 7 3 6" xfId="16421" xr:uid="{00000000-0005-0000-0000-000055420000}"/>
    <cellStyle name="Normal 3 4 7 4" xfId="16422" xr:uid="{00000000-0005-0000-0000-000056420000}"/>
    <cellStyle name="Normal 3 4 7 4 2" xfId="16423" xr:uid="{00000000-0005-0000-0000-000057420000}"/>
    <cellStyle name="Normal 3 4 7 4 2 2" xfId="16424" xr:uid="{00000000-0005-0000-0000-000058420000}"/>
    <cellStyle name="Normal 3 4 7 4 2 3" xfId="16425" xr:uid="{00000000-0005-0000-0000-000059420000}"/>
    <cellStyle name="Normal 3 4 7 4 2 4" xfId="16426" xr:uid="{00000000-0005-0000-0000-00005A420000}"/>
    <cellStyle name="Normal 3 4 7 5" xfId="16427" xr:uid="{00000000-0005-0000-0000-00005B420000}"/>
    <cellStyle name="Normal 3 4 7 5 2" xfId="16428" xr:uid="{00000000-0005-0000-0000-00005C420000}"/>
    <cellStyle name="Normal 3 4 7 5 2 2" xfId="16429" xr:uid="{00000000-0005-0000-0000-00005D420000}"/>
    <cellStyle name="Normal 3 4 7 5 2 3" xfId="16430" xr:uid="{00000000-0005-0000-0000-00005E420000}"/>
    <cellStyle name="Normal 3 4 7 5 2 4" xfId="16431" xr:uid="{00000000-0005-0000-0000-00005F420000}"/>
    <cellStyle name="Normal 3 4 7 5 3" xfId="16432" xr:uid="{00000000-0005-0000-0000-000060420000}"/>
    <cellStyle name="Normal 3 4 7 5 4" xfId="16433" xr:uid="{00000000-0005-0000-0000-000061420000}"/>
    <cellStyle name="Normal 3 4 7 5 5" xfId="16434" xr:uid="{00000000-0005-0000-0000-000062420000}"/>
    <cellStyle name="Normal 3 4 7 6" xfId="16435" xr:uid="{00000000-0005-0000-0000-000063420000}"/>
    <cellStyle name="Normal 3 4 7 7" xfId="16436" xr:uid="{00000000-0005-0000-0000-000064420000}"/>
    <cellStyle name="Normal 3 4 7 8" xfId="16437" xr:uid="{00000000-0005-0000-0000-000065420000}"/>
    <cellStyle name="Normal 3 4 8" xfId="16438" xr:uid="{00000000-0005-0000-0000-000066420000}"/>
    <cellStyle name="Normal 3 4 8 2" xfId="16439" xr:uid="{00000000-0005-0000-0000-000067420000}"/>
    <cellStyle name="Normal 3 4 8 2 2" xfId="16440" xr:uid="{00000000-0005-0000-0000-000068420000}"/>
    <cellStyle name="Normal 3 4 8 2 2 2" xfId="16441" xr:uid="{00000000-0005-0000-0000-000069420000}"/>
    <cellStyle name="Normal 3 4 8 2 2 3" xfId="16442" xr:uid="{00000000-0005-0000-0000-00006A420000}"/>
    <cellStyle name="Normal 3 4 8 2 2 4" xfId="16443" xr:uid="{00000000-0005-0000-0000-00006B420000}"/>
    <cellStyle name="Normal 3 4 8 3" xfId="16444" xr:uid="{00000000-0005-0000-0000-00006C420000}"/>
    <cellStyle name="Normal 3 4 8 3 2" xfId="16445" xr:uid="{00000000-0005-0000-0000-00006D420000}"/>
    <cellStyle name="Normal 3 4 8 3 2 2" xfId="16446" xr:uid="{00000000-0005-0000-0000-00006E420000}"/>
    <cellStyle name="Normal 3 4 8 3 2 3" xfId="16447" xr:uid="{00000000-0005-0000-0000-00006F420000}"/>
    <cellStyle name="Normal 3 4 8 3 2 4" xfId="16448" xr:uid="{00000000-0005-0000-0000-000070420000}"/>
    <cellStyle name="Normal 3 4 8 3 3" xfId="16449" xr:uid="{00000000-0005-0000-0000-000071420000}"/>
    <cellStyle name="Normal 3 4 8 3 4" xfId="16450" xr:uid="{00000000-0005-0000-0000-000072420000}"/>
    <cellStyle name="Normal 3 4 8 3 5" xfId="16451" xr:uid="{00000000-0005-0000-0000-000073420000}"/>
    <cellStyle name="Normal 3 4 8 4" xfId="16452" xr:uid="{00000000-0005-0000-0000-000074420000}"/>
    <cellStyle name="Normal 3 4 8 5" xfId="16453" xr:uid="{00000000-0005-0000-0000-000075420000}"/>
    <cellStyle name="Normal 3 4 8 6" xfId="16454" xr:uid="{00000000-0005-0000-0000-000076420000}"/>
    <cellStyle name="Normal 3 4 9" xfId="16455" xr:uid="{00000000-0005-0000-0000-000077420000}"/>
    <cellStyle name="Normal 3 4 9 2" xfId="16456" xr:uid="{00000000-0005-0000-0000-000078420000}"/>
    <cellStyle name="Normal 3 4 9 2 2" xfId="16457" xr:uid="{00000000-0005-0000-0000-000079420000}"/>
    <cellStyle name="Normal 3 4 9 2 2 2" xfId="16458" xr:uid="{00000000-0005-0000-0000-00007A420000}"/>
    <cellStyle name="Normal 3 4 9 2 2 3" xfId="16459" xr:uid="{00000000-0005-0000-0000-00007B420000}"/>
    <cellStyle name="Normal 3 4 9 2 2 4" xfId="16460" xr:uid="{00000000-0005-0000-0000-00007C420000}"/>
    <cellStyle name="Normal 3 4 9 3" xfId="16461" xr:uid="{00000000-0005-0000-0000-00007D420000}"/>
    <cellStyle name="Normal 3 4 9 3 2" xfId="16462" xr:uid="{00000000-0005-0000-0000-00007E420000}"/>
    <cellStyle name="Normal 3 4 9 3 2 2" xfId="16463" xr:uid="{00000000-0005-0000-0000-00007F420000}"/>
    <cellStyle name="Normal 3 4 9 3 2 3" xfId="16464" xr:uid="{00000000-0005-0000-0000-000080420000}"/>
    <cellStyle name="Normal 3 4 9 3 2 4" xfId="16465" xr:uid="{00000000-0005-0000-0000-000081420000}"/>
    <cellStyle name="Normal 3 4 9 3 3" xfId="16466" xr:uid="{00000000-0005-0000-0000-000082420000}"/>
    <cellStyle name="Normal 3 4 9 3 4" xfId="16467" xr:uid="{00000000-0005-0000-0000-000083420000}"/>
    <cellStyle name="Normal 3 4 9 3 5" xfId="16468" xr:uid="{00000000-0005-0000-0000-000084420000}"/>
    <cellStyle name="Normal 3 4 9 4" xfId="16469" xr:uid="{00000000-0005-0000-0000-000085420000}"/>
    <cellStyle name="Normal 3 4 9 5" xfId="16470" xr:uid="{00000000-0005-0000-0000-000086420000}"/>
    <cellStyle name="Normal 3 4 9 6" xfId="16471" xr:uid="{00000000-0005-0000-0000-000087420000}"/>
    <cellStyle name="Normal 3 4 9 7" xfId="16472" xr:uid="{00000000-0005-0000-0000-000088420000}"/>
    <cellStyle name="Normal 3 40" xfId="16473" xr:uid="{00000000-0005-0000-0000-000089420000}"/>
    <cellStyle name="Normal 3 40 2" xfId="16474" xr:uid="{00000000-0005-0000-0000-00008A420000}"/>
    <cellStyle name="Normal 3 41" xfId="16475" xr:uid="{00000000-0005-0000-0000-00008B420000}"/>
    <cellStyle name="Normal 3 41 2" xfId="16476" xr:uid="{00000000-0005-0000-0000-00008C420000}"/>
    <cellStyle name="Normal 3 42" xfId="16477" xr:uid="{00000000-0005-0000-0000-00008D420000}"/>
    <cellStyle name="Normal 3 42 2" xfId="16478" xr:uid="{00000000-0005-0000-0000-00008E420000}"/>
    <cellStyle name="Normal 3 43" xfId="16479" xr:uid="{00000000-0005-0000-0000-00008F420000}"/>
    <cellStyle name="Normal 3 43 2" xfId="16480" xr:uid="{00000000-0005-0000-0000-000090420000}"/>
    <cellStyle name="Normal 3 44" xfId="16481" xr:uid="{00000000-0005-0000-0000-000091420000}"/>
    <cellStyle name="Normal 3 44 2" xfId="16482" xr:uid="{00000000-0005-0000-0000-000092420000}"/>
    <cellStyle name="Normal 3 45" xfId="16483" xr:uid="{00000000-0005-0000-0000-000093420000}"/>
    <cellStyle name="Normal 3 45 2" xfId="16484" xr:uid="{00000000-0005-0000-0000-000094420000}"/>
    <cellStyle name="Normal 3 46" xfId="16485" xr:uid="{00000000-0005-0000-0000-000095420000}"/>
    <cellStyle name="Normal 3 46 2" xfId="16486" xr:uid="{00000000-0005-0000-0000-000096420000}"/>
    <cellStyle name="Normal 3 47" xfId="16487" xr:uid="{00000000-0005-0000-0000-000097420000}"/>
    <cellStyle name="Normal 3 47 2" xfId="16488" xr:uid="{00000000-0005-0000-0000-000098420000}"/>
    <cellStyle name="Normal 3 5" xfId="16489" xr:uid="{00000000-0005-0000-0000-000099420000}"/>
    <cellStyle name="Normal 3 5 10" xfId="16490" xr:uid="{00000000-0005-0000-0000-00009A420000}"/>
    <cellStyle name="Normal 3 5 10 2" xfId="16491" xr:uid="{00000000-0005-0000-0000-00009B420000}"/>
    <cellStyle name="Normal 3 5 11" xfId="16492" xr:uid="{00000000-0005-0000-0000-00009C420000}"/>
    <cellStyle name="Normal 3 5 11 2" xfId="16493" xr:uid="{00000000-0005-0000-0000-00009D420000}"/>
    <cellStyle name="Normal 3 5 12" xfId="16494" xr:uid="{00000000-0005-0000-0000-00009E420000}"/>
    <cellStyle name="Normal 3 5 12 2" xfId="16495" xr:uid="{00000000-0005-0000-0000-00009F420000}"/>
    <cellStyle name="Normal 3 5 13" xfId="16496" xr:uid="{00000000-0005-0000-0000-0000A0420000}"/>
    <cellStyle name="Normal 3 5 13 2" xfId="16497" xr:uid="{00000000-0005-0000-0000-0000A1420000}"/>
    <cellStyle name="Normal 3 5 14" xfId="16498" xr:uid="{00000000-0005-0000-0000-0000A2420000}"/>
    <cellStyle name="Normal 3 5 14 2" xfId="16499" xr:uid="{00000000-0005-0000-0000-0000A3420000}"/>
    <cellStyle name="Normal 3 5 14 3" xfId="16500" xr:uid="{00000000-0005-0000-0000-0000A4420000}"/>
    <cellStyle name="Normal 3 5 14 3 2" xfId="16501" xr:uid="{00000000-0005-0000-0000-0000A5420000}"/>
    <cellStyle name="Normal 3 5 14 3 3" xfId="16502" xr:uid="{00000000-0005-0000-0000-0000A6420000}"/>
    <cellStyle name="Normal 3 5 14 3 4" xfId="16503" xr:uid="{00000000-0005-0000-0000-0000A7420000}"/>
    <cellStyle name="Normal 3 5 14 4" xfId="16504" xr:uid="{00000000-0005-0000-0000-0000A8420000}"/>
    <cellStyle name="Normal 3 5 14 5" xfId="16505" xr:uid="{00000000-0005-0000-0000-0000A9420000}"/>
    <cellStyle name="Normal 3 5 14 6" xfId="16506" xr:uid="{00000000-0005-0000-0000-0000AA420000}"/>
    <cellStyle name="Normal 3 5 15" xfId="16507" xr:uid="{00000000-0005-0000-0000-0000AB420000}"/>
    <cellStyle name="Normal 3 5 16" xfId="16508" xr:uid="{00000000-0005-0000-0000-0000AC420000}"/>
    <cellStyle name="Normal 3 5 17" xfId="16509" xr:uid="{00000000-0005-0000-0000-0000AD420000}"/>
    <cellStyle name="Normal 3 5 18" xfId="16510" xr:uid="{00000000-0005-0000-0000-0000AE420000}"/>
    <cellStyle name="Normal 3 5 19" xfId="16511" xr:uid="{00000000-0005-0000-0000-0000AF420000}"/>
    <cellStyle name="Normal 3 5 2" xfId="16512" xr:uid="{00000000-0005-0000-0000-0000B0420000}"/>
    <cellStyle name="Normal 3 5 2 2" xfId="16513" xr:uid="{00000000-0005-0000-0000-0000B1420000}"/>
    <cellStyle name="Normal 3 5 2 2 2" xfId="16514" xr:uid="{00000000-0005-0000-0000-0000B2420000}"/>
    <cellStyle name="Normal 3 5 2 2 2 2" xfId="16515" xr:uid="{00000000-0005-0000-0000-0000B3420000}"/>
    <cellStyle name="Normal 3 5 2 2 2 2 2" xfId="16516" xr:uid="{00000000-0005-0000-0000-0000B4420000}"/>
    <cellStyle name="Normal 3 5 2 2 2 2 3" xfId="16517" xr:uid="{00000000-0005-0000-0000-0000B5420000}"/>
    <cellStyle name="Normal 3 5 2 2 2 2 4" xfId="16518" xr:uid="{00000000-0005-0000-0000-0000B6420000}"/>
    <cellStyle name="Normal 3 5 2 2 2 3" xfId="16519" xr:uid="{00000000-0005-0000-0000-0000B7420000}"/>
    <cellStyle name="Normal 3 5 2 2 2 4" xfId="16520" xr:uid="{00000000-0005-0000-0000-0000B8420000}"/>
    <cellStyle name="Normal 3 5 2 2 2 5" xfId="16521" xr:uid="{00000000-0005-0000-0000-0000B9420000}"/>
    <cellStyle name="Normal 3 5 2 2 3" xfId="16522" xr:uid="{00000000-0005-0000-0000-0000BA420000}"/>
    <cellStyle name="Normal 3 5 2 2 4" xfId="16523" xr:uid="{00000000-0005-0000-0000-0000BB420000}"/>
    <cellStyle name="Normal 3 5 2 2 4 2" xfId="16524" xr:uid="{00000000-0005-0000-0000-0000BC420000}"/>
    <cellStyle name="Normal 3 5 2 2 4 3" xfId="16525" xr:uid="{00000000-0005-0000-0000-0000BD420000}"/>
    <cellStyle name="Normal 3 5 2 2 4 4" xfId="16526" xr:uid="{00000000-0005-0000-0000-0000BE420000}"/>
    <cellStyle name="Normal 3 5 2 2 5" xfId="16527" xr:uid="{00000000-0005-0000-0000-0000BF420000}"/>
    <cellStyle name="Normal 3 5 2 2 6" xfId="16528" xr:uid="{00000000-0005-0000-0000-0000C0420000}"/>
    <cellStyle name="Normal 3 5 2 2 7" xfId="16529" xr:uid="{00000000-0005-0000-0000-0000C1420000}"/>
    <cellStyle name="Normal 3 5 2 3" xfId="16530" xr:uid="{00000000-0005-0000-0000-0000C2420000}"/>
    <cellStyle name="Normal 3 5 2 3 2" xfId="16531" xr:uid="{00000000-0005-0000-0000-0000C3420000}"/>
    <cellStyle name="Normal 3 5 2 3 2 2" xfId="16532" xr:uid="{00000000-0005-0000-0000-0000C4420000}"/>
    <cellStyle name="Normal 3 5 2 3 2 2 2" xfId="16533" xr:uid="{00000000-0005-0000-0000-0000C5420000}"/>
    <cellStyle name="Normal 3 5 2 3 2 2 3" xfId="16534" xr:uid="{00000000-0005-0000-0000-0000C6420000}"/>
    <cellStyle name="Normal 3 5 2 3 2 2 4" xfId="16535" xr:uid="{00000000-0005-0000-0000-0000C7420000}"/>
    <cellStyle name="Normal 3 5 2 3 2 3" xfId="16536" xr:uid="{00000000-0005-0000-0000-0000C8420000}"/>
    <cellStyle name="Normal 3 5 2 3 2 4" xfId="16537" xr:uid="{00000000-0005-0000-0000-0000C9420000}"/>
    <cellStyle name="Normal 3 5 2 3 2 5" xfId="16538" xr:uid="{00000000-0005-0000-0000-0000CA420000}"/>
    <cellStyle name="Normal 3 5 2 3 3" xfId="16539" xr:uid="{00000000-0005-0000-0000-0000CB420000}"/>
    <cellStyle name="Normal 3 5 2 3 3 2" xfId="16540" xr:uid="{00000000-0005-0000-0000-0000CC420000}"/>
    <cellStyle name="Normal 3 5 2 3 3 3" xfId="16541" xr:uid="{00000000-0005-0000-0000-0000CD420000}"/>
    <cellStyle name="Normal 3 5 2 3 3 4" xfId="16542" xr:uid="{00000000-0005-0000-0000-0000CE420000}"/>
    <cellStyle name="Normal 3 5 2 3 4" xfId="16543" xr:uid="{00000000-0005-0000-0000-0000CF420000}"/>
    <cellStyle name="Normal 3 5 2 3 5" xfId="16544" xr:uid="{00000000-0005-0000-0000-0000D0420000}"/>
    <cellStyle name="Normal 3 5 2 3 6" xfId="16545" xr:uid="{00000000-0005-0000-0000-0000D1420000}"/>
    <cellStyle name="Normal 3 5 2 4" xfId="16546" xr:uid="{00000000-0005-0000-0000-0000D2420000}"/>
    <cellStyle name="Normal 3 5 2 5" xfId="16547" xr:uid="{00000000-0005-0000-0000-0000D3420000}"/>
    <cellStyle name="Normal 3 5 2 5 2" xfId="16548" xr:uid="{00000000-0005-0000-0000-0000D4420000}"/>
    <cellStyle name="Normal 3 5 2 5 2 2" xfId="16549" xr:uid="{00000000-0005-0000-0000-0000D5420000}"/>
    <cellStyle name="Normal 3 5 2 5 2 3" xfId="16550" xr:uid="{00000000-0005-0000-0000-0000D6420000}"/>
    <cellStyle name="Normal 3 5 2 5 2 4" xfId="16551" xr:uid="{00000000-0005-0000-0000-0000D7420000}"/>
    <cellStyle name="Normal 3 5 2 5 3" xfId="16552" xr:uid="{00000000-0005-0000-0000-0000D8420000}"/>
    <cellStyle name="Normal 3 5 2 5 4" xfId="16553" xr:uid="{00000000-0005-0000-0000-0000D9420000}"/>
    <cellStyle name="Normal 3 5 2 5 5" xfId="16554" xr:uid="{00000000-0005-0000-0000-0000DA420000}"/>
    <cellStyle name="Normal 3 5 2 6" xfId="16555" xr:uid="{00000000-0005-0000-0000-0000DB420000}"/>
    <cellStyle name="Normal 3 5 2 6 2" xfId="16556" xr:uid="{00000000-0005-0000-0000-0000DC420000}"/>
    <cellStyle name="Normal 3 5 2 6 3" xfId="16557" xr:uid="{00000000-0005-0000-0000-0000DD420000}"/>
    <cellStyle name="Normal 3 5 2 6 4" xfId="16558" xr:uid="{00000000-0005-0000-0000-0000DE420000}"/>
    <cellStyle name="Normal 3 5 2 7" xfId="16559" xr:uid="{00000000-0005-0000-0000-0000DF420000}"/>
    <cellStyle name="Normal 3 5 2 8" xfId="16560" xr:uid="{00000000-0005-0000-0000-0000E0420000}"/>
    <cellStyle name="Normal 3 5 2 9" xfId="16561" xr:uid="{00000000-0005-0000-0000-0000E1420000}"/>
    <cellStyle name="Normal 3 5 20" xfId="16562" xr:uid="{00000000-0005-0000-0000-0000E2420000}"/>
    <cellStyle name="Normal 3 5 21" xfId="16563" xr:uid="{00000000-0005-0000-0000-0000E3420000}"/>
    <cellStyle name="Normal 3 5 22" xfId="16564" xr:uid="{00000000-0005-0000-0000-0000E4420000}"/>
    <cellStyle name="Normal 3 5 23" xfId="16565" xr:uid="{00000000-0005-0000-0000-0000E5420000}"/>
    <cellStyle name="Normal 3 5 24" xfId="16566" xr:uid="{00000000-0005-0000-0000-0000E6420000}"/>
    <cellStyle name="Normal 3 5 25" xfId="16567" xr:uid="{00000000-0005-0000-0000-0000E7420000}"/>
    <cellStyle name="Normal 3 5 26" xfId="16568" xr:uid="{00000000-0005-0000-0000-0000E8420000}"/>
    <cellStyle name="Normal 3 5 27" xfId="16569" xr:uid="{00000000-0005-0000-0000-0000E9420000}"/>
    <cellStyle name="Normal 3 5 28" xfId="16570" xr:uid="{00000000-0005-0000-0000-0000EA420000}"/>
    <cellStyle name="Normal 3 5 29" xfId="16571" xr:uid="{00000000-0005-0000-0000-0000EB420000}"/>
    <cellStyle name="Normal 3 5 3" xfId="16572" xr:uid="{00000000-0005-0000-0000-0000EC420000}"/>
    <cellStyle name="Normal 3 5 3 2" xfId="16573" xr:uid="{00000000-0005-0000-0000-0000ED420000}"/>
    <cellStyle name="Normal 3 5 3 2 2" xfId="16574" xr:uid="{00000000-0005-0000-0000-0000EE420000}"/>
    <cellStyle name="Normal 3 5 3 3" xfId="16575" xr:uid="{00000000-0005-0000-0000-0000EF420000}"/>
    <cellStyle name="Normal 3 5 3 3 2" xfId="16576" xr:uid="{00000000-0005-0000-0000-0000F0420000}"/>
    <cellStyle name="Normal 3 5 3 3 2 2" xfId="16577" xr:uid="{00000000-0005-0000-0000-0000F1420000}"/>
    <cellStyle name="Normal 3 5 3 3 2 3" xfId="16578" xr:uid="{00000000-0005-0000-0000-0000F2420000}"/>
    <cellStyle name="Normal 3 5 3 3 2 4" xfId="16579" xr:uid="{00000000-0005-0000-0000-0000F3420000}"/>
    <cellStyle name="Normal 3 5 3 3 3" xfId="16580" xr:uid="{00000000-0005-0000-0000-0000F4420000}"/>
    <cellStyle name="Normal 3 5 3 3 4" xfId="16581" xr:uid="{00000000-0005-0000-0000-0000F5420000}"/>
    <cellStyle name="Normal 3 5 3 3 5" xfId="16582" xr:uid="{00000000-0005-0000-0000-0000F6420000}"/>
    <cellStyle name="Normal 3 5 3 4" xfId="16583" xr:uid="{00000000-0005-0000-0000-0000F7420000}"/>
    <cellStyle name="Normal 3 5 3 5" xfId="16584" xr:uid="{00000000-0005-0000-0000-0000F8420000}"/>
    <cellStyle name="Normal 3 5 3 5 2" xfId="16585" xr:uid="{00000000-0005-0000-0000-0000F9420000}"/>
    <cellStyle name="Normal 3 5 3 5 3" xfId="16586" xr:uid="{00000000-0005-0000-0000-0000FA420000}"/>
    <cellStyle name="Normal 3 5 3 5 4" xfId="16587" xr:uid="{00000000-0005-0000-0000-0000FB420000}"/>
    <cellStyle name="Normal 3 5 3 6" xfId="16588" xr:uid="{00000000-0005-0000-0000-0000FC420000}"/>
    <cellStyle name="Normal 3 5 3 7" xfId="16589" xr:uid="{00000000-0005-0000-0000-0000FD420000}"/>
    <cellStyle name="Normal 3 5 3 8" xfId="16590" xr:uid="{00000000-0005-0000-0000-0000FE420000}"/>
    <cellStyle name="Normal 3 5 30" xfId="16591" xr:uid="{00000000-0005-0000-0000-0000FF420000}"/>
    <cellStyle name="Normal 3 5 31" xfId="16592" xr:uid="{00000000-0005-0000-0000-000000430000}"/>
    <cellStyle name="Normal 3 5 32" xfId="16593" xr:uid="{00000000-0005-0000-0000-000001430000}"/>
    <cellStyle name="Normal 3 5 33" xfId="16594" xr:uid="{00000000-0005-0000-0000-000002430000}"/>
    <cellStyle name="Normal 3 5 34" xfId="16595" xr:uid="{00000000-0005-0000-0000-000003430000}"/>
    <cellStyle name="Normal 3 5 35" xfId="16596" xr:uid="{00000000-0005-0000-0000-000004430000}"/>
    <cellStyle name="Normal 3 5 36" xfId="16597" xr:uid="{00000000-0005-0000-0000-000005430000}"/>
    <cellStyle name="Normal 3 5 37" xfId="16598" xr:uid="{00000000-0005-0000-0000-000006430000}"/>
    <cellStyle name="Normal 3 5 38" xfId="16599" xr:uid="{00000000-0005-0000-0000-000007430000}"/>
    <cellStyle name="Normal 3 5 39" xfId="16600" xr:uid="{00000000-0005-0000-0000-000008430000}"/>
    <cellStyle name="Normal 3 5 4" xfId="16601" xr:uid="{00000000-0005-0000-0000-000009430000}"/>
    <cellStyle name="Normal 3 5 4 2" xfId="16602" xr:uid="{00000000-0005-0000-0000-00000A430000}"/>
    <cellStyle name="Normal 3 5 4 2 2" xfId="16603" xr:uid="{00000000-0005-0000-0000-00000B430000}"/>
    <cellStyle name="Normal 3 5 4 3" xfId="16604" xr:uid="{00000000-0005-0000-0000-00000C430000}"/>
    <cellStyle name="Normal 3 5 4 3 2" xfId="16605" xr:uid="{00000000-0005-0000-0000-00000D430000}"/>
    <cellStyle name="Normal 3 5 4 3 2 2" xfId="16606" xr:uid="{00000000-0005-0000-0000-00000E430000}"/>
    <cellStyle name="Normal 3 5 4 3 2 3" xfId="16607" xr:uid="{00000000-0005-0000-0000-00000F430000}"/>
    <cellStyle name="Normal 3 5 4 3 2 4" xfId="16608" xr:uid="{00000000-0005-0000-0000-000010430000}"/>
    <cellStyle name="Normal 3 5 4 3 3" xfId="16609" xr:uid="{00000000-0005-0000-0000-000011430000}"/>
    <cellStyle name="Normal 3 5 4 3 4" xfId="16610" xr:uid="{00000000-0005-0000-0000-000012430000}"/>
    <cellStyle name="Normal 3 5 4 3 5" xfId="16611" xr:uid="{00000000-0005-0000-0000-000013430000}"/>
    <cellStyle name="Normal 3 5 4 4" xfId="16612" xr:uid="{00000000-0005-0000-0000-000014430000}"/>
    <cellStyle name="Normal 3 5 4 5" xfId="16613" xr:uid="{00000000-0005-0000-0000-000015430000}"/>
    <cellStyle name="Normal 3 5 4 5 2" xfId="16614" xr:uid="{00000000-0005-0000-0000-000016430000}"/>
    <cellStyle name="Normal 3 5 4 5 3" xfId="16615" xr:uid="{00000000-0005-0000-0000-000017430000}"/>
    <cellStyle name="Normal 3 5 4 5 4" xfId="16616" xr:uid="{00000000-0005-0000-0000-000018430000}"/>
    <cellStyle name="Normal 3 5 4 6" xfId="16617" xr:uid="{00000000-0005-0000-0000-000019430000}"/>
    <cellStyle name="Normal 3 5 4 7" xfId="16618" xr:uid="{00000000-0005-0000-0000-00001A430000}"/>
    <cellStyle name="Normal 3 5 4 8" xfId="16619" xr:uid="{00000000-0005-0000-0000-00001B430000}"/>
    <cellStyle name="Normal 3 5 40" xfId="16620" xr:uid="{00000000-0005-0000-0000-00001C430000}"/>
    <cellStyle name="Normal 3 5 41" xfId="16621" xr:uid="{00000000-0005-0000-0000-00001D430000}"/>
    <cellStyle name="Normal 3 5 42" xfId="16622" xr:uid="{00000000-0005-0000-0000-00001E430000}"/>
    <cellStyle name="Normal 3 5 43" xfId="16623" xr:uid="{00000000-0005-0000-0000-00001F430000}"/>
    <cellStyle name="Normal 3 5 44" xfId="16624" xr:uid="{00000000-0005-0000-0000-000020430000}"/>
    <cellStyle name="Normal 3 5 45" xfId="16625" xr:uid="{00000000-0005-0000-0000-000021430000}"/>
    <cellStyle name="Normal 3 5 46" xfId="16626" xr:uid="{00000000-0005-0000-0000-000022430000}"/>
    <cellStyle name="Normal 3 5 47" xfId="16627" xr:uid="{00000000-0005-0000-0000-000023430000}"/>
    <cellStyle name="Normal 3 5 48" xfId="16628" xr:uid="{00000000-0005-0000-0000-000024430000}"/>
    <cellStyle name="Normal 3 5 49" xfId="16629" xr:uid="{00000000-0005-0000-0000-000025430000}"/>
    <cellStyle name="Normal 3 5 5" xfId="16630" xr:uid="{00000000-0005-0000-0000-000026430000}"/>
    <cellStyle name="Normal 3 5 5 2" xfId="16631" xr:uid="{00000000-0005-0000-0000-000027430000}"/>
    <cellStyle name="Normal 3 5 5 3" xfId="16632" xr:uid="{00000000-0005-0000-0000-000028430000}"/>
    <cellStyle name="Normal 3 5 50" xfId="16633" xr:uid="{00000000-0005-0000-0000-000029430000}"/>
    <cellStyle name="Normal 3 5 51" xfId="16634" xr:uid="{00000000-0005-0000-0000-00002A430000}"/>
    <cellStyle name="Normal 3 5 52" xfId="16635" xr:uid="{00000000-0005-0000-0000-00002B430000}"/>
    <cellStyle name="Normal 3 5 53" xfId="16636" xr:uid="{00000000-0005-0000-0000-00002C430000}"/>
    <cellStyle name="Normal 3 5 54" xfId="16637" xr:uid="{00000000-0005-0000-0000-00002D430000}"/>
    <cellStyle name="Normal 3 5 55" xfId="16638" xr:uid="{00000000-0005-0000-0000-00002E430000}"/>
    <cellStyle name="Normal 3 5 56" xfId="16639" xr:uid="{00000000-0005-0000-0000-00002F430000}"/>
    <cellStyle name="Normal 3 5 57" xfId="16640" xr:uid="{00000000-0005-0000-0000-000030430000}"/>
    <cellStyle name="Normal 3 5 58" xfId="16641" xr:uid="{00000000-0005-0000-0000-000031430000}"/>
    <cellStyle name="Normal 3 5 59" xfId="16642" xr:uid="{00000000-0005-0000-0000-000032430000}"/>
    <cellStyle name="Normal 3 5 6" xfId="16643" xr:uid="{00000000-0005-0000-0000-000033430000}"/>
    <cellStyle name="Normal 3 5 6 2" xfId="16644" xr:uid="{00000000-0005-0000-0000-000034430000}"/>
    <cellStyle name="Normal 3 5 60" xfId="16645" xr:uid="{00000000-0005-0000-0000-000035430000}"/>
    <cellStyle name="Normal 3 5 61" xfId="16646" xr:uid="{00000000-0005-0000-0000-000036430000}"/>
    <cellStyle name="Normal 3 5 62" xfId="16647" xr:uid="{00000000-0005-0000-0000-000037430000}"/>
    <cellStyle name="Normal 3 5 63" xfId="16648" xr:uid="{00000000-0005-0000-0000-000038430000}"/>
    <cellStyle name="Normal 3 5 64" xfId="16649" xr:uid="{00000000-0005-0000-0000-000039430000}"/>
    <cellStyle name="Normal 3 5 65" xfId="16650" xr:uid="{00000000-0005-0000-0000-00003A430000}"/>
    <cellStyle name="Normal 3 5 66" xfId="16651" xr:uid="{00000000-0005-0000-0000-00003B430000}"/>
    <cellStyle name="Normal 3 5 67" xfId="16652" xr:uid="{00000000-0005-0000-0000-00003C430000}"/>
    <cellStyle name="Normal 3 5 68" xfId="16653" xr:uid="{00000000-0005-0000-0000-00003D430000}"/>
    <cellStyle name="Normal 3 5 69" xfId="16654" xr:uid="{00000000-0005-0000-0000-00003E430000}"/>
    <cellStyle name="Normal 3 5 7" xfId="16655" xr:uid="{00000000-0005-0000-0000-00003F430000}"/>
    <cellStyle name="Normal 3 5 7 2" xfId="16656" xr:uid="{00000000-0005-0000-0000-000040430000}"/>
    <cellStyle name="Normal 3 5 70" xfId="16657" xr:uid="{00000000-0005-0000-0000-000041430000}"/>
    <cellStyle name="Normal 3 5 71" xfId="16658" xr:uid="{00000000-0005-0000-0000-000042430000}"/>
    <cellStyle name="Normal 3 5 72" xfId="16659" xr:uid="{00000000-0005-0000-0000-000043430000}"/>
    <cellStyle name="Normal 3 5 73" xfId="16660" xr:uid="{00000000-0005-0000-0000-000044430000}"/>
    <cellStyle name="Normal 3 5 74" xfId="16661" xr:uid="{00000000-0005-0000-0000-000045430000}"/>
    <cellStyle name="Normal 3 5 75" xfId="16662" xr:uid="{00000000-0005-0000-0000-000046430000}"/>
    <cellStyle name="Normal 3 5 76" xfId="16663" xr:uid="{00000000-0005-0000-0000-000047430000}"/>
    <cellStyle name="Normal 3 5 77" xfId="16664" xr:uid="{00000000-0005-0000-0000-000048430000}"/>
    <cellStyle name="Normal 3 5 78" xfId="16665" xr:uid="{00000000-0005-0000-0000-000049430000}"/>
    <cellStyle name="Normal 3 5 79" xfId="16666" xr:uid="{00000000-0005-0000-0000-00004A430000}"/>
    <cellStyle name="Normal 3 5 8" xfId="16667" xr:uid="{00000000-0005-0000-0000-00004B430000}"/>
    <cellStyle name="Normal 3 5 8 2" xfId="16668" xr:uid="{00000000-0005-0000-0000-00004C430000}"/>
    <cellStyle name="Normal 3 5 80" xfId="16669" xr:uid="{00000000-0005-0000-0000-00004D430000}"/>
    <cellStyle name="Normal 3 5 81" xfId="16670" xr:uid="{00000000-0005-0000-0000-00004E430000}"/>
    <cellStyle name="Normal 3 5 82" xfId="16671" xr:uid="{00000000-0005-0000-0000-00004F430000}"/>
    <cellStyle name="Normal 3 5 83" xfId="16672" xr:uid="{00000000-0005-0000-0000-000050430000}"/>
    <cellStyle name="Normal 3 5 84" xfId="16673" xr:uid="{00000000-0005-0000-0000-000051430000}"/>
    <cellStyle name="Normal 3 5 85" xfId="16674" xr:uid="{00000000-0005-0000-0000-000052430000}"/>
    <cellStyle name="Normal 3 5 86" xfId="16675" xr:uid="{00000000-0005-0000-0000-000053430000}"/>
    <cellStyle name="Normal 3 5 87" xfId="16676" xr:uid="{00000000-0005-0000-0000-000054430000}"/>
    <cellStyle name="Normal 3 5 88" xfId="16677" xr:uid="{00000000-0005-0000-0000-000055430000}"/>
    <cellStyle name="Normal 3 5 89" xfId="16678" xr:uid="{00000000-0005-0000-0000-000056430000}"/>
    <cellStyle name="Normal 3 5 9" xfId="16679" xr:uid="{00000000-0005-0000-0000-000057430000}"/>
    <cellStyle name="Normal 3 5 9 2" xfId="16680" xr:uid="{00000000-0005-0000-0000-000058430000}"/>
    <cellStyle name="Normal 3 5 90" xfId="16681" xr:uid="{00000000-0005-0000-0000-000059430000}"/>
    <cellStyle name="Normal 3 5 91" xfId="16682" xr:uid="{00000000-0005-0000-0000-00005A430000}"/>
    <cellStyle name="Normal 3 5 92" xfId="16683" xr:uid="{00000000-0005-0000-0000-00005B430000}"/>
    <cellStyle name="Normal 3 5 93" xfId="16684" xr:uid="{00000000-0005-0000-0000-00005C430000}"/>
    <cellStyle name="Normal 3 5 94" xfId="16685" xr:uid="{00000000-0005-0000-0000-00005D430000}"/>
    <cellStyle name="Normal 3 5 95" xfId="16686" xr:uid="{00000000-0005-0000-0000-00005E430000}"/>
    <cellStyle name="Normal 3 5 95 2" xfId="16687" xr:uid="{00000000-0005-0000-0000-00005F430000}"/>
    <cellStyle name="Normal 3 5 95 3" xfId="16688" xr:uid="{00000000-0005-0000-0000-000060430000}"/>
    <cellStyle name="Normal 3 5 95 4" xfId="16689" xr:uid="{00000000-0005-0000-0000-000061430000}"/>
    <cellStyle name="Normal 3 5 96" xfId="16690" xr:uid="{00000000-0005-0000-0000-000062430000}"/>
    <cellStyle name="Normal 3 5 97" xfId="16691" xr:uid="{00000000-0005-0000-0000-000063430000}"/>
    <cellStyle name="Normal 3 5 98" xfId="16692" xr:uid="{00000000-0005-0000-0000-000064430000}"/>
    <cellStyle name="Normal 3 6" xfId="16693" xr:uid="{00000000-0005-0000-0000-000065430000}"/>
    <cellStyle name="Normal 3 6 10" xfId="16694" xr:uid="{00000000-0005-0000-0000-000066430000}"/>
    <cellStyle name="Normal 3 6 2" xfId="16695" xr:uid="{00000000-0005-0000-0000-000067430000}"/>
    <cellStyle name="Normal 3 6 2 2" xfId="16696" xr:uid="{00000000-0005-0000-0000-000068430000}"/>
    <cellStyle name="Normal 3 6 2 2 2" xfId="16697" xr:uid="{00000000-0005-0000-0000-000069430000}"/>
    <cellStyle name="Normal 3 6 2 2 3" xfId="16698" xr:uid="{00000000-0005-0000-0000-00006A430000}"/>
    <cellStyle name="Normal 3 6 2 2 3 2" xfId="16699" xr:uid="{00000000-0005-0000-0000-00006B430000}"/>
    <cellStyle name="Normal 3 6 2 2 3 2 2" xfId="16700" xr:uid="{00000000-0005-0000-0000-00006C430000}"/>
    <cellStyle name="Normal 3 6 2 2 3 2 3" xfId="16701" xr:uid="{00000000-0005-0000-0000-00006D430000}"/>
    <cellStyle name="Normal 3 6 2 2 3 2 4" xfId="16702" xr:uid="{00000000-0005-0000-0000-00006E430000}"/>
    <cellStyle name="Normal 3 6 2 2 3 3" xfId="16703" xr:uid="{00000000-0005-0000-0000-00006F430000}"/>
    <cellStyle name="Normal 3 6 2 2 3 4" xfId="16704" xr:uid="{00000000-0005-0000-0000-000070430000}"/>
    <cellStyle name="Normal 3 6 2 2 3 5" xfId="16705" xr:uid="{00000000-0005-0000-0000-000071430000}"/>
    <cellStyle name="Normal 3 6 2 2 4" xfId="16706" xr:uid="{00000000-0005-0000-0000-000072430000}"/>
    <cellStyle name="Normal 3 6 2 2 4 2" xfId="16707" xr:uid="{00000000-0005-0000-0000-000073430000}"/>
    <cellStyle name="Normal 3 6 2 2 4 3" xfId="16708" xr:uid="{00000000-0005-0000-0000-000074430000}"/>
    <cellStyle name="Normal 3 6 2 2 4 4" xfId="16709" xr:uid="{00000000-0005-0000-0000-000075430000}"/>
    <cellStyle name="Normal 3 6 2 2 5" xfId="16710" xr:uid="{00000000-0005-0000-0000-000076430000}"/>
    <cellStyle name="Normal 3 6 2 2 6" xfId="16711" xr:uid="{00000000-0005-0000-0000-000077430000}"/>
    <cellStyle name="Normal 3 6 2 2 7" xfId="16712" xr:uid="{00000000-0005-0000-0000-000078430000}"/>
    <cellStyle name="Normal 3 6 2 3" xfId="16713" xr:uid="{00000000-0005-0000-0000-000079430000}"/>
    <cellStyle name="Normal 3 6 2 3 2" xfId="16714" xr:uid="{00000000-0005-0000-0000-00007A430000}"/>
    <cellStyle name="Normal 3 6 2 3 2 2" xfId="16715" xr:uid="{00000000-0005-0000-0000-00007B430000}"/>
    <cellStyle name="Normal 3 6 2 3 2 2 2" xfId="16716" xr:uid="{00000000-0005-0000-0000-00007C430000}"/>
    <cellStyle name="Normal 3 6 2 3 2 2 3" xfId="16717" xr:uid="{00000000-0005-0000-0000-00007D430000}"/>
    <cellStyle name="Normal 3 6 2 3 2 2 4" xfId="16718" xr:uid="{00000000-0005-0000-0000-00007E430000}"/>
    <cellStyle name="Normal 3 6 2 3 2 3" xfId="16719" xr:uid="{00000000-0005-0000-0000-00007F430000}"/>
    <cellStyle name="Normal 3 6 2 3 2 4" xfId="16720" xr:uid="{00000000-0005-0000-0000-000080430000}"/>
    <cellStyle name="Normal 3 6 2 3 2 5" xfId="16721" xr:uid="{00000000-0005-0000-0000-000081430000}"/>
    <cellStyle name="Normal 3 6 2 3 3" xfId="16722" xr:uid="{00000000-0005-0000-0000-000082430000}"/>
    <cellStyle name="Normal 3 6 2 3 3 2" xfId="16723" xr:uid="{00000000-0005-0000-0000-000083430000}"/>
    <cellStyle name="Normal 3 6 2 3 3 3" xfId="16724" xr:uid="{00000000-0005-0000-0000-000084430000}"/>
    <cellStyle name="Normal 3 6 2 3 3 4" xfId="16725" xr:uid="{00000000-0005-0000-0000-000085430000}"/>
    <cellStyle name="Normal 3 6 2 3 4" xfId="16726" xr:uid="{00000000-0005-0000-0000-000086430000}"/>
    <cellStyle name="Normal 3 6 2 3 5" xfId="16727" xr:uid="{00000000-0005-0000-0000-000087430000}"/>
    <cellStyle name="Normal 3 6 2 3 6" xfId="16728" xr:uid="{00000000-0005-0000-0000-000088430000}"/>
    <cellStyle name="Normal 3 6 2 4" xfId="16729" xr:uid="{00000000-0005-0000-0000-000089430000}"/>
    <cellStyle name="Normal 3 6 2 5" xfId="16730" xr:uid="{00000000-0005-0000-0000-00008A430000}"/>
    <cellStyle name="Normal 3 6 2 5 2" xfId="16731" xr:uid="{00000000-0005-0000-0000-00008B430000}"/>
    <cellStyle name="Normal 3 6 2 5 2 2" xfId="16732" xr:uid="{00000000-0005-0000-0000-00008C430000}"/>
    <cellStyle name="Normal 3 6 2 5 2 3" xfId="16733" xr:uid="{00000000-0005-0000-0000-00008D430000}"/>
    <cellStyle name="Normal 3 6 2 5 2 4" xfId="16734" xr:uid="{00000000-0005-0000-0000-00008E430000}"/>
    <cellStyle name="Normal 3 6 2 5 3" xfId="16735" xr:uid="{00000000-0005-0000-0000-00008F430000}"/>
    <cellStyle name="Normal 3 6 2 5 4" xfId="16736" xr:uid="{00000000-0005-0000-0000-000090430000}"/>
    <cellStyle name="Normal 3 6 2 5 5" xfId="16737" xr:uid="{00000000-0005-0000-0000-000091430000}"/>
    <cellStyle name="Normal 3 6 2 6" xfId="16738" xr:uid="{00000000-0005-0000-0000-000092430000}"/>
    <cellStyle name="Normal 3 6 2 6 2" xfId="16739" xr:uid="{00000000-0005-0000-0000-000093430000}"/>
    <cellStyle name="Normal 3 6 2 6 3" xfId="16740" xr:uid="{00000000-0005-0000-0000-000094430000}"/>
    <cellStyle name="Normal 3 6 2 6 4" xfId="16741" xr:uid="{00000000-0005-0000-0000-000095430000}"/>
    <cellStyle name="Normal 3 6 2 7" xfId="16742" xr:uid="{00000000-0005-0000-0000-000096430000}"/>
    <cellStyle name="Normal 3 6 2 8" xfId="16743" xr:uid="{00000000-0005-0000-0000-000097430000}"/>
    <cellStyle name="Normal 3 6 2 9" xfId="16744" xr:uid="{00000000-0005-0000-0000-000098430000}"/>
    <cellStyle name="Normal 3 6 3" xfId="16745" xr:uid="{00000000-0005-0000-0000-000099430000}"/>
    <cellStyle name="Normal 3 6 3 2" xfId="16746" xr:uid="{00000000-0005-0000-0000-00009A430000}"/>
    <cellStyle name="Normal 3 6 3 3" xfId="16747" xr:uid="{00000000-0005-0000-0000-00009B430000}"/>
    <cellStyle name="Normal 3 6 3 3 2" xfId="16748" xr:uid="{00000000-0005-0000-0000-00009C430000}"/>
    <cellStyle name="Normal 3 6 3 3 2 2" xfId="16749" xr:uid="{00000000-0005-0000-0000-00009D430000}"/>
    <cellStyle name="Normal 3 6 3 3 2 3" xfId="16750" xr:uid="{00000000-0005-0000-0000-00009E430000}"/>
    <cellStyle name="Normal 3 6 3 3 2 4" xfId="16751" xr:uid="{00000000-0005-0000-0000-00009F430000}"/>
    <cellStyle name="Normal 3 6 3 3 3" xfId="16752" xr:uid="{00000000-0005-0000-0000-0000A0430000}"/>
    <cellStyle name="Normal 3 6 3 3 4" xfId="16753" xr:uid="{00000000-0005-0000-0000-0000A1430000}"/>
    <cellStyle name="Normal 3 6 3 3 5" xfId="16754" xr:uid="{00000000-0005-0000-0000-0000A2430000}"/>
    <cellStyle name="Normal 3 6 3 4" xfId="16755" xr:uid="{00000000-0005-0000-0000-0000A3430000}"/>
    <cellStyle name="Normal 3 6 3 5" xfId="16756" xr:uid="{00000000-0005-0000-0000-0000A4430000}"/>
    <cellStyle name="Normal 3 6 3 5 2" xfId="16757" xr:uid="{00000000-0005-0000-0000-0000A5430000}"/>
    <cellStyle name="Normal 3 6 3 5 3" xfId="16758" xr:uid="{00000000-0005-0000-0000-0000A6430000}"/>
    <cellStyle name="Normal 3 6 3 5 4" xfId="16759" xr:uid="{00000000-0005-0000-0000-0000A7430000}"/>
    <cellStyle name="Normal 3 6 3 6" xfId="16760" xr:uid="{00000000-0005-0000-0000-0000A8430000}"/>
    <cellStyle name="Normal 3 6 3 7" xfId="16761" xr:uid="{00000000-0005-0000-0000-0000A9430000}"/>
    <cellStyle name="Normal 3 6 3 8" xfId="16762" xr:uid="{00000000-0005-0000-0000-0000AA430000}"/>
    <cellStyle name="Normal 3 6 4" xfId="16763" xr:uid="{00000000-0005-0000-0000-0000AB430000}"/>
    <cellStyle name="Normal 3 6 4 2" xfId="16764" xr:uid="{00000000-0005-0000-0000-0000AC430000}"/>
    <cellStyle name="Normal 3 6 4 2 2" xfId="16765" xr:uid="{00000000-0005-0000-0000-0000AD430000}"/>
    <cellStyle name="Normal 3 6 4 2 2 2" xfId="16766" xr:uid="{00000000-0005-0000-0000-0000AE430000}"/>
    <cellStyle name="Normal 3 6 4 2 2 3" xfId="16767" xr:uid="{00000000-0005-0000-0000-0000AF430000}"/>
    <cellStyle name="Normal 3 6 4 2 2 4" xfId="16768" xr:uid="{00000000-0005-0000-0000-0000B0430000}"/>
    <cellStyle name="Normal 3 6 4 2 3" xfId="16769" xr:uid="{00000000-0005-0000-0000-0000B1430000}"/>
    <cellStyle name="Normal 3 6 4 2 4" xfId="16770" xr:uid="{00000000-0005-0000-0000-0000B2430000}"/>
    <cellStyle name="Normal 3 6 4 2 5" xfId="16771" xr:uid="{00000000-0005-0000-0000-0000B3430000}"/>
    <cellStyle name="Normal 3 6 4 3" xfId="16772" xr:uid="{00000000-0005-0000-0000-0000B4430000}"/>
    <cellStyle name="Normal 3 6 4 3 2" xfId="16773" xr:uid="{00000000-0005-0000-0000-0000B5430000}"/>
    <cellStyle name="Normal 3 6 4 3 3" xfId="16774" xr:uid="{00000000-0005-0000-0000-0000B6430000}"/>
    <cellStyle name="Normal 3 6 4 3 4" xfId="16775" xr:uid="{00000000-0005-0000-0000-0000B7430000}"/>
    <cellStyle name="Normal 3 6 4 4" xfId="16776" xr:uid="{00000000-0005-0000-0000-0000B8430000}"/>
    <cellStyle name="Normal 3 6 4 5" xfId="16777" xr:uid="{00000000-0005-0000-0000-0000B9430000}"/>
    <cellStyle name="Normal 3 6 4 6" xfId="16778" xr:uid="{00000000-0005-0000-0000-0000BA430000}"/>
    <cellStyle name="Normal 3 6 5" xfId="16779" xr:uid="{00000000-0005-0000-0000-0000BB430000}"/>
    <cellStyle name="Normal 3 6 6" xfId="16780" xr:uid="{00000000-0005-0000-0000-0000BC430000}"/>
    <cellStyle name="Normal 3 6 6 2" xfId="16781" xr:uid="{00000000-0005-0000-0000-0000BD430000}"/>
    <cellStyle name="Normal 3 6 6 2 2" xfId="16782" xr:uid="{00000000-0005-0000-0000-0000BE430000}"/>
    <cellStyle name="Normal 3 6 6 2 3" xfId="16783" xr:uid="{00000000-0005-0000-0000-0000BF430000}"/>
    <cellStyle name="Normal 3 6 6 2 4" xfId="16784" xr:uid="{00000000-0005-0000-0000-0000C0430000}"/>
    <cellStyle name="Normal 3 6 6 3" xfId="16785" xr:uid="{00000000-0005-0000-0000-0000C1430000}"/>
    <cellStyle name="Normal 3 6 6 4" xfId="16786" xr:uid="{00000000-0005-0000-0000-0000C2430000}"/>
    <cellStyle name="Normal 3 6 6 5" xfId="16787" xr:uid="{00000000-0005-0000-0000-0000C3430000}"/>
    <cellStyle name="Normal 3 6 7" xfId="16788" xr:uid="{00000000-0005-0000-0000-0000C4430000}"/>
    <cellStyle name="Normal 3 6 7 2" xfId="16789" xr:uid="{00000000-0005-0000-0000-0000C5430000}"/>
    <cellStyle name="Normal 3 6 7 3" xfId="16790" xr:uid="{00000000-0005-0000-0000-0000C6430000}"/>
    <cellStyle name="Normal 3 6 7 4" xfId="16791" xr:uid="{00000000-0005-0000-0000-0000C7430000}"/>
    <cellStyle name="Normal 3 6 8" xfId="16792" xr:uid="{00000000-0005-0000-0000-0000C8430000}"/>
    <cellStyle name="Normal 3 6 9" xfId="16793" xr:uid="{00000000-0005-0000-0000-0000C9430000}"/>
    <cellStyle name="Normal 3 7" xfId="16794" xr:uid="{00000000-0005-0000-0000-0000CA430000}"/>
    <cellStyle name="Normal 3 7 10" xfId="16795" xr:uid="{00000000-0005-0000-0000-0000CB430000}"/>
    <cellStyle name="Normal 3 7 2" xfId="16796" xr:uid="{00000000-0005-0000-0000-0000CC430000}"/>
    <cellStyle name="Normal 3 7 2 2" xfId="16797" xr:uid="{00000000-0005-0000-0000-0000CD430000}"/>
    <cellStyle name="Normal 3 7 2 2 2" xfId="16798" xr:uid="{00000000-0005-0000-0000-0000CE430000}"/>
    <cellStyle name="Normal 3 7 2 2 2 2" xfId="16799" xr:uid="{00000000-0005-0000-0000-0000CF430000}"/>
    <cellStyle name="Normal 3 7 2 2 2 2 2" xfId="16800" xr:uid="{00000000-0005-0000-0000-0000D0430000}"/>
    <cellStyle name="Normal 3 7 2 2 2 2 3" xfId="16801" xr:uid="{00000000-0005-0000-0000-0000D1430000}"/>
    <cellStyle name="Normal 3 7 2 2 2 2 4" xfId="16802" xr:uid="{00000000-0005-0000-0000-0000D2430000}"/>
    <cellStyle name="Normal 3 7 2 2 2 3" xfId="16803" xr:uid="{00000000-0005-0000-0000-0000D3430000}"/>
    <cellStyle name="Normal 3 7 2 2 2 4" xfId="16804" xr:uid="{00000000-0005-0000-0000-0000D4430000}"/>
    <cellStyle name="Normal 3 7 2 2 2 5" xfId="16805" xr:uid="{00000000-0005-0000-0000-0000D5430000}"/>
    <cellStyle name="Normal 3 7 2 2 3" xfId="16806" xr:uid="{00000000-0005-0000-0000-0000D6430000}"/>
    <cellStyle name="Normal 3 7 2 2 3 2" xfId="16807" xr:uid="{00000000-0005-0000-0000-0000D7430000}"/>
    <cellStyle name="Normal 3 7 2 2 3 3" xfId="16808" xr:uid="{00000000-0005-0000-0000-0000D8430000}"/>
    <cellStyle name="Normal 3 7 2 2 3 4" xfId="16809" xr:uid="{00000000-0005-0000-0000-0000D9430000}"/>
    <cellStyle name="Normal 3 7 2 2 4" xfId="16810" xr:uid="{00000000-0005-0000-0000-0000DA430000}"/>
    <cellStyle name="Normal 3 7 2 2 5" xfId="16811" xr:uid="{00000000-0005-0000-0000-0000DB430000}"/>
    <cellStyle name="Normal 3 7 2 2 6" xfId="16812" xr:uid="{00000000-0005-0000-0000-0000DC430000}"/>
    <cellStyle name="Normal 3 7 2 3" xfId="16813" xr:uid="{00000000-0005-0000-0000-0000DD430000}"/>
    <cellStyle name="Normal 3 7 2 3 2" xfId="16814" xr:uid="{00000000-0005-0000-0000-0000DE430000}"/>
    <cellStyle name="Normal 3 7 2 3 2 2" xfId="16815" xr:uid="{00000000-0005-0000-0000-0000DF430000}"/>
    <cellStyle name="Normal 3 7 2 3 2 2 2" xfId="16816" xr:uid="{00000000-0005-0000-0000-0000E0430000}"/>
    <cellStyle name="Normal 3 7 2 3 2 2 3" xfId="16817" xr:uid="{00000000-0005-0000-0000-0000E1430000}"/>
    <cellStyle name="Normal 3 7 2 3 2 2 4" xfId="16818" xr:uid="{00000000-0005-0000-0000-0000E2430000}"/>
    <cellStyle name="Normal 3 7 2 3 2 3" xfId="16819" xr:uid="{00000000-0005-0000-0000-0000E3430000}"/>
    <cellStyle name="Normal 3 7 2 3 2 4" xfId="16820" xr:uid="{00000000-0005-0000-0000-0000E4430000}"/>
    <cellStyle name="Normal 3 7 2 3 2 5" xfId="16821" xr:uid="{00000000-0005-0000-0000-0000E5430000}"/>
    <cellStyle name="Normal 3 7 2 3 3" xfId="16822" xr:uid="{00000000-0005-0000-0000-0000E6430000}"/>
    <cellStyle name="Normal 3 7 2 3 3 2" xfId="16823" xr:uid="{00000000-0005-0000-0000-0000E7430000}"/>
    <cellStyle name="Normal 3 7 2 3 3 3" xfId="16824" xr:uid="{00000000-0005-0000-0000-0000E8430000}"/>
    <cellStyle name="Normal 3 7 2 3 3 4" xfId="16825" xr:uid="{00000000-0005-0000-0000-0000E9430000}"/>
    <cellStyle name="Normal 3 7 2 3 4" xfId="16826" xr:uid="{00000000-0005-0000-0000-0000EA430000}"/>
    <cellStyle name="Normal 3 7 2 3 5" xfId="16827" xr:uid="{00000000-0005-0000-0000-0000EB430000}"/>
    <cellStyle name="Normal 3 7 2 3 6" xfId="16828" xr:uid="{00000000-0005-0000-0000-0000EC430000}"/>
    <cellStyle name="Normal 3 7 2 4" xfId="16829" xr:uid="{00000000-0005-0000-0000-0000ED430000}"/>
    <cellStyle name="Normal 3 7 2 5" xfId="16830" xr:uid="{00000000-0005-0000-0000-0000EE430000}"/>
    <cellStyle name="Normal 3 7 2 5 2" xfId="16831" xr:uid="{00000000-0005-0000-0000-0000EF430000}"/>
    <cellStyle name="Normal 3 7 2 5 2 2" xfId="16832" xr:uid="{00000000-0005-0000-0000-0000F0430000}"/>
    <cellStyle name="Normal 3 7 2 5 2 3" xfId="16833" xr:uid="{00000000-0005-0000-0000-0000F1430000}"/>
    <cellStyle name="Normal 3 7 2 5 2 4" xfId="16834" xr:uid="{00000000-0005-0000-0000-0000F2430000}"/>
    <cellStyle name="Normal 3 7 2 5 3" xfId="16835" xr:uid="{00000000-0005-0000-0000-0000F3430000}"/>
    <cellStyle name="Normal 3 7 2 5 4" xfId="16836" xr:uid="{00000000-0005-0000-0000-0000F4430000}"/>
    <cellStyle name="Normal 3 7 2 5 5" xfId="16837" xr:uid="{00000000-0005-0000-0000-0000F5430000}"/>
    <cellStyle name="Normal 3 7 2 6" xfId="16838" xr:uid="{00000000-0005-0000-0000-0000F6430000}"/>
    <cellStyle name="Normal 3 7 2 6 2" xfId="16839" xr:uid="{00000000-0005-0000-0000-0000F7430000}"/>
    <cellStyle name="Normal 3 7 2 6 3" xfId="16840" xr:uid="{00000000-0005-0000-0000-0000F8430000}"/>
    <cellStyle name="Normal 3 7 2 6 4" xfId="16841" xr:uid="{00000000-0005-0000-0000-0000F9430000}"/>
    <cellStyle name="Normal 3 7 2 7" xfId="16842" xr:uid="{00000000-0005-0000-0000-0000FA430000}"/>
    <cellStyle name="Normal 3 7 2 8" xfId="16843" xr:uid="{00000000-0005-0000-0000-0000FB430000}"/>
    <cellStyle name="Normal 3 7 2 9" xfId="16844" xr:uid="{00000000-0005-0000-0000-0000FC430000}"/>
    <cellStyle name="Normal 3 7 3" xfId="16845" xr:uid="{00000000-0005-0000-0000-0000FD430000}"/>
    <cellStyle name="Normal 3 7 3 2" xfId="16846" xr:uid="{00000000-0005-0000-0000-0000FE430000}"/>
    <cellStyle name="Normal 3 7 3 2 2" xfId="16847" xr:uid="{00000000-0005-0000-0000-0000FF430000}"/>
    <cellStyle name="Normal 3 7 3 2 2 2" xfId="16848" xr:uid="{00000000-0005-0000-0000-000000440000}"/>
    <cellStyle name="Normal 3 7 3 2 2 2 2" xfId="16849" xr:uid="{00000000-0005-0000-0000-000001440000}"/>
    <cellStyle name="Normal 3 7 3 2 2 2 3" xfId="16850" xr:uid="{00000000-0005-0000-0000-000002440000}"/>
    <cellStyle name="Normal 3 7 3 2 2 2 4" xfId="16851" xr:uid="{00000000-0005-0000-0000-000003440000}"/>
    <cellStyle name="Normal 3 7 3 2 2 3" xfId="16852" xr:uid="{00000000-0005-0000-0000-000004440000}"/>
    <cellStyle name="Normal 3 7 3 2 2 4" xfId="16853" xr:uid="{00000000-0005-0000-0000-000005440000}"/>
    <cellStyle name="Normal 3 7 3 2 2 5" xfId="16854" xr:uid="{00000000-0005-0000-0000-000006440000}"/>
    <cellStyle name="Normal 3 7 3 2 3" xfId="16855" xr:uid="{00000000-0005-0000-0000-000007440000}"/>
    <cellStyle name="Normal 3 7 3 2 3 2" xfId="16856" xr:uid="{00000000-0005-0000-0000-000008440000}"/>
    <cellStyle name="Normal 3 7 3 2 3 3" xfId="16857" xr:uid="{00000000-0005-0000-0000-000009440000}"/>
    <cellStyle name="Normal 3 7 3 2 3 4" xfId="16858" xr:uid="{00000000-0005-0000-0000-00000A440000}"/>
    <cellStyle name="Normal 3 7 3 2 4" xfId="16859" xr:uid="{00000000-0005-0000-0000-00000B440000}"/>
    <cellStyle name="Normal 3 7 3 2 5" xfId="16860" xr:uid="{00000000-0005-0000-0000-00000C440000}"/>
    <cellStyle name="Normal 3 7 3 2 6" xfId="16861" xr:uid="{00000000-0005-0000-0000-00000D440000}"/>
    <cellStyle name="Normal 3 7 3 3" xfId="16862" xr:uid="{00000000-0005-0000-0000-00000E440000}"/>
    <cellStyle name="Normal 3 7 3 3 2" xfId="16863" xr:uid="{00000000-0005-0000-0000-00000F440000}"/>
    <cellStyle name="Normal 3 7 3 3 2 2" xfId="16864" xr:uid="{00000000-0005-0000-0000-000010440000}"/>
    <cellStyle name="Normal 3 7 3 3 2 3" xfId="16865" xr:uid="{00000000-0005-0000-0000-000011440000}"/>
    <cellStyle name="Normal 3 7 3 3 2 4" xfId="16866" xr:uid="{00000000-0005-0000-0000-000012440000}"/>
    <cellStyle name="Normal 3 7 3 3 3" xfId="16867" xr:uid="{00000000-0005-0000-0000-000013440000}"/>
    <cellStyle name="Normal 3 7 3 3 4" xfId="16868" xr:uid="{00000000-0005-0000-0000-000014440000}"/>
    <cellStyle name="Normal 3 7 3 3 5" xfId="16869" xr:uid="{00000000-0005-0000-0000-000015440000}"/>
    <cellStyle name="Normal 3 7 3 4" xfId="16870" xr:uid="{00000000-0005-0000-0000-000016440000}"/>
    <cellStyle name="Normal 3 7 3 5" xfId="16871" xr:uid="{00000000-0005-0000-0000-000017440000}"/>
    <cellStyle name="Normal 3 7 3 5 2" xfId="16872" xr:uid="{00000000-0005-0000-0000-000018440000}"/>
    <cellStyle name="Normal 3 7 3 5 3" xfId="16873" xr:uid="{00000000-0005-0000-0000-000019440000}"/>
    <cellStyle name="Normal 3 7 3 5 4" xfId="16874" xr:uid="{00000000-0005-0000-0000-00001A440000}"/>
    <cellStyle name="Normal 3 7 3 6" xfId="16875" xr:uid="{00000000-0005-0000-0000-00001B440000}"/>
    <cellStyle name="Normal 3 7 3 7" xfId="16876" xr:uid="{00000000-0005-0000-0000-00001C440000}"/>
    <cellStyle name="Normal 3 7 3 8" xfId="16877" xr:uid="{00000000-0005-0000-0000-00001D440000}"/>
    <cellStyle name="Normal 3 7 4" xfId="16878" xr:uid="{00000000-0005-0000-0000-00001E440000}"/>
    <cellStyle name="Normal 3 7 4 2" xfId="16879" xr:uid="{00000000-0005-0000-0000-00001F440000}"/>
    <cellStyle name="Normal 3 7 4 2 2" xfId="16880" xr:uid="{00000000-0005-0000-0000-000020440000}"/>
    <cellStyle name="Normal 3 7 4 2 2 2" xfId="16881" xr:uid="{00000000-0005-0000-0000-000021440000}"/>
    <cellStyle name="Normal 3 7 4 2 2 3" xfId="16882" xr:uid="{00000000-0005-0000-0000-000022440000}"/>
    <cellStyle name="Normal 3 7 4 2 2 4" xfId="16883" xr:uid="{00000000-0005-0000-0000-000023440000}"/>
    <cellStyle name="Normal 3 7 4 2 3" xfId="16884" xr:uid="{00000000-0005-0000-0000-000024440000}"/>
    <cellStyle name="Normal 3 7 4 2 4" xfId="16885" xr:uid="{00000000-0005-0000-0000-000025440000}"/>
    <cellStyle name="Normal 3 7 4 2 5" xfId="16886" xr:uid="{00000000-0005-0000-0000-000026440000}"/>
    <cellStyle name="Normal 3 7 4 3" xfId="16887" xr:uid="{00000000-0005-0000-0000-000027440000}"/>
    <cellStyle name="Normal 3 7 4 3 2" xfId="16888" xr:uid="{00000000-0005-0000-0000-000028440000}"/>
    <cellStyle name="Normal 3 7 4 3 3" xfId="16889" xr:uid="{00000000-0005-0000-0000-000029440000}"/>
    <cellStyle name="Normal 3 7 4 3 4" xfId="16890" xr:uid="{00000000-0005-0000-0000-00002A440000}"/>
    <cellStyle name="Normal 3 7 4 4" xfId="16891" xr:uid="{00000000-0005-0000-0000-00002B440000}"/>
    <cellStyle name="Normal 3 7 4 5" xfId="16892" xr:uid="{00000000-0005-0000-0000-00002C440000}"/>
    <cellStyle name="Normal 3 7 4 6" xfId="16893" xr:uid="{00000000-0005-0000-0000-00002D440000}"/>
    <cellStyle name="Normal 3 7 5" xfId="16894" xr:uid="{00000000-0005-0000-0000-00002E440000}"/>
    <cellStyle name="Normal 3 7 6" xfId="16895" xr:uid="{00000000-0005-0000-0000-00002F440000}"/>
    <cellStyle name="Normal 3 7 6 2" xfId="16896" xr:uid="{00000000-0005-0000-0000-000030440000}"/>
    <cellStyle name="Normal 3 7 6 2 2" xfId="16897" xr:uid="{00000000-0005-0000-0000-000031440000}"/>
    <cellStyle name="Normal 3 7 6 2 3" xfId="16898" xr:uid="{00000000-0005-0000-0000-000032440000}"/>
    <cellStyle name="Normal 3 7 6 2 4" xfId="16899" xr:uid="{00000000-0005-0000-0000-000033440000}"/>
    <cellStyle name="Normal 3 7 6 3" xfId="16900" xr:uid="{00000000-0005-0000-0000-000034440000}"/>
    <cellStyle name="Normal 3 7 6 4" xfId="16901" xr:uid="{00000000-0005-0000-0000-000035440000}"/>
    <cellStyle name="Normal 3 7 6 5" xfId="16902" xr:uid="{00000000-0005-0000-0000-000036440000}"/>
    <cellStyle name="Normal 3 7 7" xfId="16903" xr:uid="{00000000-0005-0000-0000-000037440000}"/>
    <cellStyle name="Normal 3 7 7 2" xfId="16904" xr:uid="{00000000-0005-0000-0000-000038440000}"/>
    <cellStyle name="Normal 3 7 7 3" xfId="16905" xr:uid="{00000000-0005-0000-0000-000039440000}"/>
    <cellStyle name="Normal 3 7 7 4" xfId="16906" xr:uid="{00000000-0005-0000-0000-00003A440000}"/>
    <cellStyle name="Normal 3 7 8" xfId="16907" xr:uid="{00000000-0005-0000-0000-00003B440000}"/>
    <cellStyle name="Normal 3 7 9" xfId="16908" xr:uid="{00000000-0005-0000-0000-00003C440000}"/>
    <cellStyle name="Normal 3 8" xfId="16909" xr:uid="{00000000-0005-0000-0000-00003D440000}"/>
    <cellStyle name="Normal 3 8 10" xfId="16910" xr:uid="{00000000-0005-0000-0000-00003E440000}"/>
    <cellStyle name="Normal 3 8 11" xfId="16911" xr:uid="{00000000-0005-0000-0000-00003F440000}"/>
    <cellStyle name="Normal 3 8 11 2" xfId="16912" xr:uid="{00000000-0005-0000-0000-000040440000}"/>
    <cellStyle name="Normal 3 8 11 2 2" xfId="16913" xr:uid="{00000000-0005-0000-0000-000041440000}"/>
    <cellStyle name="Normal 3 8 11 2 3" xfId="16914" xr:uid="{00000000-0005-0000-0000-000042440000}"/>
    <cellStyle name="Normal 3 8 11 2 4" xfId="16915" xr:uid="{00000000-0005-0000-0000-000043440000}"/>
    <cellStyle name="Normal 3 8 11 3" xfId="16916" xr:uid="{00000000-0005-0000-0000-000044440000}"/>
    <cellStyle name="Normal 3 8 11 4" xfId="16917" xr:uid="{00000000-0005-0000-0000-000045440000}"/>
    <cellStyle name="Normal 3 8 11 5" xfId="16918" xr:uid="{00000000-0005-0000-0000-000046440000}"/>
    <cellStyle name="Normal 3 8 12" xfId="16919" xr:uid="{00000000-0005-0000-0000-000047440000}"/>
    <cellStyle name="Normal 3 8 12 2" xfId="16920" xr:uid="{00000000-0005-0000-0000-000048440000}"/>
    <cellStyle name="Normal 3 8 12 3" xfId="16921" xr:uid="{00000000-0005-0000-0000-000049440000}"/>
    <cellStyle name="Normal 3 8 12 4" xfId="16922" xr:uid="{00000000-0005-0000-0000-00004A440000}"/>
    <cellStyle name="Normal 3 8 13" xfId="16923" xr:uid="{00000000-0005-0000-0000-00004B440000}"/>
    <cellStyle name="Normal 3 8 14" xfId="16924" xr:uid="{00000000-0005-0000-0000-00004C440000}"/>
    <cellStyle name="Normal 3 8 15" xfId="16925" xr:uid="{00000000-0005-0000-0000-00004D440000}"/>
    <cellStyle name="Normal 3 8 2" xfId="16926" xr:uid="{00000000-0005-0000-0000-00004E440000}"/>
    <cellStyle name="Normal 3 8 2 10" xfId="16927" xr:uid="{00000000-0005-0000-0000-00004F440000}"/>
    <cellStyle name="Normal 3 8 2 10 2" xfId="16928" xr:uid="{00000000-0005-0000-0000-000050440000}"/>
    <cellStyle name="Normal 3 8 2 10 2 2" xfId="16929" xr:uid="{00000000-0005-0000-0000-000051440000}"/>
    <cellStyle name="Normal 3 8 2 10 2 3" xfId="16930" xr:uid="{00000000-0005-0000-0000-000052440000}"/>
    <cellStyle name="Normal 3 8 2 10 2 4" xfId="16931" xr:uid="{00000000-0005-0000-0000-000053440000}"/>
    <cellStyle name="Normal 3 8 2 10 3" xfId="16932" xr:uid="{00000000-0005-0000-0000-000054440000}"/>
    <cellStyle name="Normal 3 8 2 10 4" xfId="16933" xr:uid="{00000000-0005-0000-0000-000055440000}"/>
    <cellStyle name="Normal 3 8 2 10 5" xfId="16934" xr:uid="{00000000-0005-0000-0000-000056440000}"/>
    <cellStyle name="Normal 3 8 2 11" xfId="16935" xr:uid="{00000000-0005-0000-0000-000057440000}"/>
    <cellStyle name="Normal 3 8 2 11 2" xfId="16936" xr:uid="{00000000-0005-0000-0000-000058440000}"/>
    <cellStyle name="Normal 3 8 2 11 3" xfId="16937" xr:uid="{00000000-0005-0000-0000-000059440000}"/>
    <cellStyle name="Normal 3 8 2 11 4" xfId="16938" xr:uid="{00000000-0005-0000-0000-00005A440000}"/>
    <cellStyle name="Normal 3 8 2 12" xfId="16939" xr:uid="{00000000-0005-0000-0000-00005B440000}"/>
    <cellStyle name="Normal 3 8 2 13" xfId="16940" xr:uid="{00000000-0005-0000-0000-00005C440000}"/>
    <cellStyle name="Normal 3 8 2 14" xfId="16941" xr:uid="{00000000-0005-0000-0000-00005D440000}"/>
    <cellStyle name="Normal 3 8 2 2" xfId="16942" xr:uid="{00000000-0005-0000-0000-00005E440000}"/>
    <cellStyle name="Normal 3 8 2 2 2" xfId="16943" xr:uid="{00000000-0005-0000-0000-00005F440000}"/>
    <cellStyle name="Normal 3 8 2 2 3" xfId="16944" xr:uid="{00000000-0005-0000-0000-000060440000}"/>
    <cellStyle name="Normal 3 8 2 2 4" xfId="16945" xr:uid="{00000000-0005-0000-0000-000061440000}"/>
    <cellStyle name="Normal 3 8 2 2 4 2" xfId="16946" xr:uid="{00000000-0005-0000-0000-000062440000}"/>
    <cellStyle name="Normal 3 8 2 2 4 2 2" xfId="16947" xr:uid="{00000000-0005-0000-0000-000063440000}"/>
    <cellStyle name="Normal 3 8 2 2 4 2 3" xfId="16948" xr:uid="{00000000-0005-0000-0000-000064440000}"/>
    <cellStyle name="Normal 3 8 2 2 4 2 4" xfId="16949" xr:uid="{00000000-0005-0000-0000-000065440000}"/>
    <cellStyle name="Normal 3 8 2 2 4 3" xfId="16950" xr:uid="{00000000-0005-0000-0000-000066440000}"/>
    <cellStyle name="Normal 3 8 2 2 4 4" xfId="16951" xr:uid="{00000000-0005-0000-0000-000067440000}"/>
    <cellStyle name="Normal 3 8 2 2 4 5" xfId="16952" xr:uid="{00000000-0005-0000-0000-000068440000}"/>
    <cellStyle name="Normal 3 8 2 2 5" xfId="16953" xr:uid="{00000000-0005-0000-0000-000069440000}"/>
    <cellStyle name="Normal 3 8 2 2 5 2" xfId="16954" xr:uid="{00000000-0005-0000-0000-00006A440000}"/>
    <cellStyle name="Normal 3 8 2 2 5 3" xfId="16955" xr:uid="{00000000-0005-0000-0000-00006B440000}"/>
    <cellStyle name="Normal 3 8 2 2 5 4" xfId="16956" xr:uid="{00000000-0005-0000-0000-00006C440000}"/>
    <cellStyle name="Normal 3 8 2 2 6" xfId="16957" xr:uid="{00000000-0005-0000-0000-00006D440000}"/>
    <cellStyle name="Normal 3 8 2 2 7" xfId="16958" xr:uid="{00000000-0005-0000-0000-00006E440000}"/>
    <cellStyle name="Normal 3 8 2 2 8" xfId="16959" xr:uid="{00000000-0005-0000-0000-00006F440000}"/>
    <cellStyle name="Normal 3 8 2 3" xfId="16960" xr:uid="{00000000-0005-0000-0000-000070440000}"/>
    <cellStyle name="Normal 3 8 2 3 2" xfId="16961" xr:uid="{00000000-0005-0000-0000-000071440000}"/>
    <cellStyle name="Normal 3 8 2 3 3" xfId="16962" xr:uid="{00000000-0005-0000-0000-000072440000}"/>
    <cellStyle name="Normal 3 8 2 3 3 2" xfId="16963" xr:uid="{00000000-0005-0000-0000-000073440000}"/>
    <cellStyle name="Normal 3 8 2 3 3 2 2" xfId="16964" xr:uid="{00000000-0005-0000-0000-000074440000}"/>
    <cellStyle name="Normal 3 8 2 3 3 2 3" xfId="16965" xr:uid="{00000000-0005-0000-0000-000075440000}"/>
    <cellStyle name="Normal 3 8 2 3 3 2 4" xfId="16966" xr:uid="{00000000-0005-0000-0000-000076440000}"/>
    <cellStyle name="Normal 3 8 2 3 3 3" xfId="16967" xr:uid="{00000000-0005-0000-0000-000077440000}"/>
    <cellStyle name="Normal 3 8 2 3 3 4" xfId="16968" xr:uid="{00000000-0005-0000-0000-000078440000}"/>
    <cellStyle name="Normal 3 8 2 3 3 5" xfId="16969" xr:uid="{00000000-0005-0000-0000-000079440000}"/>
    <cellStyle name="Normal 3 8 2 3 4" xfId="16970" xr:uid="{00000000-0005-0000-0000-00007A440000}"/>
    <cellStyle name="Normal 3 8 2 3 4 2" xfId="16971" xr:uid="{00000000-0005-0000-0000-00007B440000}"/>
    <cellStyle name="Normal 3 8 2 3 4 3" xfId="16972" xr:uid="{00000000-0005-0000-0000-00007C440000}"/>
    <cellStyle name="Normal 3 8 2 3 4 4" xfId="16973" xr:uid="{00000000-0005-0000-0000-00007D440000}"/>
    <cellStyle name="Normal 3 8 2 3 5" xfId="16974" xr:uid="{00000000-0005-0000-0000-00007E440000}"/>
    <cellStyle name="Normal 3 8 2 3 6" xfId="16975" xr:uid="{00000000-0005-0000-0000-00007F440000}"/>
    <cellStyle name="Normal 3 8 2 3 7" xfId="16976" xr:uid="{00000000-0005-0000-0000-000080440000}"/>
    <cellStyle name="Normal 3 8 2 4" xfId="16977" xr:uid="{00000000-0005-0000-0000-000081440000}"/>
    <cellStyle name="Normal 3 8 2 5" xfId="16978" xr:uid="{00000000-0005-0000-0000-000082440000}"/>
    <cellStyle name="Normal 3 8 2 6" xfId="16979" xr:uid="{00000000-0005-0000-0000-000083440000}"/>
    <cellStyle name="Normal 3 8 2 7" xfId="16980" xr:uid="{00000000-0005-0000-0000-000084440000}"/>
    <cellStyle name="Normal 3 8 2 8" xfId="16981" xr:uid="{00000000-0005-0000-0000-000085440000}"/>
    <cellStyle name="Normal 3 8 2 9" xfId="16982" xr:uid="{00000000-0005-0000-0000-000086440000}"/>
    <cellStyle name="Normal 3 8 3" xfId="16983" xr:uid="{00000000-0005-0000-0000-000087440000}"/>
    <cellStyle name="Normal 3 8 3 2" xfId="16984" xr:uid="{00000000-0005-0000-0000-000088440000}"/>
    <cellStyle name="Normal 3 8 3 3" xfId="16985" xr:uid="{00000000-0005-0000-0000-000089440000}"/>
    <cellStyle name="Normal 3 8 3 4" xfId="16986" xr:uid="{00000000-0005-0000-0000-00008A440000}"/>
    <cellStyle name="Normal 3 8 3 4 2" xfId="16987" xr:uid="{00000000-0005-0000-0000-00008B440000}"/>
    <cellStyle name="Normal 3 8 3 4 2 2" xfId="16988" xr:uid="{00000000-0005-0000-0000-00008C440000}"/>
    <cellStyle name="Normal 3 8 3 4 2 3" xfId="16989" xr:uid="{00000000-0005-0000-0000-00008D440000}"/>
    <cellStyle name="Normal 3 8 3 4 2 4" xfId="16990" xr:uid="{00000000-0005-0000-0000-00008E440000}"/>
    <cellStyle name="Normal 3 8 3 4 3" xfId="16991" xr:uid="{00000000-0005-0000-0000-00008F440000}"/>
    <cellStyle name="Normal 3 8 3 4 4" xfId="16992" xr:uid="{00000000-0005-0000-0000-000090440000}"/>
    <cellStyle name="Normal 3 8 3 4 5" xfId="16993" xr:uid="{00000000-0005-0000-0000-000091440000}"/>
    <cellStyle name="Normal 3 8 3 5" xfId="16994" xr:uid="{00000000-0005-0000-0000-000092440000}"/>
    <cellStyle name="Normal 3 8 3 5 2" xfId="16995" xr:uid="{00000000-0005-0000-0000-000093440000}"/>
    <cellStyle name="Normal 3 8 3 5 3" xfId="16996" xr:uid="{00000000-0005-0000-0000-000094440000}"/>
    <cellStyle name="Normal 3 8 3 5 4" xfId="16997" xr:uid="{00000000-0005-0000-0000-000095440000}"/>
    <cellStyle name="Normal 3 8 3 6" xfId="16998" xr:uid="{00000000-0005-0000-0000-000096440000}"/>
    <cellStyle name="Normal 3 8 3 7" xfId="16999" xr:uid="{00000000-0005-0000-0000-000097440000}"/>
    <cellStyle name="Normal 3 8 3 8" xfId="17000" xr:uid="{00000000-0005-0000-0000-000098440000}"/>
    <cellStyle name="Normal 3 8 4" xfId="17001" xr:uid="{00000000-0005-0000-0000-000099440000}"/>
    <cellStyle name="Normal 3 8 4 2" xfId="17002" xr:uid="{00000000-0005-0000-0000-00009A440000}"/>
    <cellStyle name="Normal 3 8 4 3" xfId="17003" xr:uid="{00000000-0005-0000-0000-00009B440000}"/>
    <cellStyle name="Normal 3 8 4 3 2" xfId="17004" xr:uid="{00000000-0005-0000-0000-00009C440000}"/>
    <cellStyle name="Normal 3 8 4 3 2 2" xfId="17005" xr:uid="{00000000-0005-0000-0000-00009D440000}"/>
    <cellStyle name="Normal 3 8 4 3 2 3" xfId="17006" xr:uid="{00000000-0005-0000-0000-00009E440000}"/>
    <cellStyle name="Normal 3 8 4 3 2 4" xfId="17007" xr:uid="{00000000-0005-0000-0000-00009F440000}"/>
    <cellStyle name="Normal 3 8 4 3 3" xfId="17008" xr:uid="{00000000-0005-0000-0000-0000A0440000}"/>
    <cellStyle name="Normal 3 8 4 3 4" xfId="17009" xr:uid="{00000000-0005-0000-0000-0000A1440000}"/>
    <cellStyle name="Normal 3 8 4 3 5" xfId="17010" xr:uid="{00000000-0005-0000-0000-0000A2440000}"/>
    <cellStyle name="Normal 3 8 4 4" xfId="17011" xr:uid="{00000000-0005-0000-0000-0000A3440000}"/>
    <cellStyle name="Normal 3 8 4 4 2" xfId="17012" xr:uid="{00000000-0005-0000-0000-0000A4440000}"/>
    <cellStyle name="Normal 3 8 4 4 3" xfId="17013" xr:uid="{00000000-0005-0000-0000-0000A5440000}"/>
    <cellStyle name="Normal 3 8 4 4 4" xfId="17014" xr:uid="{00000000-0005-0000-0000-0000A6440000}"/>
    <cellStyle name="Normal 3 8 4 5" xfId="17015" xr:uid="{00000000-0005-0000-0000-0000A7440000}"/>
    <cellStyle name="Normal 3 8 4 6" xfId="17016" xr:uid="{00000000-0005-0000-0000-0000A8440000}"/>
    <cellStyle name="Normal 3 8 4 7" xfId="17017" xr:uid="{00000000-0005-0000-0000-0000A9440000}"/>
    <cellStyle name="Normal 3 8 5" xfId="17018" xr:uid="{00000000-0005-0000-0000-0000AA440000}"/>
    <cellStyle name="Normal 3 8 6" xfId="17019" xr:uid="{00000000-0005-0000-0000-0000AB440000}"/>
    <cellStyle name="Normal 3 8 7" xfId="17020" xr:uid="{00000000-0005-0000-0000-0000AC440000}"/>
    <cellStyle name="Normal 3 8 8" xfId="17021" xr:uid="{00000000-0005-0000-0000-0000AD440000}"/>
    <cellStyle name="Normal 3 8 9" xfId="17022" xr:uid="{00000000-0005-0000-0000-0000AE440000}"/>
    <cellStyle name="Normal 3 8 9 2" xfId="17023" xr:uid="{00000000-0005-0000-0000-0000AF440000}"/>
    <cellStyle name="Normal 3 8 9 2 2" xfId="17024" xr:uid="{00000000-0005-0000-0000-0000B0440000}"/>
    <cellStyle name="Normal 3 8 9 2 2 2" xfId="17025" xr:uid="{00000000-0005-0000-0000-0000B1440000}"/>
    <cellStyle name="Normal 3 8 9 2 2 3" xfId="17026" xr:uid="{00000000-0005-0000-0000-0000B2440000}"/>
    <cellStyle name="Normal 3 8 9 2 2 4" xfId="17027" xr:uid="{00000000-0005-0000-0000-0000B3440000}"/>
    <cellStyle name="Normal 3 8 9 2 3" xfId="17028" xr:uid="{00000000-0005-0000-0000-0000B4440000}"/>
    <cellStyle name="Normal 3 8 9 2 4" xfId="17029" xr:uid="{00000000-0005-0000-0000-0000B5440000}"/>
    <cellStyle name="Normal 3 8 9 2 5" xfId="17030" xr:uid="{00000000-0005-0000-0000-0000B6440000}"/>
    <cellStyle name="Normal 3 8 9 3" xfId="17031" xr:uid="{00000000-0005-0000-0000-0000B7440000}"/>
    <cellStyle name="Normal 3 8 9 4" xfId="17032" xr:uid="{00000000-0005-0000-0000-0000B8440000}"/>
    <cellStyle name="Normal 3 8 9 4 2" xfId="17033" xr:uid="{00000000-0005-0000-0000-0000B9440000}"/>
    <cellStyle name="Normal 3 8 9 4 3" xfId="17034" xr:uid="{00000000-0005-0000-0000-0000BA440000}"/>
    <cellStyle name="Normal 3 8 9 4 4" xfId="17035" xr:uid="{00000000-0005-0000-0000-0000BB440000}"/>
    <cellStyle name="Normal 3 8 9 5" xfId="17036" xr:uid="{00000000-0005-0000-0000-0000BC440000}"/>
    <cellStyle name="Normal 3 8 9 6" xfId="17037" xr:uid="{00000000-0005-0000-0000-0000BD440000}"/>
    <cellStyle name="Normal 3 8 9 7" xfId="17038" xr:uid="{00000000-0005-0000-0000-0000BE440000}"/>
    <cellStyle name="Normal 3 9" xfId="17039" xr:uid="{00000000-0005-0000-0000-0000BF440000}"/>
    <cellStyle name="Normal 3 9 2" xfId="17040" xr:uid="{00000000-0005-0000-0000-0000C0440000}"/>
    <cellStyle name="Normal 3 9 2 2" xfId="17041" xr:uid="{00000000-0005-0000-0000-0000C1440000}"/>
    <cellStyle name="Normal 3 9 2 3" xfId="17042" xr:uid="{00000000-0005-0000-0000-0000C2440000}"/>
    <cellStyle name="Normal 3 9 2 3 2" xfId="17043" xr:uid="{00000000-0005-0000-0000-0000C3440000}"/>
    <cellStyle name="Normal 3 9 2 3 2 2" xfId="17044" xr:uid="{00000000-0005-0000-0000-0000C4440000}"/>
    <cellStyle name="Normal 3 9 2 3 2 3" xfId="17045" xr:uid="{00000000-0005-0000-0000-0000C5440000}"/>
    <cellStyle name="Normal 3 9 2 3 2 4" xfId="17046" xr:uid="{00000000-0005-0000-0000-0000C6440000}"/>
    <cellStyle name="Normal 3 9 2 3 3" xfId="17047" xr:uid="{00000000-0005-0000-0000-0000C7440000}"/>
    <cellStyle name="Normal 3 9 2 3 4" xfId="17048" xr:uid="{00000000-0005-0000-0000-0000C8440000}"/>
    <cellStyle name="Normal 3 9 2 3 5" xfId="17049" xr:uid="{00000000-0005-0000-0000-0000C9440000}"/>
    <cellStyle name="Normal 3 9 2 4" xfId="17050" xr:uid="{00000000-0005-0000-0000-0000CA440000}"/>
    <cellStyle name="Normal 3 9 2 4 2" xfId="17051" xr:uid="{00000000-0005-0000-0000-0000CB440000}"/>
    <cellStyle name="Normal 3 9 2 4 3" xfId="17052" xr:uid="{00000000-0005-0000-0000-0000CC440000}"/>
    <cellStyle name="Normal 3 9 2 4 4" xfId="17053" xr:uid="{00000000-0005-0000-0000-0000CD440000}"/>
    <cellStyle name="Normal 3 9 2 5" xfId="17054" xr:uid="{00000000-0005-0000-0000-0000CE440000}"/>
    <cellStyle name="Normal 3 9 2 6" xfId="17055" xr:uid="{00000000-0005-0000-0000-0000CF440000}"/>
    <cellStyle name="Normal 3 9 2 7" xfId="17056" xr:uid="{00000000-0005-0000-0000-0000D0440000}"/>
    <cellStyle name="Normal 3 9 3" xfId="17057" xr:uid="{00000000-0005-0000-0000-0000D1440000}"/>
    <cellStyle name="Normal 3 9 3 2" xfId="17058" xr:uid="{00000000-0005-0000-0000-0000D2440000}"/>
    <cellStyle name="Normal 3 9 3 2 2" xfId="17059" xr:uid="{00000000-0005-0000-0000-0000D3440000}"/>
    <cellStyle name="Normal 3 9 3 2 2 2" xfId="17060" xr:uid="{00000000-0005-0000-0000-0000D4440000}"/>
    <cellStyle name="Normal 3 9 3 2 2 3" xfId="17061" xr:uid="{00000000-0005-0000-0000-0000D5440000}"/>
    <cellStyle name="Normal 3 9 3 2 2 4" xfId="17062" xr:uid="{00000000-0005-0000-0000-0000D6440000}"/>
    <cellStyle name="Normal 3 9 3 2 3" xfId="17063" xr:uid="{00000000-0005-0000-0000-0000D7440000}"/>
    <cellStyle name="Normal 3 9 3 2 4" xfId="17064" xr:uid="{00000000-0005-0000-0000-0000D8440000}"/>
    <cellStyle name="Normal 3 9 3 2 5" xfId="17065" xr:uid="{00000000-0005-0000-0000-0000D9440000}"/>
    <cellStyle name="Normal 3 9 3 3" xfId="17066" xr:uid="{00000000-0005-0000-0000-0000DA440000}"/>
    <cellStyle name="Normal 3 9 3 3 2" xfId="17067" xr:uid="{00000000-0005-0000-0000-0000DB440000}"/>
    <cellStyle name="Normal 3 9 3 3 3" xfId="17068" xr:uid="{00000000-0005-0000-0000-0000DC440000}"/>
    <cellStyle name="Normal 3 9 3 3 4" xfId="17069" xr:uid="{00000000-0005-0000-0000-0000DD440000}"/>
    <cellStyle name="Normal 3 9 3 4" xfId="17070" xr:uid="{00000000-0005-0000-0000-0000DE440000}"/>
    <cellStyle name="Normal 3 9 3 5" xfId="17071" xr:uid="{00000000-0005-0000-0000-0000DF440000}"/>
    <cellStyle name="Normal 3 9 3 6" xfId="17072" xr:uid="{00000000-0005-0000-0000-0000E0440000}"/>
    <cellStyle name="Normal 3 9 4" xfId="17073" xr:uid="{00000000-0005-0000-0000-0000E1440000}"/>
    <cellStyle name="Normal 3 9 5" xfId="17074" xr:uid="{00000000-0005-0000-0000-0000E2440000}"/>
    <cellStyle name="Normal 3 9 5 2" xfId="17075" xr:uid="{00000000-0005-0000-0000-0000E3440000}"/>
    <cellStyle name="Normal 3 9 5 2 2" xfId="17076" xr:uid="{00000000-0005-0000-0000-0000E4440000}"/>
    <cellStyle name="Normal 3 9 5 2 3" xfId="17077" xr:uid="{00000000-0005-0000-0000-0000E5440000}"/>
    <cellStyle name="Normal 3 9 5 2 4" xfId="17078" xr:uid="{00000000-0005-0000-0000-0000E6440000}"/>
    <cellStyle name="Normal 3 9 5 3" xfId="17079" xr:uid="{00000000-0005-0000-0000-0000E7440000}"/>
    <cellStyle name="Normal 3 9 5 4" xfId="17080" xr:uid="{00000000-0005-0000-0000-0000E8440000}"/>
    <cellStyle name="Normal 3 9 5 5" xfId="17081" xr:uid="{00000000-0005-0000-0000-0000E9440000}"/>
    <cellStyle name="Normal 3 9 6" xfId="17082" xr:uid="{00000000-0005-0000-0000-0000EA440000}"/>
    <cellStyle name="Normal 3 9 7" xfId="17083" xr:uid="{00000000-0005-0000-0000-0000EB440000}"/>
    <cellStyle name="Normal 3 9 8" xfId="17084" xr:uid="{00000000-0005-0000-0000-0000EC440000}"/>
    <cellStyle name="Normal 30" xfId="17085" xr:uid="{00000000-0005-0000-0000-0000ED440000}"/>
    <cellStyle name="Normal 30 10" xfId="17086" xr:uid="{00000000-0005-0000-0000-0000EE440000}"/>
    <cellStyle name="Normal 30 10 2" xfId="17087" xr:uid="{00000000-0005-0000-0000-0000EF440000}"/>
    <cellStyle name="Normal 30 11" xfId="17088" xr:uid="{00000000-0005-0000-0000-0000F0440000}"/>
    <cellStyle name="Normal 30 11 2" xfId="17089" xr:uid="{00000000-0005-0000-0000-0000F1440000}"/>
    <cellStyle name="Normal 30 12" xfId="17090" xr:uid="{00000000-0005-0000-0000-0000F2440000}"/>
    <cellStyle name="Normal 30 12 2" xfId="17091" xr:uid="{00000000-0005-0000-0000-0000F3440000}"/>
    <cellStyle name="Normal 30 13" xfId="17092" xr:uid="{00000000-0005-0000-0000-0000F4440000}"/>
    <cellStyle name="Normal 30 13 2" xfId="17093" xr:uid="{00000000-0005-0000-0000-0000F5440000}"/>
    <cellStyle name="Normal 30 13 2 2" xfId="17094" xr:uid="{00000000-0005-0000-0000-0000F6440000}"/>
    <cellStyle name="Normal 30 13 2 3" xfId="17095" xr:uid="{00000000-0005-0000-0000-0000F7440000}"/>
    <cellStyle name="Normal 30 13 2 4" xfId="17096" xr:uid="{00000000-0005-0000-0000-0000F8440000}"/>
    <cellStyle name="Normal 30 13 3" xfId="17097" xr:uid="{00000000-0005-0000-0000-0000F9440000}"/>
    <cellStyle name="Normal 30 13 4" xfId="17098" xr:uid="{00000000-0005-0000-0000-0000FA440000}"/>
    <cellStyle name="Normal 30 13 5" xfId="17099" xr:uid="{00000000-0005-0000-0000-0000FB440000}"/>
    <cellStyle name="Normal 30 14" xfId="17100" xr:uid="{00000000-0005-0000-0000-0000FC440000}"/>
    <cellStyle name="Normal 30 14 2" xfId="17101" xr:uid="{00000000-0005-0000-0000-0000FD440000}"/>
    <cellStyle name="Normal 30 14 3" xfId="17102" xr:uid="{00000000-0005-0000-0000-0000FE440000}"/>
    <cellStyle name="Normal 30 14 4" xfId="17103" xr:uid="{00000000-0005-0000-0000-0000FF440000}"/>
    <cellStyle name="Normal 30 15" xfId="17104" xr:uid="{00000000-0005-0000-0000-000000450000}"/>
    <cellStyle name="Normal 30 16" xfId="17105" xr:uid="{00000000-0005-0000-0000-000001450000}"/>
    <cellStyle name="Normal 30 17" xfId="17106" xr:uid="{00000000-0005-0000-0000-000002450000}"/>
    <cellStyle name="Normal 30 2" xfId="17107" xr:uid="{00000000-0005-0000-0000-000003450000}"/>
    <cellStyle name="Normal 30 2 2" xfId="17108" xr:uid="{00000000-0005-0000-0000-000004450000}"/>
    <cellStyle name="Normal 30 3" xfId="17109" xr:uid="{00000000-0005-0000-0000-000005450000}"/>
    <cellStyle name="Normal 30 3 2" xfId="17110" xr:uid="{00000000-0005-0000-0000-000006450000}"/>
    <cellStyle name="Normal 30 4" xfId="17111" xr:uid="{00000000-0005-0000-0000-000007450000}"/>
    <cellStyle name="Normal 30 4 2" xfId="17112" xr:uid="{00000000-0005-0000-0000-000008450000}"/>
    <cellStyle name="Normal 30 5" xfId="17113" xr:uid="{00000000-0005-0000-0000-000009450000}"/>
    <cellStyle name="Normal 30 5 2" xfId="17114" xr:uid="{00000000-0005-0000-0000-00000A450000}"/>
    <cellStyle name="Normal 30 6" xfId="17115" xr:uid="{00000000-0005-0000-0000-00000B450000}"/>
    <cellStyle name="Normal 30 6 2" xfId="17116" xr:uid="{00000000-0005-0000-0000-00000C450000}"/>
    <cellStyle name="Normal 30 7" xfId="17117" xr:uid="{00000000-0005-0000-0000-00000D450000}"/>
    <cellStyle name="Normal 30 7 2" xfId="17118" xr:uid="{00000000-0005-0000-0000-00000E450000}"/>
    <cellStyle name="Normal 30 8" xfId="17119" xr:uid="{00000000-0005-0000-0000-00000F450000}"/>
    <cellStyle name="Normal 30 8 2" xfId="17120" xr:uid="{00000000-0005-0000-0000-000010450000}"/>
    <cellStyle name="Normal 30 9" xfId="17121" xr:uid="{00000000-0005-0000-0000-000011450000}"/>
    <cellStyle name="Normal 30 9 2" xfId="17122" xr:uid="{00000000-0005-0000-0000-000012450000}"/>
    <cellStyle name="Normal 31" xfId="17123" xr:uid="{00000000-0005-0000-0000-000013450000}"/>
    <cellStyle name="Normal 31 2" xfId="17124" xr:uid="{00000000-0005-0000-0000-000014450000}"/>
    <cellStyle name="Normal 31 3" xfId="17125" xr:uid="{00000000-0005-0000-0000-000015450000}"/>
    <cellStyle name="Normal 31 3 2" xfId="17126" xr:uid="{00000000-0005-0000-0000-000016450000}"/>
    <cellStyle name="Normal 31 3 2 2" xfId="17127" xr:uid="{00000000-0005-0000-0000-000017450000}"/>
    <cellStyle name="Normal 31 3 2 2 2" xfId="17128" xr:uid="{00000000-0005-0000-0000-000018450000}"/>
    <cellStyle name="Normal 31 3 2 2 3" xfId="17129" xr:uid="{00000000-0005-0000-0000-000019450000}"/>
    <cellStyle name="Normal 31 3 2 2 4" xfId="17130" xr:uid="{00000000-0005-0000-0000-00001A450000}"/>
    <cellStyle name="Normal 31 3 2 3" xfId="17131" xr:uid="{00000000-0005-0000-0000-00001B450000}"/>
    <cellStyle name="Normal 31 3 2 4" xfId="17132" xr:uid="{00000000-0005-0000-0000-00001C450000}"/>
    <cellStyle name="Normal 31 3 2 5" xfId="17133" xr:uid="{00000000-0005-0000-0000-00001D450000}"/>
    <cellStyle name="Normal 31 3 3" xfId="17134" xr:uid="{00000000-0005-0000-0000-00001E450000}"/>
    <cellStyle name="Normal 31 3 3 2" xfId="17135" xr:uid="{00000000-0005-0000-0000-00001F450000}"/>
    <cellStyle name="Normal 31 3 3 3" xfId="17136" xr:uid="{00000000-0005-0000-0000-000020450000}"/>
    <cellStyle name="Normal 31 3 3 4" xfId="17137" xr:uid="{00000000-0005-0000-0000-000021450000}"/>
    <cellStyle name="Normal 31 3 4" xfId="17138" xr:uid="{00000000-0005-0000-0000-000022450000}"/>
    <cellStyle name="Normal 31 3 5" xfId="17139" xr:uid="{00000000-0005-0000-0000-000023450000}"/>
    <cellStyle name="Normal 31 3 6" xfId="17140" xr:uid="{00000000-0005-0000-0000-000024450000}"/>
    <cellStyle name="Normal 32" xfId="17141" xr:uid="{00000000-0005-0000-0000-000025450000}"/>
    <cellStyle name="Normal 32 2" xfId="17142" xr:uid="{00000000-0005-0000-0000-000026450000}"/>
    <cellStyle name="Normal 32 3" xfId="17143" xr:uid="{00000000-0005-0000-0000-000027450000}"/>
    <cellStyle name="Normal 32 3 2" xfId="17144" xr:uid="{00000000-0005-0000-0000-000028450000}"/>
    <cellStyle name="Normal 32 3 2 2" xfId="17145" xr:uid="{00000000-0005-0000-0000-000029450000}"/>
    <cellStyle name="Normal 32 3 2 2 2" xfId="17146" xr:uid="{00000000-0005-0000-0000-00002A450000}"/>
    <cellStyle name="Normal 32 3 2 2 3" xfId="17147" xr:uid="{00000000-0005-0000-0000-00002B450000}"/>
    <cellStyle name="Normal 32 3 2 2 4" xfId="17148" xr:uid="{00000000-0005-0000-0000-00002C450000}"/>
    <cellStyle name="Normal 32 3 2 3" xfId="17149" xr:uid="{00000000-0005-0000-0000-00002D450000}"/>
    <cellStyle name="Normal 32 3 2 4" xfId="17150" xr:uid="{00000000-0005-0000-0000-00002E450000}"/>
    <cellStyle name="Normal 32 3 2 5" xfId="17151" xr:uid="{00000000-0005-0000-0000-00002F450000}"/>
    <cellStyle name="Normal 32 3 3" xfId="17152" xr:uid="{00000000-0005-0000-0000-000030450000}"/>
    <cellStyle name="Normal 32 3 3 2" xfId="17153" xr:uid="{00000000-0005-0000-0000-000031450000}"/>
    <cellStyle name="Normal 32 3 3 3" xfId="17154" xr:uid="{00000000-0005-0000-0000-000032450000}"/>
    <cellStyle name="Normal 32 3 3 4" xfId="17155" xr:uid="{00000000-0005-0000-0000-000033450000}"/>
    <cellStyle name="Normal 32 3 4" xfId="17156" xr:uid="{00000000-0005-0000-0000-000034450000}"/>
    <cellStyle name="Normal 32 3 5" xfId="17157" xr:uid="{00000000-0005-0000-0000-000035450000}"/>
    <cellStyle name="Normal 32 3 6" xfId="17158" xr:uid="{00000000-0005-0000-0000-000036450000}"/>
    <cellStyle name="Normal 33" xfId="17159" xr:uid="{00000000-0005-0000-0000-000037450000}"/>
    <cellStyle name="Normal 33 2" xfId="17160" xr:uid="{00000000-0005-0000-0000-000038450000}"/>
    <cellStyle name="Normal 33 3" xfId="17161" xr:uid="{00000000-0005-0000-0000-000039450000}"/>
    <cellStyle name="Normal 33 3 2" xfId="17162" xr:uid="{00000000-0005-0000-0000-00003A450000}"/>
    <cellStyle name="Normal 33 3 2 2" xfId="17163" xr:uid="{00000000-0005-0000-0000-00003B450000}"/>
    <cellStyle name="Normal 33 3 2 2 2" xfId="17164" xr:uid="{00000000-0005-0000-0000-00003C450000}"/>
    <cellStyle name="Normal 33 3 2 2 3" xfId="17165" xr:uid="{00000000-0005-0000-0000-00003D450000}"/>
    <cellStyle name="Normal 33 3 2 2 4" xfId="17166" xr:uid="{00000000-0005-0000-0000-00003E450000}"/>
    <cellStyle name="Normal 33 3 2 3" xfId="17167" xr:uid="{00000000-0005-0000-0000-00003F450000}"/>
    <cellStyle name="Normal 33 3 2 4" xfId="17168" xr:uid="{00000000-0005-0000-0000-000040450000}"/>
    <cellStyle name="Normal 33 3 2 5" xfId="17169" xr:uid="{00000000-0005-0000-0000-000041450000}"/>
    <cellStyle name="Normal 33 3 3" xfId="17170" xr:uid="{00000000-0005-0000-0000-000042450000}"/>
    <cellStyle name="Normal 33 3 3 2" xfId="17171" xr:uid="{00000000-0005-0000-0000-000043450000}"/>
    <cellStyle name="Normal 33 3 3 3" xfId="17172" xr:uid="{00000000-0005-0000-0000-000044450000}"/>
    <cellStyle name="Normal 33 3 3 4" xfId="17173" xr:uid="{00000000-0005-0000-0000-000045450000}"/>
    <cellStyle name="Normal 33 3 4" xfId="17174" xr:uid="{00000000-0005-0000-0000-000046450000}"/>
    <cellStyle name="Normal 33 3 5" xfId="17175" xr:uid="{00000000-0005-0000-0000-000047450000}"/>
    <cellStyle name="Normal 33 3 6" xfId="17176" xr:uid="{00000000-0005-0000-0000-000048450000}"/>
    <cellStyle name="Normal 34" xfId="17177" xr:uid="{00000000-0005-0000-0000-000049450000}"/>
    <cellStyle name="Normal 34 2" xfId="17178" xr:uid="{00000000-0005-0000-0000-00004A450000}"/>
    <cellStyle name="Normal 34 2 2" xfId="17179" xr:uid="{00000000-0005-0000-0000-00004B450000}"/>
    <cellStyle name="Normal 34 2 2 2" xfId="17180" xr:uid="{00000000-0005-0000-0000-00004C450000}"/>
    <cellStyle name="Normal 34 2 2 3" xfId="17181" xr:uid="{00000000-0005-0000-0000-00004D450000}"/>
    <cellStyle name="Normal 34 2 2 4" xfId="17182" xr:uid="{00000000-0005-0000-0000-00004E450000}"/>
    <cellStyle name="Normal 34 2 3" xfId="17183" xr:uid="{00000000-0005-0000-0000-00004F450000}"/>
    <cellStyle name="Normal 34 2 4" xfId="17184" xr:uid="{00000000-0005-0000-0000-000050450000}"/>
    <cellStyle name="Normal 34 2 5" xfId="17185" xr:uid="{00000000-0005-0000-0000-000051450000}"/>
    <cellStyle name="Normal 34 3" xfId="17186" xr:uid="{00000000-0005-0000-0000-000052450000}"/>
    <cellStyle name="Normal 34 4" xfId="17187" xr:uid="{00000000-0005-0000-0000-000053450000}"/>
    <cellStyle name="Normal 34 4 2" xfId="17188" xr:uid="{00000000-0005-0000-0000-000054450000}"/>
    <cellStyle name="Normal 34 4 3" xfId="17189" xr:uid="{00000000-0005-0000-0000-000055450000}"/>
    <cellStyle name="Normal 34 4 4" xfId="17190" xr:uid="{00000000-0005-0000-0000-000056450000}"/>
    <cellStyle name="Normal 34 5" xfId="17191" xr:uid="{00000000-0005-0000-0000-000057450000}"/>
    <cellStyle name="Normal 34 6" xfId="17192" xr:uid="{00000000-0005-0000-0000-000058450000}"/>
    <cellStyle name="Normal 34 7" xfId="17193" xr:uid="{00000000-0005-0000-0000-000059450000}"/>
    <cellStyle name="Normal 35" xfId="17194" xr:uid="{00000000-0005-0000-0000-00005A450000}"/>
    <cellStyle name="Normal 35 2" xfId="17195" xr:uid="{00000000-0005-0000-0000-00005B450000}"/>
    <cellStyle name="Normal 35 2 2" xfId="17196" xr:uid="{00000000-0005-0000-0000-00005C450000}"/>
    <cellStyle name="Normal 35 2 2 2" xfId="17197" xr:uid="{00000000-0005-0000-0000-00005D450000}"/>
    <cellStyle name="Normal 35 2 2 2 2" xfId="17198" xr:uid="{00000000-0005-0000-0000-00005E450000}"/>
    <cellStyle name="Normal 35 2 2 2 3" xfId="17199" xr:uid="{00000000-0005-0000-0000-00005F450000}"/>
    <cellStyle name="Normal 35 2 2 2 4" xfId="17200" xr:uid="{00000000-0005-0000-0000-000060450000}"/>
    <cellStyle name="Normal 35 2 2 3" xfId="17201" xr:uid="{00000000-0005-0000-0000-000061450000}"/>
    <cellStyle name="Normal 35 2 2 4" xfId="17202" xr:uid="{00000000-0005-0000-0000-000062450000}"/>
    <cellStyle name="Normal 35 2 2 5" xfId="17203" xr:uid="{00000000-0005-0000-0000-000063450000}"/>
    <cellStyle name="Normal 35 2 3" xfId="17204" xr:uid="{00000000-0005-0000-0000-000064450000}"/>
    <cellStyle name="Normal 35 2 3 2" xfId="17205" xr:uid="{00000000-0005-0000-0000-000065450000}"/>
    <cellStyle name="Normal 35 2 3 3" xfId="17206" xr:uid="{00000000-0005-0000-0000-000066450000}"/>
    <cellStyle name="Normal 35 2 3 4" xfId="17207" xr:uid="{00000000-0005-0000-0000-000067450000}"/>
    <cellStyle name="Normal 35 2 4" xfId="17208" xr:uid="{00000000-0005-0000-0000-000068450000}"/>
    <cellStyle name="Normal 35 2 5" xfId="17209" xr:uid="{00000000-0005-0000-0000-000069450000}"/>
    <cellStyle name="Normal 35 2 6" xfId="17210" xr:uid="{00000000-0005-0000-0000-00006A450000}"/>
    <cellStyle name="Normal 36" xfId="17211" xr:uid="{00000000-0005-0000-0000-00006B450000}"/>
    <cellStyle name="Normal 36 2" xfId="17212" xr:uid="{00000000-0005-0000-0000-00006C450000}"/>
    <cellStyle name="Normal 36 2 2" xfId="17213" xr:uid="{00000000-0005-0000-0000-00006D450000}"/>
    <cellStyle name="Normal 36 2 2 2" xfId="17214" xr:uid="{00000000-0005-0000-0000-00006E450000}"/>
    <cellStyle name="Normal 36 2 2 3" xfId="17215" xr:uid="{00000000-0005-0000-0000-00006F450000}"/>
    <cellStyle name="Normal 36 2 2 4" xfId="17216" xr:uid="{00000000-0005-0000-0000-000070450000}"/>
    <cellStyle name="Normal 36 2 3" xfId="17217" xr:uid="{00000000-0005-0000-0000-000071450000}"/>
    <cellStyle name="Normal 36 2 4" xfId="17218" xr:uid="{00000000-0005-0000-0000-000072450000}"/>
    <cellStyle name="Normal 36 2 5" xfId="17219" xr:uid="{00000000-0005-0000-0000-000073450000}"/>
    <cellStyle name="Normal 36 3" xfId="17220" xr:uid="{00000000-0005-0000-0000-000074450000}"/>
    <cellStyle name="Normal 36 4" xfId="17221" xr:uid="{00000000-0005-0000-0000-000075450000}"/>
    <cellStyle name="Normal 36 4 2" xfId="17222" xr:uid="{00000000-0005-0000-0000-000076450000}"/>
    <cellStyle name="Normal 36 4 3" xfId="17223" xr:uid="{00000000-0005-0000-0000-000077450000}"/>
    <cellStyle name="Normal 36 4 4" xfId="17224" xr:uid="{00000000-0005-0000-0000-000078450000}"/>
    <cellStyle name="Normal 36 5" xfId="17225" xr:uid="{00000000-0005-0000-0000-000079450000}"/>
    <cellStyle name="Normal 36 6" xfId="17226" xr:uid="{00000000-0005-0000-0000-00007A450000}"/>
    <cellStyle name="Normal 36 7" xfId="17227" xr:uid="{00000000-0005-0000-0000-00007B450000}"/>
    <cellStyle name="Normal 37" xfId="17228" xr:uid="{00000000-0005-0000-0000-00007C450000}"/>
    <cellStyle name="Normal 37 2" xfId="17229" xr:uid="{00000000-0005-0000-0000-00007D450000}"/>
    <cellStyle name="Normal 37 3" xfId="17230" xr:uid="{00000000-0005-0000-0000-00007E450000}"/>
    <cellStyle name="Normal 37 3 2" xfId="17231" xr:uid="{00000000-0005-0000-0000-00007F450000}"/>
    <cellStyle name="Normal 37 3 2 2" xfId="17232" xr:uid="{00000000-0005-0000-0000-000080450000}"/>
    <cellStyle name="Normal 37 3 2 2 2" xfId="17233" xr:uid="{00000000-0005-0000-0000-000081450000}"/>
    <cellStyle name="Normal 37 3 2 2 3" xfId="17234" xr:uid="{00000000-0005-0000-0000-000082450000}"/>
    <cellStyle name="Normal 37 3 2 2 4" xfId="17235" xr:uid="{00000000-0005-0000-0000-000083450000}"/>
    <cellStyle name="Normal 37 3 2 3" xfId="17236" xr:uid="{00000000-0005-0000-0000-000084450000}"/>
    <cellStyle name="Normal 37 3 2 4" xfId="17237" xr:uid="{00000000-0005-0000-0000-000085450000}"/>
    <cellStyle name="Normal 37 3 2 5" xfId="17238" xr:uid="{00000000-0005-0000-0000-000086450000}"/>
    <cellStyle name="Normal 37 3 3" xfId="17239" xr:uid="{00000000-0005-0000-0000-000087450000}"/>
    <cellStyle name="Normal 37 3 3 2" xfId="17240" xr:uid="{00000000-0005-0000-0000-000088450000}"/>
    <cellStyle name="Normal 37 3 3 3" xfId="17241" xr:uid="{00000000-0005-0000-0000-000089450000}"/>
    <cellStyle name="Normal 37 3 3 4" xfId="17242" xr:uid="{00000000-0005-0000-0000-00008A450000}"/>
    <cellStyle name="Normal 37 3 4" xfId="17243" xr:uid="{00000000-0005-0000-0000-00008B450000}"/>
    <cellStyle name="Normal 37 3 5" xfId="17244" xr:uid="{00000000-0005-0000-0000-00008C450000}"/>
    <cellStyle name="Normal 37 3 6" xfId="17245" xr:uid="{00000000-0005-0000-0000-00008D450000}"/>
    <cellStyle name="Normal 38" xfId="17246" xr:uid="{00000000-0005-0000-0000-00008E450000}"/>
    <cellStyle name="Normal 38 2" xfId="17247" xr:uid="{00000000-0005-0000-0000-00008F450000}"/>
    <cellStyle name="Normal 38 3" xfId="17248" xr:uid="{00000000-0005-0000-0000-000090450000}"/>
    <cellStyle name="Normal 38 3 2" xfId="17249" xr:uid="{00000000-0005-0000-0000-000091450000}"/>
    <cellStyle name="Normal 38 3 2 2" xfId="17250" xr:uid="{00000000-0005-0000-0000-000092450000}"/>
    <cellStyle name="Normal 38 3 2 2 2" xfId="17251" xr:uid="{00000000-0005-0000-0000-000093450000}"/>
    <cellStyle name="Normal 38 3 2 2 3" xfId="17252" xr:uid="{00000000-0005-0000-0000-000094450000}"/>
    <cellStyle name="Normal 38 3 2 2 4" xfId="17253" xr:uid="{00000000-0005-0000-0000-000095450000}"/>
    <cellStyle name="Normal 38 3 2 3" xfId="17254" xr:uid="{00000000-0005-0000-0000-000096450000}"/>
    <cellStyle name="Normal 38 3 2 4" xfId="17255" xr:uid="{00000000-0005-0000-0000-000097450000}"/>
    <cellStyle name="Normal 38 3 2 5" xfId="17256" xr:uid="{00000000-0005-0000-0000-000098450000}"/>
    <cellStyle name="Normal 38 3 3" xfId="17257" xr:uid="{00000000-0005-0000-0000-000099450000}"/>
    <cellStyle name="Normal 38 3 3 2" xfId="17258" xr:uid="{00000000-0005-0000-0000-00009A450000}"/>
    <cellStyle name="Normal 38 3 3 3" xfId="17259" xr:uid="{00000000-0005-0000-0000-00009B450000}"/>
    <cellStyle name="Normal 38 3 3 4" xfId="17260" xr:uid="{00000000-0005-0000-0000-00009C450000}"/>
    <cellStyle name="Normal 38 3 4" xfId="17261" xr:uid="{00000000-0005-0000-0000-00009D450000}"/>
    <cellStyle name="Normal 38 3 5" xfId="17262" xr:uid="{00000000-0005-0000-0000-00009E450000}"/>
    <cellStyle name="Normal 38 3 6" xfId="17263" xr:uid="{00000000-0005-0000-0000-00009F450000}"/>
    <cellStyle name="Normal 39" xfId="17264" xr:uid="{00000000-0005-0000-0000-0000A0450000}"/>
    <cellStyle name="Normal 39 2" xfId="17265" xr:uid="{00000000-0005-0000-0000-0000A1450000}"/>
    <cellStyle name="Normal 39 3" xfId="17266" xr:uid="{00000000-0005-0000-0000-0000A2450000}"/>
    <cellStyle name="Normal 39 3 2" xfId="17267" xr:uid="{00000000-0005-0000-0000-0000A3450000}"/>
    <cellStyle name="Normal 39 3 2 2" xfId="17268" xr:uid="{00000000-0005-0000-0000-0000A4450000}"/>
    <cellStyle name="Normal 39 3 2 2 2" xfId="17269" xr:uid="{00000000-0005-0000-0000-0000A5450000}"/>
    <cellStyle name="Normal 39 3 2 2 3" xfId="17270" xr:uid="{00000000-0005-0000-0000-0000A6450000}"/>
    <cellStyle name="Normal 39 3 2 2 4" xfId="17271" xr:uid="{00000000-0005-0000-0000-0000A7450000}"/>
    <cellStyle name="Normal 39 3 2 3" xfId="17272" xr:uid="{00000000-0005-0000-0000-0000A8450000}"/>
    <cellStyle name="Normal 39 3 2 4" xfId="17273" xr:uid="{00000000-0005-0000-0000-0000A9450000}"/>
    <cellStyle name="Normal 39 3 2 5" xfId="17274" xr:uid="{00000000-0005-0000-0000-0000AA450000}"/>
    <cellStyle name="Normal 39 3 3" xfId="17275" xr:uid="{00000000-0005-0000-0000-0000AB450000}"/>
    <cellStyle name="Normal 39 3 3 2" xfId="17276" xr:uid="{00000000-0005-0000-0000-0000AC450000}"/>
    <cellStyle name="Normal 39 3 3 3" xfId="17277" xr:uid="{00000000-0005-0000-0000-0000AD450000}"/>
    <cellStyle name="Normal 39 3 3 4" xfId="17278" xr:uid="{00000000-0005-0000-0000-0000AE450000}"/>
    <cellStyle name="Normal 39 3 4" xfId="17279" xr:uid="{00000000-0005-0000-0000-0000AF450000}"/>
    <cellStyle name="Normal 39 3 5" xfId="17280" xr:uid="{00000000-0005-0000-0000-0000B0450000}"/>
    <cellStyle name="Normal 39 3 6" xfId="17281" xr:uid="{00000000-0005-0000-0000-0000B1450000}"/>
    <cellStyle name="Normal 4" xfId="13" xr:uid="{00000000-0005-0000-0000-0000B2450000}"/>
    <cellStyle name="Normal 4 10" xfId="17282" xr:uid="{00000000-0005-0000-0000-0000B3450000}"/>
    <cellStyle name="Normal 4 11" xfId="17283" xr:uid="{00000000-0005-0000-0000-0000B4450000}"/>
    <cellStyle name="Normal 4 12" xfId="17284" xr:uid="{00000000-0005-0000-0000-0000B5450000}"/>
    <cellStyle name="Normal 4 13" xfId="17285" xr:uid="{00000000-0005-0000-0000-0000B6450000}"/>
    <cellStyle name="Normal 4 13 2" xfId="17286" xr:uid="{00000000-0005-0000-0000-0000B7450000}"/>
    <cellStyle name="Normal 4 13 3" xfId="17287" xr:uid="{00000000-0005-0000-0000-0000B8450000}"/>
    <cellStyle name="Normal 4 13 4" xfId="17288" xr:uid="{00000000-0005-0000-0000-0000B9450000}"/>
    <cellStyle name="Normal 4 14" xfId="17289" xr:uid="{00000000-0005-0000-0000-0000BA450000}"/>
    <cellStyle name="Normal 4 14 2" xfId="17290" xr:uid="{00000000-0005-0000-0000-0000BB450000}"/>
    <cellStyle name="Normal 4 14 3" xfId="17291" xr:uid="{00000000-0005-0000-0000-0000BC450000}"/>
    <cellStyle name="Normal 4 15" xfId="22312" xr:uid="{00000000-0005-0000-0000-0000BD450000}"/>
    <cellStyle name="Normal 4 16" xfId="22313" xr:uid="{00000000-0005-0000-0000-0000BE450000}"/>
    <cellStyle name="Normal 4 2" xfId="17292" xr:uid="{00000000-0005-0000-0000-0000BF450000}"/>
    <cellStyle name="Normal 4 2 10" xfId="17293" xr:uid="{00000000-0005-0000-0000-0000C0450000}"/>
    <cellStyle name="Normal 4 2 11" xfId="17294" xr:uid="{00000000-0005-0000-0000-0000C1450000}"/>
    <cellStyle name="Normal 4 2 11 2" xfId="17295" xr:uid="{00000000-0005-0000-0000-0000C2450000}"/>
    <cellStyle name="Normal 4 2 11 2 2" xfId="17296" xr:uid="{00000000-0005-0000-0000-0000C3450000}"/>
    <cellStyle name="Normal 4 2 11 2 3" xfId="17297" xr:uid="{00000000-0005-0000-0000-0000C4450000}"/>
    <cellStyle name="Normal 4 2 11 2 4" xfId="17298" xr:uid="{00000000-0005-0000-0000-0000C5450000}"/>
    <cellStyle name="Normal 4 2 11 3" xfId="17299" xr:uid="{00000000-0005-0000-0000-0000C6450000}"/>
    <cellStyle name="Normal 4 2 11 4" xfId="17300" xr:uid="{00000000-0005-0000-0000-0000C7450000}"/>
    <cellStyle name="Normal 4 2 11 5" xfId="17301" xr:uid="{00000000-0005-0000-0000-0000C8450000}"/>
    <cellStyle name="Normal 4 2 12" xfId="17302" xr:uid="{00000000-0005-0000-0000-0000C9450000}"/>
    <cellStyle name="Normal 4 2 13" xfId="17303" xr:uid="{00000000-0005-0000-0000-0000CA450000}"/>
    <cellStyle name="Normal 4 2 14" xfId="17304" xr:uid="{00000000-0005-0000-0000-0000CB450000}"/>
    <cellStyle name="Normal 4 2 2" xfId="17305" xr:uid="{00000000-0005-0000-0000-0000CC450000}"/>
    <cellStyle name="Normal 4 2 2 10" xfId="17306" xr:uid="{00000000-0005-0000-0000-0000CD450000}"/>
    <cellStyle name="Normal 4 2 2 10 2" xfId="17307" xr:uid="{00000000-0005-0000-0000-0000CE450000}"/>
    <cellStyle name="Normal 4 2 2 10 2 2" xfId="17308" xr:uid="{00000000-0005-0000-0000-0000CF450000}"/>
    <cellStyle name="Normal 4 2 2 10 2 3" xfId="17309" xr:uid="{00000000-0005-0000-0000-0000D0450000}"/>
    <cellStyle name="Normal 4 2 2 10 2 4" xfId="17310" xr:uid="{00000000-0005-0000-0000-0000D1450000}"/>
    <cellStyle name="Normal 4 2 2 10 3" xfId="17311" xr:uid="{00000000-0005-0000-0000-0000D2450000}"/>
    <cellStyle name="Normal 4 2 2 10 4" xfId="17312" xr:uid="{00000000-0005-0000-0000-0000D3450000}"/>
    <cellStyle name="Normal 4 2 2 10 5" xfId="17313" xr:uid="{00000000-0005-0000-0000-0000D4450000}"/>
    <cellStyle name="Normal 4 2 2 11" xfId="17314" xr:uid="{00000000-0005-0000-0000-0000D5450000}"/>
    <cellStyle name="Normal 4 2 2 12" xfId="17315" xr:uid="{00000000-0005-0000-0000-0000D6450000}"/>
    <cellStyle name="Normal 4 2 2 13" xfId="17316" xr:uid="{00000000-0005-0000-0000-0000D7450000}"/>
    <cellStyle name="Normal 4 2 2 14" xfId="17317" xr:uid="{00000000-0005-0000-0000-0000D8450000}"/>
    <cellStyle name="Normal 4 2 2 2" xfId="17318" xr:uid="{00000000-0005-0000-0000-0000D9450000}"/>
    <cellStyle name="Normal 4 2 2 2 2" xfId="17319" xr:uid="{00000000-0005-0000-0000-0000DA450000}"/>
    <cellStyle name="Normal 4 2 2 2 2 2" xfId="17320" xr:uid="{00000000-0005-0000-0000-0000DB450000}"/>
    <cellStyle name="Normal 4 2 2 2 2 2 2" xfId="17321" xr:uid="{00000000-0005-0000-0000-0000DC450000}"/>
    <cellStyle name="Normal 4 2 2 2 2 2 2 2" xfId="17322" xr:uid="{00000000-0005-0000-0000-0000DD450000}"/>
    <cellStyle name="Normal 4 2 2 2 2 2 2 2 2" xfId="17323" xr:uid="{00000000-0005-0000-0000-0000DE450000}"/>
    <cellStyle name="Normal 4 2 2 2 2 2 2 2 3" xfId="17324" xr:uid="{00000000-0005-0000-0000-0000DF450000}"/>
    <cellStyle name="Normal 4 2 2 2 2 2 2 2 4" xfId="17325" xr:uid="{00000000-0005-0000-0000-0000E0450000}"/>
    <cellStyle name="Normal 4 2 2 2 2 2 2 3" xfId="17326" xr:uid="{00000000-0005-0000-0000-0000E1450000}"/>
    <cellStyle name="Normal 4 2 2 2 2 2 2 4" xfId="17327" xr:uid="{00000000-0005-0000-0000-0000E2450000}"/>
    <cellStyle name="Normal 4 2 2 2 2 2 2 5" xfId="17328" xr:uid="{00000000-0005-0000-0000-0000E3450000}"/>
    <cellStyle name="Normal 4 2 2 2 2 2 3" xfId="17329" xr:uid="{00000000-0005-0000-0000-0000E4450000}"/>
    <cellStyle name="Normal 4 2 2 2 2 2 3 2" xfId="17330" xr:uid="{00000000-0005-0000-0000-0000E5450000}"/>
    <cellStyle name="Normal 4 2 2 2 2 2 3 3" xfId="17331" xr:uid="{00000000-0005-0000-0000-0000E6450000}"/>
    <cellStyle name="Normal 4 2 2 2 2 2 3 4" xfId="17332" xr:uid="{00000000-0005-0000-0000-0000E7450000}"/>
    <cellStyle name="Normal 4 2 2 2 2 2 4" xfId="17333" xr:uid="{00000000-0005-0000-0000-0000E8450000}"/>
    <cellStyle name="Normal 4 2 2 2 2 2 5" xfId="17334" xr:uid="{00000000-0005-0000-0000-0000E9450000}"/>
    <cellStyle name="Normal 4 2 2 2 2 2 6" xfId="17335" xr:uid="{00000000-0005-0000-0000-0000EA450000}"/>
    <cellStyle name="Normal 4 2 2 2 2 3" xfId="17336" xr:uid="{00000000-0005-0000-0000-0000EB450000}"/>
    <cellStyle name="Normal 4 2 2 2 2 3 2" xfId="17337" xr:uid="{00000000-0005-0000-0000-0000EC450000}"/>
    <cellStyle name="Normal 4 2 2 2 2 3 2 2" xfId="17338" xr:uid="{00000000-0005-0000-0000-0000ED450000}"/>
    <cellStyle name="Normal 4 2 2 2 2 3 2 2 2" xfId="17339" xr:uid="{00000000-0005-0000-0000-0000EE450000}"/>
    <cellStyle name="Normal 4 2 2 2 2 3 2 2 3" xfId="17340" xr:uid="{00000000-0005-0000-0000-0000EF450000}"/>
    <cellStyle name="Normal 4 2 2 2 2 3 2 2 4" xfId="17341" xr:uid="{00000000-0005-0000-0000-0000F0450000}"/>
    <cellStyle name="Normal 4 2 2 2 2 3 2 3" xfId="17342" xr:uid="{00000000-0005-0000-0000-0000F1450000}"/>
    <cellStyle name="Normal 4 2 2 2 2 3 2 4" xfId="17343" xr:uid="{00000000-0005-0000-0000-0000F2450000}"/>
    <cellStyle name="Normal 4 2 2 2 2 3 2 5" xfId="17344" xr:uid="{00000000-0005-0000-0000-0000F3450000}"/>
    <cellStyle name="Normal 4 2 2 2 2 3 3" xfId="17345" xr:uid="{00000000-0005-0000-0000-0000F4450000}"/>
    <cellStyle name="Normal 4 2 2 2 2 3 3 2" xfId="17346" xr:uid="{00000000-0005-0000-0000-0000F5450000}"/>
    <cellStyle name="Normal 4 2 2 2 2 3 3 3" xfId="17347" xr:uid="{00000000-0005-0000-0000-0000F6450000}"/>
    <cellStyle name="Normal 4 2 2 2 2 3 3 4" xfId="17348" xr:uid="{00000000-0005-0000-0000-0000F7450000}"/>
    <cellStyle name="Normal 4 2 2 2 2 3 4" xfId="17349" xr:uid="{00000000-0005-0000-0000-0000F8450000}"/>
    <cellStyle name="Normal 4 2 2 2 2 3 5" xfId="17350" xr:uid="{00000000-0005-0000-0000-0000F9450000}"/>
    <cellStyle name="Normal 4 2 2 2 2 3 6" xfId="17351" xr:uid="{00000000-0005-0000-0000-0000FA450000}"/>
    <cellStyle name="Normal 4 2 2 2 2 4" xfId="17352" xr:uid="{00000000-0005-0000-0000-0000FB450000}"/>
    <cellStyle name="Normal 4 2 2 2 2 4 2" xfId="17353" xr:uid="{00000000-0005-0000-0000-0000FC450000}"/>
    <cellStyle name="Normal 4 2 2 2 2 4 2 2" xfId="17354" xr:uid="{00000000-0005-0000-0000-0000FD450000}"/>
    <cellStyle name="Normal 4 2 2 2 2 4 2 3" xfId="17355" xr:uid="{00000000-0005-0000-0000-0000FE450000}"/>
    <cellStyle name="Normal 4 2 2 2 2 4 2 4" xfId="17356" xr:uid="{00000000-0005-0000-0000-0000FF450000}"/>
    <cellStyle name="Normal 4 2 2 2 2 4 3" xfId="17357" xr:uid="{00000000-0005-0000-0000-000000460000}"/>
    <cellStyle name="Normal 4 2 2 2 2 4 4" xfId="17358" xr:uid="{00000000-0005-0000-0000-000001460000}"/>
    <cellStyle name="Normal 4 2 2 2 2 4 5" xfId="17359" xr:uid="{00000000-0005-0000-0000-000002460000}"/>
    <cellStyle name="Normal 4 2 2 2 2 5" xfId="17360" xr:uid="{00000000-0005-0000-0000-000003460000}"/>
    <cellStyle name="Normal 4 2 2 2 2 5 2" xfId="17361" xr:uid="{00000000-0005-0000-0000-000004460000}"/>
    <cellStyle name="Normal 4 2 2 2 2 5 3" xfId="17362" xr:uid="{00000000-0005-0000-0000-000005460000}"/>
    <cellStyle name="Normal 4 2 2 2 2 5 4" xfId="17363" xr:uid="{00000000-0005-0000-0000-000006460000}"/>
    <cellStyle name="Normal 4 2 2 2 2 6" xfId="17364" xr:uid="{00000000-0005-0000-0000-000007460000}"/>
    <cellStyle name="Normal 4 2 2 2 2 7" xfId="17365" xr:uid="{00000000-0005-0000-0000-000008460000}"/>
    <cellStyle name="Normal 4 2 2 2 2 8" xfId="17366" xr:uid="{00000000-0005-0000-0000-000009460000}"/>
    <cellStyle name="Normal 4 2 2 2 3" xfId="17367" xr:uid="{00000000-0005-0000-0000-00000A460000}"/>
    <cellStyle name="Normal 4 2 2 2 3 2" xfId="17368" xr:uid="{00000000-0005-0000-0000-00000B460000}"/>
    <cellStyle name="Normal 4 2 2 2 3 2 2" xfId="17369" xr:uid="{00000000-0005-0000-0000-00000C460000}"/>
    <cellStyle name="Normal 4 2 2 2 3 2 2 2" xfId="17370" xr:uid="{00000000-0005-0000-0000-00000D460000}"/>
    <cellStyle name="Normal 4 2 2 2 3 2 2 3" xfId="17371" xr:uid="{00000000-0005-0000-0000-00000E460000}"/>
    <cellStyle name="Normal 4 2 2 2 3 2 2 4" xfId="17372" xr:uid="{00000000-0005-0000-0000-00000F460000}"/>
    <cellStyle name="Normal 4 2 2 2 3 2 3" xfId="17373" xr:uid="{00000000-0005-0000-0000-000010460000}"/>
    <cellStyle name="Normal 4 2 2 2 3 2 4" xfId="17374" xr:uid="{00000000-0005-0000-0000-000011460000}"/>
    <cellStyle name="Normal 4 2 2 2 3 2 5" xfId="17375" xr:uid="{00000000-0005-0000-0000-000012460000}"/>
    <cellStyle name="Normal 4 2 2 2 3 3" xfId="17376" xr:uid="{00000000-0005-0000-0000-000013460000}"/>
    <cellStyle name="Normal 4 2 2 2 3 3 2" xfId="17377" xr:uid="{00000000-0005-0000-0000-000014460000}"/>
    <cellStyle name="Normal 4 2 2 2 3 3 3" xfId="17378" xr:uid="{00000000-0005-0000-0000-000015460000}"/>
    <cellStyle name="Normal 4 2 2 2 3 3 4" xfId="17379" xr:uid="{00000000-0005-0000-0000-000016460000}"/>
    <cellStyle name="Normal 4 2 2 2 3 4" xfId="17380" xr:uid="{00000000-0005-0000-0000-000017460000}"/>
    <cellStyle name="Normal 4 2 2 2 3 5" xfId="17381" xr:uid="{00000000-0005-0000-0000-000018460000}"/>
    <cellStyle name="Normal 4 2 2 2 3 6" xfId="17382" xr:uid="{00000000-0005-0000-0000-000019460000}"/>
    <cellStyle name="Normal 4 2 2 2 4" xfId="17383" xr:uid="{00000000-0005-0000-0000-00001A460000}"/>
    <cellStyle name="Normal 4 2 2 2 4 2" xfId="17384" xr:uid="{00000000-0005-0000-0000-00001B460000}"/>
    <cellStyle name="Normal 4 2 2 2 4 2 2" xfId="17385" xr:uid="{00000000-0005-0000-0000-00001C460000}"/>
    <cellStyle name="Normal 4 2 2 2 4 2 2 2" xfId="17386" xr:uid="{00000000-0005-0000-0000-00001D460000}"/>
    <cellStyle name="Normal 4 2 2 2 4 2 2 3" xfId="17387" xr:uid="{00000000-0005-0000-0000-00001E460000}"/>
    <cellStyle name="Normal 4 2 2 2 4 2 2 4" xfId="17388" xr:uid="{00000000-0005-0000-0000-00001F460000}"/>
    <cellStyle name="Normal 4 2 2 2 4 2 3" xfId="17389" xr:uid="{00000000-0005-0000-0000-000020460000}"/>
    <cellStyle name="Normal 4 2 2 2 4 2 4" xfId="17390" xr:uid="{00000000-0005-0000-0000-000021460000}"/>
    <cellStyle name="Normal 4 2 2 2 4 2 5" xfId="17391" xr:uid="{00000000-0005-0000-0000-000022460000}"/>
    <cellStyle name="Normal 4 2 2 2 4 3" xfId="17392" xr:uid="{00000000-0005-0000-0000-000023460000}"/>
    <cellStyle name="Normal 4 2 2 2 4 3 2" xfId="17393" xr:uid="{00000000-0005-0000-0000-000024460000}"/>
    <cellStyle name="Normal 4 2 2 2 4 3 3" xfId="17394" xr:uid="{00000000-0005-0000-0000-000025460000}"/>
    <cellStyle name="Normal 4 2 2 2 4 3 4" xfId="17395" xr:uid="{00000000-0005-0000-0000-000026460000}"/>
    <cellStyle name="Normal 4 2 2 2 4 4" xfId="17396" xr:uid="{00000000-0005-0000-0000-000027460000}"/>
    <cellStyle name="Normal 4 2 2 2 4 5" xfId="17397" xr:uid="{00000000-0005-0000-0000-000028460000}"/>
    <cellStyle name="Normal 4 2 2 2 4 6" xfId="17398" xr:uid="{00000000-0005-0000-0000-000029460000}"/>
    <cellStyle name="Normal 4 2 2 2 5" xfId="17399" xr:uid="{00000000-0005-0000-0000-00002A460000}"/>
    <cellStyle name="Normal 4 2 2 2 5 2" xfId="17400" xr:uid="{00000000-0005-0000-0000-00002B460000}"/>
    <cellStyle name="Normal 4 2 2 2 5 2 2" xfId="17401" xr:uid="{00000000-0005-0000-0000-00002C460000}"/>
    <cellStyle name="Normal 4 2 2 2 5 2 3" xfId="17402" xr:uid="{00000000-0005-0000-0000-00002D460000}"/>
    <cellStyle name="Normal 4 2 2 2 5 2 4" xfId="17403" xr:uid="{00000000-0005-0000-0000-00002E460000}"/>
    <cellStyle name="Normal 4 2 2 2 5 3" xfId="17404" xr:uid="{00000000-0005-0000-0000-00002F460000}"/>
    <cellStyle name="Normal 4 2 2 2 5 4" xfId="17405" xr:uid="{00000000-0005-0000-0000-000030460000}"/>
    <cellStyle name="Normal 4 2 2 2 5 5" xfId="17406" xr:uid="{00000000-0005-0000-0000-000031460000}"/>
    <cellStyle name="Normal 4 2 2 2 6" xfId="17407" xr:uid="{00000000-0005-0000-0000-000032460000}"/>
    <cellStyle name="Normal 4 2 2 2 6 2" xfId="17408" xr:uid="{00000000-0005-0000-0000-000033460000}"/>
    <cellStyle name="Normal 4 2 2 2 6 3" xfId="17409" xr:uid="{00000000-0005-0000-0000-000034460000}"/>
    <cellStyle name="Normal 4 2 2 2 6 4" xfId="17410" xr:uid="{00000000-0005-0000-0000-000035460000}"/>
    <cellStyle name="Normal 4 2 2 2 7" xfId="17411" xr:uid="{00000000-0005-0000-0000-000036460000}"/>
    <cellStyle name="Normal 4 2 2 2 8" xfId="17412" xr:uid="{00000000-0005-0000-0000-000037460000}"/>
    <cellStyle name="Normal 4 2 2 2 9" xfId="17413" xr:uid="{00000000-0005-0000-0000-000038460000}"/>
    <cellStyle name="Normal 4 2 2 3" xfId="17414" xr:uid="{00000000-0005-0000-0000-000039460000}"/>
    <cellStyle name="Normal 4 2 2 3 2" xfId="17415" xr:uid="{00000000-0005-0000-0000-00003A460000}"/>
    <cellStyle name="Normal 4 2 2 3 2 2" xfId="17416" xr:uid="{00000000-0005-0000-0000-00003B460000}"/>
    <cellStyle name="Normal 4 2 2 3 2 2 2" xfId="17417" xr:uid="{00000000-0005-0000-0000-00003C460000}"/>
    <cellStyle name="Normal 4 2 2 3 2 2 2 2" xfId="17418" xr:uid="{00000000-0005-0000-0000-00003D460000}"/>
    <cellStyle name="Normal 4 2 2 3 2 2 2 2 2" xfId="17419" xr:uid="{00000000-0005-0000-0000-00003E460000}"/>
    <cellStyle name="Normal 4 2 2 3 2 2 2 2 3" xfId="17420" xr:uid="{00000000-0005-0000-0000-00003F460000}"/>
    <cellStyle name="Normal 4 2 2 3 2 2 2 2 4" xfId="17421" xr:uid="{00000000-0005-0000-0000-000040460000}"/>
    <cellStyle name="Normal 4 2 2 3 2 2 2 3" xfId="17422" xr:uid="{00000000-0005-0000-0000-000041460000}"/>
    <cellStyle name="Normal 4 2 2 3 2 2 2 4" xfId="17423" xr:uid="{00000000-0005-0000-0000-000042460000}"/>
    <cellStyle name="Normal 4 2 2 3 2 2 2 5" xfId="17424" xr:uid="{00000000-0005-0000-0000-000043460000}"/>
    <cellStyle name="Normal 4 2 2 3 2 2 3" xfId="17425" xr:uid="{00000000-0005-0000-0000-000044460000}"/>
    <cellStyle name="Normal 4 2 2 3 2 2 3 2" xfId="17426" xr:uid="{00000000-0005-0000-0000-000045460000}"/>
    <cellStyle name="Normal 4 2 2 3 2 2 3 3" xfId="17427" xr:uid="{00000000-0005-0000-0000-000046460000}"/>
    <cellStyle name="Normal 4 2 2 3 2 2 3 4" xfId="17428" xr:uid="{00000000-0005-0000-0000-000047460000}"/>
    <cellStyle name="Normal 4 2 2 3 2 2 4" xfId="17429" xr:uid="{00000000-0005-0000-0000-000048460000}"/>
    <cellStyle name="Normal 4 2 2 3 2 2 5" xfId="17430" xr:uid="{00000000-0005-0000-0000-000049460000}"/>
    <cellStyle name="Normal 4 2 2 3 2 2 6" xfId="17431" xr:uid="{00000000-0005-0000-0000-00004A460000}"/>
    <cellStyle name="Normal 4 2 2 3 2 3" xfId="17432" xr:uid="{00000000-0005-0000-0000-00004B460000}"/>
    <cellStyle name="Normal 4 2 2 3 2 3 2" xfId="17433" xr:uid="{00000000-0005-0000-0000-00004C460000}"/>
    <cellStyle name="Normal 4 2 2 3 2 3 2 2" xfId="17434" xr:uid="{00000000-0005-0000-0000-00004D460000}"/>
    <cellStyle name="Normal 4 2 2 3 2 3 2 2 2" xfId="17435" xr:uid="{00000000-0005-0000-0000-00004E460000}"/>
    <cellStyle name="Normal 4 2 2 3 2 3 2 2 3" xfId="17436" xr:uid="{00000000-0005-0000-0000-00004F460000}"/>
    <cellStyle name="Normal 4 2 2 3 2 3 2 2 4" xfId="17437" xr:uid="{00000000-0005-0000-0000-000050460000}"/>
    <cellStyle name="Normal 4 2 2 3 2 3 2 3" xfId="17438" xr:uid="{00000000-0005-0000-0000-000051460000}"/>
    <cellStyle name="Normal 4 2 2 3 2 3 2 4" xfId="17439" xr:uid="{00000000-0005-0000-0000-000052460000}"/>
    <cellStyle name="Normal 4 2 2 3 2 3 2 5" xfId="17440" xr:uid="{00000000-0005-0000-0000-000053460000}"/>
    <cellStyle name="Normal 4 2 2 3 2 3 3" xfId="17441" xr:uid="{00000000-0005-0000-0000-000054460000}"/>
    <cellStyle name="Normal 4 2 2 3 2 3 3 2" xfId="17442" xr:uid="{00000000-0005-0000-0000-000055460000}"/>
    <cellStyle name="Normal 4 2 2 3 2 3 3 3" xfId="17443" xr:uid="{00000000-0005-0000-0000-000056460000}"/>
    <cellStyle name="Normal 4 2 2 3 2 3 3 4" xfId="17444" xr:uid="{00000000-0005-0000-0000-000057460000}"/>
    <cellStyle name="Normal 4 2 2 3 2 3 4" xfId="17445" xr:uid="{00000000-0005-0000-0000-000058460000}"/>
    <cellStyle name="Normal 4 2 2 3 2 3 5" xfId="17446" xr:uid="{00000000-0005-0000-0000-000059460000}"/>
    <cellStyle name="Normal 4 2 2 3 2 3 6" xfId="17447" xr:uid="{00000000-0005-0000-0000-00005A460000}"/>
    <cellStyle name="Normal 4 2 2 3 2 4" xfId="17448" xr:uid="{00000000-0005-0000-0000-00005B460000}"/>
    <cellStyle name="Normal 4 2 2 3 2 4 2" xfId="17449" xr:uid="{00000000-0005-0000-0000-00005C460000}"/>
    <cellStyle name="Normal 4 2 2 3 2 4 2 2" xfId="17450" xr:uid="{00000000-0005-0000-0000-00005D460000}"/>
    <cellStyle name="Normal 4 2 2 3 2 4 2 3" xfId="17451" xr:uid="{00000000-0005-0000-0000-00005E460000}"/>
    <cellStyle name="Normal 4 2 2 3 2 4 2 4" xfId="17452" xr:uid="{00000000-0005-0000-0000-00005F460000}"/>
    <cellStyle name="Normal 4 2 2 3 2 4 3" xfId="17453" xr:uid="{00000000-0005-0000-0000-000060460000}"/>
    <cellStyle name="Normal 4 2 2 3 2 4 4" xfId="17454" xr:uid="{00000000-0005-0000-0000-000061460000}"/>
    <cellStyle name="Normal 4 2 2 3 2 4 5" xfId="17455" xr:uid="{00000000-0005-0000-0000-000062460000}"/>
    <cellStyle name="Normal 4 2 2 3 2 5" xfId="17456" xr:uid="{00000000-0005-0000-0000-000063460000}"/>
    <cellStyle name="Normal 4 2 2 3 2 5 2" xfId="17457" xr:uid="{00000000-0005-0000-0000-000064460000}"/>
    <cellStyle name="Normal 4 2 2 3 2 5 3" xfId="17458" xr:uid="{00000000-0005-0000-0000-000065460000}"/>
    <cellStyle name="Normal 4 2 2 3 2 5 4" xfId="17459" xr:uid="{00000000-0005-0000-0000-000066460000}"/>
    <cellStyle name="Normal 4 2 2 3 2 6" xfId="17460" xr:uid="{00000000-0005-0000-0000-000067460000}"/>
    <cellStyle name="Normal 4 2 2 3 2 7" xfId="17461" xr:uid="{00000000-0005-0000-0000-000068460000}"/>
    <cellStyle name="Normal 4 2 2 3 2 8" xfId="17462" xr:uid="{00000000-0005-0000-0000-000069460000}"/>
    <cellStyle name="Normal 4 2 2 3 3" xfId="17463" xr:uid="{00000000-0005-0000-0000-00006A460000}"/>
    <cellStyle name="Normal 4 2 2 3 3 2" xfId="17464" xr:uid="{00000000-0005-0000-0000-00006B460000}"/>
    <cellStyle name="Normal 4 2 2 3 3 2 2" xfId="17465" xr:uid="{00000000-0005-0000-0000-00006C460000}"/>
    <cellStyle name="Normal 4 2 2 3 3 2 2 2" xfId="17466" xr:uid="{00000000-0005-0000-0000-00006D460000}"/>
    <cellStyle name="Normal 4 2 2 3 3 2 2 3" xfId="17467" xr:uid="{00000000-0005-0000-0000-00006E460000}"/>
    <cellStyle name="Normal 4 2 2 3 3 2 2 4" xfId="17468" xr:uid="{00000000-0005-0000-0000-00006F460000}"/>
    <cellStyle name="Normal 4 2 2 3 3 2 3" xfId="17469" xr:uid="{00000000-0005-0000-0000-000070460000}"/>
    <cellStyle name="Normal 4 2 2 3 3 2 4" xfId="17470" xr:uid="{00000000-0005-0000-0000-000071460000}"/>
    <cellStyle name="Normal 4 2 2 3 3 2 5" xfId="17471" xr:uid="{00000000-0005-0000-0000-000072460000}"/>
    <cellStyle name="Normal 4 2 2 3 3 3" xfId="17472" xr:uid="{00000000-0005-0000-0000-000073460000}"/>
    <cellStyle name="Normal 4 2 2 3 3 3 2" xfId="17473" xr:uid="{00000000-0005-0000-0000-000074460000}"/>
    <cellStyle name="Normal 4 2 2 3 3 3 3" xfId="17474" xr:uid="{00000000-0005-0000-0000-000075460000}"/>
    <cellStyle name="Normal 4 2 2 3 3 3 4" xfId="17475" xr:uid="{00000000-0005-0000-0000-000076460000}"/>
    <cellStyle name="Normal 4 2 2 3 3 4" xfId="17476" xr:uid="{00000000-0005-0000-0000-000077460000}"/>
    <cellStyle name="Normal 4 2 2 3 3 5" xfId="17477" xr:uid="{00000000-0005-0000-0000-000078460000}"/>
    <cellStyle name="Normal 4 2 2 3 3 6" xfId="17478" xr:uid="{00000000-0005-0000-0000-000079460000}"/>
    <cellStyle name="Normal 4 2 2 3 4" xfId="17479" xr:uid="{00000000-0005-0000-0000-00007A460000}"/>
    <cellStyle name="Normal 4 2 2 3 4 2" xfId="17480" xr:uid="{00000000-0005-0000-0000-00007B460000}"/>
    <cellStyle name="Normal 4 2 2 3 4 2 2" xfId="17481" xr:uid="{00000000-0005-0000-0000-00007C460000}"/>
    <cellStyle name="Normal 4 2 2 3 4 2 2 2" xfId="17482" xr:uid="{00000000-0005-0000-0000-00007D460000}"/>
    <cellStyle name="Normal 4 2 2 3 4 2 2 3" xfId="17483" xr:uid="{00000000-0005-0000-0000-00007E460000}"/>
    <cellStyle name="Normal 4 2 2 3 4 2 2 4" xfId="17484" xr:uid="{00000000-0005-0000-0000-00007F460000}"/>
    <cellStyle name="Normal 4 2 2 3 4 2 3" xfId="17485" xr:uid="{00000000-0005-0000-0000-000080460000}"/>
    <cellStyle name="Normal 4 2 2 3 4 2 4" xfId="17486" xr:uid="{00000000-0005-0000-0000-000081460000}"/>
    <cellStyle name="Normal 4 2 2 3 4 2 5" xfId="17487" xr:uid="{00000000-0005-0000-0000-000082460000}"/>
    <cellStyle name="Normal 4 2 2 3 4 3" xfId="17488" xr:uid="{00000000-0005-0000-0000-000083460000}"/>
    <cellStyle name="Normal 4 2 2 3 4 3 2" xfId="17489" xr:uid="{00000000-0005-0000-0000-000084460000}"/>
    <cellStyle name="Normal 4 2 2 3 4 3 3" xfId="17490" xr:uid="{00000000-0005-0000-0000-000085460000}"/>
    <cellStyle name="Normal 4 2 2 3 4 3 4" xfId="17491" xr:uid="{00000000-0005-0000-0000-000086460000}"/>
    <cellStyle name="Normal 4 2 2 3 4 4" xfId="17492" xr:uid="{00000000-0005-0000-0000-000087460000}"/>
    <cellStyle name="Normal 4 2 2 3 4 5" xfId="17493" xr:uid="{00000000-0005-0000-0000-000088460000}"/>
    <cellStyle name="Normal 4 2 2 3 4 6" xfId="17494" xr:uid="{00000000-0005-0000-0000-000089460000}"/>
    <cellStyle name="Normal 4 2 2 3 5" xfId="17495" xr:uid="{00000000-0005-0000-0000-00008A460000}"/>
    <cellStyle name="Normal 4 2 2 3 5 2" xfId="17496" xr:uid="{00000000-0005-0000-0000-00008B460000}"/>
    <cellStyle name="Normal 4 2 2 3 5 2 2" xfId="17497" xr:uid="{00000000-0005-0000-0000-00008C460000}"/>
    <cellStyle name="Normal 4 2 2 3 5 2 3" xfId="17498" xr:uid="{00000000-0005-0000-0000-00008D460000}"/>
    <cellStyle name="Normal 4 2 2 3 5 2 4" xfId="17499" xr:uid="{00000000-0005-0000-0000-00008E460000}"/>
    <cellStyle name="Normal 4 2 2 3 5 3" xfId="17500" xr:uid="{00000000-0005-0000-0000-00008F460000}"/>
    <cellStyle name="Normal 4 2 2 3 5 4" xfId="17501" xr:uid="{00000000-0005-0000-0000-000090460000}"/>
    <cellStyle name="Normal 4 2 2 3 5 5" xfId="17502" xr:uid="{00000000-0005-0000-0000-000091460000}"/>
    <cellStyle name="Normal 4 2 2 3 6" xfId="17503" xr:uid="{00000000-0005-0000-0000-000092460000}"/>
    <cellStyle name="Normal 4 2 2 3 6 2" xfId="17504" xr:uid="{00000000-0005-0000-0000-000093460000}"/>
    <cellStyle name="Normal 4 2 2 3 6 3" xfId="17505" xr:uid="{00000000-0005-0000-0000-000094460000}"/>
    <cellStyle name="Normal 4 2 2 3 6 4" xfId="17506" xr:uid="{00000000-0005-0000-0000-000095460000}"/>
    <cellStyle name="Normal 4 2 2 3 7" xfId="17507" xr:uid="{00000000-0005-0000-0000-000096460000}"/>
    <cellStyle name="Normal 4 2 2 3 8" xfId="17508" xr:uid="{00000000-0005-0000-0000-000097460000}"/>
    <cellStyle name="Normal 4 2 2 3 9" xfId="17509" xr:uid="{00000000-0005-0000-0000-000098460000}"/>
    <cellStyle name="Normal 4 2 2 4" xfId="17510" xr:uid="{00000000-0005-0000-0000-000099460000}"/>
    <cellStyle name="Normal 4 2 2 4 2" xfId="17511" xr:uid="{00000000-0005-0000-0000-00009A460000}"/>
    <cellStyle name="Normal 4 2 2 4 2 2" xfId="17512" xr:uid="{00000000-0005-0000-0000-00009B460000}"/>
    <cellStyle name="Normal 4 2 2 4 2 2 2" xfId="17513" xr:uid="{00000000-0005-0000-0000-00009C460000}"/>
    <cellStyle name="Normal 4 2 2 4 2 2 2 2" xfId="17514" xr:uid="{00000000-0005-0000-0000-00009D460000}"/>
    <cellStyle name="Normal 4 2 2 4 2 2 2 2 2" xfId="17515" xr:uid="{00000000-0005-0000-0000-00009E460000}"/>
    <cellStyle name="Normal 4 2 2 4 2 2 2 2 3" xfId="17516" xr:uid="{00000000-0005-0000-0000-00009F460000}"/>
    <cellStyle name="Normal 4 2 2 4 2 2 2 2 4" xfId="17517" xr:uid="{00000000-0005-0000-0000-0000A0460000}"/>
    <cellStyle name="Normal 4 2 2 4 2 2 2 3" xfId="17518" xr:uid="{00000000-0005-0000-0000-0000A1460000}"/>
    <cellStyle name="Normal 4 2 2 4 2 2 2 4" xfId="17519" xr:uid="{00000000-0005-0000-0000-0000A2460000}"/>
    <cellStyle name="Normal 4 2 2 4 2 2 2 5" xfId="17520" xr:uid="{00000000-0005-0000-0000-0000A3460000}"/>
    <cellStyle name="Normal 4 2 2 4 2 2 3" xfId="17521" xr:uid="{00000000-0005-0000-0000-0000A4460000}"/>
    <cellStyle name="Normal 4 2 2 4 2 2 3 2" xfId="17522" xr:uid="{00000000-0005-0000-0000-0000A5460000}"/>
    <cellStyle name="Normal 4 2 2 4 2 2 3 3" xfId="17523" xr:uid="{00000000-0005-0000-0000-0000A6460000}"/>
    <cellStyle name="Normal 4 2 2 4 2 2 3 4" xfId="17524" xr:uid="{00000000-0005-0000-0000-0000A7460000}"/>
    <cellStyle name="Normal 4 2 2 4 2 2 4" xfId="17525" xr:uid="{00000000-0005-0000-0000-0000A8460000}"/>
    <cellStyle name="Normal 4 2 2 4 2 2 5" xfId="17526" xr:uid="{00000000-0005-0000-0000-0000A9460000}"/>
    <cellStyle name="Normal 4 2 2 4 2 2 6" xfId="17527" xr:uid="{00000000-0005-0000-0000-0000AA460000}"/>
    <cellStyle name="Normal 4 2 2 4 2 3" xfId="17528" xr:uid="{00000000-0005-0000-0000-0000AB460000}"/>
    <cellStyle name="Normal 4 2 2 4 2 3 2" xfId="17529" xr:uid="{00000000-0005-0000-0000-0000AC460000}"/>
    <cellStyle name="Normal 4 2 2 4 2 3 2 2" xfId="17530" xr:uid="{00000000-0005-0000-0000-0000AD460000}"/>
    <cellStyle name="Normal 4 2 2 4 2 3 2 2 2" xfId="17531" xr:uid="{00000000-0005-0000-0000-0000AE460000}"/>
    <cellStyle name="Normal 4 2 2 4 2 3 2 2 3" xfId="17532" xr:uid="{00000000-0005-0000-0000-0000AF460000}"/>
    <cellStyle name="Normal 4 2 2 4 2 3 2 2 4" xfId="17533" xr:uid="{00000000-0005-0000-0000-0000B0460000}"/>
    <cellStyle name="Normal 4 2 2 4 2 3 2 3" xfId="17534" xr:uid="{00000000-0005-0000-0000-0000B1460000}"/>
    <cellStyle name="Normal 4 2 2 4 2 3 2 4" xfId="17535" xr:uid="{00000000-0005-0000-0000-0000B2460000}"/>
    <cellStyle name="Normal 4 2 2 4 2 3 2 5" xfId="17536" xr:uid="{00000000-0005-0000-0000-0000B3460000}"/>
    <cellStyle name="Normal 4 2 2 4 2 3 3" xfId="17537" xr:uid="{00000000-0005-0000-0000-0000B4460000}"/>
    <cellStyle name="Normal 4 2 2 4 2 3 3 2" xfId="17538" xr:uid="{00000000-0005-0000-0000-0000B5460000}"/>
    <cellStyle name="Normal 4 2 2 4 2 3 3 3" xfId="17539" xr:uid="{00000000-0005-0000-0000-0000B6460000}"/>
    <cellStyle name="Normal 4 2 2 4 2 3 3 4" xfId="17540" xr:uid="{00000000-0005-0000-0000-0000B7460000}"/>
    <cellStyle name="Normal 4 2 2 4 2 3 4" xfId="17541" xr:uid="{00000000-0005-0000-0000-0000B8460000}"/>
    <cellStyle name="Normal 4 2 2 4 2 3 5" xfId="17542" xr:uid="{00000000-0005-0000-0000-0000B9460000}"/>
    <cellStyle name="Normal 4 2 2 4 2 3 6" xfId="17543" xr:uid="{00000000-0005-0000-0000-0000BA460000}"/>
    <cellStyle name="Normal 4 2 2 4 2 4" xfId="17544" xr:uid="{00000000-0005-0000-0000-0000BB460000}"/>
    <cellStyle name="Normal 4 2 2 4 2 4 2" xfId="17545" xr:uid="{00000000-0005-0000-0000-0000BC460000}"/>
    <cellStyle name="Normal 4 2 2 4 2 4 2 2" xfId="17546" xr:uid="{00000000-0005-0000-0000-0000BD460000}"/>
    <cellStyle name="Normal 4 2 2 4 2 4 2 3" xfId="17547" xr:uid="{00000000-0005-0000-0000-0000BE460000}"/>
    <cellStyle name="Normal 4 2 2 4 2 4 2 4" xfId="17548" xr:uid="{00000000-0005-0000-0000-0000BF460000}"/>
    <cellStyle name="Normal 4 2 2 4 2 4 3" xfId="17549" xr:uid="{00000000-0005-0000-0000-0000C0460000}"/>
    <cellStyle name="Normal 4 2 2 4 2 4 4" xfId="17550" xr:uid="{00000000-0005-0000-0000-0000C1460000}"/>
    <cellStyle name="Normal 4 2 2 4 2 4 5" xfId="17551" xr:uid="{00000000-0005-0000-0000-0000C2460000}"/>
    <cellStyle name="Normal 4 2 2 4 2 5" xfId="17552" xr:uid="{00000000-0005-0000-0000-0000C3460000}"/>
    <cellStyle name="Normal 4 2 2 4 2 5 2" xfId="17553" xr:uid="{00000000-0005-0000-0000-0000C4460000}"/>
    <cellStyle name="Normal 4 2 2 4 2 5 3" xfId="17554" xr:uid="{00000000-0005-0000-0000-0000C5460000}"/>
    <cellStyle name="Normal 4 2 2 4 2 5 4" xfId="17555" xr:uid="{00000000-0005-0000-0000-0000C6460000}"/>
    <cellStyle name="Normal 4 2 2 4 2 6" xfId="17556" xr:uid="{00000000-0005-0000-0000-0000C7460000}"/>
    <cellStyle name="Normal 4 2 2 4 2 7" xfId="17557" xr:uid="{00000000-0005-0000-0000-0000C8460000}"/>
    <cellStyle name="Normal 4 2 2 4 2 8" xfId="17558" xr:uid="{00000000-0005-0000-0000-0000C9460000}"/>
    <cellStyle name="Normal 4 2 2 4 3" xfId="17559" xr:uid="{00000000-0005-0000-0000-0000CA460000}"/>
    <cellStyle name="Normal 4 2 2 4 3 2" xfId="17560" xr:uid="{00000000-0005-0000-0000-0000CB460000}"/>
    <cellStyle name="Normal 4 2 2 4 3 2 2" xfId="17561" xr:uid="{00000000-0005-0000-0000-0000CC460000}"/>
    <cellStyle name="Normal 4 2 2 4 3 2 2 2" xfId="17562" xr:uid="{00000000-0005-0000-0000-0000CD460000}"/>
    <cellStyle name="Normal 4 2 2 4 3 2 2 3" xfId="17563" xr:uid="{00000000-0005-0000-0000-0000CE460000}"/>
    <cellStyle name="Normal 4 2 2 4 3 2 2 4" xfId="17564" xr:uid="{00000000-0005-0000-0000-0000CF460000}"/>
    <cellStyle name="Normal 4 2 2 4 3 2 3" xfId="17565" xr:uid="{00000000-0005-0000-0000-0000D0460000}"/>
    <cellStyle name="Normal 4 2 2 4 3 2 4" xfId="17566" xr:uid="{00000000-0005-0000-0000-0000D1460000}"/>
    <cellStyle name="Normal 4 2 2 4 3 2 5" xfId="17567" xr:uid="{00000000-0005-0000-0000-0000D2460000}"/>
    <cellStyle name="Normal 4 2 2 4 3 3" xfId="17568" xr:uid="{00000000-0005-0000-0000-0000D3460000}"/>
    <cellStyle name="Normal 4 2 2 4 3 3 2" xfId="17569" xr:uid="{00000000-0005-0000-0000-0000D4460000}"/>
    <cellStyle name="Normal 4 2 2 4 3 3 3" xfId="17570" xr:uid="{00000000-0005-0000-0000-0000D5460000}"/>
    <cellStyle name="Normal 4 2 2 4 3 3 4" xfId="17571" xr:uid="{00000000-0005-0000-0000-0000D6460000}"/>
    <cellStyle name="Normal 4 2 2 4 3 4" xfId="17572" xr:uid="{00000000-0005-0000-0000-0000D7460000}"/>
    <cellStyle name="Normal 4 2 2 4 3 5" xfId="17573" xr:uid="{00000000-0005-0000-0000-0000D8460000}"/>
    <cellStyle name="Normal 4 2 2 4 3 6" xfId="17574" xr:uid="{00000000-0005-0000-0000-0000D9460000}"/>
    <cellStyle name="Normal 4 2 2 4 4" xfId="17575" xr:uid="{00000000-0005-0000-0000-0000DA460000}"/>
    <cellStyle name="Normal 4 2 2 4 4 2" xfId="17576" xr:uid="{00000000-0005-0000-0000-0000DB460000}"/>
    <cellStyle name="Normal 4 2 2 4 4 2 2" xfId="17577" xr:uid="{00000000-0005-0000-0000-0000DC460000}"/>
    <cellStyle name="Normal 4 2 2 4 4 2 2 2" xfId="17578" xr:uid="{00000000-0005-0000-0000-0000DD460000}"/>
    <cellStyle name="Normal 4 2 2 4 4 2 2 3" xfId="17579" xr:uid="{00000000-0005-0000-0000-0000DE460000}"/>
    <cellStyle name="Normal 4 2 2 4 4 2 2 4" xfId="17580" xr:uid="{00000000-0005-0000-0000-0000DF460000}"/>
    <cellStyle name="Normal 4 2 2 4 4 2 3" xfId="17581" xr:uid="{00000000-0005-0000-0000-0000E0460000}"/>
    <cellStyle name="Normal 4 2 2 4 4 2 4" xfId="17582" xr:uid="{00000000-0005-0000-0000-0000E1460000}"/>
    <cellStyle name="Normal 4 2 2 4 4 2 5" xfId="17583" xr:uid="{00000000-0005-0000-0000-0000E2460000}"/>
    <cellStyle name="Normal 4 2 2 4 4 3" xfId="17584" xr:uid="{00000000-0005-0000-0000-0000E3460000}"/>
    <cellStyle name="Normal 4 2 2 4 4 3 2" xfId="17585" xr:uid="{00000000-0005-0000-0000-0000E4460000}"/>
    <cellStyle name="Normal 4 2 2 4 4 3 3" xfId="17586" xr:uid="{00000000-0005-0000-0000-0000E5460000}"/>
    <cellStyle name="Normal 4 2 2 4 4 3 4" xfId="17587" xr:uid="{00000000-0005-0000-0000-0000E6460000}"/>
    <cellStyle name="Normal 4 2 2 4 4 4" xfId="17588" xr:uid="{00000000-0005-0000-0000-0000E7460000}"/>
    <cellStyle name="Normal 4 2 2 4 4 5" xfId="17589" xr:uid="{00000000-0005-0000-0000-0000E8460000}"/>
    <cellStyle name="Normal 4 2 2 4 4 6" xfId="17590" xr:uid="{00000000-0005-0000-0000-0000E9460000}"/>
    <cellStyle name="Normal 4 2 2 4 5" xfId="17591" xr:uid="{00000000-0005-0000-0000-0000EA460000}"/>
    <cellStyle name="Normal 4 2 2 4 5 2" xfId="17592" xr:uid="{00000000-0005-0000-0000-0000EB460000}"/>
    <cellStyle name="Normal 4 2 2 4 5 2 2" xfId="17593" xr:uid="{00000000-0005-0000-0000-0000EC460000}"/>
    <cellStyle name="Normal 4 2 2 4 5 2 3" xfId="17594" xr:uid="{00000000-0005-0000-0000-0000ED460000}"/>
    <cellStyle name="Normal 4 2 2 4 5 2 4" xfId="17595" xr:uid="{00000000-0005-0000-0000-0000EE460000}"/>
    <cellStyle name="Normal 4 2 2 4 5 3" xfId="17596" xr:uid="{00000000-0005-0000-0000-0000EF460000}"/>
    <cellStyle name="Normal 4 2 2 4 5 4" xfId="17597" xr:uid="{00000000-0005-0000-0000-0000F0460000}"/>
    <cellStyle name="Normal 4 2 2 4 5 5" xfId="17598" xr:uid="{00000000-0005-0000-0000-0000F1460000}"/>
    <cellStyle name="Normal 4 2 2 4 6" xfId="17599" xr:uid="{00000000-0005-0000-0000-0000F2460000}"/>
    <cellStyle name="Normal 4 2 2 4 6 2" xfId="17600" xr:uid="{00000000-0005-0000-0000-0000F3460000}"/>
    <cellStyle name="Normal 4 2 2 4 6 3" xfId="17601" xr:uid="{00000000-0005-0000-0000-0000F4460000}"/>
    <cellStyle name="Normal 4 2 2 4 6 4" xfId="17602" xr:uid="{00000000-0005-0000-0000-0000F5460000}"/>
    <cellStyle name="Normal 4 2 2 4 7" xfId="17603" xr:uid="{00000000-0005-0000-0000-0000F6460000}"/>
    <cellStyle name="Normal 4 2 2 4 8" xfId="17604" xr:uid="{00000000-0005-0000-0000-0000F7460000}"/>
    <cellStyle name="Normal 4 2 2 4 9" xfId="17605" xr:uid="{00000000-0005-0000-0000-0000F8460000}"/>
    <cellStyle name="Normal 4 2 2 5" xfId="17606" xr:uid="{00000000-0005-0000-0000-0000F9460000}"/>
    <cellStyle name="Normal 4 2 2 5 2" xfId="17607" xr:uid="{00000000-0005-0000-0000-0000FA460000}"/>
    <cellStyle name="Normal 4 2 2 5 2 2" xfId="17608" xr:uid="{00000000-0005-0000-0000-0000FB460000}"/>
    <cellStyle name="Normal 4 2 2 5 2 2 2" xfId="17609" xr:uid="{00000000-0005-0000-0000-0000FC460000}"/>
    <cellStyle name="Normal 4 2 2 5 2 2 2 2" xfId="17610" xr:uid="{00000000-0005-0000-0000-0000FD460000}"/>
    <cellStyle name="Normal 4 2 2 5 2 2 2 3" xfId="17611" xr:uid="{00000000-0005-0000-0000-0000FE460000}"/>
    <cellStyle name="Normal 4 2 2 5 2 2 2 4" xfId="17612" xr:uid="{00000000-0005-0000-0000-0000FF460000}"/>
    <cellStyle name="Normal 4 2 2 5 2 2 3" xfId="17613" xr:uid="{00000000-0005-0000-0000-000000470000}"/>
    <cellStyle name="Normal 4 2 2 5 2 2 4" xfId="17614" xr:uid="{00000000-0005-0000-0000-000001470000}"/>
    <cellStyle name="Normal 4 2 2 5 2 2 5" xfId="17615" xr:uid="{00000000-0005-0000-0000-000002470000}"/>
    <cellStyle name="Normal 4 2 2 5 2 3" xfId="17616" xr:uid="{00000000-0005-0000-0000-000003470000}"/>
    <cellStyle name="Normal 4 2 2 5 2 3 2" xfId="17617" xr:uid="{00000000-0005-0000-0000-000004470000}"/>
    <cellStyle name="Normal 4 2 2 5 2 3 3" xfId="17618" xr:uid="{00000000-0005-0000-0000-000005470000}"/>
    <cellStyle name="Normal 4 2 2 5 2 3 4" xfId="17619" xr:uid="{00000000-0005-0000-0000-000006470000}"/>
    <cellStyle name="Normal 4 2 2 5 2 4" xfId="17620" xr:uid="{00000000-0005-0000-0000-000007470000}"/>
    <cellStyle name="Normal 4 2 2 5 2 5" xfId="17621" xr:uid="{00000000-0005-0000-0000-000008470000}"/>
    <cellStyle name="Normal 4 2 2 5 2 6" xfId="17622" xr:uid="{00000000-0005-0000-0000-000009470000}"/>
    <cellStyle name="Normal 4 2 2 5 3" xfId="17623" xr:uid="{00000000-0005-0000-0000-00000A470000}"/>
    <cellStyle name="Normal 4 2 2 5 3 2" xfId="17624" xr:uid="{00000000-0005-0000-0000-00000B470000}"/>
    <cellStyle name="Normal 4 2 2 5 3 2 2" xfId="17625" xr:uid="{00000000-0005-0000-0000-00000C470000}"/>
    <cellStyle name="Normal 4 2 2 5 3 2 2 2" xfId="17626" xr:uid="{00000000-0005-0000-0000-00000D470000}"/>
    <cellStyle name="Normal 4 2 2 5 3 2 2 3" xfId="17627" xr:uid="{00000000-0005-0000-0000-00000E470000}"/>
    <cellStyle name="Normal 4 2 2 5 3 2 2 4" xfId="17628" xr:uid="{00000000-0005-0000-0000-00000F470000}"/>
    <cellStyle name="Normal 4 2 2 5 3 2 3" xfId="17629" xr:uid="{00000000-0005-0000-0000-000010470000}"/>
    <cellStyle name="Normal 4 2 2 5 3 2 4" xfId="17630" xr:uid="{00000000-0005-0000-0000-000011470000}"/>
    <cellStyle name="Normal 4 2 2 5 3 2 5" xfId="17631" xr:uid="{00000000-0005-0000-0000-000012470000}"/>
    <cellStyle name="Normal 4 2 2 5 3 3" xfId="17632" xr:uid="{00000000-0005-0000-0000-000013470000}"/>
    <cellStyle name="Normal 4 2 2 5 3 3 2" xfId="17633" xr:uid="{00000000-0005-0000-0000-000014470000}"/>
    <cellStyle name="Normal 4 2 2 5 3 3 3" xfId="17634" xr:uid="{00000000-0005-0000-0000-000015470000}"/>
    <cellStyle name="Normal 4 2 2 5 3 3 4" xfId="17635" xr:uid="{00000000-0005-0000-0000-000016470000}"/>
    <cellStyle name="Normal 4 2 2 5 3 4" xfId="17636" xr:uid="{00000000-0005-0000-0000-000017470000}"/>
    <cellStyle name="Normal 4 2 2 5 3 5" xfId="17637" xr:uid="{00000000-0005-0000-0000-000018470000}"/>
    <cellStyle name="Normal 4 2 2 5 3 6" xfId="17638" xr:uid="{00000000-0005-0000-0000-000019470000}"/>
    <cellStyle name="Normal 4 2 2 5 4" xfId="17639" xr:uid="{00000000-0005-0000-0000-00001A470000}"/>
    <cellStyle name="Normal 4 2 2 5 4 2" xfId="17640" xr:uid="{00000000-0005-0000-0000-00001B470000}"/>
    <cellStyle name="Normal 4 2 2 5 4 2 2" xfId="17641" xr:uid="{00000000-0005-0000-0000-00001C470000}"/>
    <cellStyle name="Normal 4 2 2 5 4 2 3" xfId="17642" xr:uid="{00000000-0005-0000-0000-00001D470000}"/>
    <cellStyle name="Normal 4 2 2 5 4 2 4" xfId="17643" xr:uid="{00000000-0005-0000-0000-00001E470000}"/>
    <cellStyle name="Normal 4 2 2 5 4 3" xfId="17644" xr:uid="{00000000-0005-0000-0000-00001F470000}"/>
    <cellStyle name="Normal 4 2 2 5 4 4" xfId="17645" xr:uid="{00000000-0005-0000-0000-000020470000}"/>
    <cellStyle name="Normal 4 2 2 5 4 5" xfId="17646" xr:uid="{00000000-0005-0000-0000-000021470000}"/>
    <cellStyle name="Normal 4 2 2 5 5" xfId="17647" xr:uid="{00000000-0005-0000-0000-000022470000}"/>
    <cellStyle name="Normal 4 2 2 5 5 2" xfId="17648" xr:uid="{00000000-0005-0000-0000-000023470000}"/>
    <cellStyle name="Normal 4 2 2 5 5 3" xfId="17649" xr:uid="{00000000-0005-0000-0000-000024470000}"/>
    <cellStyle name="Normal 4 2 2 5 5 4" xfId="17650" xr:uid="{00000000-0005-0000-0000-000025470000}"/>
    <cellStyle name="Normal 4 2 2 5 6" xfId="17651" xr:uid="{00000000-0005-0000-0000-000026470000}"/>
    <cellStyle name="Normal 4 2 2 5 7" xfId="17652" xr:uid="{00000000-0005-0000-0000-000027470000}"/>
    <cellStyle name="Normal 4 2 2 5 8" xfId="17653" xr:uid="{00000000-0005-0000-0000-000028470000}"/>
    <cellStyle name="Normal 4 2 2 6" xfId="17654" xr:uid="{00000000-0005-0000-0000-000029470000}"/>
    <cellStyle name="Normal 4 2 2 6 2" xfId="17655" xr:uid="{00000000-0005-0000-0000-00002A470000}"/>
    <cellStyle name="Normal 4 2 2 6 2 2" xfId="17656" xr:uid="{00000000-0005-0000-0000-00002B470000}"/>
    <cellStyle name="Normal 4 2 2 6 2 2 2" xfId="17657" xr:uid="{00000000-0005-0000-0000-00002C470000}"/>
    <cellStyle name="Normal 4 2 2 6 2 2 2 2" xfId="17658" xr:uid="{00000000-0005-0000-0000-00002D470000}"/>
    <cellStyle name="Normal 4 2 2 6 2 2 2 3" xfId="17659" xr:uid="{00000000-0005-0000-0000-00002E470000}"/>
    <cellStyle name="Normal 4 2 2 6 2 2 2 4" xfId="17660" xr:uid="{00000000-0005-0000-0000-00002F470000}"/>
    <cellStyle name="Normal 4 2 2 6 2 2 3" xfId="17661" xr:uid="{00000000-0005-0000-0000-000030470000}"/>
    <cellStyle name="Normal 4 2 2 6 2 2 4" xfId="17662" xr:uid="{00000000-0005-0000-0000-000031470000}"/>
    <cellStyle name="Normal 4 2 2 6 2 2 5" xfId="17663" xr:uid="{00000000-0005-0000-0000-000032470000}"/>
    <cellStyle name="Normal 4 2 2 6 2 3" xfId="17664" xr:uid="{00000000-0005-0000-0000-000033470000}"/>
    <cellStyle name="Normal 4 2 2 6 2 3 2" xfId="17665" xr:uid="{00000000-0005-0000-0000-000034470000}"/>
    <cellStyle name="Normal 4 2 2 6 2 3 3" xfId="17666" xr:uid="{00000000-0005-0000-0000-000035470000}"/>
    <cellStyle name="Normal 4 2 2 6 2 3 4" xfId="17667" xr:uid="{00000000-0005-0000-0000-000036470000}"/>
    <cellStyle name="Normal 4 2 2 6 2 4" xfId="17668" xr:uid="{00000000-0005-0000-0000-000037470000}"/>
    <cellStyle name="Normal 4 2 2 6 2 5" xfId="17669" xr:uid="{00000000-0005-0000-0000-000038470000}"/>
    <cellStyle name="Normal 4 2 2 6 2 6" xfId="17670" xr:uid="{00000000-0005-0000-0000-000039470000}"/>
    <cellStyle name="Normal 4 2 2 6 3" xfId="17671" xr:uid="{00000000-0005-0000-0000-00003A470000}"/>
    <cellStyle name="Normal 4 2 2 6 3 2" xfId="17672" xr:uid="{00000000-0005-0000-0000-00003B470000}"/>
    <cellStyle name="Normal 4 2 2 6 3 2 2" xfId="17673" xr:uid="{00000000-0005-0000-0000-00003C470000}"/>
    <cellStyle name="Normal 4 2 2 6 3 2 2 2" xfId="17674" xr:uid="{00000000-0005-0000-0000-00003D470000}"/>
    <cellStyle name="Normal 4 2 2 6 3 2 2 3" xfId="17675" xr:uid="{00000000-0005-0000-0000-00003E470000}"/>
    <cellStyle name="Normal 4 2 2 6 3 2 2 4" xfId="17676" xr:uid="{00000000-0005-0000-0000-00003F470000}"/>
    <cellStyle name="Normal 4 2 2 6 3 2 3" xfId="17677" xr:uid="{00000000-0005-0000-0000-000040470000}"/>
    <cellStyle name="Normal 4 2 2 6 3 2 4" xfId="17678" xr:uid="{00000000-0005-0000-0000-000041470000}"/>
    <cellStyle name="Normal 4 2 2 6 3 2 5" xfId="17679" xr:uid="{00000000-0005-0000-0000-000042470000}"/>
    <cellStyle name="Normal 4 2 2 6 3 3" xfId="17680" xr:uid="{00000000-0005-0000-0000-000043470000}"/>
    <cellStyle name="Normal 4 2 2 6 3 3 2" xfId="17681" xr:uid="{00000000-0005-0000-0000-000044470000}"/>
    <cellStyle name="Normal 4 2 2 6 3 3 3" xfId="17682" xr:uid="{00000000-0005-0000-0000-000045470000}"/>
    <cellStyle name="Normal 4 2 2 6 3 3 4" xfId="17683" xr:uid="{00000000-0005-0000-0000-000046470000}"/>
    <cellStyle name="Normal 4 2 2 6 3 4" xfId="17684" xr:uid="{00000000-0005-0000-0000-000047470000}"/>
    <cellStyle name="Normal 4 2 2 6 3 5" xfId="17685" xr:uid="{00000000-0005-0000-0000-000048470000}"/>
    <cellStyle name="Normal 4 2 2 6 3 6" xfId="17686" xr:uid="{00000000-0005-0000-0000-000049470000}"/>
    <cellStyle name="Normal 4 2 2 6 4" xfId="17687" xr:uid="{00000000-0005-0000-0000-00004A470000}"/>
    <cellStyle name="Normal 4 2 2 6 4 2" xfId="17688" xr:uid="{00000000-0005-0000-0000-00004B470000}"/>
    <cellStyle name="Normal 4 2 2 6 4 2 2" xfId="17689" xr:uid="{00000000-0005-0000-0000-00004C470000}"/>
    <cellStyle name="Normal 4 2 2 6 4 2 3" xfId="17690" xr:uid="{00000000-0005-0000-0000-00004D470000}"/>
    <cellStyle name="Normal 4 2 2 6 4 2 4" xfId="17691" xr:uid="{00000000-0005-0000-0000-00004E470000}"/>
    <cellStyle name="Normal 4 2 2 6 4 3" xfId="17692" xr:uid="{00000000-0005-0000-0000-00004F470000}"/>
    <cellStyle name="Normal 4 2 2 6 4 4" xfId="17693" xr:uid="{00000000-0005-0000-0000-000050470000}"/>
    <cellStyle name="Normal 4 2 2 6 4 5" xfId="17694" xr:uid="{00000000-0005-0000-0000-000051470000}"/>
    <cellStyle name="Normal 4 2 2 6 5" xfId="17695" xr:uid="{00000000-0005-0000-0000-000052470000}"/>
    <cellStyle name="Normal 4 2 2 6 5 2" xfId="17696" xr:uid="{00000000-0005-0000-0000-000053470000}"/>
    <cellStyle name="Normal 4 2 2 6 5 3" xfId="17697" xr:uid="{00000000-0005-0000-0000-000054470000}"/>
    <cellStyle name="Normal 4 2 2 6 5 4" xfId="17698" xr:uid="{00000000-0005-0000-0000-000055470000}"/>
    <cellStyle name="Normal 4 2 2 6 6" xfId="17699" xr:uid="{00000000-0005-0000-0000-000056470000}"/>
    <cellStyle name="Normal 4 2 2 6 7" xfId="17700" xr:uid="{00000000-0005-0000-0000-000057470000}"/>
    <cellStyle name="Normal 4 2 2 6 8" xfId="17701" xr:uid="{00000000-0005-0000-0000-000058470000}"/>
    <cellStyle name="Normal 4 2 2 7" xfId="17702" xr:uid="{00000000-0005-0000-0000-000059470000}"/>
    <cellStyle name="Normal 4 2 2 7 2" xfId="17703" xr:uid="{00000000-0005-0000-0000-00005A470000}"/>
    <cellStyle name="Normal 4 2 2 7 2 2" xfId="17704" xr:uid="{00000000-0005-0000-0000-00005B470000}"/>
    <cellStyle name="Normal 4 2 2 7 2 2 2" xfId="17705" xr:uid="{00000000-0005-0000-0000-00005C470000}"/>
    <cellStyle name="Normal 4 2 2 7 2 2 3" xfId="17706" xr:uid="{00000000-0005-0000-0000-00005D470000}"/>
    <cellStyle name="Normal 4 2 2 7 2 2 4" xfId="17707" xr:uid="{00000000-0005-0000-0000-00005E470000}"/>
    <cellStyle name="Normal 4 2 2 7 2 3" xfId="17708" xr:uid="{00000000-0005-0000-0000-00005F470000}"/>
    <cellStyle name="Normal 4 2 2 7 2 4" xfId="17709" xr:uid="{00000000-0005-0000-0000-000060470000}"/>
    <cellStyle name="Normal 4 2 2 7 2 5" xfId="17710" xr:uid="{00000000-0005-0000-0000-000061470000}"/>
    <cellStyle name="Normal 4 2 2 7 3" xfId="17711" xr:uid="{00000000-0005-0000-0000-000062470000}"/>
    <cellStyle name="Normal 4 2 2 7 3 2" xfId="17712" xr:uid="{00000000-0005-0000-0000-000063470000}"/>
    <cellStyle name="Normal 4 2 2 7 3 3" xfId="17713" xr:uid="{00000000-0005-0000-0000-000064470000}"/>
    <cellStyle name="Normal 4 2 2 7 3 4" xfId="17714" xr:uid="{00000000-0005-0000-0000-000065470000}"/>
    <cellStyle name="Normal 4 2 2 7 4" xfId="17715" xr:uid="{00000000-0005-0000-0000-000066470000}"/>
    <cellStyle name="Normal 4 2 2 7 5" xfId="17716" xr:uid="{00000000-0005-0000-0000-000067470000}"/>
    <cellStyle name="Normal 4 2 2 7 6" xfId="17717" xr:uid="{00000000-0005-0000-0000-000068470000}"/>
    <cellStyle name="Normal 4 2 2 8" xfId="17718" xr:uid="{00000000-0005-0000-0000-000069470000}"/>
    <cellStyle name="Normal 4 2 2 8 2" xfId="17719" xr:uid="{00000000-0005-0000-0000-00006A470000}"/>
    <cellStyle name="Normal 4 2 2 8 2 2" xfId="17720" xr:uid="{00000000-0005-0000-0000-00006B470000}"/>
    <cellStyle name="Normal 4 2 2 8 2 2 2" xfId="17721" xr:uid="{00000000-0005-0000-0000-00006C470000}"/>
    <cellStyle name="Normal 4 2 2 8 2 2 3" xfId="17722" xr:uid="{00000000-0005-0000-0000-00006D470000}"/>
    <cellStyle name="Normal 4 2 2 8 2 2 4" xfId="17723" xr:uid="{00000000-0005-0000-0000-00006E470000}"/>
    <cellStyle name="Normal 4 2 2 8 2 3" xfId="17724" xr:uid="{00000000-0005-0000-0000-00006F470000}"/>
    <cellStyle name="Normal 4 2 2 8 2 4" xfId="17725" xr:uid="{00000000-0005-0000-0000-000070470000}"/>
    <cellStyle name="Normal 4 2 2 8 2 5" xfId="17726" xr:uid="{00000000-0005-0000-0000-000071470000}"/>
    <cellStyle name="Normal 4 2 2 8 3" xfId="17727" xr:uid="{00000000-0005-0000-0000-000072470000}"/>
    <cellStyle name="Normal 4 2 2 8 3 2" xfId="17728" xr:uid="{00000000-0005-0000-0000-000073470000}"/>
    <cellStyle name="Normal 4 2 2 8 3 3" xfId="17729" xr:uid="{00000000-0005-0000-0000-000074470000}"/>
    <cellStyle name="Normal 4 2 2 8 3 4" xfId="17730" xr:uid="{00000000-0005-0000-0000-000075470000}"/>
    <cellStyle name="Normal 4 2 2 8 4" xfId="17731" xr:uid="{00000000-0005-0000-0000-000076470000}"/>
    <cellStyle name="Normal 4 2 2 8 5" xfId="17732" xr:uid="{00000000-0005-0000-0000-000077470000}"/>
    <cellStyle name="Normal 4 2 2 8 6" xfId="17733" xr:uid="{00000000-0005-0000-0000-000078470000}"/>
    <cellStyle name="Normal 4 2 2 9" xfId="17734" xr:uid="{00000000-0005-0000-0000-000079470000}"/>
    <cellStyle name="Normal 4 2 3" xfId="17735" xr:uid="{00000000-0005-0000-0000-00007A470000}"/>
    <cellStyle name="Normal 4 2 3 10" xfId="17736" xr:uid="{00000000-0005-0000-0000-00007B470000}"/>
    <cellStyle name="Normal 4 2 3 2" xfId="17737" xr:uid="{00000000-0005-0000-0000-00007C470000}"/>
    <cellStyle name="Normal 4 2 3 2 2" xfId="17738" xr:uid="{00000000-0005-0000-0000-00007D470000}"/>
    <cellStyle name="Normal 4 2 3 2 2 2" xfId="17739" xr:uid="{00000000-0005-0000-0000-00007E470000}"/>
    <cellStyle name="Normal 4 2 3 2 2 2 2" xfId="17740" xr:uid="{00000000-0005-0000-0000-00007F470000}"/>
    <cellStyle name="Normal 4 2 3 2 2 2 2 2" xfId="17741" xr:uid="{00000000-0005-0000-0000-000080470000}"/>
    <cellStyle name="Normal 4 2 3 2 2 2 2 3" xfId="17742" xr:uid="{00000000-0005-0000-0000-000081470000}"/>
    <cellStyle name="Normal 4 2 3 2 2 2 2 4" xfId="17743" xr:uid="{00000000-0005-0000-0000-000082470000}"/>
    <cellStyle name="Normal 4 2 3 2 2 2 3" xfId="17744" xr:uid="{00000000-0005-0000-0000-000083470000}"/>
    <cellStyle name="Normal 4 2 3 2 2 2 4" xfId="17745" xr:uid="{00000000-0005-0000-0000-000084470000}"/>
    <cellStyle name="Normal 4 2 3 2 2 2 5" xfId="17746" xr:uid="{00000000-0005-0000-0000-000085470000}"/>
    <cellStyle name="Normal 4 2 3 2 2 3" xfId="17747" xr:uid="{00000000-0005-0000-0000-000086470000}"/>
    <cellStyle name="Normal 4 2 3 2 2 3 2" xfId="17748" xr:uid="{00000000-0005-0000-0000-000087470000}"/>
    <cellStyle name="Normal 4 2 3 2 2 3 3" xfId="17749" xr:uid="{00000000-0005-0000-0000-000088470000}"/>
    <cellStyle name="Normal 4 2 3 2 2 3 4" xfId="17750" xr:uid="{00000000-0005-0000-0000-000089470000}"/>
    <cellStyle name="Normal 4 2 3 2 2 4" xfId="17751" xr:uid="{00000000-0005-0000-0000-00008A470000}"/>
    <cellStyle name="Normal 4 2 3 2 2 5" xfId="17752" xr:uid="{00000000-0005-0000-0000-00008B470000}"/>
    <cellStyle name="Normal 4 2 3 2 2 6" xfId="17753" xr:uid="{00000000-0005-0000-0000-00008C470000}"/>
    <cellStyle name="Normal 4 2 3 2 3" xfId="17754" xr:uid="{00000000-0005-0000-0000-00008D470000}"/>
    <cellStyle name="Normal 4 2 3 2 3 2" xfId="17755" xr:uid="{00000000-0005-0000-0000-00008E470000}"/>
    <cellStyle name="Normal 4 2 3 2 3 2 2" xfId="17756" xr:uid="{00000000-0005-0000-0000-00008F470000}"/>
    <cellStyle name="Normal 4 2 3 2 3 2 2 2" xfId="17757" xr:uid="{00000000-0005-0000-0000-000090470000}"/>
    <cellStyle name="Normal 4 2 3 2 3 2 2 3" xfId="17758" xr:uid="{00000000-0005-0000-0000-000091470000}"/>
    <cellStyle name="Normal 4 2 3 2 3 2 2 4" xfId="17759" xr:uid="{00000000-0005-0000-0000-000092470000}"/>
    <cellStyle name="Normal 4 2 3 2 3 2 3" xfId="17760" xr:uid="{00000000-0005-0000-0000-000093470000}"/>
    <cellStyle name="Normal 4 2 3 2 3 2 4" xfId="17761" xr:uid="{00000000-0005-0000-0000-000094470000}"/>
    <cellStyle name="Normal 4 2 3 2 3 2 5" xfId="17762" xr:uid="{00000000-0005-0000-0000-000095470000}"/>
    <cellStyle name="Normal 4 2 3 2 3 3" xfId="17763" xr:uid="{00000000-0005-0000-0000-000096470000}"/>
    <cellStyle name="Normal 4 2 3 2 3 3 2" xfId="17764" xr:uid="{00000000-0005-0000-0000-000097470000}"/>
    <cellStyle name="Normal 4 2 3 2 3 3 3" xfId="17765" xr:uid="{00000000-0005-0000-0000-000098470000}"/>
    <cellStyle name="Normal 4 2 3 2 3 3 4" xfId="17766" xr:uid="{00000000-0005-0000-0000-000099470000}"/>
    <cellStyle name="Normal 4 2 3 2 3 4" xfId="17767" xr:uid="{00000000-0005-0000-0000-00009A470000}"/>
    <cellStyle name="Normal 4 2 3 2 3 5" xfId="17768" xr:uid="{00000000-0005-0000-0000-00009B470000}"/>
    <cellStyle name="Normal 4 2 3 2 3 6" xfId="17769" xr:uid="{00000000-0005-0000-0000-00009C470000}"/>
    <cellStyle name="Normal 4 2 3 2 4" xfId="17770" xr:uid="{00000000-0005-0000-0000-00009D470000}"/>
    <cellStyle name="Normal 4 2 3 2 4 2" xfId="17771" xr:uid="{00000000-0005-0000-0000-00009E470000}"/>
    <cellStyle name="Normal 4 2 3 2 4 2 2" xfId="17772" xr:uid="{00000000-0005-0000-0000-00009F470000}"/>
    <cellStyle name="Normal 4 2 3 2 4 2 3" xfId="17773" xr:uid="{00000000-0005-0000-0000-0000A0470000}"/>
    <cellStyle name="Normal 4 2 3 2 4 2 4" xfId="17774" xr:uid="{00000000-0005-0000-0000-0000A1470000}"/>
    <cellStyle name="Normal 4 2 3 2 4 3" xfId="17775" xr:uid="{00000000-0005-0000-0000-0000A2470000}"/>
    <cellStyle name="Normal 4 2 3 2 4 4" xfId="17776" xr:uid="{00000000-0005-0000-0000-0000A3470000}"/>
    <cellStyle name="Normal 4 2 3 2 4 5" xfId="17777" xr:uid="{00000000-0005-0000-0000-0000A4470000}"/>
    <cellStyle name="Normal 4 2 3 2 5" xfId="17778" xr:uid="{00000000-0005-0000-0000-0000A5470000}"/>
    <cellStyle name="Normal 4 2 3 2 5 2" xfId="17779" xr:uid="{00000000-0005-0000-0000-0000A6470000}"/>
    <cellStyle name="Normal 4 2 3 2 5 3" xfId="17780" xr:uid="{00000000-0005-0000-0000-0000A7470000}"/>
    <cellStyle name="Normal 4 2 3 2 5 4" xfId="17781" xr:uid="{00000000-0005-0000-0000-0000A8470000}"/>
    <cellStyle name="Normal 4 2 3 2 6" xfId="17782" xr:uid="{00000000-0005-0000-0000-0000A9470000}"/>
    <cellStyle name="Normal 4 2 3 2 7" xfId="17783" xr:uid="{00000000-0005-0000-0000-0000AA470000}"/>
    <cellStyle name="Normal 4 2 3 2 8" xfId="17784" xr:uid="{00000000-0005-0000-0000-0000AB470000}"/>
    <cellStyle name="Normal 4 2 3 3" xfId="17785" xr:uid="{00000000-0005-0000-0000-0000AC470000}"/>
    <cellStyle name="Normal 4 2 3 3 2" xfId="17786" xr:uid="{00000000-0005-0000-0000-0000AD470000}"/>
    <cellStyle name="Normal 4 2 3 3 2 2" xfId="17787" xr:uid="{00000000-0005-0000-0000-0000AE470000}"/>
    <cellStyle name="Normal 4 2 3 3 2 2 2" xfId="17788" xr:uid="{00000000-0005-0000-0000-0000AF470000}"/>
    <cellStyle name="Normal 4 2 3 3 2 2 3" xfId="17789" xr:uid="{00000000-0005-0000-0000-0000B0470000}"/>
    <cellStyle name="Normal 4 2 3 3 2 2 4" xfId="17790" xr:uid="{00000000-0005-0000-0000-0000B1470000}"/>
    <cellStyle name="Normal 4 2 3 3 2 3" xfId="17791" xr:uid="{00000000-0005-0000-0000-0000B2470000}"/>
    <cellStyle name="Normal 4 2 3 3 2 3 2" xfId="17792" xr:uid="{00000000-0005-0000-0000-0000B3470000}"/>
    <cellStyle name="Normal 4 2 3 3 2 3 3" xfId="17793" xr:uid="{00000000-0005-0000-0000-0000B4470000}"/>
    <cellStyle name="Normal 4 2 3 3 2 3 4" xfId="17794" xr:uid="{00000000-0005-0000-0000-0000B5470000}"/>
    <cellStyle name="Normal 4 2 3 3 2 4" xfId="17795" xr:uid="{00000000-0005-0000-0000-0000B6470000}"/>
    <cellStyle name="Normal 4 2 3 3 2 5" xfId="17796" xr:uid="{00000000-0005-0000-0000-0000B7470000}"/>
    <cellStyle name="Normal 4 2 3 3 2 6" xfId="17797" xr:uid="{00000000-0005-0000-0000-0000B8470000}"/>
    <cellStyle name="Normal 4 2 3 3 3" xfId="17798" xr:uid="{00000000-0005-0000-0000-0000B9470000}"/>
    <cellStyle name="Normal 4 2 3 3 3 2" xfId="17799" xr:uid="{00000000-0005-0000-0000-0000BA470000}"/>
    <cellStyle name="Normal 4 2 3 3 3 3" xfId="17800" xr:uid="{00000000-0005-0000-0000-0000BB470000}"/>
    <cellStyle name="Normal 4 2 3 3 3 4" xfId="17801" xr:uid="{00000000-0005-0000-0000-0000BC470000}"/>
    <cellStyle name="Normal 4 2 3 3 4" xfId="17802" xr:uid="{00000000-0005-0000-0000-0000BD470000}"/>
    <cellStyle name="Normal 4 2 3 3 4 2" xfId="17803" xr:uid="{00000000-0005-0000-0000-0000BE470000}"/>
    <cellStyle name="Normal 4 2 3 3 4 3" xfId="17804" xr:uid="{00000000-0005-0000-0000-0000BF470000}"/>
    <cellStyle name="Normal 4 2 3 3 4 4" xfId="17805" xr:uid="{00000000-0005-0000-0000-0000C0470000}"/>
    <cellStyle name="Normal 4 2 3 3 5" xfId="17806" xr:uid="{00000000-0005-0000-0000-0000C1470000}"/>
    <cellStyle name="Normal 4 2 3 3 6" xfId="17807" xr:uid="{00000000-0005-0000-0000-0000C2470000}"/>
    <cellStyle name="Normal 4 2 3 3 7" xfId="17808" xr:uid="{00000000-0005-0000-0000-0000C3470000}"/>
    <cellStyle name="Normal 4 2 3 4" xfId="17809" xr:uid="{00000000-0005-0000-0000-0000C4470000}"/>
    <cellStyle name="Normal 4 2 3 4 2" xfId="17810" xr:uid="{00000000-0005-0000-0000-0000C5470000}"/>
    <cellStyle name="Normal 4 2 3 4 2 2" xfId="17811" xr:uid="{00000000-0005-0000-0000-0000C6470000}"/>
    <cellStyle name="Normal 4 2 3 4 2 2 2" xfId="17812" xr:uid="{00000000-0005-0000-0000-0000C7470000}"/>
    <cellStyle name="Normal 4 2 3 4 2 2 3" xfId="17813" xr:uid="{00000000-0005-0000-0000-0000C8470000}"/>
    <cellStyle name="Normal 4 2 3 4 2 2 4" xfId="17814" xr:uid="{00000000-0005-0000-0000-0000C9470000}"/>
    <cellStyle name="Normal 4 2 3 4 2 3" xfId="17815" xr:uid="{00000000-0005-0000-0000-0000CA470000}"/>
    <cellStyle name="Normal 4 2 3 4 2 4" xfId="17816" xr:uid="{00000000-0005-0000-0000-0000CB470000}"/>
    <cellStyle name="Normal 4 2 3 4 2 5" xfId="17817" xr:uid="{00000000-0005-0000-0000-0000CC470000}"/>
    <cellStyle name="Normal 4 2 3 4 3" xfId="17818" xr:uid="{00000000-0005-0000-0000-0000CD470000}"/>
    <cellStyle name="Normal 4 2 3 4 3 2" xfId="17819" xr:uid="{00000000-0005-0000-0000-0000CE470000}"/>
    <cellStyle name="Normal 4 2 3 4 3 3" xfId="17820" xr:uid="{00000000-0005-0000-0000-0000CF470000}"/>
    <cellStyle name="Normal 4 2 3 4 3 4" xfId="17821" xr:uid="{00000000-0005-0000-0000-0000D0470000}"/>
    <cellStyle name="Normal 4 2 3 4 4" xfId="17822" xr:uid="{00000000-0005-0000-0000-0000D1470000}"/>
    <cellStyle name="Normal 4 2 3 4 5" xfId="17823" xr:uid="{00000000-0005-0000-0000-0000D2470000}"/>
    <cellStyle name="Normal 4 2 3 4 6" xfId="17824" xr:uid="{00000000-0005-0000-0000-0000D3470000}"/>
    <cellStyle name="Normal 4 2 3 5" xfId="17825" xr:uid="{00000000-0005-0000-0000-0000D4470000}"/>
    <cellStyle name="Normal 4 2 3 5 2" xfId="17826" xr:uid="{00000000-0005-0000-0000-0000D5470000}"/>
    <cellStyle name="Normal 4 2 3 5 2 2" xfId="17827" xr:uid="{00000000-0005-0000-0000-0000D6470000}"/>
    <cellStyle name="Normal 4 2 3 5 2 2 2" xfId="17828" xr:uid="{00000000-0005-0000-0000-0000D7470000}"/>
    <cellStyle name="Normal 4 2 3 5 2 2 3" xfId="17829" xr:uid="{00000000-0005-0000-0000-0000D8470000}"/>
    <cellStyle name="Normal 4 2 3 5 2 2 4" xfId="17830" xr:uid="{00000000-0005-0000-0000-0000D9470000}"/>
    <cellStyle name="Normal 4 2 3 5 2 3" xfId="17831" xr:uid="{00000000-0005-0000-0000-0000DA470000}"/>
    <cellStyle name="Normal 4 2 3 5 2 4" xfId="17832" xr:uid="{00000000-0005-0000-0000-0000DB470000}"/>
    <cellStyle name="Normal 4 2 3 5 2 5" xfId="17833" xr:uid="{00000000-0005-0000-0000-0000DC470000}"/>
    <cellStyle name="Normal 4 2 3 5 3" xfId="17834" xr:uid="{00000000-0005-0000-0000-0000DD470000}"/>
    <cellStyle name="Normal 4 2 3 5 3 2" xfId="17835" xr:uid="{00000000-0005-0000-0000-0000DE470000}"/>
    <cellStyle name="Normal 4 2 3 5 3 3" xfId="17836" xr:uid="{00000000-0005-0000-0000-0000DF470000}"/>
    <cellStyle name="Normal 4 2 3 5 3 4" xfId="17837" xr:uid="{00000000-0005-0000-0000-0000E0470000}"/>
    <cellStyle name="Normal 4 2 3 5 4" xfId="17838" xr:uid="{00000000-0005-0000-0000-0000E1470000}"/>
    <cellStyle name="Normal 4 2 3 5 4 2" xfId="17839" xr:uid="{00000000-0005-0000-0000-0000E2470000}"/>
    <cellStyle name="Normal 4 2 3 5 4 3" xfId="17840" xr:uid="{00000000-0005-0000-0000-0000E3470000}"/>
    <cellStyle name="Normal 4 2 3 5 4 4" xfId="17841" xr:uid="{00000000-0005-0000-0000-0000E4470000}"/>
    <cellStyle name="Normal 4 2 3 5 5" xfId="17842" xr:uid="{00000000-0005-0000-0000-0000E5470000}"/>
    <cellStyle name="Normal 4 2 3 5 6" xfId="17843" xr:uid="{00000000-0005-0000-0000-0000E6470000}"/>
    <cellStyle name="Normal 4 2 3 5 7" xfId="17844" xr:uid="{00000000-0005-0000-0000-0000E7470000}"/>
    <cellStyle name="Normal 4 2 3 6" xfId="17845" xr:uid="{00000000-0005-0000-0000-0000E8470000}"/>
    <cellStyle name="Normal 4 2 3 6 2" xfId="17846" xr:uid="{00000000-0005-0000-0000-0000E9470000}"/>
    <cellStyle name="Normal 4 2 3 6 2 2" xfId="17847" xr:uid="{00000000-0005-0000-0000-0000EA470000}"/>
    <cellStyle name="Normal 4 2 3 6 2 3" xfId="17848" xr:uid="{00000000-0005-0000-0000-0000EB470000}"/>
    <cellStyle name="Normal 4 2 3 6 2 4" xfId="17849" xr:uid="{00000000-0005-0000-0000-0000EC470000}"/>
    <cellStyle name="Normal 4 2 3 6 3" xfId="17850" xr:uid="{00000000-0005-0000-0000-0000ED470000}"/>
    <cellStyle name="Normal 4 2 3 6 4" xfId="17851" xr:uid="{00000000-0005-0000-0000-0000EE470000}"/>
    <cellStyle name="Normal 4 2 3 6 5" xfId="17852" xr:uid="{00000000-0005-0000-0000-0000EF470000}"/>
    <cellStyle name="Normal 4 2 3 7" xfId="17853" xr:uid="{00000000-0005-0000-0000-0000F0470000}"/>
    <cellStyle name="Normal 4 2 3 7 2" xfId="17854" xr:uid="{00000000-0005-0000-0000-0000F1470000}"/>
    <cellStyle name="Normal 4 2 3 7 3" xfId="17855" xr:uid="{00000000-0005-0000-0000-0000F2470000}"/>
    <cellStyle name="Normal 4 2 3 7 4" xfId="17856" xr:uid="{00000000-0005-0000-0000-0000F3470000}"/>
    <cellStyle name="Normal 4 2 3 8" xfId="17857" xr:uid="{00000000-0005-0000-0000-0000F4470000}"/>
    <cellStyle name="Normal 4 2 3 9" xfId="17858" xr:uid="{00000000-0005-0000-0000-0000F5470000}"/>
    <cellStyle name="Normal 4 2 4" xfId="17859" xr:uid="{00000000-0005-0000-0000-0000F6470000}"/>
    <cellStyle name="Normal 4 2 4 10" xfId="17860" xr:uid="{00000000-0005-0000-0000-0000F7470000}"/>
    <cellStyle name="Normal 4 2 4 2" xfId="17861" xr:uid="{00000000-0005-0000-0000-0000F8470000}"/>
    <cellStyle name="Normal 4 2 4 2 2" xfId="17862" xr:uid="{00000000-0005-0000-0000-0000F9470000}"/>
    <cellStyle name="Normal 4 2 4 2 2 2" xfId="17863" xr:uid="{00000000-0005-0000-0000-0000FA470000}"/>
    <cellStyle name="Normal 4 2 4 2 2 2 2" xfId="17864" xr:uid="{00000000-0005-0000-0000-0000FB470000}"/>
    <cellStyle name="Normal 4 2 4 2 2 2 2 2" xfId="17865" xr:uid="{00000000-0005-0000-0000-0000FC470000}"/>
    <cellStyle name="Normal 4 2 4 2 2 2 2 3" xfId="17866" xr:uid="{00000000-0005-0000-0000-0000FD470000}"/>
    <cellStyle name="Normal 4 2 4 2 2 2 2 4" xfId="17867" xr:uid="{00000000-0005-0000-0000-0000FE470000}"/>
    <cellStyle name="Normal 4 2 4 2 2 2 3" xfId="17868" xr:uid="{00000000-0005-0000-0000-0000FF470000}"/>
    <cellStyle name="Normal 4 2 4 2 2 2 4" xfId="17869" xr:uid="{00000000-0005-0000-0000-000000480000}"/>
    <cellStyle name="Normal 4 2 4 2 2 2 5" xfId="17870" xr:uid="{00000000-0005-0000-0000-000001480000}"/>
    <cellStyle name="Normal 4 2 4 2 2 3" xfId="17871" xr:uid="{00000000-0005-0000-0000-000002480000}"/>
    <cellStyle name="Normal 4 2 4 2 2 3 2" xfId="17872" xr:uid="{00000000-0005-0000-0000-000003480000}"/>
    <cellStyle name="Normal 4 2 4 2 2 3 3" xfId="17873" xr:uid="{00000000-0005-0000-0000-000004480000}"/>
    <cellStyle name="Normal 4 2 4 2 2 3 4" xfId="17874" xr:uid="{00000000-0005-0000-0000-000005480000}"/>
    <cellStyle name="Normal 4 2 4 2 2 4" xfId="17875" xr:uid="{00000000-0005-0000-0000-000006480000}"/>
    <cellStyle name="Normal 4 2 4 2 2 5" xfId="17876" xr:uid="{00000000-0005-0000-0000-000007480000}"/>
    <cellStyle name="Normal 4 2 4 2 2 6" xfId="17877" xr:uid="{00000000-0005-0000-0000-000008480000}"/>
    <cellStyle name="Normal 4 2 4 2 3" xfId="17878" xr:uid="{00000000-0005-0000-0000-000009480000}"/>
    <cellStyle name="Normal 4 2 4 2 3 2" xfId="17879" xr:uid="{00000000-0005-0000-0000-00000A480000}"/>
    <cellStyle name="Normal 4 2 4 2 3 2 2" xfId="17880" xr:uid="{00000000-0005-0000-0000-00000B480000}"/>
    <cellStyle name="Normal 4 2 4 2 3 2 2 2" xfId="17881" xr:uid="{00000000-0005-0000-0000-00000C480000}"/>
    <cellStyle name="Normal 4 2 4 2 3 2 2 3" xfId="17882" xr:uid="{00000000-0005-0000-0000-00000D480000}"/>
    <cellStyle name="Normal 4 2 4 2 3 2 2 4" xfId="17883" xr:uid="{00000000-0005-0000-0000-00000E480000}"/>
    <cellStyle name="Normal 4 2 4 2 3 2 3" xfId="17884" xr:uid="{00000000-0005-0000-0000-00000F480000}"/>
    <cellStyle name="Normal 4 2 4 2 3 2 4" xfId="17885" xr:uid="{00000000-0005-0000-0000-000010480000}"/>
    <cellStyle name="Normal 4 2 4 2 3 2 5" xfId="17886" xr:uid="{00000000-0005-0000-0000-000011480000}"/>
    <cellStyle name="Normal 4 2 4 2 3 3" xfId="17887" xr:uid="{00000000-0005-0000-0000-000012480000}"/>
    <cellStyle name="Normal 4 2 4 2 3 3 2" xfId="17888" xr:uid="{00000000-0005-0000-0000-000013480000}"/>
    <cellStyle name="Normal 4 2 4 2 3 3 3" xfId="17889" xr:uid="{00000000-0005-0000-0000-000014480000}"/>
    <cellStyle name="Normal 4 2 4 2 3 3 4" xfId="17890" xr:uid="{00000000-0005-0000-0000-000015480000}"/>
    <cellStyle name="Normal 4 2 4 2 3 4" xfId="17891" xr:uid="{00000000-0005-0000-0000-000016480000}"/>
    <cellStyle name="Normal 4 2 4 2 3 5" xfId="17892" xr:uid="{00000000-0005-0000-0000-000017480000}"/>
    <cellStyle name="Normal 4 2 4 2 3 6" xfId="17893" xr:uid="{00000000-0005-0000-0000-000018480000}"/>
    <cellStyle name="Normal 4 2 4 2 4" xfId="17894" xr:uid="{00000000-0005-0000-0000-000019480000}"/>
    <cellStyle name="Normal 4 2 4 2 4 2" xfId="17895" xr:uid="{00000000-0005-0000-0000-00001A480000}"/>
    <cellStyle name="Normal 4 2 4 2 4 2 2" xfId="17896" xr:uid="{00000000-0005-0000-0000-00001B480000}"/>
    <cellStyle name="Normal 4 2 4 2 4 2 3" xfId="17897" xr:uid="{00000000-0005-0000-0000-00001C480000}"/>
    <cellStyle name="Normal 4 2 4 2 4 2 4" xfId="17898" xr:uid="{00000000-0005-0000-0000-00001D480000}"/>
    <cellStyle name="Normal 4 2 4 2 4 3" xfId="17899" xr:uid="{00000000-0005-0000-0000-00001E480000}"/>
    <cellStyle name="Normal 4 2 4 2 4 4" xfId="17900" xr:uid="{00000000-0005-0000-0000-00001F480000}"/>
    <cellStyle name="Normal 4 2 4 2 4 5" xfId="17901" xr:uid="{00000000-0005-0000-0000-000020480000}"/>
    <cellStyle name="Normal 4 2 4 2 5" xfId="17902" xr:uid="{00000000-0005-0000-0000-000021480000}"/>
    <cellStyle name="Normal 4 2 4 2 5 2" xfId="17903" xr:uid="{00000000-0005-0000-0000-000022480000}"/>
    <cellStyle name="Normal 4 2 4 2 5 3" xfId="17904" xr:uid="{00000000-0005-0000-0000-000023480000}"/>
    <cellStyle name="Normal 4 2 4 2 5 4" xfId="17905" xr:uid="{00000000-0005-0000-0000-000024480000}"/>
    <cellStyle name="Normal 4 2 4 2 6" xfId="17906" xr:uid="{00000000-0005-0000-0000-000025480000}"/>
    <cellStyle name="Normal 4 2 4 2 7" xfId="17907" xr:uid="{00000000-0005-0000-0000-000026480000}"/>
    <cellStyle name="Normal 4 2 4 2 8" xfId="17908" xr:uid="{00000000-0005-0000-0000-000027480000}"/>
    <cellStyle name="Normal 4 2 4 3" xfId="17909" xr:uid="{00000000-0005-0000-0000-000028480000}"/>
    <cellStyle name="Normal 4 2 4 3 2" xfId="17910" xr:uid="{00000000-0005-0000-0000-000029480000}"/>
    <cellStyle name="Normal 4 2 4 3 2 2" xfId="17911" xr:uid="{00000000-0005-0000-0000-00002A480000}"/>
    <cellStyle name="Normal 4 2 4 3 2 2 2" xfId="17912" xr:uid="{00000000-0005-0000-0000-00002B480000}"/>
    <cellStyle name="Normal 4 2 4 3 2 2 3" xfId="17913" xr:uid="{00000000-0005-0000-0000-00002C480000}"/>
    <cellStyle name="Normal 4 2 4 3 2 2 4" xfId="17914" xr:uid="{00000000-0005-0000-0000-00002D480000}"/>
    <cellStyle name="Normal 4 2 4 3 2 3" xfId="17915" xr:uid="{00000000-0005-0000-0000-00002E480000}"/>
    <cellStyle name="Normal 4 2 4 3 2 4" xfId="17916" xr:uid="{00000000-0005-0000-0000-00002F480000}"/>
    <cellStyle name="Normal 4 2 4 3 2 5" xfId="17917" xr:uid="{00000000-0005-0000-0000-000030480000}"/>
    <cellStyle name="Normal 4 2 4 3 3" xfId="17918" xr:uid="{00000000-0005-0000-0000-000031480000}"/>
    <cellStyle name="Normal 4 2 4 3 3 2" xfId="17919" xr:uid="{00000000-0005-0000-0000-000032480000}"/>
    <cellStyle name="Normal 4 2 4 3 3 3" xfId="17920" xr:uid="{00000000-0005-0000-0000-000033480000}"/>
    <cellStyle name="Normal 4 2 4 3 3 4" xfId="17921" xr:uid="{00000000-0005-0000-0000-000034480000}"/>
    <cellStyle name="Normal 4 2 4 3 4" xfId="17922" xr:uid="{00000000-0005-0000-0000-000035480000}"/>
    <cellStyle name="Normal 4 2 4 3 5" xfId="17923" xr:uid="{00000000-0005-0000-0000-000036480000}"/>
    <cellStyle name="Normal 4 2 4 3 6" xfId="17924" xr:uid="{00000000-0005-0000-0000-000037480000}"/>
    <cellStyle name="Normal 4 2 4 4" xfId="17925" xr:uid="{00000000-0005-0000-0000-000038480000}"/>
    <cellStyle name="Normal 4 2 4 4 2" xfId="17926" xr:uid="{00000000-0005-0000-0000-000039480000}"/>
    <cellStyle name="Normal 4 2 4 4 2 2" xfId="17927" xr:uid="{00000000-0005-0000-0000-00003A480000}"/>
    <cellStyle name="Normal 4 2 4 4 2 2 2" xfId="17928" xr:uid="{00000000-0005-0000-0000-00003B480000}"/>
    <cellStyle name="Normal 4 2 4 4 2 2 3" xfId="17929" xr:uid="{00000000-0005-0000-0000-00003C480000}"/>
    <cellStyle name="Normal 4 2 4 4 2 2 4" xfId="17930" xr:uid="{00000000-0005-0000-0000-00003D480000}"/>
    <cellStyle name="Normal 4 2 4 4 2 3" xfId="17931" xr:uid="{00000000-0005-0000-0000-00003E480000}"/>
    <cellStyle name="Normal 4 2 4 4 2 4" xfId="17932" xr:uid="{00000000-0005-0000-0000-00003F480000}"/>
    <cellStyle name="Normal 4 2 4 4 2 5" xfId="17933" xr:uid="{00000000-0005-0000-0000-000040480000}"/>
    <cellStyle name="Normal 4 2 4 4 3" xfId="17934" xr:uid="{00000000-0005-0000-0000-000041480000}"/>
    <cellStyle name="Normal 4 2 4 4 3 2" xfId="17935" xr:uid="{00000000-0005-0000-0000-000042480000}"/>
    <cellStyle name="Normal 4 2 4 4 3 3" xfId="17936" xr:uid="{00000000-0005-0000-0000-000043480000}"/>
    <cellStyle name="Normal 4 2 4 4 3 4" xfId="17937" xr:uid="{00000000-0005-0000-0000-000044480000}"/>
    <cellStyle name="Normal 4 2 4 4 4" xfId="17938" xr:uid="{00000000-0005-0000-0000-000045480000}"/>
    <cellStyle name="Normal 4 2 4 4 5" xfId="17939" xr:uid="{00000000-0005-0000-0000-000046480000}"/>
    <cellStyle name="Normal 4 2 4 4 6" xfId="17940" xr:uid="{00000000-0005-0000-0000-000047480000}"/>
    <cellStyle name="Normal 4 2 4 5" xfId="17941" xr:uid="{00000000-0005-0000-0000-000048480000}"/>
    <cellStyle name="Normal 4 2 4 5 2" xfId="17942" xr:uid="{00000000-0005-0000-0000-000049480000}"/>
    <cellStyle name="Normal 4 2 4 5 2 2" xfId="17943" xr:uid="{00000000-0005-0000-0000-00004A480000}"/>
    <cellStyle name="Normal 4 2 4 5 2 2 2" xfId="17944" xr:uid="{00000000-0005-0000-0000-00004B480000}"/>
    <cellStyle name="Normal 4 2 4 5 2 2 3" xfId="17945" xr:uid="{00000000-0005-0000-0000-00004C480000}"/>
    <cellStyle name="Normal 4 2 4 5 2 2 4" xfId="17946" xr:uid="{00000000-0005-0000-0000-00004D480000}"/>
    <cellStyle name="Normal 4 2 4 5 2 3" xfId="17947" xr:uid="{00000000-0005-0000-0000-00004E480000}"/>
    <cellStyle name="Normal 4 2 4 5 2 4" xfId="17948" xr:uid="{00000000-0005-0000-0000-00004F480000}"/>
    <cellStyle name="Normal 4 2 4 5 2 5" xfId="17949" xr:uid="{00000000-0005-0000-0000-000050480000}"/>
    <cellStyle name="Normal 4 2 4 5 3" xfId="17950" xr:uid="{00000000-0005-0000-0000-000051480000}"/>
    <cellStyle name="Normal 4 2 4 5 3 2" xfId="17951" xr:uid="{00000000-0005-0000-0000-000052480000}"/>
    <cellStyle name="Normal 4 2 4 5 3 3" xfId="17952" xr:uid="{00000000-0005-0000-0000-000053480000}"/>
    <cellStyle name="Normal 4 2 4 5 3 4" xfId="17953" xr:uid="{00000000-0005-0000-0000-000054480000}"/>
    <cellStyle name="Normal 4 2 4 5 4" xfId="17954" xr:uid="{00000000-0005-0000-0000-000055480000}"/>
    <cellStyle name="Normal 4 2 4 5 5" xfId="17955" xr:uid="{00000000-0005-0000-0000-000056480000}"/>
    <cellStyle name="Normal 4 2 4 5 6" xfId="17956" xr:uid="{00000000-0005-0000-0000-000057480000}"/>
    <cellStyle name="Normal 4 2 4 6" xfId="17957" xr:uid="{00000000-0005-0000-0000-000058480000}"/>
    <cellStyle name="Normal 4 2 4 6 2" xfId="17958" xr:uid="{00000000-0005-0000-0000-000059480000}"/>
    <cellStyle name="Normal 4 2 4 6 2 2" xfId="17959" xr:uid="{00000000-0005-0000-0000-00005A480000}"/>
    <cellStyle name="Normal 4 2 4 6 2 3" xfId="17960" xr:uid="{00000000-0005-0000-0000-00005B480000}"/>
    <cellStyle name="Normal 4 2 4 6 2 4" xfId="17961" xr:uid="{00000000-0005-0000-0000-00005C480000}"/>
    <cellStyle name="Normal 4 2 4 6 3" xfId="17962" xr:uid="{00000000-0005-0000-0000-00005D480000}"/>
    <cellStyle name="Normal 4 2 4 6 4" xfId="17963" xr:uid="{00000000-0005-0000-0000-00005E480000}"/>
    <cellStyle name="Normal 4 2 4 6 5" xfId="17964" xr:uid="{00000000-0005-0000-0000-00005F480000}"/>
    <cellStyle name="Normal 4 2 4 7" xfId="17965" xr:uid="{00000000-0005-0000-0000-000060480000}"/>
    <cellStyle name="Normal 4 2 4 7 2" xfId="17966" xr:uid="{00000000-0005-0000-0000-000061480000}"/>
    <cellStyle name="Normal 4 2 4 7 3" xfId="17967" xr:uid="{00000000-0005-0000-0000-000062480000}"/>
    <cellStyle name="Normal 4 2 4 7 4" xfId="17968" xr:uid="{00000000-0005-0000-0000-000063480000}"/>
    <cellStyle name="Normal 4 2 4 8" xfId="17969" xr:uid="{00000000-0005-0000-0000-000064480000}"/>
    <cellStyle name="Normal 4 2 4 9" xfId="17970" xr:uid="{00000000-0005-0000-0000-000065480000}"/>
    <cellStyle name="Normal 4 2 5" xfId="17971" xr:uid="{00000000-0005-0000-0000-000066480000}"/>
    <cellStyle name="Normal 4 2 5 2" xfId="17972" xr:uid="{00000000-0005-0000-0000-000067480000}"/>
    <cellStyle name="Normal 4 2 5 2 2" xfId="17973" xr:uid="{00000000-0005-0000-0000-000068480000}"/>
    <cellStyle name="Normal 4 2 5 2 2 2" xfId="17974" xr:uid="{00000000-0005-0000-0000-000069480000}"/>
    <cellStyle name="Normal 4 2 5 2 2 2 2" xfId="17975" xr:uid="{00000000-0005-0000-0000-00006A480000}"/>
    <cellStyle name="Normal 4 2 5 2 2 2 2 2" xfId="17976" xr:uid="{00000000-0005-0000-0000-00006B480000}"/>
    <cellStyle name="Normal 4 2 5 2 2 2 2 3" xfId="17977" xr:uid="{00000000-0005-0000-0000-00006C480000}"/>
    <cellStyle name="Normal 4 2 5 2 2 2 2 4" xfId="17978" xr:uid="{00000000-0005-0000-0000-00006D480000}"/>
    <cellStyle name="Normal 4 2 5 2 2 2 3" xfId="17979" xr:uid="{00000000-0005-0000-0000-00006E480000}"/>
    <cellStyle name="Normal 4 2 5 2 2 2 4" xfId="17980" xr:uid="{00000000-0005-0000-0000-00006F480000}"/>
    <cellStyle name="Normal 4 2 5 2 2 2 5" xfId="17981" xr:uid="{00000000-0005-0000-0000-000070480000}"/>
    <cellStyle name="Normal 4 2 5 2 2 3" xfId="17982" xr:uid="{00000000-0005-0000-0000-000071480000}"/>
    <cellStyle name="Normal 4 2 5 2 2 3 2" xfId="17983" xr:uid="{00000000-0005-0000-0000-000072480000}"/>
    <cellStyle name="Normal 4 2 5 2 2 3 3" xfId="17984" xr:uid="{00000000-0005-0000-0000-000073480000}"/>
    <cellStyle name="Normal 4 2 5 2 2 3 4" xfId="17985" xr:uid="{00000000-0005-0000-0000-000074480000}"/>
    <cellStyle name="Normal 4 2 5 2 2 4" xfId="17986" xr:uid="{00000000-0005-0000-0000-000075480000}"/>
    <cellStyle name="Normal 4 2 5 2 2 5" xfId="17987" xr:uid="{00000000-0005-0000-0000-000076480000}"/>
    <cellStyle name="Normal 4 2 5 2 2 6" xfId="17988" xr:uid="{00000000-0005-0000-0000-000077480000}"/>
    <cellStyle name="Normal 4 2 5 2 3" xfId="17989" xr:uid="{00000000-0005-0000-0000-000078480000}"/>
    <cellStyle name="Normal 4 2 5 2 3 2" xfId="17990" xr:uid="{00000000-0005-0000-0000-000079480000}"/>
    <cellStyle name="Normal 4 2 5 2 3 2 2" xfId="17991" xr:uid="{00000000-0005-0000-0000-00007A480000}"/>
    <cellStyle name="Normal 4 2 5 2 3 2 2 2" xfId="17992" xr:uid="{00000000-0005-0000-0000-00007B480000}"/>
    <cellStyle name="Normal 4 2 5 2 3 2 2 3" xfId="17993" xr:uid="{00000000-0005-0000-0000-00007C480000}"/>
    <cellStyle name="Normal 4 2 5 2 3 2 2 4" xfId="17994" xr:uid="{00000000-0005-0000-0000-00007D480000}"/>
    <cellStyle name="Normal 4 2 5 2 3 2 3" xfId="17995" xr:uid="{00000000-0005-0000-0000-00007E480000}"/>
    <cellStyle name="Normal 4 2 5 2 3 2 4" xfId="17996" xr:uid="{00000000-0005-0000-0000-00007F480000}"/>
    <cellStyle name="Normal 4 2 5 2 3 2 5" xfId="17997" xr:uid="{00000000-0005-0000-0000-000080480000}"/>
    <cellStyle name="Normal 4 2 5 2 3 3" xfId="17998" xr:uid="{00000000-0005-0000-0000-000081480000}"/>
    <cellStyle name="Normal 4 2 5 2 3 3 2" xfId="17999" xr:uid="{00000000-0005-0000-0000-000082480000}"/>
    <cellStyle name="Normal 4 2 5 2 3 3 3" xfId="18000" xr:uid="{00000000-0005-0000-0000-000083480000}"/>
    <cellStyle name="Normal 4 2 5 2 3 3 4" xfId="18001" xr:uid="{00000000-0005-0000-0000-000084480000}"/>
    <cellStyle name="Normal 4 2 5 2 3 4" xfId="18002" xr:uid="{00000000-0005-0000-0000-000085480000}"/>
    <cellStyle name="Normal 4 2 5 2 3 5" xfId="18003" xr:uid="{00000000-0005-0000-0000-000086480000}"/>
    <cellStyle name="Normal 4 2 5 2 3 6" xfId="18004" xr:uid="{00000000-0005-0000-0000-000087480000}"/>
    <cellStyle name="Normal 4 2 5 2 4" xfId="18005" xr:uid="{00000000-0005-0000-0000-000088480000}"/>
    <cellStyle name="Normal 4 2 5 2 4 2" xfId="18006" xr:uid="{00000000-0005-0000-0000-000089480000}"/>
    <cellStyle name="Normal 4 2 5 2 4 2 2" xfId="18007" xr:uid="{00000000-0005-0000-0000-00008A480000}"/>
    <cellStyle name="Normal 4 2 5 2 4 2 3" xfId="18008" xr:uid="{00000000-0005-0000-0000-00008B480000}"/>
    <cellStyle name="Normal 4 2 5 2 4 2 4" xfId="18009" xr:uid="{00000000-0005-0000-0000-00008C480000}"/>
    <cellStyle name="Normal 4 2 5 2 4 3" xfId="18010" xr:uid="{00000000-0005-0000-0000-00008D480000}"/>
    <cellStyle name="Normal 4 2 5 2 4 4" xfId="18011" xr:uid="{00000000-0005-0000-0000-00008E480000}"/>
    <cellStyle name="Normal 4 2 5 2 4 5" xfId="18012" xr:uid="{00000000-0005-0000-0000-00008F480000}"/>
    <cellStyle name="Normal 4 2 5 2 5" xfId="18013" xr:uid="{00000000-0005-0000-0000-000090480000}"/>
    <cellStyle name="Normal 4 2 5 2 5 2" xfId="18014" xr:uid="{00000000-0005-0000-0000-000091480000}"/>
    <cellStyle name="Normal 4 2 5 2 5 3" xfId="18015" xr:uid="{00000000-0005-0000-0000-000092480000}"/>
    <cellStyle name="Normal 4 2 5 2 5 4" xfId="18016" xr:uid="{00000000-0005-0000-0000-000093480000}"/>
    <cellStyle name="Normal 4 2 5 2 6" xfId="18017" xr:uid="{00000000-0005-0000-0000-000094480000}"/>
    <cellStyle name="Normal 4 2 5 2 7" xfId="18018" xr:uid="{00000000-0005-0000-0000-000095480000}"/>
    <cellStyle name="Normal 4 2 5 2 8" xfId="18019" xr:uid="{00000000-0005-0000-0000-000096480000}"/>
    <cellStyle name="Normal 4 2 5 3" xfId="18020" xr:uid="{00000000-0005-0000-0000-000097480000}"/>
    <cellStyle name="Normal 4 2 5 3 2" xfId="18021" xr:uid="{00000000-0005-0000-0000-000098480000}"/>
    <cellStyle name="Normal 4 2 5 3 2 2" xfId="18022" xr:uid="{00000000-0005-0000-0000-000099480000}"/>
    <cellStyle name="Normal 4 2 5 3 2 2 2" xfId="18023" xr:uid="{00000000-0005-0000-0000-00009A480000}"/>
    <cellStyle name="Normal 4 2 5 3 2 2 3" xfId="18024" xr:uid="{00000000-0005-0000-0000-00009B480000}"/>
    <cellStyle name="Normal 4 2 5 3 2 2 4" xfId="18025" xr:uid="{00000000-0005-0000-0000-00009C480000}"/>
    <cellStyle name="Normal 4 2 5 3 2 3" xfId="18026" xr:uid="{00000000-0005-0000-0000-00009D480000}"/>
    <cellStyle name="Normal 4 2 5 3 2 4" xfId="18027" xr:uid="{00000000-0005-0000-0000-00009E480000}"/>
    <cellStyle name="Normal 4 2 5 3 2 5" xfId="18028" xr:uid="{00000000-0005-0000-0000-00009F480000}"/>
    <cellStyle name="Normal 4 2 5 3 3" xfId="18029" xr:uid="{00000000-0005-0000-0000-0000A0480000}"/>
    <cellStyle name="Normal 4 2 5 3 3 2" xfId="18030" xr:uid="{00000000-0005-0000-0000-0000A1480000}"/>
    <cellStyle name="Normal 4 2 5 3 3 3" xfId="18031" xr:uid="{00000000-0005-0000-0000-0000A2480000}"/>
    <cellStyle name="Normal 4 2 5 3 3 4" xfId="18032" xr:uid="{00000000-0005-0000-0000-0000A3480000}"/>
    <cellStyle name="Normal 4 2 5 3 4" xfId="18033" xr:uid="{00000000-0005-0000-0000-0000A4480000}"/>
    <cellStyle name="Normal 4 2 5 3 5" xfId="18034" xr:uid="{00000000-0005-0000-0000-0000A5480000}"/>
    <cellStyle name="Normal 4 2 5 3 6" xfId="18035" xr:uid="{00000000-0005-0000-0000-0000A6480000}"/>
    <cellStyle name="Normal 4 2 5 4" xfId="18036" xr:uid="{00000000-0005-0000-0000-0000A7480000}"/>
    <cellStyle name="Normal 4 2 5 4 2" xfId="18037" xr:uid="{00000000-0005-0000-0000-0000A8480000}"/>
    <cellStyle name="Normal 4 2 5 4 2 2" xfId="18038" xr:uid="{00000000-0005-0000-0000-0000A9480000}"/>
    <cellStyle name="Normal 4 2 5 4 2 2 2" xfId="18039" xr:uid="{00000000-0005-0000-0000-0000AA480000}"/>
    <cellStyle name="Normal 4 2 5 4 2 2 3" xfId="18040" xr:uid="{00000000-0005-0000-0000-0000AB480000}"/>
    <cellStyle name="Normal 4 2 5 4 2 2 4" xfId="18041" xr:uid="{00000000-0005-0000-0000-0000AC480000}"/>
    <cellStyle name="Normal 4 2 5 4 2 3" xfId="18042" xr:uid="{00000000-0005-0000-0000-0000AD480000}"/>
    <cellStyle name="Normal 4 2 5 4 2 4" xfId="18043" xr:uid="{00000000-0005-0000-0000-0000AE480000}"/>
    <cellStyle name="Normal 4 2 5 4 2 5" xfId="18044" xr:uid="{00000000-0005-0000-0000-0000AF480000}"/>
    <cellStyle name="Normal 4 2 5 4 3" xfId="18045" xr:uid="{00000000-0005-0000-0000-0000B0480000}"/>
    <cellStyle name="Normal 4 2 5 4 3 2" xfId="18046" xr:uid="{00000000-0005-0000-0000-0000B1480000}"/>
    <cellStyle name="Normal 4 2 5 4 3 3" xfId="18047" xr:uid="{00000000-0005-0000-0000-0000B2480000}"/>
    <cellStyle name="Normal 4 2 5 4 3 4" xfId="18048" xr:uid="{00000000-0005-0000-0000-0000B3480000}"/>
    <cellStyle name="Normal 4 2 5 4 4" xfId="18049" xr:uid="{00000000-0005-0000-0000-0000B4480000}"/>
    <cellStyle name="Normal 4 2 5 4 5" xfId="18050" xr:uid="{00000000-0005-0000-0000-0000B5480000}"/>
    <cellStyle name="Normal 4 2 5 4 6" xfId="18051" xr:uid="{00000000-0005-0000-0000-0000B6480000}"/>
    <cellStyle name="Normal 4 2 5 5" xfId="18052" xr:uid="{00000000-0005-0000-0000-0000B7480000}"/>
    <cellStyle name="Normal 4 2 5 5 2" xfId="18053" xr:uid="{00000000-0005-0000-0000-0000B8480000}"/>
    <cellStyle name="Normal 4 2 5 5 2 2" xfId="18054" xr:uid="{00000000-0005-0000-0000-0000B9480000}"/>
    <cellStyle name="Normal 4 2 5 5 2 3" xfId="18055" xr:uid="{00000000-0005-0000-0000-0000BA480000}"/>
    <cellStyle name="Normal 4 2 5 5 2 4" xfId="18056" xr:uid="{00000000-0005-0000-0000-0000BB480000}"/>
    <cellStyle name="Normal 4 2 5 5 3" xfId="18057" xr:uid="{00000000-0005-0000-0000-0000BC480000}"/>
    <cellStyle name="Normal 4 2 5 5 4" xfId="18058" xr:uid="{00000000-0005-0000-0000-0000BD480000}"/>
    <cellStyle name="Normal 4 2 5 5 5" xfId="18059" xr:uid="{00000000-0005-0000-0000-0000BE480000}"/>
    <cellStyle name="Normal 4 2 5 6" xfId="18060" xr:uid="{00000000-0005-0000-0000-0000BF480000}"/>
    <cellStyle name="Normal 4 2 5 6 2" xfId="18061" xr:uid="{00000000-0005-0000-0000-0000C0480000}"/>
    <cellStyle name="Normal 4 2 5 6 3" xfId="18062" xr:uid="{00000000-0005-0000-0000-0000C1480000}"/>
    <cellStyle name="Normal 4 2 5 6 4" xfId="18063" xr:uid="{00000000-0005-0000-0000-0000C2480000}"/>
    <cellStyle name="Normal 4 2 5 7" xfId="18064" xr:uid="{00000000-0005-0000-0000-0000C3480000}"/>
    <cellStyle name="Normal 4 2 5 8" xfId="18065" xr:uid="{00000000-0005-0000-0000-0000C4480000}"/>
    <cellStyle name="Normal 4 2 5 9" xfId="18066" xr:uid="{00000000-0005-0000-0000-0000C5480000}"/>
    <cellStyle name="Normal 4 2 6" xfId="18067" xr:uid="{00000000-0005-0000-0000-0000C6480000}"/>
    <cellStyle name="Normal 4 2 6 2" xfId="18068" xr:uid="{00000000-0005-0000-0000-0000C7480000}"/>
    <cellStyle name="Normal 4 2 6 2 2" xfId="18069" xr:uid="{00000000-0005-0000-0000-0000C8480000}"/>
    <cellStyle name="Normal 4 2 6 2 2 2" xfId="18070" xr:uid="{00000000-0005-0000-0000-0000C9480000}"/>
    <cellStyle name="Normal 4 2 6 2 2 2 2" xfId="18071" xr:uid="{00000000-0005-0000-0000-0000CA480000}"/>
    <cellStyle name="Normal 4 2 6 2 2 2 3" xfId="18072" xr:uid="{00000000-0005-0000-0000-0000CB480000}"/>
    <cellStyle name="Normal 4 2 6 2 2 2 4" xfId="18073" xr:uid="{00000000-0005-0000-0000-0000CC480000}"/>
    <cellStyle name="Normal 4 2 6 2 2 3" xfId="18074" xr:uid="{00000000-0005-0000-0000-0000CD480000}"/>
    <cellStyle name="Normal 4 2 6 2 2 4" xfId="18075" xr:uid="{00000000-0005-0000-0000-0000CE480000}"/>
    <cellStyle name="Normal 4 2 6 2 2 5" xfId="18076" xr:uid="{00000000-0005-0000-0000-0000CF480000}"/>
    <cellStyle name="Normal 4 2 6 2 3" xfId="18077" xr:uid="{00000000-0005-0000-0000-0000D0480000}"/>
    <cellStyle name="Normal 4 2 6 2 3 2" xfId="18078" xr:uid="{00000000-0005-0000-0000-0000D1480000}"/>
    <cellStyle name="Normal 4 2 6 2 3 3" xfId="18079" xr:uid="{00000000-0005-0000-0000-0000D2480000}"/>
    <cellStyle name="Normal 4 2 6 2 3 4" xfId="18080" xr:uid="{00000000-0005-0000-0000-0000D3480000}"/>
    <cellStyle name="Normal 4 2 6 2 4" xfId="18081" xr:uid="{00000000-0005-0000-0000-0000D4480000}"/>
    <cellStyle name="Normal 4 2 6 2 5" xfId="18082" xr:uid="{00000000-0005-0000-0000-0000D5480000}"/>
    <cellStyle name="Normal 4 2 6 2 6" xfId="18083" xr:uid="{00000000-0005-0000-0000-0000D6480000}"/>
    <cellStyle name="Normal 4 2 6 3" xfId="18084" xr:uid="{00000000-0005-0000-0000-0000D7480000}"/>
    <cellStyle name="Normal 4 2 6 3 2" xfId="18085" xr:uid="{00000000-0005-0000-0000-0000D8480000}"/>
    <cellStyle name="Normal 4 2 6 3 2 2" xfId="18086" xr:uid="{00000000-0005-0000-0000-0000D9480000}"/>
    <cellStyle name="Normal 4 2 6 3 2 2 2" xfId="18087" xr:uid="{00000000-0005-0000-0000-0000DA480000}"/>
    <cellStyle name="Normal 4 2 6 3 2 2 3" xfId="18088" xr:uid="{00000000-0005-0000-0000-0000DB480000}"/>
    <cellStyle name="Normal 4 2 6 3 2 2 4" xfId="18089" xr:uid="{00000000-0005-0000-0000-0000DC480000}"/>
    <cellStyle name="Normal 4 2 6 3 2 3" xfId="18090" xr:uid="{00000000-0005-0000-0000-0000DD480000}"/>
    <cellStyle name="Normal 4 2 6 3 2 4" xfId="18091" xr:uid="{00000000-0005-0000-0000-0000DE480000}"/>
    <cellStyle name="Normal 4 2 6 3 2 5" xfId="18092" xr:uid="{00000000-0005-0000-0000-0000DF480000}"/>
    <cellStyle name="Normal 4 2 6 3 3" xfId="18093" xr:uid="{00000000-0005-0000-0000-0000E0480000}"/>
    <cellStyle name="Normal 4 2 6 3 3 2" xfId="18094" xr:uid="{00000000-0005-0000-0000-0000E1480000}"/>
    <cellStyle name="Normal 4 2 6 3 3 3" xfId="18095" xr:uid="{00000000-0005-0000-0000-0000E2480000}"/>
    <cellStyle name="Normal 4 2 6 3 3 4" xfId="18096" xr:uid="{00000000-0005-0000-0000-0000E3480000}"/>
    <cellStyle name="Normal 4 2 6 3 4" xfId="18097" xr:uid="{00000000-0005-0000-0000-0000E4480000}"/>
    <cellStyle name="Normal 4 2 6 3 5" xfId="18098" xr:uid="{00000000-0005-0000-0000-0000E5480000}"/>
    <cellStyle name="Normal 4 2 6 3 6" xfId="18099" xr:uid="{00000000-0005-0000-0000-0000E6480000}"/>
    <cellStyle name="Normal 4 2 6 4" xfId="18100" xr:uid="{00000000-0005-0000-0000-0000E7480000}"/>
    <cellStyle name="Normal 4 2 6 4 2" xfId="18101" xr:uid="{00000000-0005-0000-0000-0000E8480000}"/>
    <cellStyle name="Normal 4 2 6 4 2 2" xfId="18102" xr:uid="{00000000-0005-0000-0000-0000E9480000}"/>
    <cellStyle name="Normal 4 2 6 4 2 3" xfId="18103" xr:uid="{00000000-0005-0000-0000-0000EA480000}"/>
    <cellStyle name="Normal 4 2 6 4 2 4" xfId="18104" xr:uid="{00000000-0005-0000-0000-0000EB480000}"/>
    <cellStyle name="Normal 4 2 6 4 3" xfId="18105" xr:uid="{00000000-0005-0000-0000-0000EC480000}"/>
    <cellStyle name="Normal 4 2 6 4 4" xfId="18106" xr:uid="{00000000-0005-0000-0000-0000ED480000}"/>
    <cellStyle name="Normal 4 2 6 4 5" xfId="18107" xr:uid="{00000000-0005-0000-0000-0000EE480000}"/>
    <cellStyle name="Normal 4 2 6 5" xfId="18108" xr:uid="{00000000-0005-0000-0000-0000EF480000}"/>
    <cellStyle name="Normal 4 2 6 5 2" xfId="18109" xr:uid="{00000000-0005-0000-0000-0000F0480000}"/>
    <cellStyle name="Normal 4 2 6 5 3" xfId="18110" xr:uid="{00000000-0005-0000-0000-0000F1480000}"/>
    <cellStyle name="Normal 4 2 6 5 4" xfId="18111" xr:uid="{00000000-0005-0000-0000-0000F2480000}"/>
    <cellStyle name="Normal 4 2 6 6" xfId="18112" xr:uid="{00000000-0005-0000-0000-0000F3480000}"/>
    <cellStyle name="Normal 4 2 6 7" xfId="18113" xr:uid="{00000000-0005-0000-0000-0000F4480000}"/>
    <cellStyle name="Normal 4 2 6 8" xfId="18114" xr:uid="{00000000-0005-0000-0000-0000F5480000}"/>
    <cellStyle name="Normal 4 2 7" xfId="18115" xr:uid="{00000000-0005-0000-0000-0000F6480000}"/>
    <cellStyle name="Normal 4 2 7 2" xfId="18116" xr:uid="{00000000-0005-0000-0000-0000F7480000}"/>
    <cellStyle name="Normal 4 2 7 2 2" xfId="18117" xr:uid="{00000000-0005-0000-0000-0000F8480000}"/>
    <cellStyle name="Normal 4 2 7 2 2 2" xfId="18118" xr:uid="{00000000-0005-0000-0000-0000F9480000}"/>
    <cellStyle name="Normal 4 2 7 2 2 2 2" xfId="18119" xr:uid="{00000000-0005-0000-0000-0000FA480000}"/>
    <cellStyle name="Normal 4 2 7 2 2 2 3" xfId="18120" xr:uid="{00000000-0005-0000-0000-0000FB480000}"/>
    <cellStyle name="Normal 4 2 7 2 2 2 4" xfId="18121" xr:uid="{00000000-0005-0000-0000-0000FC480000}"/>
    <cellStyle name="Normal 4 2 7 2 2 3" xfId="18122" xr:uid="{00000000-0005-0000-0000-0000FD480000}"/>
    <cellStyle name="Normal 4 2 7 2 2 4" xfId="18123" xr:uid="{00000000-0005-0000-0000-0000FE480000}"/>
    <cellStyle name="Normal 4 2 7 2 2 5" xfId="18124" xr:uid="{00000000-0005-0000-0000-0000FF480000}"/>
    <cellStyle name="Normal 4 2 7 2 3" xfId="18125" xr:uid="{00000000-0005-0000-0000-000000490000}"/>
    <cellStyle name="Normal 4 2 7 2 3 2" xfId="18126" xr:uid="{00000000-0005-0000-0000-000001490000}"/>
    <cellStyle name="Normal 4 2 7 2 3 3" xfId="18127" xr:uid="{00000000-0005-0000-0000-000002490000}"/>
    <cellStyle name="Normal 4 2 7 2 3 4" xfId="18128" xr:uid="{00000000-0005-0000-0000-000003490000}"/>
    <cellStyle name="Normal 4 2 7 2 4" xfId="18129" xr:uid="{00000000-0005-0000-0000-000004490000}"/>
    <cellStyle name="Normal 4 2 7 2 5" xfId="18130" xr:uid="{00000000-0005-0000-0000-000005490000}"/>
    <cellStyle name="Normal 4 2 7 2 6" xfId="18131" xr:uid="{00000000-0005-0000-0000-000006490000}"/>
    <cellStyle name="Normal 4 2 7 3" xfId="18132" xr:uid="{00000000-0005-0000-0000-000007490000}"/>
    <cellStyle name="Normal 4 2 7 3 2" xfId="18133" xr:uid="{00000000-0005-0000-0000-000008490000}"/>
    <cellStyle name="Normal 4 2 7 3 2 2" xfId="18134" xr:uid="{00000000-0005-0000-0000-000009490000}"/>
    <cellStyle name="Normal 4 2 7 3 2 2 2" xfId="18135" xr:uid="{00000000-0005-0000-0000-00000A490000}"/>
    <cellStyle name="Normal 4 2 7 3 2 2 3" xfId="18136" xr:uid="{00000000-0005-0000-0000-00000B490000}"/>
    <cellStyle name="Normal 4 2 7 3 2 2 4" xfId="18137" xr:uid="{00000000-0005-0000-0000-00000C490000}"/>
    <cellStyle name="Normal 4 2 7 3 2 3" xfId="18138" xr:uid="{00000000-0005-0000-0000-00000D490000}"/>
    <cellStyle name="Normal 4 2 7 3 2 4" xfId="18139" xr:uid="{00000000-0005-0000-0000-00000E490000}"/>
    <cellStyle name="Normal 4 2 7 3 2 5" xfId="18140" xr:uid="{00000000-0005-0000-0000-00000F490000}"/>
    <cellStyle name="Normal 4 2 7 3 3" xfId="18141" xr:uid="{00000000-0005-0000-0000-000010490000}"/>
    <cellStyle name="Normal 4 2 7 3 3 2" xfId="18142" xr:uid="{00000000-0005-0000-0000-000011490000}"/>
    <cellStyle name="Normal 4 2 7 3 3 3" xfId="18143" xr:uid="{00000000-0005-0000-0000-000012490000}"/>
    <cellStyle name="Normal 4 2 7 3 3 4" xfId="18144" xr:uid="{00000000-0005-0000-0000-000013490000}"/>
    <cellStyle name="Normal 4 2 7 3 4" xfId="18145" xr:uid="{00000000-0005-0000-0000-000014490000}"/>
    <cellStyle name="Normal 4 2 7 3 5" xfId="18146" xr:uid="{00000000-0005-0000-0000-000015490000}"/>
    <cellStyle name="Normal 4 2 7 3 6" xfId="18147" xr:uid="{00000000-0005-0000-0000-000016490000}"/>
    <cellStyle name="Normal 4 2 7 4" xfId="18148" xr:uid="{00000000-0005-0000-0000-000017490000}"/>
    <cellStyle name="Normal 4 2 7 4 2" xfId="18149" xr:uid="{00000000-0005-0000-0000-000018490000}"/>
    <cellStyle name="Normal 4 2 7 4 2 2" xfId="18150" xr:uid="{00000000-0005-0000-0000-000019490000}"/>
    <cellStyle name="Normal 4 2 7 4 2 3" xfId="18151" xr:uid="{00000000-0005-0000-0000-00001A490000}"/>
    <cellStyle name="Normal 4 2 7 4 2 4" xfId="18152" xr:uid="{00000000-0005-0000-0000-00001B490000}"/>
    <cellStyle name="Normal 4 2 7 4 3" xfId="18153" xr:uid="{00000000-0005-0000-0000-00001C490000}"/>
    <cellStyle name="Normal 4 2 7 4 4" xfId="18154" xr:uid="{00000000-0005-0000-0000-00001D490000}"/>
    <cellStyle name="Normal 4 2 7 4 5" xfId="18155" xr:uid="{00000000-0005-0000-0000-00001E490000}"/>
    <cellStyle name="Normal 4 2 7 5" xfId="18156" xr:uid="{00000000-0005-0000-0000-00001F490000}"/>
    <cellStyle name="Normal 4 2 7 5 2" xfId="18157" xr:uid="{00000000-0005-0000-0000-000020490000}"/>
    <cellStyle name="Normal 4 2 7 5 3" xfId="18158" xr:uid="{00000000-0005-0000-0000-000021490000}"/>
    <cellStyle name="Normal 4 2 7 5 4" xfId="18159" xr:uid="{00000000-0005-0000-0000-000022490000}"/>
    <cellStyle name="Normal 4 2 7 6" xfId="18160" xr:uid="{00000000-0005-0000-0000-000023490000}"/>
    <cellStyle name="Normal 4 2 7 7" xfId="18161" xr:uid="{00000000-0005-0000-0000-000024490000}"/>
    <cellStyle name="Normal 4 2 7 8" xfId="18162" xr:uid="{00000000-0005-0000-0000-000025490000}"/>
    <cellStyle name="Normal 4 2 8" xfId="18163" xr:uid="{00000000-0005-0000-0000-000026490000}"/>
    <cellStyle name="Normal 4 2 8 2" xfId="18164" xr:uid="{00000000-0005-0000-0000-000027490000}"/>
    <cellStyle name="Normal 4 2 8 2 2" xfId="18165" xr:uid="{00000000-0005-0000-0000-000028490000}"/>
    <cellStyle name="Normal 4 2 8 2 2 2" xfId="18166" xr:uid="{00000000-0005-0000-0000-000029490000}"/>
    <cellStyle name="Normal 4 2 8 2 2 3" xfId="18167" xr:uid="{00000000-0005-0000-0000-00002A490000}"/>
    <cellStyle name="Normal 4 2 8 2 2 4" xfId="18168" xr:uid="{00000000-0005-0000-0000-00002B490000}"/>
    <cellStyle name="Normal 4 2 8 2 3" xfId="18169" xr:uid="{00000000-0005-0000-0000-00002C490000}"/>
    <cellStyle name="Normal 4 2 8 2 4" xfId="18170" xr:uid="{00000000-0005-0000-0000-00002D490000}"/>
    <cellStyle name="Normal 4 2 8 2 5" xfId="18171" xr:uid="{00000000-0005-0000-0000-00002E490000}"/>
    <cellStyle name="Normal 4 2 8 3" xfId="18172" xr:uid="{00000000-0005-0000-0000-00002F490000}"/>
    <cellStyle name="Normal 4 2 8 3 2" xfId="18173" xr:uid="{00000000-0005-0000-0000-000030490000}"/>
    <cellStyle name="Normal 4 2 8 3 3" xfId="18174" xr:uid="{00000000-0005-0000-0000-000031490000}"/>
    <cellStyle name="Normal 4 2 8 3 4" xfId="18175" xr:uid="{00000000-0005-0000-0000-000032490000}"/>
    <cellStyle name="Normal 4 2 8 4" xfId="18176" xr:uid="{00000000-0005-0000-0000-000033490000}"/>
    <cellStyle name="Normal 4 2 8 5" xfId="18177" xr:uid="{00000000-0005-0000-0000-000034490000}"/>
    <cellStyle name="Normal 4 2 8 6" xfId="18178" xr:uid="{00000000-0005-0000-0000-000035490000}"/>
    <cellStyle name="Normal 4 2 9" xfId="18179" xr:uid="{00000000-0005-0000-0000-000036490000}"/>
    <cellStyle name="Normal 4 2 9 2" xfId="18180" xr:uid="{00000000-0005-0000-0000-000037490000}"/>
    <cellStyle name="Normal 4 2 9 2 2" xfId="18181" xr:uid="{00000000-0005-0000-0000-000038490000}"/>
    <cellStyle name="Normal 4 2 9 2 2 2" xfId="18182" xr:uid="{00000000-0005-0000-0000-000039490000}"/>
    <cellStyle name="Normal 4 2 9 2 2 3" xfId="18183" xr:uid="{00000000-0005-0000-0000-00003A490000}"/>
    <cellStyle name="Normal 4 2 9 2 2 4" xfId="18184" xr:uid="{00000000-0005-0000-0000-00003B490000}"/>
    <cellStyle name="Normal 4 2 9 2 3" xfId="18185" xr:uid="{00000000-0005-0000-0000-00003C490000}"/>
    <cellStyle name="Normal 4 2 9 2 4" xfId="18186" xr:uid="{00000000-0005-0000-0000-00003D490000}"/>
    <cellStyle name="Normal 4 2 9 2 5" xfId="18187" xr:uid="{00000000-0005-0000-0000-00003E490000}"/>
    <cellStyle name="Normal 4 2 9 3" xfId="18188" xr:uid="{00000000-0005-0000-0000-00003F490000}"/>
    <cellStyle name="Normal 4 2 9 3 2" xfId="18189" xr:uid="{00000000-0005-0000-0000-000040490000}"/>
    <cellStyle name="Normal 4 2 9 3 3" xfId="18190" xr:uid="{00000000-0005-0000-0000-000041490000}"/>
    <cellStyle name="Normal 4 2 9 3 4" xfId="18191" xr:uid="{00000000-0005-0000-0000-000042490000}"/>
    <cellStyle name="Normal 4 2 9 4" xfId="18192" xr:uid="{00000000-0005-0000-0000-000043490000}"/>
    <cellStyle name="Normal 4 2 9 5" xfId="18193" xr:uid="{00000000-0005-0000-0000-000044490000}"/>
    <cellStyle name="Normal 4 2 9 6" xfId="18194" xr:uid="{00000000-0005-0000-0000-000045490000}"/>
    <cellStyle name="Normal 4 3" xfId="18195" xr:uid="{00000000-0005-0000-0000-000046490000}"/>
    <cellStyle name="Normal 4 3 10" xfId="18196" xr:uid="{00000000-0005-0000-0000-000047490000}"/>
    <cellStyle name="Normal 4 3 11" xfId="18197" xr:uid="{00000000-0005-0000-0000-000048490000}"/>
    <cellStyle name="Normal 4 3 2" xfId="18198" xr:uid="{00000000-0005-0000-0000-000049490000}"/>
    <cellStyle name="Normal 4 3 2 10" xfId="18199" xr:uid="{00000000-0005-0000-0000-00004A490000}"/>
    <cellStyle name="Normal 4 3 2 2" xfId="18200" xr:uid="{00000000-0005-0000-0000-00004B490000}"/>
    <cellStyle name="Normal 4 3 2 2 2" xfId="18201" xr:uid="{00000000-0005-0000-0000-00004C490000}"/>
    <cellStyle name="Normal 4 3 2 2 2 2" xfId="18202" xr:uid="{00000000-0005-0000-0000-00004D490000}"/>
    <cellStyle name="Normal 4 3 2 2 2 2 2" xfId="18203" xr:uid="{00000000-0005-0000-0000-00004E490000}"/>
    <cellStyle name="Normal 4 3 2 2 2 2 3" xfId="18204" xr:uid="{00000000-0005-0000-0000-00004F490000}"/>
    <cellStyle name="Normal 4 3 2 2 2 2 4" xfId="18205" xr:uid="{00000000-0005-0000-0000-000050490000}"/>
    <cellStyle name="Normal 4 3 2 2 2 3" xfId="18206" xr:uid="{00000000-0005-0000-0000-000051490000}"/>
    <cellStyle name="Normal 4 3 2 2 2 3 2" xfId="18207" xr:uid="{00000000-0005-0000-0000-000052490000}"/>
    <cellStyle name="Normal 4 3 2 2 2 3 3" xfId="18208" xr:uid="{00000000-0005-0000-0000-000053490000}"/>
    <cellStyle name="Normal 4 3 2 2 2 3 4" xfId="18209" xr:uid="{00000000-0005-0000-0000-000054490000}"/>
    <cellStyle name="Normal 4 3 2 2 2 4" xfId="18210" xr:uid="{00000000-0005-0000-0000-000055490000}"/>
    <cellStyle name="Normal 4 3 2 2 2 5" xfId="18211" xr:uid="{00000000-0005-0000-0000-000056490000}"/>
    <cellStyle name="Normal 4 3 2 2 2 6" xfId="18212" xr:uid="{00000000-0005-0000-0000-000057490000}"/>
    <cellStyle name="Normal 4 3 2 2 3" xfId="18213" xr:uid="{00000000-0005-0000-0000-000058490000}"/>
    <cellStyle name="Normal 4 3 2 2 3 2" xfId="18214" xr:uid="{00000000-0005-0000-0000-000059490000}"/>
    <cellStyle name="Normal 4 3 2 2 3 3" xfId="18215" xr:uid="{00000000-0005-0000-0000-00005A490000}"/>
    <cellStyle name="Normal 4 3 2 2 3 4" xfId="18216" xr:uid="{00000000-0005-0000-0000-00005B490000}"/>
    <cellStyle name="Normal 4 3 2 2 4" xfId="18217" xr:uid="{00000000-0005-0000-0000-00005C490000}"/>
    <cellStyle name="Normal 4 3 2 2 4 2" xfId="18218" xr:uid="{00000000-0005-0000-0000-00005D490000}"/>
    <cellStyle name="Normal 4 3 2 2 4 3" xfId="18219" xr:uid="{00000000-0005-0000-0000-00005E490000}"/>
    <cellStyle name="Normal 4 3 2 2 4 4" xfId="18220" xr:uid="{00000000-0005-0000-0000-00005F490000}"/>
    <cellStyle name="Normal 4 3 2 2 5" xfId="18221" xr:uid="{00000000-0005-0000-0000-000060490000}"/>
    <cellStyle name="Normal 4 3 2 2 6" xfId="18222" xr:uid="{00000000-0005-0000-0000-000061490000}"/>
    <cellStyle name="Normal 4 3 2 2 7" xfId="18223" xr:uid="{00000000-0005-0000-0000-000062490000}"/>
    <cellStyle name="Normal 4 3 2 3" xfId="18224" xr:uid="{00000000-0005-0000-0000-000063490000}"/>
    <cellStyle name="Normal 4 3 2 3 2" xfId="18225" xr:uid="{00000000-0005-0000-0000-000064490000}"/>
    <cellStyle name="Normal 4 3 2 3 2 2" xfId="18226" xr:uid="{00000000-0005-0000-0000-000065490000}"/>
    <cellStyle name="Normal 4 3 2 3 2 2 2" xfId="18227" xr:uid="{00000000-0005-0000-0000-000066490000}"/>
    <cellStyle name="Normal 4 3 2 3 2 2 3" xfId="18228" xr:uid="{00000000-0005-0000-0000-000067490000}"/>
    <cellStyle name="Normal 4 3 2 3 2 2 4" xfId="18229" xr:uid="{00000000-0005-0000-0000-000068490000}"/>
    <cellStyle name="Normal 4 3 2 3 2 3" xfId="18230" xr:uid="{00000000-0005-0000-0000-000069490000}"/>
    <cellStyle name="Normal 4 3 2 3 2 3 2" xfId="18231" xr:uid="{00000000-0005-0000-0000-00006A490000}"/>
    <cellStyle name="Normal 4 3 2 3 2 3 3" xfId="18232" xr:uid="{00000000-0005-0000-0000-00006B490000}"/>
    <cellStyle name="Normal 4 3 2 3 2 3 4" xfId="18233" xr:uid="{00000000-0005-0000-0000-00006C490000}"/>
    <cellStyle name="Normal 4 3 2 3 2 4" xfId="18234" xr:uid="{00000000-0005-0000-0000-00006D490000}"/>
    <cellStyle name="Normal 4 3 2 3 2 5" xfId="18235" xr:uid="{00000000-0005-0000-0000-00006E490000}"/>
    <cellStyle name="Normal 4 3 2 3 2 6" xfId="18236" xr:uid="{00000000-0005-0000-0000-00006F490000}"/>
    <cellStyle name="Normal 4 3 2 3 3" xfId="18237" xr:uid="{00000000-0005-0000-0000-000070490000}"/>
    <cellStyle name="Normal 4 3 2 3 3 2" xfId="18238" xr:uid="{00000000-0005-0000-0000-000071490000}"/>
    <cellStyle name="Normal 4 3 2 3 3 3" xfId="18239" xr:uid="{00000000-0005-0000-0000-000072490000}"/>
    <cellStyle name="Normal 4 3 2 3 3 4" xfId="18240" xr:uid="{00000000-0005-0000-0000-000073490000}"/>
    <cellStyle name="Normal 4 3 2 3 4" xfId="18241" xr:uid="{00000000-0005-0000-0000-000074490000}"/>
    <cellStyle name="Normal 4 3 2 3 4 2" xfId="18242" xr:uid="{00000000-0005-0000-0000-000075490000}"/>
    <cellStyle name="Normal 4 3 2 3 4 3" xfId="18243" xr:uid="{00000000-0005-0000-0000-000076490000}"/>
    <cellStyle name="Normal 4 3 2 3 4 4" xfId="18244" xr:uid="{00000000-0005-0000-0000-000077490000}"/>
    <cellStyle name="Normal 4 3 2 3 5" xfId="18245" xr:uid="{00000000-0005-0000-0000-000078490000}"/>
    <cellStyle name="Normal 4 3 2 3 6" xfId="18246" xr:uid="{00000000-0005-0000-0000-000079490000}"/>
    <cellStyle name="Normal 4 3 2 3 7" xfId="18247" xr:uid="{00000000-0005-0000-0000-00007A490000}"/>
    <cellStyle name="Normal 4 3 2 4" xfId="18248" xr:uid="{00000000-0005-0000-0000-00007B490000}"/>
    <cellStyle name="Normal 4 3 2 4 2" xfId="18249" xr:uid="{00000000-0005-0000-0000-00007C490000}"/>
    <cellStyle name="Normal 4 3 2 4 2 2" xfId="18250" xr:uid="{00000000-0005-0000-0000-00007D490000}"/>
    <cellStyle name="Normal 4 3 2 4 2 3" xfId="18251" xr:uid="{00000000-0005-0000-0000-00007E490000}"/>
    <cellStyle name="Normal 4 3 2 4 2 4" xfId="18252" xr:uid="{00000000-0005-0000-0000-00007F490000}"/>
    <cellStyle name="Normal 4 3 2 4 3" xfId="18253" xr:uid="{00000000-0005-0000-0000-000080490000}"/>
    <cellStyle name="Normal 4 3 2 4 3 2" xfId="18254" xr:uid="{00000000-0005-0000-0000-000081490000}"/>
    <cellStyle name="Normal 4 3 2 4 3 3" xfId="18255" xr:uid="{00000000-0005-0000-0000-000082490000}"/>
    <cellStyle name="Normal 4 3 2 4 3 4" xfId="18256" xr:uid="{00000000-0005-0000-0000-000083490000}"/>
    <cellStyle name="Normal 4 3 2 5" xfId="18257" xr:uid="{00000000-0005-0000-0000-000084490000}"/>
    <cellStyle name="Normal 4 3 2 5 2" xfId="18258" xr:uid="{00000000-0005-0000-0000-000085490000}"/>
    <cellStyle name="Normal 4 3 2 5 2 2" xfId="18259" xr:uid="{00000000-0005-0000-0000-000086490000}"/>
    <cellStyle name="Normal 4 3 2 5 2 3" xfId="18260" xr:uid="{00000000-0005-0000-0000-000087490000}"/>
    <cellStyle name="Normal 4 3 2 5 2 4" xfId="18261" xr:uid="{00000000-0005-0000-0000-000088490000}"/>
    <cellStyle name="Normal 4 3 2 5 3" xfId="18262" xr:uid="{00000000-0005-0000-0000-000089490000}"/>
    <cellStyle name="Normal 4 3 2 5 4" xfId="18263" xr:uid="{00000000-0005-0000-0000-00008A490000}"/>
    <cellStyle name="Normal 4 3 2 5 5" xfId="18264" xr:uid="{00000000-0005-0000-0000-00008B490000}"/>
    <cellStyle name="Normal 4 3 2 6" xfId="18265" xr:uid="{00000000-0005-0000-0000-00008C490000}"/>
    <cellStyle name="Normal 4 3 2 6 2" xfId="18266" xr:uid="{00000000-0005-0000-0000-00008D490000}"/>
    <cellStyle name="Normal 4 3 2 6 3" xfId="18267" xr:uid="{00000000-0005-0000-0000-00008E490000}"/>
    <cellStyle name="Normal 4 3 2 6 4" xfId="18268" xr:uid="{00000000-0005-0000-0000-00008F490000}"/>
    <cellStyle name="Normal 4 3 2 7" xfId="18269" xr:uid="{00000000-0005-0000-0000-000090490000}"/>
    <cellStyle name="Normal 4 3 2 8" xfId="18270" xr:uid="{00000000-0005-0000-0000-000091490000}"/>
    <cellStyle name="Normal 4 3 2 9" xfId="18271" xr:uid="{00000000-0005-0000-0000-000092490000}"/>
    <cellStyle name="Normal 4 3 3" xfId="18272" xr:uid="{00000000-0005-0000-0000-000093490000}"/>
    <cellStyle name="Normal 4 3 3 2" xfId="18273" xr:uid="{00000000-0005-0000-0000-000094490000}"/>
    <cellStyle name="Normal 4 3 3 2 2" xfId="18274" xr:uid="{00000000-0005-0000-0000-000095490000}"/>
    <cellStyle name="Normal 4 3 3 2 2 2" xfId="18275" xr:uid="{00000000-0005-0000-0000-000096490000}"/>
    <cellStyle name="Normal 4 3 3 2 2 2 2" xfId="18276" xr:uid="{00000000-0005-0000-0000-000097490000}"/>
    <cellStyle name="Normal 4 3 3 2 2 2 3" xfId="18277" xr:uid="{00000000-0005-0000-0000-000098490000}"/>
    <cellStyle name="Normal 4 3 3 2 2 2 4" xfId="18278" xr:uid="{00000000-0005-0000-0000-000099490000}"/>
    <cellStyle name="Normal 4 3 3 2 2 3" xfId="18279" xr:uid="{00000000-0005-0000-0000-00009A490000}"/>
    <cellStyle name="Normal 4 3 3 2 2 3 2" xfId="18280" xr:uid="{00000000-0005-0000-0000-00009B490000}"/>
    <cellStyle name="Normal 4 3 3 2 2 3 3" xfId="18281" xr:uid="{00000000-0005-0000-0000-00009C490000}"/>
    <cellStyle name="Normal 4 3 3 2 2 3 4" xfId="18282" xr:uid="{00000000-0005-0000-0000-00009D490000}"/>
    <cellStyle name="Normal 4 3 3 2 2 4" xfId="18283" xr:uid="{00000000-0005-0000-0000-00009E490000}"/>
    <cellStyle name="Normal 4 3 3 2 2 4 2" xfId="18284" xr:uid="{00000000-0005-0000-0000-00009F490000}"/>
    <cellStyle name="Normal 4 3 3 2 2 4 3" xfId="18285" xr:uid="{00000000-0005-0000-0000-0000A0490000}"/>
    <cellStyle name="Normal 4 3 3 2 2 4 4" xfId="18286" xr:uid="{00000000-0005-0000-0000-0000A1490000}"/>
    <cellStyle name="Normal 4 3 3 2 2 5" xfId="18287" xr:uid="{00000000-0005-0000-0000-0000A2490000}"/>
    <cellStyle name="Normal 4 3 3 2 2 6" xfId="18288" xr:uid="{00000000-0005-0000-0000-0000A3490000}"/>
    <cellStyle name="Normal 4 3 3 2 2 7" xfId="18289" xr:uid="{00000000-0005-0000-0000-0000A4490000}"/>
    <cellStyle name="Normal 4 3 3 2 3" xfId="18290" xr:uid="{00000000-0005-0000-0000-0000A5490000}"/>
    <cellStyle name="Normal 4 3 3 2 3 2" xfId="18291" xr:uid="{00000000-0005-0000-0000-0000A6490000}"/>
    <cellStyle name="Normal 4 3 3 2 3 3" xfId="18292" xr:uid="{00000000-0005-0000-0000-0000A7490000}"/>
    <cellStyle name="Normal 4 3 3 2 3 4" xfId="18293" xr:uid="{00000000-0005-0000-0000-0000A8490000}"/>
    <cellStyle name="Normal 4 3 3 2 4" xfId="18294" xr:uid="{00000000-0005-0000-0000-0000A9490000}"/>
    <cellStyle name="Normal 4 3 3 2 4 2" xfId="18295" xr:uid="{00000000-0005-0000-0000-0000AA490000}"/>
    <cellStyle name="Normal 4 3 3 2 4 3" xfId="18296" xr:uid="{00000000-0005-0000-0000-0000AB490000}"/>
    <cellStyle name="Normal 4 3 3 2 4 4" xfId="18297" xr:uid="{00000000-0005-0000-0000-0000AC490000}"/>
    <cellStyle name="Normal 4 3 3 2 5" xfId="18298" xr:uid="{00000000-0005-0000-0000-0000AD490000}"/>
    <cellStyle name="Normal 4 3 3 2 5 2" xfId="18299" xr:uid="{00000000-0005-0000-0000-0000AE490000}"/>
    <cellStyle name="Normal 4 3 3 2 5 3" xfId="18300" xr:uid="{00000000-0005-0000-0000-0000AF490000}"/>
    <cellStyle name="Normal 4 3 3 2 5 4" xfId="18301" xr:uid="{00000000-0005-0000-0000-0000B0490000}"/>
    <cellStyle name="Normal 4 3 3 2 6" xfId="18302" xr:uid="{00000000-0005-0000-0000-0000B1490000}"/>
    <cellStyle name="Normal 4 3 3 2 7" xfId="18303" xr:uid="{00000000-0005-0000-0000-0000B2490000}"/>
    <cellStyle name="Normal 4 3 3 2 8" xfId="18304" xr:uid="{00000000-0005-0000-0000-0000B3490000}"/>
    <cellStyle name="Normal 4 3 3 3" xfId="18305" xr:uid="{00000000-0005-0000-0000-0000B4490000}"/>
    <cellStyle name="Normal 4 3 3 3 2" xfId="18306" xr:uid="{00000000-0005-0000-0000-0000B5490000}"/>
    <cellStyle name="Normal 4 3 3 3 2 2" xfId="18307" xr:uid="{00000000-0005-0000-0000-0000B6490000}"/>
    <cellStyle name="Normal 4 3 3 3 2 2 2" xfId="18308" xr:uid="{00000000-0005-0000-0000-0000B7490000}"/>
    <cellStyle name="Normal 4 3 3 3 2 2 3" xfId="18309" xr:uid="{00000000-0005-0000-0000-0000B8490000}"/>
    <cellStyle name="Normal 4 3 3 3 2 2 4" xfId="18310" xr:uid="{00000000-0005-0000-0000-0000B9490000}"/>
    <cellStyle name="Normal 4 3 3 3 2 3" xfId="18311" xr:uid="{00000000-0005-0000-0000-0000BA490000}"/>
    <cellStyle name="Normal 4 3 3 3 2 4" xfId="18312" xr:uid="{00000000-0005-0000-0000-0000BB490000}"/>
    <cellStyle name="Normal 4 3 3 3 2 5" xfId="18313" xr:uid="{00000000-0005-0000-0000-0000BC490000}"/>
    <cellStyle name="Normal 4 3 3 3 3" xfId="18314" xr:uid="{00000000-0005-0000-0000-0000BD490000}"/>
    <cellStyle name="Normal 4 3 3 3 3 2" xfId="18315" xr:uid="{00000000-0005-0000-0000-0000BE490000}"/>
    <cellStyle name="Normal 4 3 3 3 3 3" xfId="18316" xr:uid="{00000000-0005-0000-0000-0000BF490000}"/>
    <cellStyle name="Normal 4 3 3 3 3 4" xfId="18317" xr:uid="{00000000-0005-0000-0000-0000C0490000}"/>
    <cellStyle name="Normal 4 3 3 3 4" xfId="18318" xr:uid="{00000000-0005-0000-0000-0000C1490000}"/>
    <cellStyle name="Normal 4 3 3 3 4 2" xfId="18319" xr:uid="{00000000-0005-0000-0000-0000C2490000}"/>
    <cellStyle name="Normal 4 3 3 3 4 3" xfId="18320" xr:uid="{00000000-0005-0000-0000-0000C3490000}"/>
    <cellStyle name="Normal 4 3 3 3 4 4" xfId="18321" xr:uid="{00000000-0005-0000-0000-0000C4490000}"/>
    <cellStyle name="Normal 4 3 3 3 5" xfId="18322" xr:uid="{00000000-0005-0000-0000-0000C5490000}"/>
    <cellStyle name="Normal 4 3 3 3 6" xfId="18323" xr:uid="{00000000-0005-0000-0000-0000C6490000}"/>
    <cellStyle name="Normal 4 3 3 3 7" xfId="18324" xr:uid="{00000000-0005-0000-0000-0000C7490000}"/>
    <cellStyle name="Normal 4 3 3 4" xfId="18325" xr:uid="{00000000-0005-0000-0000-0000C8490000}"/>
    <cellStyle name="Normal 4 3 3 4 2" xfId="18326" xr:uid="{00000000-0005-0000-0000-0000C9490000}"/>
    <cellStyle name="Normal 4 3 3 4 2 2" xfId="18327" xr:uid="{00000000-0005-0000-0000-0000CA490000}"/>
    <cellStyle name="Normal 4 3 3 4 2 3" xfId="18328" xr:uid="{00000000-0005-0000-0000-0000CB490000}"/>
    <cellStyle name="Normal 4 3 3 4 2 4" xfId="18329" xr:uid="{00000000-0005-0000-0000-0000CC490000}"/>
    <cellStyle name="Normal 4 3 3 4 3" xfId="18330" xr:uid="{00000000-0005-0000-0000-0000CD490000}"/>
    <cellStyle name="Normal 4 3 3 4 4" xfId="18331" xr:uid="{00000000-0005-0000-0000-0000CE490000}"/>
    <cellStyle name="Normal 4 3 3 4 5" xfId="18332" xr:uid="{00000000-0005-0000-0000-0000CF490000}"/>
    <cellStyle name="Normal 4 3 3 5" xfId="18333" xr:uid="{00000000-0005-0000-0000-0000D0490000}"/>
    <cellStyle name="Normal 4 3 3 5 2" xfId="18334" xr:uid="{00000000-0005-0000-0000-0000D1490000}"/>
    <cellStyle name="Normal 4 3 3 5 3" xfId="18335" xr:uid="{00000000-0005-0000-0000-0000D2490000}"/>
    <cellStyle name="Normal 4 3 3 5 4" xfId="18336" xr:uid="{00000000-0005-0000-0000-0000D3490000}"/>
    <cellStyle name="Normal 4 3 3 6" xfId="18337" xr:uid="{00000000-0005-0000-0000-0000D4490000}"/>
    <cellStyle name="Normal 4 3 3 6 2" xfId="18338" xr:uid="{00000000-0005-0000-0000-0000D5490000}"/>
    <cellStyle name="Normal 4 3 3 6 3" xfId="18339" xr:uid="{00000000-0005-0000-0000-0000D6490000}"/>
    <cellStyle name="Normal 4 3 3 6 4" xfId="18340" xr:uid="{00000000-0005-0000-0000-0000D7490000}"/>
    <cellStyle name="Normal 4 3 3 7" xfId="18341" xr:uid="{00000000-0005-0000-0000-0000D8490000}"/>
    <cellStyle name="Normal 4 3 3 8" xfId="18342" xr:uid="{00000000-0005-0000-0000-0000D9490000}"/>
    <cellStyle name="Normal 4 3 3 9" xfId="18343" xr:uid="{00000000-0005-0000-0000-0000DA490000}"/>
    <cellStyle name="Normal 4 3 4" xfId="18344" xr:uid="{00000000-0005-0000-0000-0000DB490000}"/>
    <cellStyle name="Normal 4 3 4 2" xfId="18345" xr:uid="{00000000-0005-0000-0000-0000DC490000}"/>
    <cellStyle name="Normal 4 3 4 2 2" xfId="18346" xr:uid="{00000000-0005-0000-0000-0000DD490000}"/>
    <cellStyle name="Normal 4 3 4 2 2 2" xfId="18347" xr:uid="{00000000-0005-0000-0000-0000DE490000}"/>
    <cellStyle name="Normal 4 3 4 2 2 3" xfId="18348" xr:uid="{00000000-0005-0000-0000-0000DF490000}"/>
    <cellStyle name="Normal 4 3 4 2 2 4" xfId="18349" xr:uid="{00000000-0005-0000-0000-0000E0490000}"/>
    <cellStyle name="Normal 4 3 4 2 3" xfId="18350" xr:uid="{00000000-0005-0000-0000-0000E1490000}"/>
    <cellStyle name="Normal 4 3 4 2 3 2" xfId="18351" xr:uid="{00000000-0005-0000-0000-0000E2490000}"/>
    <cellStyle name="Normal 4 3 4 2 3 3" xfId="18352" xr:uid="{00000000-0005-0000-0000-0000E3490000}"/>
    <cellStyle name="Normal 4 3 4 2 3 4" xfId="18353" xr:uid="{00000000-0005-0000-0000-0000E4490000}"/>
    <cellStyle name="Normal 4 3 4 2 4" xfId="18354" xr:uid="{00000000-0005-0000-0000-0000E5490000}"/>
    <cellStyle name="Normal 4 3 4 2 5" xfId="18355" xr:uid="{00000000-0005-0000-0000-0000E6490000}"/>
    <cellStyle name="Normal 4 3 4 2 6" xfId="18356" xr:uid="{00000000-0005-0000-0000-0000E7490000}"/>
    <cellStyle name="Normal 4 3 4 3" xfId="18357" xr:uid="{00000000-0005-0000-0000-0000E8490000}"/>
    <cellStyle name="Normal 4 3 4 3 2" xfId="18358" xr:uid="{00000000-0005-0000-0000-0000E9490000}"/>
    <cellStyle name="Normal 4 3 4 3 3" xfId="18359" xr:uid="{00000000-0005-0000-0000-0000EA490000}"/>
    <cellStyle name="Normal 4 3 4 3 4" xfId="18360" xr:uid="{00000000-0005-0000-0000-0000EB490000}"/>
    <cellStyle name="Normal 4 3 4 4" xfId="18361" xr:uid="{00000000-0005-0000-0000-0000EC490000}"/>
    <cellStyle name="Normal 4 3 4 4 2" xfId="18362" xr:uid="{00000000-0005-0000-0000-0000ED490000}"/>
    <cellStyle name="Normal 4 3 4 4 3" xfId="18363" xr:uid="{00000000-0005-0000-0000-0000EE490000}"/>
    <cellStyle name="Normal 4 3 4 4 4" xfId="18364" xr:uid="{00000000-0005-0000-0000-0000EF490000}"/>
    <cellStyle name="Normal 4 3 4 5" xfId="18365" xr:uid="{00000000-0005-0000-0000-0000F0490000}"/>
    <cellStyle name="Normal 4 3 4 6" xfId="18366" xr:uid="{00000000-0005-0000-0000-0000F1490000}"/>
    <cellStyle name="Normal 4 3 4 7" xfId="18367" xr:uid="{00000000-0005-0000-0000-0000F2490000}"/>
    <cellStyle name="Normal 4 3 5" xfId="18368" xr:uid="{00000000-0005-0000-0000-0000F3490000}"/>
    <cellStyle name="Normal 4 3 5 2" xfId="18369" xr:uid="{00000000-0005-0000-0000-0000F4490000}"/>
    <cellStyle name="Normal 4 3 5 2 2" xfId="18370" xr:uid="{00000000-0005-0000-0000-0000F5490000}"/>
    <cellStyle name="Normal 4 3 5 2 2 2" xfId="18371" xr:uid="{00000000-0005-0000-0000-0000F6490000}"/>
    <cellStyle name="Normal 4 3 5 2 2 3" xfId="18372" xr:uid="{00000000-0005-0000-0000-0000F7490000}"/>
    <cellStyle name="Normal 4 3 5 2 2 4" xfId="18373" xr:uid="{00000000-0005-0000-0000-0000F8490000}"/>
    <cellStyle name="Normal 4 3 5 2 3" xfId="18374" xr:uid="{00000000-0005-0000-0000-0000F9490000}"/>
    <cellStyle name="Normal 4 3 5 2 3 2" xfId="18375" xr:uid="{00000000-0005-0000-0000-0000FA490000}"/>
    <cellStyle name="Normal 4 3 5 2 3 3" xfId="18376" xr:uid="{00000000-0005-0000-0000-0000FB490000}"/>
    <cellStyle name="Normal 4 3 5 2 3 4" xfId="18377" xr:uid="{00000000-0005-0000-0000-0000FC490000}"/>
    <cellStyle name="Normal 4 3 5 2 4" xfId="18378" xr:uid="{00000000-0005-0000-0000-0000FD490000}"/>
    <cellStyle name="Normal 4 3 5 2 4 2" xfId="18379" xr:uid="{00000000-0005-0000-0000-0000FE490000}"/>
    <cellStyle name="Normal 4 3 5 2 4 3" xfId="18380" xr:uid="{00000000-0005-0000-0000-0000FF490000}"/>
    <cellStyle name="Normal 4 3 5 2 4 4" xfId="18381" xr:uid="{00000000-0005-0000-0000-0000004A0000}"/>
    <cellStyle name="Normal 4 3 5 2 5" xfId="18382" xr:uid="{00000000-0005-0000-0000-0000014A0000}"/>
    <cellStyle name="Normal 4 3 5 2 6" xfId="18383" xr:uid="{00000000-0005-0000-0000-0000024A0000}"/>
    <cellStyle name="Normal 4 3 5 2 7" xfId="18384" xr:uid="{00000000-0005-0000-0000-0000034A0000}"/>
    <cellStyle name="Normal 4 3 5 3" xfId="18385" xr:uid="{00000000-0005-0000-0000-0000044A0000}"/>
    <cellStyle name="Normal 4 3 5 3 2" xfId="18386" xr:uid="{00000000-0005-0000-0000-0000054A0000}"/>
    <cellStyle name="Normal 4 3 5 3 3" xfId="18387" xr:uid="{00000000-0005-0000-0000-0000064A0000}"/>
    <cellStyle name="Normal 4 3 5 3 4" xfId="18388" xr:uid="{00000000-0005-0000-0000-0000074A0000}"/>
    <cellStyle name="Normal 4 3 5 4" xfId="18389" xr:uid="{00000000-0005-0000-0000-0000084A0000}"/>
    <cellStyle name="Normal 4 3 5 4 2" xfId="18390" xr:uid="{00000000-0005-0000-0000-0000094A0000}"/>
    <cellStyle name="Normal 4 3 5 4 3" xfId="18391" xr:uid="{00000000-0005-0000-0000-00000A4A0000}"/>
    <cellStyle name="Normal 4 3 5 4 4" xfId="18392" xr:uid="{00000000-0005-0000-0000-00000B4A0000}"/>
    <cellStyle name="Normal 4 3 5 5" xfId="18393" xr:uid="{00000000-0005-0000-0000-00000C4A0000}"/>
    <cellStyle name="Normal 4 3 5 5 2" xfId="18394" xr:uid="{00000000-0005-0000-0000-00000D4A0000}"/>
    <cellStyle name="Normal 4 3 5 5 3" xfId="18395" xr:uid="{00000000-0005-0000-0000-00000E4A0000}"/>
    <cellStyle name="Normal 4 3 5 5 4" xfId="18396" xr:uid="{00000000-0005-0000-0000-00000F4A0000}"/>
    <cellStyle name="Normal 4 3 5 6" xfId="18397" xr:uid="{00000000-0005-0000-0000-0000104A0000}"/>
    <cellStyle name="Normal 4 3 5 7" xfId="18398" xr:uid="{00000000-0005-0000-0000-0000114A0000}"/>
    <cellStyle name="Normal 4 3 5 8" xfId="18399" xr:uid="{00000000-0005-0000-0000-0000124A0000}"/>
    <cellStyle name="Normal 4 3 6" xfId="18400" xr:uid="{00000000-0005-0000-0000-0000134A0000}"/>
    <cellStyle name="Normal 4 3 6 2" xfId="18401" xr:uid="{00000000-0005-0000-0000-0000144A0000}"/>
    <cellStyle name="Normal 4 3 6 2 2" xfId="18402" xr:uid="{00000000-0005-0000-0000-0000154A0000}"/>
    <cellStyle name="Normal 4 3 6 2 3" xfId="18403" xr:uid="{00000000-0005-0000-0000-0000164A0000}"/>
    <cellStyle name="Normal 4 3 6 2 4" xfId="18404" xr:uid="{00000000-0005-0000-0000-0000174A0000}"/>
    <cellStyle name="Normal 4 3 6 3" xfId="18405" xr:uid="{00000000-0005-0000-0000-0000184A0000}"/>
    <cellStyle name="Normal 4 3 6 3 2" xfId="18406" xr:uid="{00000000-0005-0000-0000-0000194A0000}"/>
    <cellStyle name="Normal 4 3 6 3 3" xfId="18407" xr:uid="{00000000-0005-0000-0000-00001A4A0000}"/>
    <cellStyle name="Normal 4 3 6 3 4" xfId="18408" xr:uid="{00000000-0005-0000-0000-00001B4A0000}"/>
    <cellStyle name="Normal 4 3 6 4" xfId="18409" xr:uid="{00000000-0005-0000-0000-00001C4A0000}"/>
    <cellStyle name="Normal 4 3 6 5" xfId="18410" xr:uid="{00000000-0005-0000-0000-00001D4A0000}"/>
    <cellStyle name="Normal 4 3 6 6" xfId="18411" xr:uid="{00000000-0005-0000-0000-00001E4A0000}"/>
    <cellStyle name="Normal 4 3 7" xfId="18412" xr:uid="{00000000-0005-0000-0000-00001F4A0000}"/>
    <cellStyle name="Normal 4 3 7 2" xfId="18413" xr:uid="{00000000-0005-0000-0000-0000204A0000}"/>
    <cellStyle name="Normal 4 3 7 3" xfId="18414" xr:uid="{00000000-0005-0000-0000-0000214A0000}"/>
    <cellStyle name="Normal 4 3 7 4" xfId="18415" xr:uid="{00000000-0005-0000-0000-0000224A0000}"/>
    <cellStyle name="Normal 4 3 8" xfId="18416" xr:uid="{00000000-0005-0000-0000-0000234A0000}"/>
    <cellStyle name="Normal 4 3 8 2" xfId="18417" xr:uid="{00000000-0005-0000-0000-0000244A0000}"/>
    <cellStyle name="Normal 4 3 8 3" xfId="18418" xr:uid="{00000000-0005-0000-0000-0000254A0000}"/>
    <cellStyle name="Normal 4 3 8 4" xfId="18419" xr:uid="{00000000-0005-0000-0000-0000264A0000}"/>
    <cellStyle name="Normal 4 3 9" xfId="18420" xr:uid="{00000000-0005-0000-0000-0000274A0000}"/>
    <cellStyle name="Normal 4 4" xfId="18421" xr:uid="{00000000-0005-0000-0000-0000284A0000}"/>
    <cellStyle name="Normal 4 4 2" xfId="18422" xr:uid="{00000000-0005-0000-0000-0000294A0000}"/>
    <cellStyle name="Normal 4 4 2 2" xfId="18423" xr:uid="{00000000-0005-0000-0000-00002A4A0000}"/>
    <cellStyle name="Normal 4 4 2 2 2" xfId="18424" xr:uid="{00000000-0005-0000-0000-00002B4A0000}"/>
    <cellStyle name="Normal 4 4 2 2 2 2" xfId="18425" xr:uid="{00000000-0005-0000-0000-00002C4A0000}"/>
    <cellStyle name="Normal 4 4 2 2 2 3" xfId="18426" xr:uid="{00000000-0005-0000-0000-00002D4A0000}"/>
    <cellStyle name="Normal 4 4 2 2 2 4" xfId="18427" xr:uid="{00000000-0005-0000-0000-00002E4A0000}"/>
    <cellStyle name="Normal 4 4 2 2 3" xfId="18428" xr:uid="{00000000-0005-0000-0000-00002F4A0000}"/>
    <cellStyle name="Normal 4 4 2 2 3 2" xfId="18429" xr:uid="{00000000-0005-0000-0000-0000304A0000}"/>
    <cellStyle name="Normal 4 4 2 2 3 3" xfId="18430" xr:uid="{00000000-0005-0000-0000-0000314A0000}"/>
    <cellStyle name="Normal 4 4 2 2 3 4" xfId="18431" xr:uid="{00000000-0005-0000-0000-0000324A0000}"/>
    <cellStyle name="Normal 4 4 2 2 4" xfId="18432" xr:uid="{00000000-0005-0000-0000-0000334A0000}"/>
    <cellStyle name="Normal 4 4 2 2 5" xfId="18433" xr:uid="{00000000-0005-0000-0000-0000344A0000}"/>
    <cellStyle name="Normal 4 4 2 2 6" xfId="18434" xr:uid="{00000000-0005-0000-0000-0000354A0000}"/>
    <cellStyle name="Normal 4 4 2 3" xfId="18435" xr:uid="{00000000-0005-0000-0000-0000364A0000}"/>
    <cellStyle name="Normal 4 4 2 3 2" xfId="18436" xr:uid="{00000000-0005-0000-0000-0000374A0000}"/>
    <cellStyle name="Normal 4 4 2 3 3" xfId="18437" xr:uid="{00000000-0005-0000-0000-0000384A0000}"/>
    <cellStyle name="Normal 4 4 2 3 4" xfId="18438" xr:uid="{00000000-0005-0000-0000-0000394A0000}"/>
    <cellStyle name="Normal 4 4 2 4" xfId="18439" xr:uid="{00000000-0005-0000-0000-00003A4A0000}"/>
    <cellStyle name="Normal 4 4 2 4 2" xfId="18440" xr:uid="{00000000-0005-0000-0000-00003B4A0000}"/>
    <cellStyle name="Normal 4 4 2 4 3" xfId="18441" xr:uid="{00000000-0005-0000-0000-00003C4A0000}"/>
    <cellStyle name="Normal 4 4 2 4 4" xfId="18442" xr:uid="{00000000-0005-0000-0000-00003D4A0000}"/>
    <cellStyle name="Normal 4 4 2 5" xfId="18443" xr:uid="{00000000-0005-0000-0000-00003E4A0000}"/>
    <cellStyle name="Normal 4 4 2 6" xfId="18444" xr:uid="{00000000-0005-0000-0000-00003F4A0000}"/>
    <cellStyle name="Normal 4 4 2 7" xfId="18445" xr:uid="{00000000-0005-0000-0000-0000404A0000}"/>
    <cellStyle name="Normal 4 4 2 8" xfId="18446" xr:uid="{00000000-0005-0000-0000-0000414A0000}"/>
    <cellStyle name="Normal 4 4 3" xfId="18447" xr:uid="{00000000-0005-0000-0000-0000424A0000}"/>
    <cellStyle name="Normal 4 4 3 2" xfId="18448" xr:uid="{00000000-0005-0000-0000-0000434A0000}"/>
    <cellStyle name="Normal 4 4 3 2 2" xfId="18449" xr:uid="{00000000-0005-0000-0000-0000444A0000}"/>
    <cellStyle name="Normal 4 4 3 2 2 2" xfId="18450" xr:uid="{00000000-0005-0000-0000-0000454A0000}"/>
    <cellStyle name="Normal 4 4 3 2 2 3" xfId="18451" xr:uid="{00000000-0005-0000-0000-0000464A0000}"/>
    <cellStyle name="Normal 4 4 3 2 2 4" xfId="18452" xr:uid="{00000000-0005-0000-0000-0000474A0000}"/>
    <cellStyle name="Normal 4 4 3 2 3" xfId="18453" xr:uid="{00000000-0005-0000-0000-0000484A0000}"/>
    <cellStyle name="Normal 4 4 3 2 4" xfId="18454" xr:uid="{00000000-0005-0000-0000-0000494A0000}"/>
    <cellStyle name="Normal 4 4 3 2 5" xfId="18455" xr:uid="{00000000-0005-0000-0000-00004A4A0000}"/>
    <cellStyle name="Normal 4 4 3 3" xfId="18456" xr:uid="{00000000-0005-0000-0000-00004B4A0000}"/>
    <cellStyle name="Normal 4 4 3 3 2" xfId="18457" xr:uid="{00000000-0005-0000-0000-00004C4A0000}"/>
    <cellStyle name="Normal 4 4 3 3 3" xfId="18458" xr:uid="{00000000-0005-0000-0000-00004D4A0000}"/>
    <cellStyle name="Normal 4 4 3 3 4" xfId="18459" xr:uid="{00000000-0005-0000-0000-00004E4A0000}"/>
    <cellStyle name="Normal 4 4 3 4" xfId="18460" xr:uid="{00000000-0005-0000-0000-00004F4A0000}"/>
    <cellStyle name="Normal 4 4 3 5" xfId="18461" xr:uid="{00000000-0005-0000-0000-0000504A0000}"/>
    <cellStyle name="Normal 4 4 3 6" xfId="18462" xr:uid="{00000000-0005-0000-0000-0000514A0000}"/>
    <cellStyle name="Normal 4 4 4" xfId="18463" xr:uid="{00000000-0005-0000-0000-0000524A0000}"/>
    <cellStyle name="Normal 4 4 4 2" xfId="18464" xr:uid="{00000000-0005-0000-0000-0000534A0000}"/>
    <cellStyle name="Normal 4 4 4 2 2" xfId="18465" xr:uid="{00000000-0005-0000-0000-0000544A0000}"/>
    <cellStyle name="Normal 4 4 4 2 3" xfId="18466" xr:uid="{00000000-0005-0000-0000-0000554A0000}"/>
    <cellStyle name="Normal 4 4 4 2 4" xfId="18467" xr:uid="{00000000-0005-0000-0000-0000564A0000}"/>
    <cellStyle name="Normal 4 4 4 3" xfId="18468" xr:uid="{00000000-0005-0000-0000-0000574A0000}"/>
    <cellStyle name="Normal 4 4 4 4" xfId="18469" xr:uid="{00000000-0005-0000-0000-0000584A0000}"/>
    <cellStyle name="Normal 4 4 4 5" xfId="18470" xr:uid="{00000000-0005-0000-0000-0000594A0000}"/>
    <cellStyle name="Normal 4 4 5" xfId="18471" xr:uid="{00000000-0005-0000-0000-00005A4A0000}"/>
    <cellStyle name="Normal 4 4 5 2" xfId="18472" xr:uid="{00000000-0005-0000-0000-00005B4A0000}"/>
    <cellStyle name="Normal 4 4 5 3" xfId="18473" xr:uid="{00000000-0005-0000-0000-00005C4A0000}"/>
    <cellStyle name="Normal 4 4 5 4" xfId="18474" xr:uid="{00000000-0005-0000-0000-00005D4A0000}"/>
    <cellStyle name="Normal 4 4 6" xfId="18475" xr:uid="{00000000-0005-0000-0000-00005E4A0000}"/>
    <cellStyle name="Normal 4 4 6 2" xfId="18476" xr:uid="{00000000-0005-0000-0000-00005F4A0000}"/>
    <cellStyle name="Normal 4 4 6 3" xfId="18477" xr:uid="{00000000-0005-0000-0000-0000604A0000}"/>
    <cellStyle name="Normal 4 4 6 4" xfId="18478" xr:uid="{00000000-0005-0000-0000-0000614A0000}"/>
    <cellStyle name="Normal 4 5" xfId="18479" xr:uid="{00000000-0005-0000-0000-0000624A0000}"/>
    <cellStyle name="Normal 4 5 10" xfId="18480" xr:uid="{00000000-0005-0000-0000-0000634A0000}"/>
    <cellStyle name="Normal 4 5 11" xfId="18481" xr:uid="{00000000-0005-0000-0000-0000644A0000}"/>
    <cellStyle name="Normal 4 5 12" xfId="18482" xr:uid="{00000000-0005-0000-0000-0000654A0000}"/>
    <cellStyle name="Normal 4 5 13" xfId="18483" xr:uid="{00000000-0005-0000-0000-0000664A0000}"/>
    <cellStyle name="Normal 4 5 14" xfId="18484" xr:uid="{00000000-0005-0000-0000-0000674A0000}"/>
    <cellStyle name="Normal 4 5 15" xfId="18485" xr:uid="{00000000-0005-0000-0000-0000684A0000}"/>
    <cellStyle name="Normal 4 5 16" xfId="18486" xr:uid="{00000000-0005-0000-0000-0000694A0000}"/>
    <cellStyle name="Normal 4 5 17" xfId="18487" xr:uid="{00000000-0005-0000-0000-00006A4A0000}"/>
    <cellStyle name="Normal 4 5 18" xfId="18488" xr:uid="{00000000-0005-0000-0000-00006B4A0000}"/>
    <cellStyle name="Normal 4 5 19" xfId="18489" xr:uid="{00000000-0005-0000-0000-00006C4A0000}"/>
    <cellStyle name="Normal 4 5 2" xfId="18490" xr:uid="{00000000-0005-0000-0000-00006D4A0000}"/>
    <cellStyle name="Normal 4 5 2 2" xfId="18491" xr:uid="{00000000-0005-0000-0000-00006E4A0000}"/>
    <cellStyle name="Normal 4 5 2 2 2" xfId="18492" xr:uid="{00000000-0005-0000-0000-00006F4A0000}"/>
    <cellStyle name="Normal 4 5 2 2 2 2" xfId="18493" xr:uid="{00000000-0005-0000-0000-0000704A0000}"/>
    <cellStyle name="Normal 4 5 2 2 2 3" xfId="18494" xr:uid="{00000000-0005-0000-0000-0000714A0000}"/>
    <cellStyle name="Normal 4 5 2 2 2 4" xfId="18495" xr:uid="{00000000-0005-0000-0000-0000724A0000}"/>
    <cellStyle name="Normal 4 5 2 2 3" xfId="18496" xr:uid="{00000000-0005-0000-0000-0000734A0000}"/>
    <cellStyle name="Normal 4 5 2 2 4" xfId="18497" xr:uid="{00000000-0005-0000-0000-0000744A0000}"/>
    <cellStyle name="Normal 4 5 2 2 5" xfId="18498" xr:uid="{00000000-0005-0000-0000-0000754A0000}"/>
    <cellStyle name="Normal 4 5 2 3" xfId="18499" xr:uid="{00000000-0005-0000-0000-0000764A0000}"/>
    <cellStyle name="Normal 4 5 2 3 2" xfId="18500" xr:uid="{00000000-0005-0000-0000-0000774A0000}"/>
    <cellStyle name="Normal 4 5 2 3 3" xfId="18501" xr:uid="{00000000-0005-0000-0000-0000784A0000}"/>
    <cellStyle name="Normal 4 5 2 3 4" xfId="18502" xr:uid="{00000000-0005-0000-0000-0000794A0000}"/>
    <cellStyle name="Normal 4 5 2 4" xfId="18503" xr:uid="{00000000-0005-0000-0000-00007A4A0000}"/>
    <cellStyle name="Normal 4 5 2 4 2" xfId="18504" xr:uid="{00000000-0005-0000-0000-00007B4A0000}"/>
    <cellStyle name="Normal 4 5 2 4 3" xfId="18505" xr:uid="{00000000-0005-0000-0000-00007C4A0000}"/>
    <cellStyle name="Normal 4 5 2 4 4" xfId="18506" xr:uid="{00000000-0005-0000-0000-00007D4A0000}"/>
    <cellStyle name="Normal 4 5 20" xfId="18507" xr:uid="{00000000-0005-0000-0000-00007E4A0000}"/>
    <cellStyle name="Normal 4 5 21" xfId="18508" xr:uid="{00000000-0005-0000-0000-00007F4A0000}"/>
    <cellStyle name="Normal 4 5 22" xfId="18509" xr:uid="{00000000-0005-0000-0000-0000804A0000}"/>
    <cellStyle name="Normal 4 5 23" xfId="18510" xr:uid="{00000000-0005-0000-0000-0000814A0000}"/>
    <cellStyle name="Normal 4 5 24" xfId="18511" xr:uid="{00000000-0005-0000-0000-0000824A0000}"/>
    <cellStyle name="Normal 4 5 25" xfId="18512" xr:uid="{00000000-0005-0000-0000-0000834A0000}"/>
    <cellStyle name="Normal 4 5 26" xfId="18513" xr:uid="{00000000-0005-0000-0000-0000844A0000}"/>
    <cellStyle name="Normal 4 5 27" xfId="18514" xr:uid="{00000000-0005-0000-0000-0000854A0000}"/>
    <cellStyle name="Normal 4 5 28" xfId="18515" xr:uid="{00000000-0005-0000-0000-0000864A0000}"/>
    <cellStyle name="Normal 4 5 29" xfId="18516" xr:uid="{00000000-0005-0000-0000-0000874A0000}"/>
    <cellStyle name="Normal 4 5 3" xfId="18517" xr:uid="{00000000-0005-0000-0000-0000884A0000}"/>
    <cellStyle name="Normal 4 5 3 2" xfId="18518" xr:uid="{00000000-0005-0000-0000-0000894A0000}"/>
    <cellStyle name="Normal 4 5 3 2 2" xfId="18519" xr:uid="{00000000-0005-0000-0000-00008A4A0000}"/>
    <cellStyle name="Normal 4 5 3 2 2 2" xfId="18520" xr:uid="{00000000-0005-0000-0000-00008B4A0000}"/>
    <cellStyle name="Normal 4 5 3 2 2 3" xfId="18521" xr:uid="{00000000-0005-0000-0000-00008C4A0000}"/>
    <cellStyle name="Normal 4 5 3 2 2 4" xfId="18522" xr:uid="{00000000-0005-0000-0000-00008D4A0000}"/>
    <cellStyle name="Normal 4 5 3 2 3" xfId="18523" xr:uid="{00000000-0005-0000-0000-00008E4A0000}"/>
    <cellStyle name="Normal 4 5 3 2 4" xfId="18524" xr:uid="{00000000-0005-0000-0000-00008F4A0000}"/>
    <cellStyle name="Normal 4 5 3 2 5" xfId="18525" xr:uid="{00000000-0005-0000-0000-0000904A0000}"/>
    <cellStyle name="Normal 4 5 3 3" xfId="18526" xr:uid="{00000000-0005-0000-0000-0000914A0000}"/>
    <cellStyle name="Normal 4 5 3 3 2" xfId="18527" xr:uid="{00000000-0005-0000-0000-0000924A0000}"/>
    <cellStyle name="Normal 4 5 3 3 3" xfId="18528" xr:uid="{00000000-0005-0000-0000-0000934A0000}"/>
    <cellStyle name="Normal 4 5 3 3 4" xfId="18529" xr:uid="{00000000-0005-0000-0000-0000944A0000}"/>
    <cellStyle name="Normal 4 5 3 4" xfId="18530" xr:uid="{00000000-0005-0000-0000-0000954A0000}"/>
    <cellStyle name="Normal 4 5 3 4 2" xfId="18531" xr:uid="{00000000-0005-0000-0000-0000964A0000}"/>
    <cellStyle name="Normal 4 5 3 4 3" xfId="18532" xr:uid="{00000000-0005-0000-0000-0000974A0000}"/>
    <cellStyle name="Normal 4 5 3 4 4" xfId="18533" xr:uid="{00000000-0005-0000-0000-0000984A0000}"/>
    <cellStyle name="Normal 4 5 30" xfId="18534" xr:uid="{00000000-0005-0000-0000-0000994A0000}"/>
    <cellStyle name="Normal 4 5 31" xfId="18535" xr:uid="{00000000-0005-0000-0000-00009A4A0000}"/>
    <cellStyle name="Normal 4 5 32" xfId="18536" xr:uid="{00000000-0005-0000-0000-00009B4A0000}"/>
    <cellStyle name="Normal 4 5 33" xfId="18537" xr:uid="{00000000-0005-0000-0000-00009C4A0000}"/>
    <cellStyle name="Normal 4 5 34" xfId="18538" xr:uid="{00000000-0005-0000-0000-00009D4A0000}"/>
    <cellStyle name="Normal 4 5 35" xfId="18539" xr:uid="{00000000-0005-0000-0000-00009E4A0000}"/>
    <cellStyle name="Normal 4 5 36" xfId="18540" xr:uid="{00000000-0005-0000-0000-00009F4A0000}"/>
    <cellStyle name="Normal 4 5 37" xfId="18541" xr:uid="{00000000-0005-0000-0000-0000A04A0000}"/>
    <cellStyle name="Normal 4 5 38" xfId="18542" xr:uid="{00000000-0005-0000-0000-0000A14A0000}"/>
    <cellStyle name="Normal 4 5 39" xfId="18543" xr:uid="{00000000-0005-0000-0000-0000A24A0000}"/>
    <cellStyle name="Normal 4 5 4" xfId="18544" xr:uid="{00000000-0005-0000-0000-0000A34A0000}"/>
    <cellStyle name="Normal 4 5 4 2" xfId="18545" xr:uid="{00000000-0005-0000-0000-0000A44A0000}"/>
    <cellStyle name="Normal 4 5 4 2 2" xfId="18546" xr:uid="{00000000-0005-0000-0000-0000A54A0000}"/>
    <cellStyle name="Normal 4 5 4 2 3" xfId="18547" xr:uid="{00000000-0005-0000-0000-0000A64A0000}"/>
    <cellStyle name="Normal 4 5 4 2 4" xfId="18548" xr:uid="{00000000-0005-0000-0000-0000A74A0000}"/>
    <cellStyle name="Normal 4 5 4 3" xfId="18549" xr:uid="{00000000-0005-0000-0000-0000A84A0000}"/>
    <cellStyle name="Normal 4 5 4 3 2" xfId="18550" xr:uid="{00000000-0005-0000-0000-0000A94A0000}"/>
    <cellStyle name="Normal 4 5 4 3 3" xfId="18551" xr:uid="{00000000-0005-0000-0000-0000AA4A0000}"/>
    <cellStyle name="Normal 4 5 4 3 4" xfId="18552" xr:uid="{00000000-0005-0000-0000-0000AB4A0000}"/>
    <cellStyle name="Normal 4 5 40" xfId="18553" xr:uid="{00000000-0005-0000-0000-0000AC4A0000}"/>
    <cellStyle name="Normal 4 5 41" xfId="18554" xr:uid="{00000000-0005-0000-0000-0000AD4A0000}"/>
    <cellStyle name="Normal 4 5 42" xfId="18555" xr:uid="{00000000-0005-0000-0000-0000AE4A0000}"/>
    <cellStyle name="Normal 4 5 43" xfId="18556" xr:uid="{00000000-0005-0000-0000-0000AF4A0000}"/>
    <cellStyle name="Normal 4 5 44" xfId="18557" xr:uid="{00000000-0005-0000-0000-0000B04A0000}"/>
    <cellStyle name="Normal 4 5 45" xfId="18558" xr:uid="{00000000-0005-0000-0000-0000B14A0000}"/>
    <cellStyle name="Normal 4 5 46" xfId="18559" xr:uid="{00000000-0005-0000-0000-0000B24A0000}"/>
    <cellStyle name="Normal 4 5 47" xfId="18560" xr:uid="{00000000-0005-0000-0000-0000B34A0000}"/>
    <cellStyle name="Normal 4 5 48" xfId="18561" xr:uid="{00000000-0005-0000-0000-0000B44A0000}"/>
    <cellStyle name="Normal 4 5 49" xfId="18562" xr:uid="{00000000-0005-0000-0000-0000B54A0000}"/>
    <cellStyle name="Normal 4 5 5" xfId="18563" xr:uid="{00000000-0005-0000-0000-0000B64A0000}"/>
    <cellStyle name="Normal 4 5 5 2" xfId="18564" xr:uid="{00000000-0005-0000-0000-0000B74A0000}"/>
    <cellStyle name="Normal 4 5 5 2 2" xfId="18565" xr:uid="{00000000-0005-0000-0000-0000B84A0000}"/>
    <cellStyle name="Normal 4 5 5 2 3" xfId="18566" xr:uid="{00000000-0005-0000-0000-0000B94A0000}"/>
    <cellStyle name="Normal 4 5 5 2 4" xfId="18567" xr:uid="{00000000-0005-0000-0000-0000BA4A0000}"/>
    <cellStyle name="Normal 4 5 50" xfId="18568" xr:uid="{00000000-0005-0000-0000-0000BB4A0000}"/>
    <cellStyle name="Normal 4 5 51" xfId="18569" xr:uid="{00000000-0005-0000-0000-0000BC4A0000}"/>
    <cellStyle name="Normal 4 5 52" xfId="18570" xr:uid="{00000000-0005-0000-0000-0000BD4A0000}"/>
    <cellStyle name="Normal 4 5 53" xfId="18571" xr:uid="{00000000-0005-0000-0000-0000BE4A0000}"/>
    <cellStyle name="Normal 4 5 54" xfId="18572" xr:uid="{00000000-0005-0000-0000-0000BF4A0000}"/>
    <cellStyle name="Normal 4 5 55" xfId="18573" xr:uid="{00000000-0005-0000-0000-0000C04A0000}"/>
    <cellStyle name="Normal 4 5 56" xfId="18574" xr:uid="{00000000-0005-0000-0000-0000C14A0000}"/>
    <cellStyle name="Normal 4 5 57" xfId="18575" xr:uid="{00000000-0005-0000-0000-0000C24A0000}"/>
    <cellStyle name="Normal 4 5 58" xfId="18576" xr:uid="{00000000-0005-0000-0000-0000C34A0000}"/>
    <cellStyle name="Normal 4 5 59" xfId="18577" xr:uid="{00000000-0005-0000-0000-0000C44A0000}"/>
    <cellStyle name="Normal 4 5 6" xfId="18578" xr:uid="{00000000-0005-0000-0000-0000C54A0000}"/>
    <cellStyle name="Normal 4 5 60" xfId="18579" xr:uid="{00000000-0005-0000-0000-0000C64A0000}"/>
    <cellStyle name="Normal 4 5 61" xfId="18580" xr:uid="{00000000-0005-0000-0000-0000C74A0000}"/>
    <cellStyle name="Normal 4 5 62" xfId="18581" xr:uid="{00000000-0005-0000-0000-0000C84A0000}"/>
    <cellStyle name="Normal 4 5 63" xfId="18582" xr:uid="{00000000-0005-0000-0000-0000C94A0000}"/>
    <cellStyle name="Normal 4 5 64" xfId="18583" xr:uid="{00000000-0005-0000-0000-0000CA4A0000}"/>
    <cellStyle name="Normal 4 5 65" xfId="18584" xr:uid="{00000000-0005-0000-0000-0000CB4A0000}"/>
    <cellStyle name="Normal 4 5 66" xfId="18585" xr:uid="{00000000-0005-0000-0000-0000CC4A0000}"/>
    <cellStyle name="Normal 4 5 67" xfId="18586" xr:uid="{00000000-0005-0000-0000-0000CD4A0000}"/>
    <cellStyle name="Normal 4 5 68" xfId="18587" xr:uid="{00000000-0005-0000-0000-0000CE4A0000}"/>
    <cellStyle name="Normal 4 5 69" xfId="18588" xr:uid="{00000000-0005-0000-0000-0000CF4A0000}"/>
    <cellStyle name="Normal 4 5 7" xfId="18589" xr:uid="{00000000-0005-0000-0000-0000D04A0000}"/>
    <cellStyle name="Normal 4 5 70" xfId="18590" xr:uid="{00000000-0005-0000-0000-0000D14A0000}"/>
    <cellStyle name="Normal 4 5 71" xfId="18591" xr:uid="{00000000-0005-0000-0000-0000D24A0000}"/>
    <cellStyle name="Normal 4 5 72" xfId="18592" xr:uid="{00000000-0005-0000-0000-0000D34A0000}"/>
    <cellStyle name="Normal 4 5 73" xfId="18593" xr:uid="{00000000-0005-0000-0000-0000D44A0000}"/>
    <cellStyle name="Normal 4 5 74" xfId="18594" xr:uid="{00000000-0005-0000-0000-0000D54A0000}"/>
    <cellStyle name="Normal 4 5 75" xfId="18595" xr:uid="{00000000-0005-0000-0000-0000D64A0000}"/>
    <cellStyle name="Normal 4 5 76" xfId="18596" xr:uid="{00000000-0005-0000-0000-0000D74A0000}"/>
    <cellStyle name="Normal 4 5 77" xfId="18597" xr:uid="{00000000-0005-0000-0000-0000D84A0000}"/>
    <cellStyle name="Normal 4 5 78" xfId="18598" xr:uid="{00000000-0005-0000-0000-0000D94A0000}"/>
    <cellStyle name="Normal 4 5 79" xfId="18599" xr:uid="{00000000-0005-0000-0000-0000DA4A0000}"/>
    <cellStyle name="Normal 4 5 8" xfId="18600" xr:uid="{00000000-0005-0000-0000-0000DB4A0000}"/>
    <cellStyle name="Normal 4 5 80" xfId="18601" xr:uid="{00000000-0005-0000-0000-0000DC4A0000}"/>
    <cellStyle name="Normal 4 5 81" xfId="18602" xr:uid="{00000000-0005-0000-0000-0000DD4A0000}"/>
    <cellStyle name="Normal 4 5 82" xfId="18603" xr:uid="{00000000-0005-0000-0000-0000DE4A0000}"/>
    <cellStyle name="Normal 4 5 83" xfId="18604" xr:uid="{00000000-0005-0000-0000-0000DF4A0000}"/>
    <cellStyle name="Normal 4 5 84" xfId="18605" xr:uid="{00000000-0005-0000-0000-0000E04A0000}"/>
    <cellStyle name="Normal 4 5 85" xfId="18606" xr:uid="{00000000-0005-0000-0000-0000E14A0000}"/>
    <cellStyle name="Normal 4 5 86" xfId="18607" xr:uid="{00000000-0005-0000-0000-0000E24A0000}"/>
    <cellStyle name="Normal 4 5 87" xfId="18608" xr:uid="{00000000-0005-0000-0000-0000E34A0000}"/>
    <cellStyle name="Normal 4 5 88" xfId="18609" xr:uid="{00000000-0005-0000-0000-0000E44A0000}"/>
    <cellStyle name="Normal 4 5 89" xfId="18610" xr:uid="{00000000-0005-0000-0000-0000E54A0000}"/>
    <cellStyle name="Normal 4 5 9" xfId="18611" xr:uid="{00000000-0005-0000-0000-0000E64A0000}"/>
    <cellStyle name="Normal 4 5 90" xfId="18612" xr:uid="{00000000-0005-0000-0000-0000E74A0000}"/>
    <cellStyle name="Normal 4 5 91" xfId="18613" xr:uid="{00000000-0005-0000-0000-0000E84A0000}"/>
    <cellStyle name="Normal 4 5 92" xfId="18614" xr:uid="{00000000-0005-0000-0000-0000E94A0000}"/>
    <cellStyle name="Normal 4 5 93" xfId="18615" xr:uid="{00000000-0005-0000-0000-0000EA4A0000}"/>
    <cellStyle name="Normal 4 5 94" xfId="18616" xr:uid="{00000000-0005-0000-0000-0000EB4A0000}"/>
    <cellStyle name="Normal 4 5 94 2" xfId="18617" xr:uid="{00000000-0005-0000-0000-0000EC4A0000}"/>
    <cellStyle name="Normal 4 5 94 3" xfId="18618" xr:uid="{00000000-0005-0000-0000-0000ED4A0000}"/>
    <cellStyle name="Normal 4 5 94 4" xfId="18619" xr:uid="{00000000-0005-0000-0000-0000EE4A0000}"/>
    <cellStyle name="Normal 4 6" xfId="18620" xr:uid="{00000000-0005-0000-0000-0000EF4A0000}"/>
    <cellStyle name="Normal 4 6 2" xfId="18621" xr:uid="{00000000-0005-0000-0000-0000F04A0000}"/>
    <cellStyle name="Normal 4 6 2 2" xfId="18622" xr:uid="{00000000-0005-0000-0000-0000F14A0000}"/>
    <cellStyle name="Normal 4 6 2 2 2" xfId="18623" xr:uid="{00000000-0005-0000-0000-0000F24A0000}"/>
    <cellStyle name="Normal 4 6 2 2 3" xfId="18624" xr:uid="{00000000-0005-0000-0000-0000F34A0000}"/>
    <cellStyle name="Normal 4 6 2 2 4" xfId="18625" xr:uid="{00000000-0005-0000-0000-0000F44A0000}"/>
    <cellStyle name="Normal 4 6 2 3" xfId="18626" xr:uid="{00000000-0005-0000-0000-0000F54A0000}"/>
    <cellStyle name="Normal 4 6 2 3 2" xfId="18627" xr:uid="{00000000-0005-0000-0000-0000F64A0000}"/>
    <cellStyle name="Normal 4 6 2 3 3" xfId="18628" xr:uid="{00000000-0005-0000-0000-0000F74A0000}"/>
    <cellStyle name="Normal 4 6 2 3 4" xfId="18629" xr:uid="{00000000-0005-0000-0000-0000F84A0000}"/>
    <cellStyle name="Normal 4 6 3" xfId="18630" xr:uid="{00000000-0005-0000-0000-0000F94A0000}"/>
    <cellStyle name="Normal 4 6 3 2" xfId="18631" xr:uid="{00000000-0005-0000-0000-0000FA4A0000}"/>
    <cellStyle name="Normal 4 6 3 3" xfId="18632" xr:uid="{00000000-0005-0000-0000-0000FB4A0000}"/>
    <cellStyle name="Normal 4 6 3 4" xfId="18633" xr:uid="{00000000-0005-0000-0000-0000FC4A0000}"/>
    <cellStyle name="Normal 4 6 4" xfId="18634" xr:uid="{00000000-0005-0000-0000-0000FD4A0000}"/>
    <cellStyle name="Normal 4 6 4 2" xfId="18635" xr:uid="{00000000-0005-0000-0000-0000FE4A0000}"/>
    <cellStyle name="Normal 4 6 4 3" xfId="18636" xr:uid="{00000000-0005-0000-0000-0000FF4A0000}"/>
    <cellStyle name="Normal 4 6 4 4" xfId="18637" xr:uid="{00000000-0005-0000-0000-0000004B0000}"/>
    <cellStyle name="Normal 4 7" xfId="18638" xr:uid="{00000000-0005-0000-0000-0000014B0000}"/>
    <cellStyle name="Normal 4 7 2" xfId="18639" xr:uid="{00000000-0005-0000-0000-0000024B0000}"/>
    <cellStyle name="Normal 4 7 2 2" xfId="18640" xr:uid="{00000000-0005-0000-0000-0000034B0000}"/>
    <cellStyle name="Normal 4 7 2 2 2" xfId="18641" xr:uid="{00000000-0005-0000-0000-0000044B0000}"/>
    <cellStyle name="Normal 4 7 2 2 3" xfId="18642" xr:uid="{00000000-0005-0000-0000-0000054B0000}"/>
    <cellStyle name="Normal 4 7 2 2 4" xfId="18643" xr:uid="{00000000-0005-0000-0000-0000064B0000}"/>
    <cellStyle name="Normal 4 7 2 3" xfId="18644" xr:uid="{00000000-0005-0000-0000-0000074B0000}"/>
    <cellStyle name="Normal 4 7 2 3 2" xfId="18645" xr:uid="{00000000-0005-0000-0000-0000084B0000}"/>
    <cellStyle name="Normal 4 7 2 3 3" xfId="18646" xr:uid="{00000000-0005-0000-0000-0000094B0000}"/>
    <cellStyle name="Normal 4 7 2 3 4" xfId="18647" xr:uid="{00000000-0005-0000-0000-00000A4B0000}"/>
    <cellStyle name="Normal 4 7 3" xfId="18648" xr:uid="{00000000-0005-0000-0000-00000B4B0000}"/>
    <cellStyle name="Normal 4 7 3 2" xfId="18649" xr:uid="{00000000-0005-0000-0000-00000C4B0000}"/>
    <cellStyle name="Normal 4 7 3 3" xfId="18650" xr:uid="{00000000-0005-0000-0000-00000D4B0000}"/>
    <cellStyle name="Normal 4 7 3 4" xfId="18651" xr:uid="{00000000-0005-0000-0000-00000E4B0000}"/>
    <cellStyle name="Normal 4 7 4" xfId="18652" xr:uid="{00000000-0005-0000-0000-00000F4B0000}"/>
    <cellStyle name="Normal 4 7 4 2" xfId="18653" xr:uid="{00000000-0005-0000-0000-0000104B0000}"/>
    <cellStyle name="Normal 4 7 4 3" xfId="18654" xr:uid="{00000000-0005-0000-0000-0000114B0000}"/>
    <cellStyle name="Normal 4 7 4 4" xfId="18655" xr:uid="{00000000-0005-0000-0000-0000124B0000}"/>
    <cellStyle name="Normal 4 8" xfId="18656" xr:uid="{00000000-0005-0000-0000-0000134B0000}"/>
    <cellStyle name="Normal 4 8 2" xfId="18657" xr:uid="{00000000-0005-0000-0000-0000144B0000}"/>
    <cellStyle name="Normal 4 8 2 2" xfId="18658" xr:uid="{00000000-0005-0000-0000-0000154B0000}"/>
    <cellStyle name="Normal 4 8 2 2 2" xfId="18659" xr:uid="{00000000-0005-0000-0000-0000164B0000}"/>
    <cellStyle name="Normal 4 8 2 2 3" xfId="18660" xr:uid="{00000000-0005-0000-0000-0000174B0000}"/>
    <cellStyle name="Normal 4 8 2 2 4" xfId="18661" xr:uid="{00000000-0005-0000-0000-0000184B0000}"/>
    <cellStyle name="Normal 4 8 3" xfId="18662" xr:uid="{00000000-0005-0000-0000-0000194B0000}"/>
    <cellStyle name="Normal 4 8 3 2" xfId="18663" xr:uid="{00000000-0005-0000-0000-00001A4B0000}"/>
    <cellStyle name="Normal 4 8 3 3" xfId="18664" xr:uid="{00000000-0005-0000-0000-00001B4B0000}"/>
    <cellStyle name="Normal 4 8 3 4" xfId="18665" xr:uid="{00000000-0005-0000-0000-00001C4B0000}"/>
    <cellStyle name="Normal 4 9" xfId="18666" xr:uid="{00000000-0005-0000-0000-00001D4B0000}"/>
    <cellStyle name="Normal 4 9 2" xfId="18667" xr:uid="{00000000-0005-0000-0000-00001E4B0000}"/>
    <cellStyle name="Normal 4 9 2 2" xfId="18668" xr:uid="{00000000-0005-0000-0000-00001F4B0000}"/>
    <cellStyle name="Normal 4 9 2 3" xfId="18669" xr:uid="{00000000-0005-0000-0000-0000204B0000}"/>
    <cellStyle name="Normal 4 9 2 4" xfId="18670" xr:uid="{00000000-0005-0000-0000-0000214B0000}"/>
    <cellStyle name="Normal 4 9 3" xfId="18671" xr:uid="{00000000-0005-0000-0000-0000224B0000}"/>
    <cellStyle name="Normal 40" xfId="18672" xr:uid="{00000000-0005-0000-0000-0000234B0000}"/>
    <cellStyle name="Normal 40 2" xfId="18673" xr:uid="{00000000-0005-0000-0000-0000244B0000}"/>
    <cellStyle name="Normal 40 3" xfId="18674" xr:uid="{00000000-0005-0000-0000-0000254B0000}"/>
    <cellStyle name="Normal 40 3 2" xfId="18675" xr:uid="{00000000-0005-0000-0000-0000264B0000}"/>
    <cellStyle name="Normal 40 3 2 2" xfId="18676" xr:uid="{00000000-0005-0000-0000-0000274B0000}"/>
    <cellStyle name="Normal 40 3 2 2 2" xfId="18677" xr:uid="{00000000-0005-0000-0000-0000284B0000}"/>
    <cellStyle name="Normal 40 3 2 2 3" xfId="18678" xr:uid="{00000000-0005-0000-0000-0000294B0000}"/>
    <cellStyle name="Normal 40 3 2 2 4" xfId="18679" xr:uid="{00000000-0005-0000-0000-00002A4B0000}"/>
    <cellStyle name="Normal 40 3 2 3" xfId="18680" xr:uid="{00000000-0005-0000-0000-00002B4B0000}"/>
    <cellStyle name="Normal 40 3 2 4" xfId="18681" xr:uid="{00000000-0005-0000-0000-00002C4B0000}"/>
    <cellStyle name="Normal 40 3 2 5" xfId="18682" xr:uid="{00000000-0005-0000-0000-00002D4B0000}"/>
    <cellStyle name="Normal 40 3 3" xfId="18683" xr:uid="{00000000-0005-0000-0000-00002E4B0000}"/>
    <cellStyle name="Normal 40 3 3 2" xfId="18684" xr:uid="{00000000-0005-0000-0000-00002F4B0000}"/>
    <cellStyle name="Normal 40 3 3 3" xfId="18685" xr:uid="{00000000-0005-0000-0000-0000304B0000}"/>
    <cellStyle name="Normal 40 3 3 4" xfId="18686" xr:uid="{00000000-0005-0000-0000-0000314B0000}"/>
    <cellStyle name="Normal 40 3 4" xfId="18687" xr:uid="{00000000-0005-0000-0000-0000324B0000}"/>
    <cellStyle name="Normal 40 3 5" xfId="18688" xr:uid="{00000000-0005-0000-0000-0000334B0000}"/>
    <cellStyle name="Normal 40 3 6" xfId="18689" xr:uid="{00000000-0005-0000-0000-0000344B0000}"/>
    <cellStyle name="Normal 41" xfId="18690" xr:uid="{00000000-0005-0000-0000-0000354B0000}"/>
    <cellStyle name="Normal 41 2" xfId="18691" xr:uid="{00000000-0005-0000-0000-0000364B0000}"/>
    <cellStyle name="Normal 41 3" xfId="18692" xr:uid="{00000000-0005-0000-0000-0000374B0000}"/>
    <cellStyle name="Normal 41 3 2" xfId="18693" xr:uid="{00000000-0005-0000-0000-0000384B0000}"/>
    <cellStyle name="Normal 41 3 2 2" xfId="18694" xr:uid="{00000000-0005-0000-0000-0000394B0000}"/>
    <cellStyle name="Normal 41 3 2 2 2" xfId="18695" xr:uid="{00000000-0005-0000-0000-00003A4B0000}"/>
    <cellStyle name="Normal 41 3 2 2 3" xfId="18696" xr:uid="{00000000-0005-0000-0000-00003B4B0000}"/>
    <cellStyle name="Normal 41 3 2 2 4" xfId="18697" xr:uid="{00000000-0005-0000-0000-00003C4B0000}"/>
    <cellStyle name="Normal 41 3 2 3" xfId="18698" xr:uid="{00000000-0005-0000-0000-00003D4B0000}"/>
    <cellStyle name="Normal 41 3 2 4" xfId="18699" xr:uid="{00000000-0005-0000-0000-00003E4B0000}"/>
    <cellStyle name="Normal 41 3 2 5" xfId="18700" xr:uid="{00000000-0005-0000-0000-00003F4B0000}"/>
    <cellStyle name="Normal 41 3 3" xfId="18701" xr:uid="{00000000-0005-0000-0000-0000404B0000}"/>
    <cellStyle name="Normal 41 3 3 2" xfId="18702" xr:uid="{00000000-0005-0000-0000-0000414B0000}"/>
    <cellStyle name="Normal 41 3 3 3" xfId="18703" xr:uid="{00000000-0005-0000-0000-0000424B0000}"/>
    <cellStyle name="Normal 41 3 3 4" xfId="18704" xr:uid="{00000000-0005-0000-0000-0000434B0000}"/>
    <cellStyle name="Normal 41 3 4" xfId="18705" xr:uid="{00000000-0005-0000-0000-0000444B0000}"/>
    <cellStyle name="Normal 41 3 5" xfId="18706" xr:uid="{00000000-0005-0000-0000-0000454B0000}"/>
    <cellStyle name="Normal 41 3 6" xfId="18707" xr:uid="{00000000-0005-0000-0000-0000464B0000}"/>
    <cellStyle name="Normal 42" xfId="18708" xr:uid="{00000000-0005-0000-0000-0000474B0000}"/>
    <cellStyle name="Normal 42 2" xfId="18709" xr:uid="{00000000-0005-0000-0000-0000484B0000}"/>
    <cellStyle name="Normal 42 3" xfId="18710" xr:uid="{00000000-0005-0000-0000-0000494B0000}"/>
    <cellStyle name="Normal 42 3 2" xfId="18711" xr:uid="{00000000-0005-0000-0000-00004A4B0000}"/>
    <cellStyle name="Normal 42 3 2 2" xfId="18712" xr:uid="{00000000-0005-0000-0000-00004B4B0000}"/>
    <cellStyle name="Normal 42 3 2 2 2" xfId="18713" xr:uid="{00000000-0005-0000-0000-00004C4B0000}"/>
    <cellStyle name="Normal 42 3 2 2 3" xfId="18714" xr:uid="{00000000-0005-0000-0000-00004D4B0000}"/>
    <cellStyle name="Normal 42 3 2 2 4" xfId="18715" xr:uid="{00000000-0005-0000-0000-00004E4B0000}"/>
    <cellStyle name="Normal 42 3 2 3" xfId="18716" xr:uid="{00000000-0005-0000-0000-00004F4B0000}"/>
    <cellStyle name="Normal 42 3 2 4" xfId="18717" xr:uid="{00000000-0005-0000-0000-0000504B0000}"/>
    <cellStyle name="Normal 42 3 2 5" xfId="18718" xr:uid="{00000000-0005-0000-0000-0000514B0000}"/>
    <cellStyle name="Normal 42 3 3" xfId="18719" xr:uid="{00000000-0005-0000-0000-0000524B0000}"/>
    <cellStyle name="Normal 42 3 3 2" xfId="18720" xr:uid="{00000000-0005-0000-0000-0000534B0000}"/>
    <cellStyle name="Normal 42 3 3 3" xfId="18721" xr:uid="{00000000-0005-0000-0000-0000544B0000}"/>
    <cellStyle name="Normal 42 3 3 4" xfId="18722" xr:uid="{00000000-0005-0000-0000-0000554B0000}"/>
    <cellStyle name="Normal 42 3 4" xfId="18723" xr:uid="{00000000-0005-0000-0000-0000564B0000}"/>
    <cellStyle name="Normal 42 3 5" xfId="18724" xr:uid="{00000000-0005-0000-0000-0000574B0000}"/>
    <cellStyle name="Normal 42 3 6" xfId="18725" xr:uid="{00000000-0005-0000-0000-0000584B0000}"/>
    <cellStyle name="Normal 43" xfId="18726" xr:uid="{00000000-0005-0000-0000-0000594B0000}"/>
    <cellStyle name="Normal 43 2" xfId="18727" xr:uid="{00000000-0005-0000-0000-00005A4B0000}"/>
    <cellStyle name="Normal 43 3" xfId="18728" xr:uid="{00000000-0005-0000-0000-00005B4B0000}"/>
    <cellStyle name="Normal 43 3 2" xfId="18729" xr:uid="{00000000-0005-0000-0000-00005C4B0000}"/>
    <cellStyle name="Normal 43 3 2 2" xfId="18730" xr:uid="{00000000-0005-0000-0000-00005D4B0000}"/>
    <cellStyle name="Normal 43 3 2 2 2" xfId="18731" xr:uid="{00000000-0005-0000-0000-00005E4B0000}"/>
    <cellStyle name="Normal 43 3 2 2 3" xfId="18732" xr:uid="{00000000-0005-0000-0000-00005F4B0000}"/>
    <cellStyle name="Normal 43 3 2 2 4" xfId="18733" xr:uid="{00000000-0005-0000-0000-0000604B0000}"/>
    <cellStyle name="Normal 43 3 2 3" xfId="18734" xr:uid="{00000000-0005-0000-0000-0000614B0000}"/>
    <cellStyle name="Normal 43 3 2 4" xfId="18735" xr:uid="{00000000-0005-0000-0000-0000624B0000}"/>
    <cellStyle name="Normal 43 3 2 5" xfId="18736" xr:uid="{00000000-0005-0000-0000-0000634B0000}"/>
    <cellStyle name="Normal 43 3 3" xfId="18737" xr:uid="{00000000-0005-0000-0000-0000644B0000}"/>
    <cellStyle name="Normal 43 3 3 2" xfId="18738" xr:uid="{00000000-0005-0000-0000-0000654B0000}"/>
    <cellStyle name="Normal 43 3 3 3" xfId="18739" xr:uid="{00000000-0005-0000-0000-0000664B0000}"/>
    <cellStyle name="Normal 43 3 3 4" xfId="18740" xr:uid="{00000000-0005-0000-0000-0000674B0000}"/>
    <cellStyle name="Normal 43 3 4" xfId="18741" xr:uid="{00000000-0005-0000-0000-0000684B0000}"/>
    <cellStyle name="Normal 43 3 5" xfId="18742" xr:uid="{00000000-0005-0000-0000-0000694B0000}"/>
    <cellStyle name="Normal 43 3 6" xfId="18743" xr:uid="{00000000-0005-0000-0000-00006A4B0000}"/>
    <cellStyle name="Normal 44" xfId="18744" xr:uid="{00000000-0005-0000-0000-00006B4B0000}"/>
    <cellStyle name="Normal 44 2" xfId="18745" xr:uid="{00000000-0005-0000-0000-00006C4B0000}"/>
    <cellStyle name="Normal 44 2 2" xfId="18746" xr:uid="{00000000-0005-0000-0000-00006D4B0000}"/>
    <cellStyle name="Normal 44 2 2 2" xfId="18747" xr:uid="{00000000-0005-0000-0000-00006E4B0000}"/>
    <cellStyle name="Normal 44 2 2 2 2" xfId="18748" xr:uid="{00000000-0005-0000-0000-00006F4B0000}"/>
    <cellStyle name="Normal 44 2 2 2 2 2" xfId="18749" xr:uid="{00000000-0005-0000-0000-0000704B0000}"/>
    <cellStyle name="Normal 44 2 2 2 2 3" xfId="18750" xr:uid="{00000000-0005-0000-0000-0000714B0000}"/>
    <cellStyle name="Normal 44 2 2 2 2 4" xfId="18751" xr:uid="{00000000-0005-0000-0000-0000724B0000}"/>
    <cellStyle name="Normal 44 2 2 2 3" xfId="18752" xr:uid="{00000000-0005-0000-0000-0000734B0000}"/>
    <cellStyle name="Normal 44 2 2 2 4" xfId="18753" xr:uid="{00000000-0005-0000-0000-0000744B0000}"/>
    <cellStyle name="Normal 44 2 2 2 5" xfId="18754" xr:uid="{00000000-0005-0000-0000-0000754B0000}"/>
    <cellStyle name="Normal 44 2 2 3" xfId="18755" xr:uid="{00000000-0005-0000-0000-0000764B0000}"/>
    <cellStyle name="Normal 44 2 2 3 2" xfId="18756" xr:uid="{00000000-0005-0000-0000-0000774B0000}"/>
    <cellStyle name="Normal 44 2 2 3 3" xfId="18757" xr:uid="{00000000-0005-0000-0000-0000784B0000}"/>
    <cellStyle name="Normal 44 2 2 3 4" xfId="18758" xr:uid="{00000000-0005-0000-0000-0000794B0000}"/>
    <cellStyle name="Normal 44 2 2 4" xfId="18759" xr:uid="{00000000-0005-0000-0000-00007A4B0000}"/>
    <cellStyle name="Normal 44 2 2 5" xfId="18760" xr:uid="{00000000-0005-0000-0000-00007B4B0000}"/>
    <cellStyle name="Normal 44 2 2 6" xfId="18761" xr:uid="{00000000-0005-0000-0000-00007C4B0000}"/>
    <cellStyle name="Normal 44 3" xfId="18762" xr:uid="{00000000-0005-0000-0000-00007D4B0000}"/>
    <cellStyle name="Normal 44 3 2" xfId="18763" xr:uid="{00000000-0005-0000-0000-00007E4B0000}"/>
    <cellStyle name="Normal 44 3 2 2" xfId="18764" xr:uid="{00000000-0005-0000-0000-00007F4B0000}"/>
    <cellStyle name="Normal 44 3 2 2 2" xfId="18765" xr:uid="{00000000-0005-0000-0000-0000804B0000}"/>
    <cellStyle name="Normal 44 3 2 2 3" xfId="18766" xr:uid="{00000000-0005-0000-0000-0000814B0000}"/>
    <cellStyle name="Normal 44 3 2 2 4" xfId="18767" xr:uid="{00000000-0005-0000-0000-0000824B0000}"/>
    <cellStyle name="Normal 44 3 2 3" xfId="18768" xr:uid="{00000000-0005-0000-0000-0000834B0000}"/>
    <cellStyle name="Normal 44 3 2 4" xfId="18769" xr:uid="{00000000-0005-0000-0000-0000844B0000}"/>
    <cellStyle name="Normal 44 3 2 5" xfId="18770" xr:uid="{00000000-0005-0000-0000-0000854B0000}"/>
    <cellStyle name="Normal 44 3 3" xfId="18771" xr:uid="{00000000-0005-0000-0000-0000864B0000}"/>
    <cellStyle name="Normal 44 3 3 2" xfId="18772" xr:uid="{00000000-0005-0000-0000-0000874B0000}"/>
    <cellStyle name="Normal 44 3 3 3" xfId="18773" xr:uid="{00000000-0005-0000-0000-0000884B0000}"/>
    <cellStyle name="Normal 44 3 3 4" xfId="18774" xr:uid="{00000000-0005-0000-0000-0000894B0000}"/>
    <cellStyle name="Normal 44 3 4" xfId="18775" xr:uid="{00000000-0005-0000-0000-00008A4B0000}"/>
    <cellStyle name="Normal 44 3 5" xfId="18776" xr:uid="{00000000-0005-0000-0000-00008B4B0000}"/>
    <cellStyle name="Normal 44 3 6" xfId="18777" xr:uid="{00000000-0005-0000-0000-00008C4B0000}"/>
    <cellStyle name="Normal 44 4" xfId="18778" xr:uid="{00000000-0005-0000-0000-00008D4B0000}"/>
    <cellStyle name="Normal 44 4 2" xfId="18779" xr:uid="{00000000-0005-0000-0000-00008E4B0000}"/>
    <cellStyle name="Normal 44 4 2 2" xfId="18780" xr:uid="{00000000-0005-0000-0000-00008F4B0000}"/>
    <cellStyle name="Normal 44 4 2 2 2" xfId="18781" xr:uid="{00000000-0005-0000-0000-0000904B0000}"/>
    <cellStyle name="Normal 44 4 2 2 3" xfId="18782" xr:uid="{00000000-0005-0000-0000-0000914B0000}"/>
    <cellStyle name="Normal 44 4 2 2 4" xfId="18783" xr:uid="{00000000-0005-0000-0000-0000924B0000}"/>
    <cellStyle name="Normal 44 4 2 3" xfId="18784" xr:uid="{00000000-0005-0000-0000-0000934B0000}"/>
    <cellStyle name="Normal 44 4 2 4" xfId="18785" xr:uid="{00000000-0005-0000-0000-0000944B0000}"/>
    <cellStyle name="Normal 44 4 2 5" xfId="18786" xr:uid="{00000000-0005-0000-0000-0000954B0000}"/>
    <cellStyle name="Normal 44 4 3" xfId="18787" xr:uid="{00000000-0005-0000-0000-0000964B0000}"/>
    <cellStyle name="Normal 44 4 3 2" xfId="18788" xr:uid="{00000000-0005-0000-0000-0000974B0000}"/>
    <cellStyle name="Normal 44 4 3 3" xfId="18789" xr:uid="{00000000-0005-0000-0000-0000984B0000}"/>
    <cellStyle name="Normal 44 4 3 4" xfId="18790" xr:uid="{00000000-0005-0000-0000-0000994B0000}"/>
    <cellStyle name="Normal 44 4 4" xfId="18791" xr:uid="{00000000-0005-0000-0000-00009A4B0000}"/>
    <cellStyle name="Normal 44 4 5" xfId="18792" xr:uid="{00000000-0005-0000-0000-00009B4B0000}"/>
    <cellStyle name="Normal 44 4 6" xfId="18793" xr:uid="{00000000-0005-0000-0000-00009C4B0000}"/>
    <cellStyle name="Normal 44 5" xfId="18794" xr:uid="{00000000-0005-0000-0000-00009D4B0000}"/>
    <cellStyle name="Normal 44 5 2" xfId="18795" xr:uid="{00000000-0005-0000-0000-00009E4B0000}"/>
    <cellStyle name="Normal 44 5 2 2" xfId="18796" xr:uid="{00000000-0005-0000-0000-00009F4B0000}"/>
    <cellStyle name="Normal 44 5 2 2 2" xfId="18797" xr:uid="{00000000-0005-0000-0000-0000A04B0000}"/>
    <cellStyle name="Normal 44 5 2 2 3" xfId="18798" xr:uid="{00000000-0005-0000-0000-0000A14B0000}"/>
    <cellStyle name="Normal 44 5 2 2 4" xfId="18799" xr:uid="{00000000-0005-0000-0000-0000A24B0000}"/>
    <cellStyle name="Normal 44 5 2 3" xfId="18800" xr:uid="{00000000-0005-0000-0000-0000A34B0000}"/>
    <cellStyle name="Normal 44 5 2 4" xfId="18801" xr:uid="{00000000-0005-0000-0000-0000A44B0000}"/>
    <cellStyle name="Normal 44 5 2 5" xfId="18802" xr:uid="{00000000-0005-0000-0000-0000A54B0000}"/>
    <cellStyle name="Normal 44 5 3" xfId="18803" xr:uid="{00000000-0005-0000-0000-0000A64B0000}"/>
    <cellStyle name="Normal 44 5 3 2" xfId="18804" xr:uid="{00000000-0005-0000-0000-0000A74B0000}"/>
    <cellStyle name="Normal 44 5 3 3" xfId="18805" xr:uid="{00000000-0005-0000-0000-0000A84B0000}"/>
    <cellStyle name="Normal 44 5 3 4" xfId="18806" xr:uid="{00000000-0005-0000-0000-0000A94B0000}"/>
    <cellStyle name="Normal 44 5 4" xfId="18807" xr:uid="{00000000-0005-0000-0000-0000AA4B0000}"/>
    <cellStyle name="Normal 44 5 5" xfId="18808" xr:uid="{00000000-0005-0000-0000-0000AB4B0000}"/>
    <cellStyle name="Normal 44 5 6" xfId="18809" xr:uid="{00000000-0005-0000-0000-0000AC4B0000}"/>
    <cellStyle name="Normal 45" xfId="18810" xr:uid="{00000000-0005-0000-0000-0000AD4B0000}"/>
    <cellStyle name="Normal 45 2" xfId="18811" xr:uid="{00000000-0005-0000-0000-0000AE4B0000}"/>
    <cellStyle name="Normal 45 2 2" xfId="18812" xr:uid="{00000000-0005-0000-0000-0000AF4B0000}"/>
    <cellStyle name="Normal 45 2 2 2" xfId="18813" xr:uid="{00000000-0005-0000-0000-0000B04B0000}"/>
    <cellStyle name="Normal 45 2 2 3" xfId="18814" xr:uid="{00000000-0005-0000-0000-0000B14B0000}"/>
    <cellStyle name="Normal 45 2 2 4" xfId="18815" xr:uid="{00000000-0005-0000-0000-0000B24B0000}"/>
    <cellStyle name="Normal 45 2 3" xfId="18816" xr:uid="{00000000-0005-0000-0000-0000B34B0000}"/>
    <cellStyle name="Normal 45 2 4" xfId="18817" xr:uid="{00000000-0005-0000-0000-0000B44B0000}"/>
    <cellStyle name="Normal 45 2 5" xfId="18818" xr:uid="{00000000-0005-0000-0000-0000B54B0000}"/>
    <cellStyle name="Normal 45 3" xfId="18819" xr:uid="{00000000-0005-0000-0000-0000B64B0000}"/>
    <cellStyle name="Normal 45 4" xfId="18820" xr:uid="{00000000-0005-0000-0000-0000B74B0000}"/>
    <cellStyle name="Normal 45 4 2" xfId="18821" xr:uid="{00000000-0005-0000-0000-0000B84B0000}"/>
    <cellStyle name="Normal 45 4 3" xfId="18822" xr:uid="{00000000-0005-0000-0000-0000B94B0000}"/>
    <cellStyle name="Normal 45 4 4" xfId="18823" xr:uid="{00000000-0005-0000-0000-0000BA4B0000}"/>
    <cellStyle name="Normal 45 5" xfId="18824" xr:uid="{00000000-0005-0000-0000-0000BB4B0000}"/>
    <cellStyle name="Normal 45 6" xfId="18825" xr:uid="{00000000-0005-0000-0000-0000BC4B0000}"/>
    <cellStyle name="Normal 45 7" xfId="18826" xr:uid="{00000000-0005-0000-0000-0000BD4B0000}"/>
    <cellStyle name="Normal 46" xfId="18827" xr:uid="{00000000-0005-0000-0000-0000BE4B0000}"/>
    <cellStyle name="Normal 46 2" xfId="18828" xr:uid="{00000000-0005-0000-0000-0000BF4B0000}"/>
    <cellStyle name="Normal 46 2 2" xfId="18829" xr:uid="{00000000-0005-0000-0000-0000C04B0000}"/>
    <cellStyle name="Normal 46 2 2 2" xfId="18830" xr:uid="{00000000-0005-0000-0000-0000C14B0000}"/>
    <cellStyle name="Normal 46 2 2 3" xfId="18831" xr:uid="{00000000-0005-0000-0000-0000C24B0000}"/>
    <cellStyle name="Normal 46 2 2 4" xfId="18832" xr:uid="{00000000-0005-0000-0000-0000C34B0000}"/>
    <cellStyle name="Normal 46 2 3" xfId="18833" xr:uid="{00000000-0005-0000-0000-0000C44B0000}"/>
    <cellStyle name="Normal 46 2 4" xfId="18834" xr:uid="{00000000-0005-0000-0000-0000C54B0000}"/>
    <cellStyle name="Normal 46 2 5" xfId="18835" xr:uid="{00000000-0005-0000-0000-0000C64B0000}"/>
    <cellStyle name="Normal 46 3" xfId="18836" xr:uid="{00000000-0005-0000-0000-0000C74B0000}"/>
    <cellStyle name="Normal 46 4" xfId="18837" xr:uid="{00000000-0005-0000-0000-0000C84B0000}"/>
    <cellStyle name="Normal 46 4 2" xfId="18838" xr:uid="{00000000-0005-0000-0000-0000C94B0000}"/>
    <cellStyle name="Normal 46 4 3" xfId="18839" xr:uid="{00000000-0005-0000-0000-0000CA4B0000}"/>
    <cellStyle name="Normal 46 4 4" xfId="18840" xr:uid="{00000000-0005-0000-0000-0000CB4B0000}"/>
    <cellStyle name="Normal 46 5" xfId="18841" xr:uid="{00000000-0005-0000-0000-0000CC4B0000}"/>
    <cellStyle name="Normal 46 6" xfId="18842" xr:uid="{00000000-0005-0000-0000-0000CD4B0000}"/>
    <cellStyle name="Normal 46 7" xfId="18843" xr:uid="{00000000-0005-0000-0000-0000CE4B0000}"/>
    <cellStyle name="Normal 47" xfId="18844" xr:uid="{00000000-0005-0000-0000-0000CF4B0000}"/>
    <cellStyle name="Normal 47 2" xfId="18845" xr:uid="{00000000-0005-0000-0000-0000D04B0000}"/>
    <cellStyle name="Normal 47 2 2" xfId="18846" xr:uid="{00000000-0005-0000-0000-0000D14B0000}"/>
    <cellStyle name="Normal 47 2 2 2" xfId="18847" xr:uid="{00000000-0005-0000-0000-0000D24B0000}"/>
    <cellStyle name="Normal 47 2 2 3" xfId="18848" xr:uid="{00000000-0005-0000-0000-0000D34B0000}"/>
    <cellStyle name="Normal 47 2 2 4" xfId="18849" xr:uid="{00000000-0005-0000-0000-0000D44B0000}"/>
    <cellStyle name="Normal 47 2 3" xfId="18850" xr:uid="{00000000-0005-0000-0000-0000D54B0000}"/>
    <cellStyle name="Normal 47 2 4" xfId="18851" xr:uid="{00000000-0005-0000-0000-0000D64B0000}"/>
    <cellStyle name="Normal 47 2 5" xfId="18852" xr:uid="{00000000-0005-0000-0000-0000D74B0000}"/>
    <cellStyle name="Normal 47 3" xfId="18853" xr:uid="{00000000-0005-0000-0000-0000D84B0000}"/>
    <cellStyle name="Normal 47 4" xfId="18854" xr:uid="{00000000-0005-0000-0000-0000D94B0000}"/>
    <cellStyle name="Normal 47 4 2" xfId="18855" xr:uid="{00000000-0005-0000-0000-0000DA4B0000}"/>
    <cellStyle name="Normal 47 4 3" xfId="18856" xr:uid="{00000000-0005-0000-0000-0000DB4B0000}"/>
    <cellStyle name="Normal 47 4 4" xfId="18857" xr:uid="{00000000-0005-0000-0000-0000DC4B0000}"/>
    <cellStyle name="Normal 47 5" xfId="18858" xr:uid="{00000000-0005-0000-0000-0000DD4B0000}"/>
    <cellStyle name="Normal 47 6" xfId="18859" xr:uid="{00000000-0005-0000-0000-0000DE4B0000}"/>
    <cellStyle name="Normal 47 7" xfId="18860" xr:uid="{00000000-0005-0000-0000-0000DF4B0000}"/>
    <cellStyle name="Normal 48" xfId="18861" xr:uid="{00000000-0005-0000-0000-0000E04B0000}"/>
    <cellStyle name="Normal 48 2" xfId="18862" xr:uid="{00000000-0005-0000-0000-0000E14B0000}"/>
    <cellStyle name="Normal 48 2 2" xfId="18863" xr:uid="{00000000-0005-0000-0000-0000E24B0000}"/>
    <cellStyle name="Normal 48 2 2 2" xfId="18864" xr:uid="{00000000-0005-0000-0000-0000E34B0000}"/>
    <cellStyle name="Normal 48 2 2 3" xfId="18865" xr:uid="{00000000-0005-0000-0000-0000E44B0000}"/>
    <cellStyle name="Normal 48 2 2 4" xfId="18866" xr:uid="{00000000-0005-0000-0000-0000E54B0000}"/>
    <cellStyle name="Normal 48 2 3" xfId="18867" xr:uid="{00000000-0005-0000-0000-0000E64B0000}"/>
    <cellStyle name="Normal 48 2 4" xfId="18868" xr:uid="{00000000-0005-0000-0000-0000E74B0000}"/>
    <cellStyle name="Normal 48 2 5" xfId="18869" xr:uid="{00000000-0005-0000-0000-0000E84B0000}"/>
    <cellStyle name="Normal 48 3" xfId="18870" xr:uid="{00000000-0005-0000-0000-0000E94B0000}"/>
    <cellStyle name="Normal 48 4" xfId="18871" xr:uid="{00000000-0005-0000-0000-0000EA4B0000}"/>
    <cellStyle name="Normal 48 4 2" xfId="18872" xr:uid="{00000000-0005-0000-0000-0000EB4B0000}"/>
    <cellStyle name="Normal 48 4 3" xfId="18873" xr:uid="{00000000-0005-0000-0000-0000EC4B0000}"/>
    <cellStyle name="Normal 48 4 4" xfId="18874" xr:uid="{00000000-0005-0000-0000-0000ED4B0000}"/>
    <cellStyle name="Normal 48 5" xfId="18875" xr:uid="{00000000-0005-0000-0000-0000EE4B0000}"/>
    <cellStyle name="Normal 48 6" xfId="18876" xr:uid="{00000000-0005-0000-0000-0000EF4B0000}"/>
    <cellStyle name="Normal 48 7" xfId="18877" xr:uid="{00000000-0005-0000-0000-0000F04B0000}"/>
    <cellStyle name="Normal 49" xfId="18878" xr:uid="{00000000-0005-0000-0000-0000F14B0000}"/>
    <cellStyle name="Normal 49 2" xfId="18879" xr:uid="{00000000-0005-0000-0000-0000F24B0000}"/>
    <cellStyle name="Normal 49 2 2" xfId="18880" xr:uid="{00000000-0005-0000-0000-0000F34B0000}"/>
    <cellStyle name="Normal 49 2 2 2" xfId="18881" xr:uid="{00000000-0005-0000-0000-0000F44B0000}"/>
    <cellStyle name="Normal 49 2 2 3" xfId="18882" xr:uid="{00000000-0005-0000-0000-0000F54B0000}"/>
    <cellStyle name="Normal 49 2 2 4" xfId="18883" xr:uid="{00000000-0005-0000-0000-0000F64B0000}"/>
    <cellStyle name="Normal 49 2 3" xfId="18884" xr:uid="{00000000-0005-0000-0000-0000F74B0000}"/>
    <cellStyle name="Normal 49 2 4" xfId="18885" xr:uid="{00000000-0005-0000-0000-0000F84B0000}"/>
    <cellStyle name="Normal 49 2 5" xfId="18886" xr:uid="{00000000-0005-0000-0000-0000F94B0000}"/>
    <cellStyle name="Normal 49 3" xfId="18887" xr:uid="{00000000-0005-0000-0000-0000FA4B0000}"/>
    <cellStyle name="Normal 49 4" xfId="18888" xr:uid="{00000000-0005-0000-0000-0000FB4B0000}"/>
    <cellStyle name="Normal 49 4 2" xfId="18889" xr:uid="{00000000-0005-0000-0000-0000FC4B0000}"/>
    <cellStyle name="Normal 49 4 3" xfId="18890" xr:uid="{00000000-0005-0000-0000-0000FD4B0000}"/>
    <cellStyle name="Normal 49 4 4" xfId="18891" xr:uid="{00000000-0005-0000-0000-0000FE4B0000}"/>
    <cellStyle name="Normal 49 5" xfId="18892" xr:uid="{00000000-0005-0000-0000-0000FF4B0000}"/>
    <cellStyle name="Normal 49 6" xfId="18893" xr:uid="{00000000-0005-0000-0000-0000004C0000}"/>
    <cellStyle name="Normal 49 7" xfId="18894" xr:uid="{00000000-0005-0000-0000-0000014C0000}"/>
    <cellStyle name="Normal 5" xfId="18895" xr:uid="{00000000-0005-0000-0000-0000024C0000}"/>
    <cellStyle name="Normal 5 10" xfId="18896" xr:uid="{00000000-0005-0000-0000-0000034C0000}"/>
    <cellStyle name="Normal 5 10 2" xfId="18897" xr:uid="{00000000-0005-0000-0000-0000044C0000}"/>
    <cellStyle name="Normal 5 100" xfId="18898" xr:uid="{00000000-0005-0000-0000-0000054C0000}"/>
    <cellStyle name="Normal 5 101" xfId="18899" xr:uid="{00000000-0005-0000-0000-0000064C0000}"/>
    <cellStyle name="Normal 5 102" xfId="18900" xr:uid="{00000000-0005-0000-0000-0000074C0000}"/>
    <cellStyle name="Normal 5 103" xfId="18901" xr:uid="{00000000-0005-0000-0000-0000084C0000}"/>
    <cellStyle name="Normal 5 104" xfId="18902" xr:uid="{00000000-0005-0000-0000-0000094C0000}"/>
    <cellStyle name="Normal 5 105" xfId="18903" xr:uid="{00000000-0005-0000-0000-00000A4C0000}"/>
    <cellStyle name="Normal 5 106" xfId="18904" xr:uid="{00000000-0005-0000-0000-00000B4C0000}"/>
    <cellStyle name="Normal 5 107" xfId="18905" xr:uid="{00000000-0005-0000-0000-00000C4C0000}"/>
    <cellStyle name="Normal 5 108" xfId="18906" xr:uid="{00000000-0005-0000-0000-00000D4C0000}"/>
    <cellStyle name="Normal 5 109" xfId="18907" xr:uid="{00000000-0005-0000-0000-00000E4C0000}"/>
    <cellStyle name="Normal 5 11" xfId="18908" xr:uid="{00000000-0005-0000-0000-00000F4C0000}"/>
    <cellStyle name="Normal 5 11 2" xfId="18909" xr:uid="{00000000-0005-0000-0000-0000104C0000}"/>
    <cellStyle name="Normal 5 11 3" xfId="18910" xr:uid="{00000000-0005-0000-0000-0000114C0000}"/>
    <cellStyle name="Normal 5 11 3 2" xfId="18911" xr:uid="{00000000-0005-0000-0000-0000124C0000}"/>
    <cellStyle name="Normal 5 11 3 3" xfId="18912" xr:uid="{00000000-0005-0000-0000-0000134C0000}"/>
    <cellStyle name="Normal 5 11 3 4" xfId="18913" xr:uid="{00000000-0005-0000-0000-0000144C0000}"/>
    <cellStyle name="Normal 5 110" xfId="18914" xr:uid="{00000000-0005-0000-0000-0000154C0000}"/>
    <cellStyle name="Normal 5 111" xfId="18915" xr:uid="{00000000-0005-0000-0000-0000164C0000}"/>
    <cellStyle name="Normal 5 112" xfId="18916" xr:uid="{00000000-0005-0000-0000-0000174C0000}"/>
    <cellStyle name="Normal 5 113" xfId="18917" xr:uid="{00000000-0005-0000-0000-0000184C0000}"/>
    <cellStyle name="Normal 5 12" xfId="18918" xr:uid="{00000000-0005-0000-0000-0000194C0000}"/>
    <cellStyle name="Normal 5 12 2" xfId="18919" xr:uid="{00000000-0005-0000-0000-00001A4C0000}"/>
    <cellStyle name="Normal 5 12 3" xfId="18920" xr:uid="{00000000-0005-0000-0000-00001B4C0000}"/>
    <cellStyle name="Normal 5 12 3 2" xfId="18921" xr:uid="{00000000-0005-0000-0000-00001C4C0000}"/>
    <cellStyle name="Normal 5 12 3 3" xfId="18922" xr:uid="{00000000-0005-0000-0000-00001D4C0000}"/>
    <cellStyle name="Normal 5 12 3 4" xfId="18923" xr:uid="{00000000-0005-0000-0000-00001E4C0000}"/>
    <cellStyle name="Normal 5 13" xfId="18924" xr:uid="{00000000-0005-0000-0000-00001F4C0000}"/>
    <cellStyle name="Normal 5 13 2" xfId="18925" xr:uid="{00000000-0005-0000-0000-0000204C0000}"/>
    <cellStyle name="Normal 5 13 3" xfId="18926" xr:uid="{00000000-0005-0000-0000-0000214C0000}"/>
    <cellStyle name="Normal 5 13 4" xfId="18927" xr:uid="{00000000-0005-0000-0000-0000224C0000}"/>
    <cellStyle name="Normal 5 13 5" xfId="18928" xr:uid="{00000000-0005-0000-0000-0000234C0000}"/>
    <cellStyle name="Normal 5 14" xfId="18929" xr:uid="{00000000-0005-0000-0000-0000244C0000}"/>
    <cellStyle name="Normal 5 14 2" xfId="18930" xr:uid="{00000000-0005-0000-0000-0000254C0000}"/>
    <cellStyle name="Normal 5 15" xfId="18931" xr:uid="{00000000-0005-0000-0000-0000264C0000}"/>
    <cellStyle name="Normal 5 15 2" xfId="18932" xr:uid="{00000000-0005-0000-0000-0000274C0000}"/>
    <cellStyle name="Normal 5 16" xfId="18933" xr:uid="{00000000-0005-0000-0000-0000284C0000}"/>
    <cellStyle name="Normal 5 16 2" xfId="18934" xr:uid="{00000000-0005-0000-0000-0000294C0000}"/>
    <cellStyle name="Normal 5 17" xfId="18935" xr:uid="{00000000-0005-0000-0000-00002A4C0000}"/>
    <cellStyle name="Normal 5 17 2" xfId="18936" xr:uid="{00000000-0005-0000-0000-00002B4C0000}"/>
    <cellStyle name="Normal 5 18" xfId="18937" xr:uid="{00000000-0005-0000-0000-00002C4C0000}"/>
    <cellStyle name="Normal 5 18 2" xfId="18938" xr:uid="{00000000-0005-0000-0000-00002D4C0000}"/>
    <cellStyle name="Normal 5 19" xfId="18939" xr:uid="{00000000-0005-0000-0000-00002E4C0000}"/>
    <cellStyle name="Normal 5 19 2" xfId="18940" xr:uid="{00000000-0005-0000-0000-00002F4C0000}"/>
    <cellStyle name="Normal 5 2" xfId="18941" xr:uid="{00000000-0005-0000-0000-0000304C0000}"/>
    <cellStyle name="Normal 5 2 2" xfId="18942" xr:uid="{00000000-0005-0000-0000-0000314C0000}"/>
    <cellStyle name="Normal 5 2 2 2" xfId="18943" xr:uid="{00000000-0005-0000-0000-0000324C0000}"/>
    <cellStyle name="Normal 5 2 2 3" xfId="18944" xr:uid="{00000000-0005-0000-0000-0000334C0000}"/>
    <cellStyle name="Normal 5 2 3" xfId="18945" xr:uid="{00000000-0005-0000-0000-0000344C0000}"/>
    <cellStyle name="Normal 5 2 3 2" xfId="18946" xr:uid="{00000000-0005-0000-0000-0000354C0000}"/>
    <cellStyle name="Normal 5 2 4" xfId="18947" xr:uid="{00000000-0005-0000-0000-0000364C0000}"/>
    <cellStyle name="Normal 5 20" xfId="18948" xr:uid="{00000000-0005-0000-0000-0000374C0000}"/>
    <cellStyle name="Normal 5 20 2" xfId="18949" xr:uid="{00000000-0005-0000-0000-0000384C0000}"/>
    <cellStyle name="Normal 5 21" xfId="18950" xr:uid="{00000000-0005-0000-0000-0000394C0000}"/>
    <cellStyle name="Normal 5 21 2" xfId="18951" xr:uid="{00000000-0005-0000-0000-00003A4C0000}"/>
    <cellStyle name="Normal 5 22" xfId="18952" xr:uid="{00000000-0005-0000-0000-00003B4C0000}"/>
    <cellStyle name="Normal 5 22 2" xfId="18953" xr:uid="{00000000-0005-0000-0000-00003C4C0000}"/>
    <cellStyle name="Normal 5 23" xfId="18954" xr:uid="{00000000-0005-0000-0000-00003D4C0000}"/>
    <cellStyle name="Normal 5 23 2" xfId="18955" xr:uid="{00000000-0005-0000-0000-00003E4C0000}"/>
    <cellStyle name="Normal 5 24" xfId="18956" xr:uid="{00000000-0005-0000-0000-00003F4C0000}"/>
    <cellStyle name="Normal 5 24 2" xfId="18957" xr:uid="{00000000-0005-0000-0000-0000404C0000}"/>
    <cellStyle name="Normal 5 25" xfId="18958" xr:uid="{00000000-0005-0000-0000-0000414C0000}"/>
    <cellStyle name="Normal 5 25 2" xfId="18959" xr:uid="{00000000-0005-0000-0000-0000424C0000}"/>
    <cellStyle name="Normal 5 26" xfId="18960" xr:uid="{00000000-0005-0000-0000-0000434C0000}"/>
    <cellStyle name="Normal 5 26 2" xfId="18961" xr:uid="{00000000-0005-0000-0000-0000444C0000}"/>
    <cellStyle name="Normal 5 27" xfId="18962" xr:uid="{00000000-0005-0000-0000-0000454C0000}"/>
    <cellStyle name="Normal 5 27 2" xfId="18963" xr:uid="{00000000-0005-0000-0000-0000464C0000}"/>
    <cellStyle name="Normal 5 28" xfId="18964" xr:uid="{00000000-0005-0000-0000-0000474C0000}"/>
    <cellStyle name="Normal 5 28 2" xfId="18965" xr:uid="{00000000-0005-0000-0000-0000484C0000}"/>
    <cellStyle name="Normal 5 29" xfId="18966" xr:uid="{00000000-0005-0000-0000-0000494C0000}"/>
    <cellStyle name="Normal 5 29 2" xfId="18967" xr:uid="{00000000-0005-0000-0000-00004A4C0000}"/>
    <cellStyle name="Normal 5 3" xfId="18968" xr:uid="{00000000-0005-0000-0000-00004B4C0000}"/>
    <cellStyle name="Normal 5 3 2" xfId="18969" xr:uid="{00000000-0005-0000-0000-00004C4C0000}"/>
    <cellStyle name="Normal 5 3 2 2" xfId="18970" xr:uid="{00000000-0005-0000-0000-00004D4C0000}"/>
    <cellStyle name="Normal 5 3 2 2 2" xfId="18971" xr:uid="{00000000-0005-0000-0000-00004E4C0000}"/>
    <cellStyle name="Normal 5 3 2 2 3" xfId="18972" xr:uid="{00000000-0005-0000-0000-00004F4C0000}"/>
    <cellStyle name="Normal 5 3 2 2 3 2" xfId="18973" xr:uid="{00000000-0005-0000-0000-0000504C0000}"/>
    <cellStyle name="Normal 5 3 2 2 3 3" xfId="18974" xr:uid="{00000000-0005-0000-0000-0000514C0000}"/>
    <cellStyle name="Normal 5 3 2 2 3 4" xfId="18975" xr:uid="{00000000-0005-0000-0000-0000524C0000}"/>
    <cellStyle name="Normal 5 3 2 2 4" xfId="18976" xr:uid="{00000000-0005-0000-0000-0000534C0000}"/>
    <cellStyle name="Normal 5 3 2 2 5" xfId="18977" xr:uid="{00000000-0005-0000-0000-0000544C0000}"/>
    <cellStyle name="Normal 5 3 2 2 6" xfId="18978" xr:uid="{00000000-0005-0000-0000-0000554C0000}"/>
    <cellStyle name="Normal 5 3 2 3" xfId="18979" xr:uid="{00000000-0005-0000-0000-0000564C0000}"/>
    <cellStyle name="Normal 5 3 2 4" xfId="18980" xr:uid="{00000000-0005-0000-0000-0000574C0000}"/>
    <cellStyle name="Normal 5 3 2 4 2" xfId="18981" xr:uid="{00000000-0005-0000-0000-0000584C0000}"/>
    <cellStyle name="Normal 5 3 2 4 3" xfId="18982" xr:uid="{00000000-0005-0000-0000-0000594C0000}"/>
    <cellStyle name="Normal 5 3 2 4 4" xfId="18983" xr:uid="{00000000-0005-0000-0000-00005A4C0000}"/>
    <cellStyle name="Normal 5 3 2 5" xfId="18984" xr:uid="{00000000-0005-0000-0000-00005B4C0000}"/>
    <cellStyle name="Normal 5 3 2 6" xfId="18985" xr:uid="{00000000-0005-0000-0000-00005C4C0000}"/>
    <cellStyle name="Normal 5 3 2 7" xfId="18986" xr:uid="{00000000-0005-0000-0000-00005D4C0000}"/>
    <cellStyle name="Normal 5 3 3" xfId="18987" xr:uid="{00000000-0005-0000-0000-00005E4C0000}"/>
    <cellStyle name="Normal 5 3 3 2" xfId="18988" xr:uid="{00000000-0005-0000-0000-00005F4C0000}"/>
    <cellStyle name="Normal 5 3 3 2 2" xfId="18989" xr:uid="{00000000-0005-0000-0000-0000604C0000}"/>
    <cellStyle name="Normal 5 3 3 2 2 2" xfId="18990" xr:uid="{00000000-0005-0000-0000-0000614C0000}"/>
    <cellStyle name="Normal 5 3 3 2 2 3" xfId="18991" xr:uid="{00000000-0005-0000-0000-0000624C0000}"/>
    <cellStyle name="Normal 5 3 3 2 2 4" xfId="18992" xr:uid="{00000000-0005-0000-0000-0000634C0000}"/>
    <cellStyle name="Normal 5 3 3 2 3" xfId="18993" xr:uid="{00000000-0005-0000-0000-0000644C0000}"/>
    <cellStyle name="Normal 5 3 3 2 4" xfId="18994" xr:uid="{00000000-0005-0000-0000-0000654C0000}"/>
    <cellStyle name="Normal 5 3 3 2 5" xfId="18995" xr:uid="{00000000-0005-0000-0000-0000664C0000}"/>
    <cellStyle name="Normal 5 3 3 3" xfId="18996" xr:uid="{00000000-0005-0000-0000-0000674C0000}"/>
    <cellStyle name="Normal 5 3 3 4" xfId="18997" xr:uid="{00000000-0005-0000-0000-0000684C0000}"/>
    <cellStyle name="Normal 5 3 3 4 2" xfId="18998" xr:uid="{00000000-0005-0000-0000-0000694C0000}"/>
    <cellStyle name="Normal 5 3 3 4 3" xfId="18999" xr:uid="{00000000-0005-0000-0000-00006A4C0000}"/>
    <cellStyle name="Normal 5 3 3 4 4" xfId="19000" xr:uid="{00000000-0005-0000-0000-00006B4C0000}"/>
    <cellStyle name="Normal 5 3 3 5" xfId="19001" xr:uid="{00000000-0005-0000-0000-00006C4C0000}"/>
    <cellStyle name="Normal 5 3 3 6" xfId="19002" xr:uid="{00000000-0005-0000-0000-00006D4C0000}"/>
    <cellStyle name="Normal 5 3 3 7" xfId="19003" xr:uid="{00000000-0005-0000-0000-00006E4C0000}"/>
    <cellStyle name="Normal 5 3 4" xfId="19004" xr:uid="{00000000-0005-0000-0000-00006F4C0000}"/>
    <cellStyle name="Normal 5 30" xfId="19005" xr:uid="{00000000-0005-0000-0000-0000704C0000}"/>
    <cellStyle name="Normal 5 30 2" xfId="19006" xr:uid="{00000000-0005-0000-0000-0000714C0000}"/>
    <cellStyle name="Normal 5 31" xfId="19007" xr:uid="{00000000-0005-0000-0000-0000724C0000}"/>
    <cellStyle name="Normal 5 31 2" xfId="19008" xr:uid="{00000000-0005-0000-0000-0000734C0000}"/>
    <cellStyle name="Normal 5 32" xfId="19009" xr:uid="{00000000-0005-0000-0000-0000744C0000}"/>
    <cellStyle name="Normal 5 32 2" xfId="19010" xr:uid="{00000000-0005-0000-0000-0000754C0000}"/>
    <cellStyle name="Normal 5 33" xfId="19011" xr:uid="{00000000-0005-0000-0000-0000764C0000}"/>
    <cellStyle name="Normal 5 33 2" xfId="19012" xr:uid="{00000000-0005-0000-0000-0000774C0000}"/>
    <cellStyle name="Normal 5 34" xfId="19013" xr:uid="{00000000-0005-0000-0000-0000784C0000}"/>
    <cellStyle name="Normal 5 34 2" xfId="19014" xr:uid="{00000000-0005-0000-0000-0000794C0000}"/>
    <cellStyle name="Normal 5 35" xfId="19015" xr:uid="{00000000-0005-0000-0000-00007A4C0000}"/>
    <cellStyle name="Normal 5 35 2" xfId="19016" xr:uid="{00000000-0005-0000-0000-00007B4C0000}"/>
    <cellStyle name="Normal 5 36" xfId="19017" xr:uid="{00000000-0005-0000-0000-00007C4C0000}"/>
    <cellStyle name="Normal 5 36 2" xfId="19018" xr:uid="{00000000-0005-0000-0000-00007D4C0000}"/>
    <cellStyle name="Normal 5 37" xfId="19019" xr:uid="{00000000-0005-0000-0000-00007E4C0000}"/>
    <cellStyle name="Normal 5 37 2" xfId="19020" xr:uid="{00000000-0005-0000-0000-00007F4C0000}"/>
    <cellStyle name="Normal 5 38" xfId="19021" xr:uid="{00000000-0005-0000-0000-0000804C0000}"/>
    <cellStyle name="Normal 5 38 2" xfId="19022" xr:uid="{00000000-0005-0000-0000-0000814C0000}"/>
    <cellStyle name="Normal 5 39" xfId="19023" xr:uid="{00000000-0005-0000-0000-0000824C0000}"/>
    <cellStyle name="Normal 5 39 2" xfId="19024" xr:uid="{00000000-0005-0000-0000-0000834C0000}"/>
    <cellStyle name="Normal 5 4" xfId="19025" xr:uid="{00000000-0005-0000-0000-0000844C0000}"/>
    <cellStyle name="Normal 5 4 2" xfId="19026" xr:uid="{00000000-0005-0000-0000-0000854C0000}"/>
    <cellStyle name="Normal 5 4 2 2" xfId="19027" xr:uid="{00000000-0005-0000-0000-0000864C0000}"/>
    <cellStyle name="Normal 5 4 2 2 2" xfId="19028" xr:uid="{00000000-0005-0000-0000-0000874C0000}"/>
    <cellStyle name="Normal 5 4 2 2 2 2" xfId="19029" xr:uid="{00000000-0005-0000-0000-0000884C0000}"/>
    <cellStyle name="Normal 5 4 2 2 2 3" xfId="19030" xr:uid="{00000000-0005-0000-0000-0000894C0000}"/>
    <cellStyle name="Normal 5 4 2 2 2 4" xfId="19031" xr:uid="{00000000-0005-0000-0000-00008A4C0000}"/>
    <cellStyle name="Normal 5 4 2 2 3" xfId="19032" xr:uid="{00000000-0005-0000-0000-00008B4C0000}"/>
    <cellStyle name="Normal 5 4 2 2 4" xfId="19033" xr:uid="{00000000-0005-0000-0000-00008C4C0000}"/>
    <cellStyle name="Normal 5 4 2 2 5" xfId="19034" xr:uid="{00000000-0005-0000-0000-00008D4C0000}"/>
    <cellStyle name="Normal 5 4 2 3" xfId="19035" xr:uid="{00000000-0005-0000-0000-00008E4C0000}"/>
    <cellStyle name="Normal 5 4 2 4" xfId="19036" xr:uid="{00000000-0005-0000-0000-00008F4C0000}"/>
    <cellStyle name="Normal 5 4 2 4 2" xfId="19037" xr:uid="{00000000-0005-0000-0000-0000904C0000}"/>
    <cellStyle name="Normal 5 4 2 4 3" xfId="19038" xr:uid="{00000000-0005-0000-0000-0000914C0000}"/>
    <cellStyle name="Normal 5 4 2 4 4" xfId="19039" xr:uid="{00000000-0005-0000-0000-0000924C0000}"/>
    <cellStyle name="Normal 5 4 2 5" xfId="19040" xr:uid="{00000000-0005-0000-0000-0000934C0000}"/>
    <cellStyle name="Normal 5 4 2 6" xfId="19041" xr:uid="{00000000-0005-0000-0000-0000944C0000}"/>
    <cellStyle name="Normal 5 4 2 7" xfId="19042" xr:uid="{00000000-0005-0000-0000-0000954C0000}"/>
    <cellStyle name="Normal 5 4 3" xfId="19043" xr:uid="{00000000-0005-0000-0000-0000964C0000}"/>
    <cellStyle name="Normal 5 4 3 2" xfId="19044" xr:uid="{00000000-0005-0000-0000-0000974C0000}"/>
    <cellStyle name="Normal 5 4 3 3" xfId="19045" xr:uid="{00000000-0005-0000-0000-0000984C0000}"/>
    <cellStyle name="Normal 5 4 3 3 2" xfId="19046" xr:uid="{00000000-0005-0000-0000-0000994C0000}"/>
    <cellStyle name="Normal 5 4 3 3 3" xfId="19047" xr:uid="{00000000-0005-0000-0000-00009A4C0000}"/>
    <cellStyle name="Normal 5 4 3 3 4" xfId="19048" xr:uid="{00000000-0005-0000-0000-00009B4C0000}"/>
    <cellStyle name="Normal 5 4 3 4" xfId="19049" xr:uid="{00000000-0005-0000-0000-00009C4C0000}"/>
    <cellStyle name="Normal 5 4 3 5" xfId="19050" xr:uid="{00000000-0005-0000-0000-00009D4C0000}"/>
    <cellStyle name="Normal 5 4 3 6" xfId="19051" xr:uid="{00000000-0005-0000-0000-00009E4C0000}"/>
    <cellStyle name="Normal 5 4 4" xfId="19052" xr:uid="{00000000-0005-0000-0000-00009F4C0000}"/>
    <cellStyle name="Normal 5 4 5" xfId="19053" xr:uid="{00000000-0005-0000-0000-0000A04C0000}"/>
    <cellStyle name="Normal 5 4 5 2" xfId="19054" xr:uid="{00000000-0005-0000-0000-0000A14C0000}"/>
    <cellStyle name="Normal 5 4 5 3" xfId="19055" xr:uid="{00000000-0005-0000-0000-0000A24C0000}"/>
    <cellStyle name="Normal 5 4 5 4" xfId="19056" xr:uid="{00000000-0005-0000-0000-0000A34C0000}"/>
    <cellStyle name="Normal 5 4 6" xfId="19057" xr:uid="{00000000-0005-0000-0000-0000A44C0000}"/>
    <cellStyle name="Normal 5 4 7" xfId="19058" xr:uid="{00000000-0005-0000-0000-0000A54C0000}"/>
    <cellStyle name="Normal 5 4 8" xfId="19059" xr:uid="{00000000-0005-0000-0000-0000A64C0000}"/>
    <cellStyle name="Normal 5 40" xfId="19060" xr:uid="{00000000-0005-0000-0000-0000A74C0000}"/>
    <cellStyle name="Normal 5 40 2" xfId="19061" xr:uid="{00000000-0005-0000-0000-0000A84C0000}"/>
    <cellStyle name="Normal 5 41" xfId="19062" xr:uid="{00000000-0005-0000-0000-0000A94C0000}"/>
    <cellStyle name="Normal 5 41 2" xfId="19063" xr:uid="{00000000-0005-0000-0000-0000AA4C0000}"/>
    <cellStyle name="Normal 5 42" xfId="19064" xr:uid="{00000000-0005-0000-0000-0000AB4C0000}"/>
    <cellStyle name="Normal 5 42 2" xfId="19065" xr:uid="{00000000-0005-0000-0000-0000AC4C0000}"/>
    <cellStyle name="Normal 5 43" xfId="19066" xr:uid="{00000000-0005-0000-0000-0000AD4C0000}"/>
    <cellStyle name="Normal 5 43 2" xfId="19067" xr:uid="{00000000-0005-0000-0000-0000AE4C0000}"/>
    <cellStyle name="Normal 5 44" xfId="19068" xr:uid="{00000000-0005-0000-0000-0000AF4C0000}"/>
    <cellStyle name="Normal 5 44 2" xfId="19069" xr:uid="{00000000-0005-0000-0000-0000B04C0000}"/>
    <cellStyle name="Normal 5 45" xfId="19070" xr:uid="{00000000-0005-0000-0000-0000B14C0000}"/>
    <cellStyle name="Normal 5 45 2" xfId="19071" xr:uid="{00000000-0005-0000-0000-0000B24C0000}"/>
    <cellStyle name="Normal 5 46" xfId="19072" xr:uid="{00000000-0005-0000-0000-0000B34C0000}"/>
    <cellStyle name="Normal 5 46 2" xfId="19073" xr:uid="{00000000-0005-0000-0000-0000B44C0000}"/>
    <cellStyle name="Normal 5 47" xfId="19074" xr:uid="{00000000-0005-0000-0000-0000B54C0000}"/>
    <cellStyle name="Normal 5 48" xfId="19075" xr:uid="{00000000-0005-0000-0000-0000B64C0000}"/>
    <cellStyle name="Normal 5 49" xfId="19076" xr:uid="{00000000-0005-0000-0000-0000B74C0000}"/>
    <cellStyle name="Normal 5 5" xfId="19077" xr:uid="{00000000-0005-0000-0000-0000B84C0000}"/>
    <cellStyle name="Normal 5 5 10" xfId="19078" xr:uid="{00000000-0005-0000-0000-0000B94C0000}"/>
    <cellStyle name="Normal 5 5 11" xfId="19079" xr:uid="{00000000-0005-0000-0000-0000BA4C0000}"/>
    <cellStyle name="Normal 5 5 12" xfId="19080" xr:uid="{00000000-0005-0000-0000-0000BB4C0000}"/>
    <cellStyle name="Normal 5 5 13" xfId="19081" xr:uid="{00000000-0005-0000-0000-0000BC4C0000}"/>
    <cellStyle name="Normal 5 5 14" xfId="19082" xr:uid="{00000000-0005-0000-0000-0000BD4C0000}"/>
    <cellStyle name="Normal 5 5 15" xfId="19083" xr:uid="{00000000-0005-0000-0000-0000BE4C0000}"/>
    <cellStyle name="Normal 5 5 16" xfId="19084" xr:uid="{00000000-0005-0000-0000-0000BF4C0000}"/>
    <cellStyle name="Normal 5 5 17" xfId="19085" xr:uid="{00000000-0005-0000-0000-0000C04C0000}"/>
    <cellStyle name="Normal 5 5 18" xfId="19086" xr:uid="{00000000-0005-0000-0000-0000C14C0000}"/>
    <cellStyle name="Normal 5 5 19" xfId="19087" xr:uid="{00000000-0005-0000-0000-0000C24C0000}"/>
    <cellStyle name="Normal 5 5 2" xfId="19088" xr:uid="{00000000-0005-0000-0000-0000C34C0000}"/>
    <cellStyle name="Normal 5 5 20" xfId="19089" xr:uid="{00000000-0005-0000-0000-0000C44C0000}"/>
    <cellStyle name="Normal 5 5 21" xfId="19090" xr:uid="{00000000-0005-0000-0000-0000C54C0000}"/>
    <cellStyle name="Normal 5 5 22" xfId="19091" xr:uid="{00000000-0005-0000-0000-0000C64C0000}"/>
    <cellStyle name="Normal 5 5 23" xfId="19092" xr:uid="{00000000-0005-0000-0000-0000C74C0000}"/>
    <cellStyle name="Normal 5 5 24" xfId="19093" xr:uid="{00000000-0005-0000-0000-0000C84C0000}"/>
    <cellStyle name="Normal 5 5 25" xfId="19094" xr:uid="{00000000-0005-0000-0000-0000C94C0000}"/>
    <cellStyle name="Normal 5 5 26" xfId="19095" xr:uid="{00000000-0005-0000-0000-0000CA4C0000}"/>
    <cellStyle name="Normal 5 5 27" xfId="19096" xr:uid="{00000000-0005-0000-0000-0000CB4C0000}"/>
    <cellStyle name="Normal 5 5 28" xfId="19097" xr:uid="{00000000-0005-0000-0000-0000CC4C0000}"/>
    <cellStyle name="Normal 5 5 29" xfId="19098" xr:uid="{00000000-0005-0000-0000-0000CD4C0000}"/>
    <cellStyle name="Normal 5 5 3" xfId="19099" xr:uid="{00000000-0005-0000-0000-0000CE4C0000}"/>
    <cellStyle name="Normal 5 5 30" xfId="19100" xr:uid="{00000000-0005-0000-0000-0000CF4C0000}"/>
    <cellStyle name="Normal 5 5 31" xfId="19101" xr:uid="{00000000-0005-0000-0000-0000D04C0000}"/>
    <cellStyle name="Normal 5 5 32" xfId="19102" xr:uid="{00000000-0005-0000-0000-0000D14C0000}"/>
    <cellStyle name="Normal 5 5 33" xfId="19103" xr:uid="{00000000-0005-0000-0000-0000D24C0000}"/>
    <cellStyle name="Normal 5 5 34" xfId="19104" xr:uid="{00000000-0005-0000-0000-0000D34C0000}"/>
    <cellStyle name="Normal 5 5 35" xfId="19105" xr:uid="{00000000-0005-0000-0000-0000D44C0000}"/>
    <cellStyle name="Normal 5 5 36" xfId="19106" xr:uid="{00000000-0005-0000-0000-0000D54C0000}"/>
    <cellStyle name="Normal 5 5 37" xfId="19107" xr:uid="{00000000-0005-0000-0000-0000D64C0000}"/>
    <cellStyle name="Normal 5 5 38" xfId="19108" xr:uid="{00000000-0005-0000-0000-0000D74C0000}"/>
    <cellStyle name="Normal 5 5 39" xfId="19109" xr:uid="{00000000-0005-0000-0000-0000D84C0000}"/>
    <cellStyle name="Normal 5 5 4" xfId="19110" xr:uid="{00000000-0005-0000-0000-0000D94C0000}"/>
    <cellStyle name="Normal 5 5 40" xfId="19111" xr:uid="{00000000-0005-0000-0000-0000DA4C0000}"/>
    <cellStyle name="Normal 5 5 41" xfId="19112" xr:uid="{00000000-0005-0000-0000-0000DB4C0000}"/>
    <cellStyle name="Normal 5 5 42" xfId="19113" xr:uid="{00000000-0005-0000-0000-0000DC4C0000}"/>
    <cellStyle name="Normal 5 5 43" xfId="19114" xr:uid="{00000000-0005-0000-0000-0000DD4C0000}"/>
    <cellStyle name="Normal 5 5 44" xfId="19115" xr:uid="{00000000-0005-0000-0000-0000DE4C0000}"/>
    <cellStyle name="Normal 5 5 45" xfId="19116" xr:uid="{00000000-0005-0000-0000-0000DF4C0000}"/>
    <cellStyle name="Normal 5 5 46" xfId="19117" xr:uid="{00000000-0005-0000-0000-0000E04C0000}"/>
    <cellStyle name="Normal 5 5 47" xfId="19118" xr:uid="{00000000-0005-0000-0000-0000E14C0000}"/>
    <cellStyle name="Normal 5 5 48" xfId="19119" xr:uid="{00000000-0005-0000-0000-0000E24C0000}"/>
    <cellStyle name="Normal 5 5 49" xfId="19120" xr:uid="{00000000-0005-0000-0000-0000E34C0000}"/>
    <cellStyle name="Normal 5 5 5" xfId="19121" xr:uid="{00000000-0005-0000-0000-0000E44C0000}"/>
    <cellStyle name="Normal 5 5 50" xfId="19122" xr:uid="{00000000-0005-0000-0000-0000E54C0000}"/>
    <cellStyle name="Normal 5 5 51" xfId="19123" xr:uid="{00000000-0005-0000-0000-0000E64C0000}"/>
    <cellStyle name="Normal 5 5 52" xfId="19124" xr:uid="{00000000-0005-0000-0000-0000E74C0000}"/>
    <cellStyle name="Normal 5 5 53" xfId="19125" xr:uid="{00000000-0005-0000-0000-0000E84C0000}"/>
    <cellStyle name="Normal 5 5 54" xfId="19126" xr:uid="{00000000-0005-0000-0000-0000E94C0000}"/>
    <cellStyle name="Normal 5 5 55" xfId="19127" xr:uid="{00000000-0005-0000-0000-0000EA4C0000}"/>
    <cellStyle name="Normal 5 5 56" xfId="19128" xr:uid="{00000000-0005-0000-0000-0000EB4C0000}"/>
    <cellStyle name="Normal 5 5 57" xfId="19129" xr:uid="{00000000-0005-0000-0000-0000EC4C0000}"/>
    <cellStyle name="Normal 5 5 58" xfId="19130" xr:uid="{00000000-0005-0000-0000-0000ED4C0000}"/>
    <cellStyle name="Normal 5 5 59" xfId="19131" xr:uid="{00000000-0005-0000-0000-0000EE4C0000}"/>
    <cellStyle name="Normal 5 5 6" xfId="19132" xr:uid="{00000000-0005-0000-0000-0000EF4C0000}"/>
    <cellStyle name="Normal 5 5 60" xfId="19133" xr:uid="{00000000-0005-0000-0000-0000F04C0000}"/>
    <cellStyle name="Normal 5 5 61" xfId="19134" xr:uid="{00000000-0005-0000-0000-0000F14C0000}"/>
    <cellStyle name="Normal 5 5 62" xfId="19135" xr:uid="{00000000-0005-0000-0000-0000F24C0000}"/>
    <cellStyle name="Normal 5 5 63" xfId="19136" xr:uid="{00000000-0005-0000-0000-0000F34C0000}"/>
    <cellStyle name="Normal 5 5 64" xfId="19137" xr:uid="{00000000-0005-0000-0000-0000F44C0000}"/>
    <cellStyle name="Normal 5 5 65" xfId="19138" xr:uid="{00000000-0005-0000-0000-0000F54C0000}"/>
    <cellStyle name="Normal 5 5 66" xfId="19139" xr:uid="{00000000-0005-0000-0000-0000F64C0000}"/>
    <cellStyle name="Normal 5 5 67" xfId="19140" xr:uid="{00000000-0005-0000-0000-0000F74C0000}"/>
    <cellStyle name="Normal 5 5 68" xfId="19141" xr:uid="{00000000-0005-0000-0000-0000F84C0000}"/>
    <cellStyle name="Normal 5 5 69" xfId="19142" xr:uid="{00000000-0005-0000-0000-0000F94C0000}"/>
    <cellStyle name="Normal 5 5 7" xfId="19143" xr:uid="{00000000-0005-0000-0000-0000FA4C0000}"/>
    <cellStyle name="Normal 5 5 70" xfId="19144" xr:uid="{00000000-0005-0000-0000-0000FB4C0000}"/>
    <cellStyle name="Normal 5 5 71" xfId="19145" xr:uid="{00000000-0005-0000-0000-0000FC4C0000}"/>
    <cellStyle name="Normal 5 5 72" xfId="19146" xr:uid="{00000000-0005-0000-0000-0000FD4C0000}"/>
    <cellStyle name="Normal 5 5 73" xfId="19147" xr:uid="{00000000-0005-0000-0000-0000FE4C0000}"/>
    <cellStyle name="Normal 5 5 74" xfId="19148" xr:uid="{00000000-0005-0000-0000-0000FF4C0000}"/>
    <cellStyle name="Normal 5 5 75" xfId="19149" xr:uid="{00000000-0005-0000-0000-0000004D0000}"/>
    <cellStyle name="Normal 5 5 76" xfId="19150" xr:uid="{00000000-0005-0000-0000-0000014D0000}"/>
    <cellStyle name="Normal 5 5 77" xfId="19151" xr:uid="{00000000-0005-0000-0000-0000024D0000}"/>
    <cellStyle name="Normal 5 5 78" xfId="19152" xr:uid="{00000000-0005-0000-0000-0000034D0000}"/>
    <cellStyle name="Normal 5 5 79" xfId="19153" xr:uid="{00000000-0005-0000-0000-0000044D0000}"/>
    <cellStyle name="Normal 5 5 8" xfId="19154" xr:uid="{00000000-0005-0000-0000-0000054D0000}"/>
    <cellStyle name="Normal 5 5 80" xfId="19155" xr:uid="{00000000-0005-0000-0000-0000064D0000}"/>
    <cellStyle name="Normal 5 5 81" xfId="19156" xr:uid="{00000000-0005-0000-0000-0000074D0000}"/>
    <cellStyle name="Normal 5 5 82" xfId="19157" xr:uid="{00000000-0005-0000-0000-0000084D0000}"/>
    <cellStyle name="Normal 5 5 83" xfId="19158" xr:uid="{00000000-0005-0000-0000-0000094D0000}"/>
    <cellStyle name="Normal 5 5 84" xfId="19159" xr:uid="{00000000-0005-0000-0000-00000A4D0000}"/>
    <cellStyle name="Normal 5 5 85" xfId="19160" xr:uid="{00000000-0005-0000-0000-00000B4D0000}"/>
    <cellStyle name="Normal 5 5 86" xfId="19161" xr:uid="{00000000-0005-0000-0000-00000C4D0000}"/>
    <cellStyle name="Normal 5 5 87" xfId="19162" xr:uid="{00000000-0005-0000-0000-00000D4D0000}"/>
    <cellStyle name="Normal 5 5 88" xfId="19163" xr:uid="{00000000-0005-0000-0000-00000E4D0000}"/>
    <cellStyle name="Normal 5 5 89" xfId="19164" xr:uid="{00000000-0005-0000-0000-00000F4D0000}"/>
    <cellStyle name="Normal 5 5 9" xfId="19165" xr:uid="{00000000-0005-0000-0000-0000104D0000}"/>
    <cellStyle name="Normal 5 5 90" xfId="19166" xr:uid="{00000000-0005-0000-0000-0000114D0000}"/>
    <cellStyle name="Normal 5 5 91" xfId="19167" xr:uid="{00000000-0005-0000-0000-0000124D0000}"/>
    <cellStyle name="Normal 5 5 92" xfId="19168" xr:uid="{00000000-0005-0000-0000-0000134D0000}"/>
    <cellStyle name="Normal 5 5 93" xfId="19169" xr:uid="{00000000-0005-0000-0000-0000144D0000}"/>
    <cellStyle name="Normal 5 50" xfId="19170" xr:uid="{00000000-0005-0000-0000-0000154D0000}"/>
    <cellStyle name="Normal 5 51" xfId="19171" xr:uid="{00000000-0005-0000-0000-0000164D0000}"/>
    <cellStyle name="Normal 5 52" xfId="19172" xr:uid="{00000000-0005-0000-0000-0000174D0000}"/>
    <cellStyle name="Normal 5 53" xfId="19173" xr:uid="{00000000-0005-0000-0000-0000184D0000}"/>
    <cellStyle name="Normal 5 54" xfId="19174" xr:uid="{00000000-0005-0000-0000-0000194D0000}"/>
    <cellStyle name="Normal 5 55" xfId="19175" xr:uid="{00000000-0005-0000-0000-00001A4D0000}"/>
    <cellStyle name="Normal 5 56" xfId="19176" xr:uid="{00000000-0005-0000-0000-00001B4D0000}"/>
    <cellStyle name="Normal 5 57" xfId="19177" xr:uid="{00000000-0005-0000-0000-00001C4D0000}"/>
    <cellStyle name="Normal 5 58" xfId="19178" xr:uid="{00000000-0005-0000-0000-00001D4D0000}"/>
    <cellStyle name="Normal 5 59" xfId="19179" xr:uid="{00000000-0005-0000-0000-00001E4D0000}"/>
    <cellStyle name="Normal 5 6" xfId="19180" xr:uid="{00000000-0005-0000-0000-00001F4D0000}"/>
    <cellStyle name="Normal 5 6 2" xfId="19181" xr:uid="{00000000-0005-0000-0000-0000204D0000}"/>
    <cellStyle name="Normal 5 60" xfId="19182" xr:uid="{00000000-0005-0000-0000-0000214D0000}"/>
    <cellStyle name="Normal 5 61" xfId="19183" xr:uid="{00000000-0005-0000-0000-0000224D0000}"/>
    <cellStyle name="Normal 5 62" xfId="19184" xr:uid="{00000000-0005-0000-0000-0000234D0000}"/>
    <cellStyle name="Normal 5 63" xfId="19185" xr:uid="{00000000-0005-0000-0000-0000244D0000}"/>
    <cellStyle name="Normal 5 64" xfId="19186" xr:uid="{00000000-0005-0000-0000-0000254D0000}"/>
    <cellStyle name="Normal 5 65" xfId="19187" xr:uid="{00000000-0005-0000-0000-0000264D0000}"/>
    <cellStyle name="Normal 5 66" xfId="19188" xr:uid="{00000000-0005-0000-0000-0000274D0000}"/>
    <cellStyle name="Normal 5 67" xfId="19189" xr:uid="{00000000-0005-0000-0000-0000284D0000}"/>
    <cellStyle name="Normal 5 68" xfId="19190" xr:uid="{00000000-0005-0000-0000-0000294D0000}"/>
    <cellStyle name="Normal 5 69" xfId="19191" xr:uid="{00000000-0005-0000-0000-00002A4D0000}"/>
    <cellStyle name="Normal 5 7" xfId="19192" xr:uid="{00000000-0005-0000-0000-00002B4D0000}"/>
    <cellStyle name="Normal 5 7 2" xfId="19193" xr:uid="{00000000-0005-0000-0000-00002C4D0000}"/>
    <cellStyle name="Normal 5 70" xfId="19194" xr:uid="{00000000-0005-0000-0000-00002D4D0000}"/>
    <cellStyle name="Normal 5 71" xfId="19195" xr:uid="{00000000-0005-0000-0000-00002E4D0000}"/>
    <cellStyle name="Normal 5 72" xfId="19196" xr:uid="{00000000-0005-0000-0000-00002F4D0000}"/>
    <cellStyle name="Normal 5 73" xfId="19197" xr:uid="{00000000-0005-0000-0000-0000304D0000}"/>
    <cellStyle name="Normal 5 74" xfId="19198" xr:uid="{00000000-0005-0000-0000-0000314D0000}"/>
    <cellStyle name="Normal 5 75" xfId="19199" xr:uid="{00000000-0005-0000-0000-0000324D0000}"/>
    <cellStyle name="Normal 5 76" xfId="19200" xr:uid="{00000000-0005-0000-0000-0000334D0000}"/>
    <cellStyle name="Normal 5 77" xfId="19201" xr:uid="{00000000-0005-0000-0000-0000344D0000}"/>
    <cellStyle name="Normal 5 78" xfId="19202" xr:uid="{00000000-0005-0000-0000-0000354D0000}"/>
    <cellStyle name="Normal 5 79" xfId="19203" xr:uid="{00000000-0005-0000-0000-0000364D0000}"/>
    <cellStyle name="Normal 5 8" xfId="19204" xr:uid="{00000000-0005-0000-0000-0000374D0000}"/>
    <cellStyle name="Normal 5 8 2" xfId="19205" xr:uid="{00000000-0005-0000-0000-0000384D0000}"/>
    <cellStyle name="Normal 5 80" xfId="19206" xr:uid="{00000000-0005-0000-0000-0000394D0000}"/>
    <cellStyle name="Normal 5 81" xfId="19207" xr:uid="{00000000-0005-0000-0000-00003A4D0000}"/>
    <cellStyle name="Normal 5 82" xfId="19208" xr:uid="{00000000-0005-0000-0000-00003B4D0000}"/>
    <cellStyle name="Normal 5 83" xfId="19209" xr:uid="{00000000-0005-0000-0000-00003C4D0000}"/>
    <cellStyle name="Normal 5 84" xfId="19210" xr:uid="{00000000-0005-0000-0000-00003D4D0000}"/>
    <cellStyle name="Normal 5 85" xfId="19211" xr:uid="{00000000-0005-0000-0000-00003E4D0000}"/>
    <cellStyle name="Normal 5 86" xfId="19212" xr:uid="{00000000-0005-0000-0000-00003F4D0000}"/>
    <cellStyle name="Normal 5 87" xfId="19213" xr:uid="{00000000-0005-0000-0000-0000404D0000}"/>
    <cellStyle name="Normal 5 88" xfId="19214" xr:uid="{00000000-0005-0000-0000-0000414D0000}"/>
    <cellStyle name="Normal 5 89" xfId="19215" xr:uid="{00000000-0005-0000-0000-0000424D0000}"/>
    <cellStyle name="Normal 5 9" xfId="19216" xr:uid="{00000000-0005-0000-0000-0000434D0000}"/>
    <cellStyle name="Normal 5 9 2" xfId="19217" xr:uid="{00000000-0005-0000-0000-0000444D0000}"/>
    <cellStyle name="Normal 5 90" xfId="19218" xr:uid="{00000000-0005-0000-0000-0000454D0000}"/>
    <cellStyle name="Normal 5 91" xfId="19219" xr:uid="{00000000-0005-0000-0000-0000464D0000}"/>
    <cellStyle name="Normal 5 92" xfId="19220" xr:uid="{00000000-0005-0000-0000-0000474D0000}"/>
    <cellStyle name="Normal 5 93" xfId="19221" xr:uid="{00000000-0005-0000-0000-0000484D0000}"/>
    <cellStyle name="Normal 5 94" xfId="19222" xr:uid="{00000000-0005-0000-0000-0000494D0000}"/>
    <cellStyle name="Normal 5 95" xfId="19223" xr:uid="{00000000-0005-0000-0000-00004A4D0000}"/>
    <cellStyle name="Normal 5 96" xfId="19224" xr:uid="{00000000-0005-0000-0000-00004B4D0000}"/>
    <cellStyle name="Normal 5 97" xfId="19225" xr:uid="{00000000-0005-0000-0000-00004C4D0000}"/>
    <cellStyle name="Normal 5 98" xfId="19226" xr:uid="{00000000-0005-0000-0000-00004D4D0000}"/>
    <cellStyle name="Normal 5 99" xfId="19227" xr:uid="{00000000-0005-0000-0000-00004E4D0000}"/>
    <cellStyle name="Normal 50" xfId="19228" xr:uid="{00000000-0005-0000-0000-00004F4D0000}"/>
    <cellStyle name="Normal 50 2" xfId="19229" xr:uid="{00000000-0005-0000-0000-0000504D0000}"/>
    <cellStyle name="Normal 50 2 2" xfId="19230" xr:uid="{00000000-0005-0000-0000-0000514D0000}"/>
    <cellStyle name="Normal 50 2 2 2" xfId="19231" xr:uid="{00000000-0005-0000-0000-0000524D0000}"/>
    <cellStyle name="Normal 50 2 2 3" xfId="19232" xr:uid="{00000000-0005-0000-0000-0000534D0000}"/>
    <cellStyle name="Normal 50 2 2 4" xfId="19233" xr:uid="{00000000-0005-0000-0000-0000544D0000}"/>
    <cellStyle name="Normal 50 2 3" xfId="19234" xr:uid="{00000000-0005-0000-0000-0000554D0000}"/>
    <cellStyle name="Normal 50 2 4" xfId="19235" xr:uid="{00000000-0005-0000-0000-0000564D0000}"/>
    <cellStyle name="Normal 50 2 5" xfId="19236" xr:uid="{00000000-0005-0000-0000-0000574D0000}"/>
    <cellStyle name="Normal 50 3" xfId="19237" xr:uid="{00000000-0005-0000-0000-0000584D0000}"/>
    <cellStyle name="Normal 50 4" xfId="19238" xr:uid="{00000000-0005-0000-0000-0000594D0000}"/>
    <cellStyle name="Normal 50 4 2" xfId="19239" xr:uid="{00000000-0005-0000-0000-00005A4D0000}"/>
    <cellStyle name="Normal 50 4 3" xfId="19240" xr:uid="{00000000-0005-0000-0000-00005B4D0000}"/>
    <cellStyle name="Normal 50 4 4" xfId="19241" xr:uid="{00000000-0005-0000-0000-00005C4D0000}"/>
    <cellStyle name="Normal 50 5" xfId="19242" xr:uid="{00000000-0005-0000-0000-00005D4D0000}"/>
    <cellStyle name="Normal 50 6" xfId="19243" xr:uid="{00000000-0005-0000-0000-00005E4D0000}"/>
    <cellStyle name="Normal 50 7" xfId="19244" xr:uid="{00000000-0005-0000-0000-00005F4D0000}"/>
    <cellStyle name="Normal 51" xfId="19245" xr:uid="{00000000-0005-0000-0000-0000604D0000}"/>
    <cellStyle name="Normal 51 2" xfId="19246" xr:uid="{00000000-0005-0000-0000-0000614D0000}"/>
    <cellStyle name="Normal 51 2 2" xfId="19247" xr:uid="{00000000-0005-0000-0000-0000624D0000}"/>
    <cellStyle name="Normal 51 2 2 2" xfId="19248" xr:uid="{00000000-0005-0000-0000-0000634D0000}"/>
    <cellStyle name="Normal 51 2 2 3" xfId="19249" xr:uid="{00000000-0005-0000-0000-0000644D0000}"/>
    <cellStyle name="Normal 51 2 2 4" xfId="19250" xr:uid="{00000000-0005-0000-0000-0000654D0000}"/>
    <cellStyle name="Normal 51 2 3" xfId="19251" xr:uid="{00000000-0005-0000-0000-0000664D0000}"/>
    <cellStyle name="Normal 51 2 4" xfId="19252" xr:uid="{00000000-0005-0000-0000-0000674D0000}"/>
    <cellStyle name="Normal 51 2 5" xfId="19253" xr:uid="{00000000-0005-0000-0000-0000684D0000}"/>
    <cellStyle name="Normal 51 3" xfId="19254" xr:uid="{00000000-0005-0000-0000-0000694D0000}"/>
    <cellStyle name="Normal 51 4" xfId="19255" xr:uid="{00000000-0005-0000-0000-00006A4D0000}"/>
    <cellStyle name="Normal 51 4 2" xfId="19256" xr:uid="{00000000-0005-0000-0000-00006B4D0000}"/>
    <cellStyle name="Normal 51 4 3" xfId="19257" xr:uid="{00000000-0005-0000-0000-00006C4D0000}"/>
    <cellStyle name="Normal 51 4 4" xfId="19258" xr:uid="{00000000-0005-0000-0000-00006D4D0000}"/>
    <cellStyle name="Normal 51 5" xfId="19259" xr:uid="{00000000-0005-0000-0000-00006E4D0000}"/>
    <cellStyle name="Normal 51 6" xfId="19260" xr:uid="{00000000-0005-0000-0000-00006F4D0000}"/>
    <cellStyle name="Normal 51 7" xfId="19261" xr:uid="{00000000-0005-0000-0000-0000704D0000}"/>
    <cellStyle name="Normal 52" xfId="19262" xr:uid="{00000000-0005-0000-0000-0000714D0000}"/>
    <cellStyle name="Normal 53" xfId="19263" xr:uid="{00000000-0005-0000-0000-0000724D0000}"/>
    <cellStyle name="Normal 54" xfId="19264" xr:uid="{00000000-0005-0000-0000-0000734D0000}"/>
    <cellStyle name="Normal 55" xfId="19265" xr:uid="{00000000-0005-0000-0000-0000744D0000}"/>
    <cellStyle name="Normal 55 2" xfId="19266" xr:uid="{00000000-0005-0000-0000-0000754D0000}"/>
    <cellStyle name="Normal 55 2 2" xfId="19267" xr:uid="{00000000-0005-0000-0000-0000764D0000}"/>
    <cellStyle name="Normal 55 2 2 2" xfId="19268" xr:uid="{00000000-0005-0000-0000-0000774D0000}"/>
    <cellStyle name="Normal 55 2 2 3" xfId="19269" xr:uid="{00000000-0005-0000-0000-0000784D0000}"/>
    <cellStyle name="Normal 55 2 2 4" xfId="19270" xr:uid="{00000000-0005-0000-0000-0000794D0000}"/>
    <cellStyle name="Normal 55 2 3" xfId="19271" xr:uid="{00000000-0005-0000-0000-00007A4D0000}"/>
    <cellStyle name="Normal 55 2 4" xfId="19272" xr:uid="{00000000-0005-0000-0000-00007B4D0000}"/>
    <cellStyle name="Normal 55 2 5" xfId="19273" xr:uid="{00000000-0005-0000-0000-00007C4D0000}"/>
    <cellStyle name="Normal 55 3" xfId="19274" xr:uid="{00000000-0005-0000-0000-00007D4D0000}"/>
    <cellStyle name="Normal 55 4" xfId="19275" xr:uid="{00000000-0005-0000-0000-00007E4D0000}"/>
    <cellStyle name="Normal 55 4 2" xfId="19276" xr:uid="{00000000-0005-0000-0000-00007F4D0000}"/>
    <cellStyle name="Normal 55 4 3" xfId="19277" xr:uid="{00000000-0005-0000-0000-0000804D0000}"/>
    <cellStyle name="Normal 55 4 4" xfId="19278" xr:uid="{00000000-0005-0000-0000-0000814D0000}"/>
    <cellStyle name="Normal 55 5" xfId="19279" xr:uid="{00000000-0005-0000-0000-0000824D0000}"/>
    <cellStyle name="Normal 55 6" xfId="19280" xr:uid="{00000000-0005-0000-0000-0000834D0000}"/>
    <cellStyle name="Normal 55 7" xfId="19281" xr:uid="{00000000-0005-0000-0000-0000844D0000}"/>
    <cellStyle name="Normal 56" xfId="19282" xr:uid="{00000000-0005-0000-0000-0000854D0000}"/>
    <cellStyle name="Normal 56 2" xfId="19283" xr:uid="{00000000-0005-0000-0000-0000864D0000}"/>
    <cellStyle name="Normal 56 2 2" xfId="19284" xr:uid="{00000000-0005-0000-0000-0000874D0000}"/>
    <cellStyle name="Normal 56 2 2 2" xfId="19285" xr:uid="{00000000-0005-0000-0000-0000884D0000}"/>
    <cellStyle name="Normal 56 2 2 3" xfId="19286" xr:uid="{00000000-0005-0000-0000-0000894D0000}"/>
    <cellStyle name="Normal 56 2 2 4" xfId="19287" xr:uid="{00000000-0005-0000-0000-00008A4D0000}"/>
    <cellStyle name="Normal 56 2 3" xfId="19288" xr:uid="{00000000-0005-0000-0000-00008B4D0000}"/>
    <cellStyle name="Normal 56 2 4" xfId="19289" xr:uid="{00000000-0005-0000-0000-00008C4D0000}"/>
    <cellStyle name="Normal 56 2 5" xfId="19290" xr:uid="{00000000-0005-0000-0000-00008D4D0000}"/>
    <cellStyle name="Normal 56 3" xfId="19291" xr:uid="{00000000-0005-0000-0000-00008E4D0000}"/>
    <cellStyle name="Normal 56 4" xfId="19292" xr:uid="{00000000-0005-0000-0000-00008F4D0000}"/>
    <cellStyle name="Normal 56 4 2" xfId="19293" xr:uid="{00000000-0005-0000-0000-0000904D0000}"/>
    <cellStyle name="Normal 56 4 3" xfId="19294" xr:uid="{00000000-0005-0000-0000-0000914D0000}"/>
    <cellStyle name="Normal 56 4 4" xfId="19295" xr:uid="{00000000-0005-0000-0000-0000924D0000}"/>
    <cellStyle name="Normal 56 5" xfId="19296" xr:uid="{00000000-0005-0000-0000-0000934D0000}"/>
    <cellStyle name="Normal 56 6" xfId="19297" xr:uid="{00000000-0005-0000-0000-0000944D0000}"/>
    <cellStyle name="Normal 56 7" xfId="19298" xr:uid="{00000000-0005-0000-0000-0000954D0000}"/>
    <cellStyle name="Normal 57" xfId="19299" xr:uid="{00000000-0005-0000-0000-0000964D0000}"/>
    <cellStyle name="Normal 57 2" xfId="19300" xr:uid="{00000000-0005-0000-0000-0000974D0000}"/>
    <cellStyle name="Normal 58" xfId="19301" xr:uid="{00000000-0005-0000-0000-0000984D0000}"/>
    <cellStyle name="Normal 58 2" xfId="19302" xr:uid="{00000000-0005-0000-0000-0000994D0000}"/>
    <cellStyle name="Normal 58 3" xfId="19303" xr:uid="{00000000-0005-0000-0000-00009A4D0000}"/>
    <cellStyle name="Normal 58 4" xfId="19304" xr:uid="{00000000-0005-0000-0000-00009B4D0000}"/>
    <cellStyle name="Normal 59" xfId="19305" xr:uid="{00000000-0005-0000-0000-00009C4D0000}"/>
    <cellStyle name="Normal 59 2" xfId="19306" xr:uid="{00000000-0005-0000-0000-00009D4D0000}"/>
    <cellStyle name="Normal 59 3" xfId="19307" xr:uid="{00000000-0005-0000-0000-00009E4D0000}"/>
    <cellStyle name="Normal 59 4" xfId="19308" xr:uid="{00000000-0005-0000-0000-00009F4D0000}"/>
    <cellStyle name="Normal 6" xfId="19309" xr:uid="{00000000-0005-0000-0000-0000A04D0000}"/>
    <cellStyle name="Normal 6 2" xfId="19310" xr:uid="{00000000-0005-0000-0000-0000A14D0000}"/>
    <cellStyle name="Normal 6 2 10" xfId="19311" xr:uid="{00000000-0005-0000-0000-0000A24D0000}"/>
    <cellStyle name="Normal 6 2 11" xfId="19312" xr:uid="{00000000-0005-0000-0000-0000A34D0000}"/>
    <cellStyle name="Normal 6 2 12" xfId="19313" xr:uid="{00000000-0005-0000-0000-0000A44D0000}"/>
    <cellStyle name="Normal 6 2 13" xfId="19314" xr:uid="{00000000-0005-0000-0000-0000A54D0000}"/>
    <cellStyle name="Normal 6 2 14" xfId="19315" xr:uid="{00000000-0005-0000-0000-0000A64D0000}"/>
    <cellStyle name="Normal 6 2 15" xfId="19316" xr:uid="{00000000-0005-0000-0000-0000A74D0000}"/>
    <cellStyle name="Normal 6 2 16" xfId="19317" xr:uid="{00000000-0005-0000-0000-0000A84D0000}"/>
    <cellStyle name="Normal 6 2 17" xfId="19318" xr:uid="{00000000-0005-0000-0000-0000A94D0000}"/>
    <cellStyle name="Normal 6 2 18" xfId="19319" xr:uid="{00000000-0005-0000-0000-0000AA4D0000}"/>
    <cellStyle name="Normal 6 2 19" xfId="19320" xr:uid="{00000000-0005-0000-0000-0000AB4D0000}"/>
    <cellStyle name="Normal 6 2 2" xfId="19321" xr:uid="{00000000-0005-0000-0000-0000AC4D0000}"/>
    <cellStyle name="Normal 6 2 2 2" xfId="19322" xr:uid="{00000000-0005-0000-0000-0000AD4D0000}"/>
    <cellStyle name="Normal 6 2 2 3" xfId="19323" xr:uid="{00000000-0005-0000-0000-0000AE4D0000}"/>
    <cellStyle name="Normal 6 2 20" xfId="19324" xr:uid="{00000000-0005-0000-0000-0000AF4D0000}"/>
    <cellStyle name="Normal 6 2 21" xfId="19325" xr:uid="{00000000-0005-0000-0000-0000B04D0000}"/>
    <cellStyle name="Normal 6 2 22" xfId="19326" xr:uid="{00000000-0005-0000-0000-0000B14D0000}"/>
    <cellStyle name="Normal 6 2 23" xfId="19327" xr:uid="{00000000-0005-0000-0000-0000B24D0000}"/>
    <cellStyle name="Normal 6 2 24" xfId="19328" xr:uid="{00000000-0005-0000-0000-0000B34D0000}"/>
    <cellStyle name="Normal 6 2 25" xfId="19329" xr:uid="{00000000-0005-0000-0000-0000B44D0000}"/>
    <cellStyle name="Normal 6 2 26" xfId="19330" xr:uid="{00000000-0005-0000-0000-0000B54D0000}"/>
    <cellStyle name="Normal 6 2 27" xfId="19331" xr:uid="{00000000-0005-0000-0000-0000B64D0000}"/>
    <cellStyle name="Normal 6 2 28" xfId="19332" xr:uid="{00000000-0005-0000-0000-0000B74D0000}"/>
    <cellStyle name="Normal 6 2 29" xfId="19333" xr:uid="{00000000-0005-0000-0000-0000B84D0000}"/>
    <cellStyle name="Normal 6 2 3" xfId="19334" xr:uid="{00000000-0005-0000-0000-0000B94D0000}"/>
    <cellStyle name="Normal 6 2 3 2" xfId="19335" xr:uid="{00000000-0005-0000-0000-0000BA4D0000}"/>
    <cellStyle name="Normal 6 2 3 2 2" xfId="19336" xr:uid="{00000000-0005-0000-0000-0000BB4D0000}"/>
    <cellStyle name="Normal 6 2 3 2 2 2" xfId="19337" xr:uid="{00000000-0005-0000-0000-0000BC4D0000}"/>
    <cellStyle name="Normal 6 2 3 2 2 3" xfId="19338" xr:uid="{00000000-0005-0000-0000-0000BD4D0000}"/>
    <cellStyle name="Normal 6 2 3 2 2 4" xfId="19339" xr:uid="{00000000-0005-0000-0000-0000BE4D0000}"/>
    <cellStyle name="Normal 6 2 3 2 3" xfId="19340" xr:uid="{00000000-0005-0000-0000-0000BF4D0000}"/>
    <cellStyle name="Normal 6 2 3 2 4" xfId="19341" xr:uid="{00000000-0005-0000-0000-0000C04D0000}"/>
    <cellStyle name="Normal 6 2 3 2 5" xfId="19342" xr:uid="{00000000-0005-0000-0000-0000C14D0000}"/>
    <cellStyle name="Normal 6 2 3 3" xfId="19343" xr:uid="{00000000-0005-0000-0000-0000C24D0000}"/>
    <cellStyle name="Normal 6 2 3 4" xfId="19344" xr:uid="{00000000-0005-0000-0000-0000C34D0000}"/>
    <cellStyle name="Normal 6 2 3 4 2" xfId="19345" xr:uid="{00000000-0005-0000-0000-0000C44D0000}"/>
    <cellStyle name="Normal 6 2 3 4 3" xfId="19346" xr:uid="{00000000-0005-0000-0000-0000C54D0000}"/>
    <cellStyle name="Normal 6 2 3 4 4" xfId="19347" xr:uid="{00000000-0005-0000-0000-0000C64D0000}"/>
    <cellStyle name="Normal 6 2 3 5" xfId="19348" xr:uid="{00000000-0005-0000-0000-0000C74D0000}"/>
    <cellStyle name="Normal 6 2 3 6" xfId="19349" xr:uid="{00000000-0005-0000-0000-0000C84D0000}"/>
    <cellStyle name="Normal 6 2 3 7" xfId="19350" xr:uid="{00000000-0005-0000-0000-0000C94D0000}"/>
    <cellStyle name="Normal 6 2 30" xfId="19351" xr:uid="{00000000-0005-0000-0000-0000CA4D0000}"/>
    <cellStyle name="Normal 6 2 31" xfId="19352" xr:uid="{00000000-0005-0000-0000-0000CB4D0000}"/>
    <cellStyle name="Normal 6 2 32" xfId="19353" xr:uid="{00000000-0005-0000-0000-0000CC4D0000}"/>
    <cellStyle name="Normal 6 2 33" xfId="19354" xr:uid="{00000000-0005-0000-0000-0000CD4D0000}"/>
    <cellStyle name="Normal 6 2 34" xfId="19355" xr:uid="{00000000-0005-0000-0000-0000CE4D0000}"/>
    <cellStyle name="Normal 6 2 35" xfId="19356" xr:uid="{00000000-0005-0000-0000-0000CF4D0000}"/>
    <cellStyle name="Normal 6 2 36" xfId="19357" xr:uid="{00000000-0005-0000-0000-0000D04D0000}"/>
    <cellStyle name="Normal 6 2 37" xfId="19358" xr:uid="{00000000-0005-0000-0000-0000D14D0000}"/>
    <cellStyle name="Normal 6 2 38" xfId="19359" xr:uid="{00000000-0005-0000-0000-0000D24D0000}"/>
    <cellStyle name="Normal 6 2 39" xfId="19360" xr:uid="{00000000-0005-0000-0000-0000D34D0000}"/>
    <cellStyle name="Normal 6 2 4" xfId="19361" xr:uid="{00000000-0005-0000-0000-0000D44D0000}"/>
    <cellStyle name="Normal 6 2 40" xfId="19362" xr:uid="{00000000-0005-0000-0000-0000D54D0000}"/>
    <cellStyle name="Normal 6 2 41" xfId="19363" xr:uid="{00000000-0005-0000-0000-0000D64D0000}"/>
    <cellStyle name="Normal 6 2 42" xfId="19364" xr:uid="{00000000-0005-0000-0000-0000D74D0000}"/>
    <cellStyle name="Normal 6 2 43" xfId="19365" xr:uid="{00000000-0005-0000-0000-0000D84D0000}"/>
    <cellStyle name="Normal 6 2 44" xfId="19366" xr:uid="{00000000-0005-0000-0000-0000D94D0000}"/>
    <cellStyle name="Normal 6 2 45" xfId="19367" xr:uid="{00000000-0005-0000-0000-0000DA4D0000}"/>
    <cellStyle name="Normal 6 2 46" xfId="19368" xr:uid="{00000000-0005-0000-0000-0000DB4D0000}"/>
    <cellStyle name="Normal 6 2 47" xfId="19369" xr:uid="{00000000-0005-0000-0000-0000DC4D0000}"/>
    <cellStyle name="Normal 6 2 48" xfId="19370" xr:uid="{00000000-0005-0000-0000-0000DD4D0000}"/>
    <cellStyle name="Normal 6 2 49" xfId="19371" xr:uid="{00000000-0005-0000-0000-0000DE4D0000}"/>
    <cellStyle name="Normal 6 2 5" xfId="19372" xr:uid="{00000000-0005-0000-0000-0000DF4D0000}"/>
    <cellStyle name="Normal 6 2 50" xfId="19373" xr:uid="{00000000-0005-0000-0000-0000E04D0000}"/>
    <cellStyle name="Normal 6 2 51" xfId="19374" xr:uid="{00000000-0005-0000-0000-0000E14D0000}"/>
    <cellStyle name="Normal 6 2 52" xfId="19375" xr:uid="{00000000-0005-0000-0000-0000E24D0000}"/>
    <cellStyle name="Normal 6 2 53" xfId="19376" xr:uid="{00000000-0005-0000-0000-0000E34D0000}"/>
    <cellStyle name="Normal 6 2 54" xfId="19377" xr:uid="{00000000-0005-0000-0000-0000E44D0000}"/>
    <cellStyle name="Normal 6 2 55" xfId="19378" xr:uid="{00000000-0005-0000-0000-0000E54D0000}"/>
    <cellStyle name="Normal 6 2 56" xfId="19379" xr:uid="{00000000-0005-0000-0000-0000E64D0000}"/>
    <cellStyle name="Normal 6 2 57" xfId="19380" xr:uid="{00000000-0005-0000-0000-0000E74D0000}"/>
    <cellStyle name="Normal 6 2 58" xfId="19381" xr:uid="{00000000-0005-0000-0000-0000E84D0000}"/>
    <cellStyle name="Normal 6 2 59" xfId="19382" xr:uid="{00000000-0005-0000-0000-0000E94D0000}"/>
    <cellStyle name="Normal 6 2 6" xfId="19383" xr:uid="{00000000-0005-0000-0000-0000EA4D0000}"/>
    <cellStyle name="Normal 6 2 60" xfId="19384" xr:uid="{00000000-0005-0000-0000-0000EB4D0000}"/>
    <cellStyle name="Normal 6 2 61" xfId="19385" xr:uid="{00000000-0005-0000-0000-0000EC4D0000}"/>
    <cellStyle name="Normal 6 2 62" xfId="19386" xr:uid="{00000000-0005-0000-0000-0000ED4D0000}"/>
    <cellStyle name="Normal 6 2 63" xfId="19387" xr:uid="{00000000-0005-0000-0000-0000EE4D0000}"/>
    <cellStyle name="Normal 6 2 64" xfId="19388" xr:uid="{00000000-0005-0000-0000-0000EF4D0000}"/>
    <cellStyle name="Normal 6 2 65" xfId="19389" xr:uid="{00000000-0005-0000-0000-0000F04D0000}"/>
    <cellStyle name="Normal 6 2 66" xfId="19390" xr:uid="{00000000-0005-0000-0000-0000F14D0000}"/>
    <cellStyle name="Normal 6 2 67" xfId="19391" xr:uid="{00000000-0005-0000-0000-0000F24D0000}"/>
    <cellStyle name="Normal 6 2 68" xfId="19392" xr:uid="{00000000-0005-0000-0000-0000F34D0000}"/>
    <cellStyle name="Normal 6 2 69" xfId="19393" xr:uid="{00000000-0005-0000-0000-0000F44D0000}"/>
    <cellStyle name="Normal 6 2 7" xfId="19394" xr:uid="{00000000-0005-0000-0000-0000F54D0000}"/>
    <cellStyle name="Normal 6 2 70" xfId="19395" xr:uid="{00000000-0005-0000-0000-0000F64D0000}"/>
    <cellStyle name="Normal 6 2 71" xfId="19396" xr:uid="{00000000-0005-0000-0000-0000F74D0000}"/>
    <cellStyle name="Normal 6 2 72" xfId="19397" xr:uid="{00000000-0005-0000-0000-0000F84D0000}"/>
    <cellStyle name="Normal 6 2 73" xfId="19398" xr:uid="{00000000-0005-0000-0000-0000F94D0000}"/>
    <cellStyle name="Normal 6 2 74" xfId="19399" xr:uid="{00000000-0005-0000-0000-0000FA4D0000}"/>
    <cellStyle name="Normal 6 2 75" xfId="19400" xr:uid="{00000000-0005-0000-0000-0000FB4D0000}"/>
    <cellStyle name="Normal 6 2 76" xfId="19401" xr:uid="{00000000-0005-0000-0000-0000FC4D0000}"/>
    <cellStyle name="Normal 6 2 77" xfId="19402" xr:uid="{00000000-0005-0000-0000-0000FD4D0000}"/>
    <cellStyle name="Normal 6 2 78" xfId="19403" xr:uid="{00000000-0005-0000-0000-0000FE4D0000}"/>
    <cellStyle name="Normal 6 2 79" xfId="19404" xr:uid="{00000000-0005-0000-0000-0000FF4D0000}"/>
    <cellStyle name="Normal 6 2 8" xfId="19405" xr:uid="{00000000-0005-0000-0000-0000004E0000}"/>
    <cellStyle name="Normal 6 2 80" xfId="19406" xr:uid="{00000000-0005-0000-0000-0000014E0000}"/>
    <cellStyle name="Normal 6 2 81" xfId="19407" xr:uid="{00000000-0005-0000-0000-0000024E0000}"/>
    <cellStyle name="Normal 6 2 82" xfId="19408" xr:uid="{00000000-0005-0000-0000-0000034E0000}"/>
    <cellStyle name="Normal 6 2 83" xfId="19409" xr:uid="{00000000-0005-0000-0000-0000044E0000}"/>
    <cellStyle name="Normal 6 2 84" xfId="19410" xr:uid="{00000000-0005-0000-0000-0000054E0000}"/>
    <cellStyle name="Normal 6 2 85" xfId="19411" xr:uid="{00000000-0005-0000-0000-0000064E0000}"/>
    <cellStyle name="Normal 6 2 86" xfId="19412" xr:uid="{00000000-0005-0000-0000-0000074E0000}"/>
    <cellStyle name="Normal 6 2 87" xfId="19413" xr:uid="{00000000-0005-0000-0000-0000084E0000}"/>
    <cellStyle name="Normal 6 2 88" xfId="19414" xr:uid="{00000000-0005-0000-0000-0000094E0000}"/>
    <cellStyle name="Normal 6 2 89" xfId="19415" xr:uid="{00000000-0005-0000-0000-00000A4E0000}"/>
    <cellStyle name="Normal 6 2 9" xfId="19416" xr:uid="{00000000-0005-0000-0000-00000B4E0000}"/>
    <cellStyle name="Normal 6 2 90" xfId="19417" xr:uid="{00000000-0005-0000-0000-00000C4E0000}"/>
    <cellStyle name="Normal 6 2 91" xfId="19418" xr:uid="{00000000-0005-0000-0000-00000D4E0000}"/>
    <cellStyle name="Normal 6 2 92" xfId="19419" xr:uid="{00000000-0005-0000-0000-00000E4E0000}"/>
    <cellStyle name="Normal 6 2 93" xfId="19420" xr:uid="{00000000-0005-0000-0000-00000F4E0000}"/>
    <cellStyle name="Normal 6 2 94" xfId="19421" xr:uid="{00000000-0005-0000-0000-0000104E0000}"/>
    <cellStyle name="Normal 6 2 95" xfId="19422" xr:uid="{00000000-0005-0000-0000-0000114E0000}"/>
    <cellStyle name="Normal 6 2 95 2" xfId="19423" xr:uid="{00000000-0005-0000-0000-0000124E0000}"/>
    <cellStyle name="Normal 6 2 95 3" xfId="19424" xr:uid="{00000000-0005-0000-0000-0000134E0000}"/>
    <cellStyle name="Normal 6 2 95 4" xfId="19425" xr:uid="{00000000-0005-0000-0000-0000144E0000}"/>
    <cellStyle name="Normal 6 3" xfId="19426" xr:uid="{00000000-0005-0000-0000-0000154E0000}"/>
    <cellStyle name="Normal 6 3 2" xfId="19427" xr:uid="{00000000-0005-0000-0000-0000164E0000}"/>
    <cellStyle name="Normal 6 3 3" xfId="19428" xr:uid="{00000000-0005-0000-0000-0000174E0000}"/>
    <cellStyle name="Normal 6 3 3 2" xfId="19429" xr:uid="{00000000-0005-0000-0000-0000184E0000}"/>
    <cellStyle name="Normal 6 3 3 2 2" xfId="19430" xr:uid="{00000000-0005-0000-0000-0000194E0000}"/>
    <cellStyle name="Normal 6 3 3 2 2 2" xfId="19431" xr:uid="{00000000-0005-0000-0000-00001A4E0000}"/>
    <cellStyle name="Normal 6 3 3 2 2 3" xfId="19432" xr:uid="{00000000-0005-0000-0000-00001B4E0000}"/>
    <cellStyle name="Normal 6 3 3 2 2 4" xfId="19433" xr:uid="{00000000-0005-0000-0000-00001C4E0000}"/>
    <cellStyle name="Normal 6 3 3 2 3" xfId="19434" xr:uid="{00000000-0005-0000-0000-00001D4E0000}"/>
    <cellStyle name="Normal 6 3 3 2 4" xfId="19435" xr:uid="{00000000-0005-0000-0000-00001E4E0000}"/>
    <cellStyle name="Normal 6 3 3 2 5" xfId="19436" xr:uid="{00000000-0005-0000-0000-00001F4E0000}"/>
    <cellStyle name="Normal 6 3 3 3" xfId="19437" xr:uid="{00000000-0005-0000-0000-0000204E0000}"/>
    <cellStyle name="Normal 6 3 3 4" xfId="19438" xr:uid="{00000000-0005-0000-0000-0000214E0000}"/>
    <cellStyle name="Normal 6 3 3 4 2" xfId="19439" xr:uid="{00000000-0005-0000-0000-0000224E0000}"/>
    <cellStyle name="Normal 6 3 3 4 3" xfId="19440" xr:uid="{00000000-0005-0000-0000-0000234E0000}"/>
    <cellStyle name="Normal 6 3 3 4 4" xfId="19441" xr:uid="{00000000-0005-0000-0000-0000244E0000}"/>
    <cellStyle name="Normal 6 3 3 5" xfId="19442" xr:uid="{00000000-0005-0000-0000-0000254E0000}"/>
    <cellStyle name="Normal 6 3 3 6" xfId="19443" xr:uid="{00000000-0005-0000-0000-0000264E0000}"/>
    <cellStyle name="Normal 6 3 3 7" xfId="19444" xr:uid="{00000000-0005-0000-0000-0000274E0000}"/>
    <cellStyle name="Normal 6 3 4" xfId="19445" xr:uid="{00000000-0005-0000-0000-0000284E0000}"/>
    <cellStyle name="Normal 6 4" xfId="19446" xr:uid="{00000000-0005-0000-0000-0000294E0000}"/>
    <cellStyle name="Normal 6 4 2" xfId="19447" xr:uid="{00000000-0005-0000-0000-00002A4E0000}"/>
    <cellStyle name="Normal 6 4 3" xfId="19448" xr:uid="{00000000-0005-0000-0000-00002B4E0000}"/>
    <cellStyle name="Normal 6 4 3 2" xfId="19449" xr:uid="{00000000-0005-0000-0000-00002C4E0000}"/>
    <cellStyle name="Normal 6 4 3 2 2" xfId="19450" xr:uid="{00000000-0005-0000-0000-00002D4E0000}"/>
    <cellStyle name="Normal 6 4 3 2 2 2" xfId="19451" xr:uid="{00000000-0005-0000-0000-00002E4E0000}"/>
    <cellStyle name="Normal 6 4 3 2 2 3" xfId="19452" xr:uid="{00000000-0005-0000-0000-00002F4E0000}"/>
    <cellStyle name="Normal 6 4 3 2 2 4" xfId="19453" xr:uid="{00000000-0005-0000-0000-0000304E0000}"/>
    <cellStyle name="Normal 6 4 3 2 3" xfId="19454" xr:uid="{00000000-0005-0000-0000-0000314E0000}"/>
    <cellStyle name="Normal 6 4 3 2 4" xfId="19455" xr:uid="{00000000-0005-0000-0000-0000324E0000}"/>
    <cellStyle name="Normal 6 4 3 2 5" xfId="19456" xr:uid="{00000000-0005-0000-0000-0000334E0000}"/>
    <cellStyle name="Normal 6 4 3 3" xfId="19457" xr:uid="{00000000-0005-0000-0000-0000344E0000}"/>
    <cellStyle name="Normal 6 4 3 3 2" xfId="19458" xr:uid="{00000000-0005-0000-0000-0000354E0000}"/>
    <cellStyle name="Normal 6 4 3 3 3" xfId="19459" xr:uid="{00000000-0005-0000-0000-0000364E0000}"/>
    <cellStyle name="Normal 6 4 3 3 4" xfId="19460" xr:uid="{00000000-0005-0000-0000-0000374E0000}"/>
    <cellStyle name="Normal 6 4 3 4" xfId="19461" xr:uid="{00000000-0005-0000-0000-0000384E0000}"/>
    <cellStyle name="Normal 6 4 3 5" xfId="19462" xr:uid="{00000000-0005-0000-0000-0000394E0000}"/>
    <cellStyle name="Normal 6 4 3 6" xfId="19463" xr:uid="{00000000-0005-0000-0000-00003A4E0000}"/>
    <cellStyle name="Normal 6 5" xfId="19464" xr:uid="{00000000-0005-0000-0000-00003B4E0000}"/>
    <cellStyle name="Normal 6 5 2" xfId="19465" xr:uid="{00000000-0005-0000-0000-00003C4E0000}"/>
    <cellStyle name="Normal 6 5 2 2" xfId="19466" xr:uid="{00000000-0005-0000-0000-00003D4E0000}"/>
    <cellStyle name="Normal 6 5 2 2 2" xfId="19467" xr:uid="{00000000-0005-0000-0000-00003E4E0000}"/>
    <cellStyle name="Normal 6 5 2 2 3" xfId="19468" xr:uid="{00000000-0005-0000-0000-00003F4E0000}"/>
    <cellStyle name="Normal 6 5 2 2 4" xfId="19469" xr:uid="{00000000-0005-0000-0000-0000404E0000}"/>
    <cellStyle name="Normal 6 5 2 3" xfId="19470" xr:uid="{00000000-0005-0000-0000-0000414E0000}"/>
    <cellStyle name="Normal 6 5 2 4" xfId="19471" xr:uid="{00000000-0005-0000-0000-0000424E0000}"/>
    <cellStyle name="Normal 6 5 2 5" xfId="19472" xr:uid="{00000000-0005-0000-0000-0000434E0000}"/>
    <cellStyle name="Normal 6 5 3" xfId="19473" xr:uid="{00000000-0005-0000-0000-0000444E0000}"/>
    <cellStyle name="Normal 6 5 4" xfId="19474" xr:uid="{00000000-0005-0000-0000-0000454E0000}"/>
    <cellStyle name="Normal 6 5 4 2" xfId="19475" xr:uid="{00000000-0005-0000-0000-0000464E0000}"/>
    <cellStyle name="Normal 6 5 4 3" xfId="19476" xr:uid="{00000000-0005-0000-0000-0000474E0000}"/>
    <cellStyle name="Normal 6 5 4 4" xfId="19477" xr:uid="{00000000-0005-0000-0000-0000484E0000}"/>
    <cellStyle name="Normal 6 5 5" xfId="19478" xr:uid="{00000000-0005-0000-0000-0000494E0000}"/>
    <cellStyle name="Normal 6 5 6" xfId="19479" xr:uid="{00000000-0005-0000-0000-00004A4E0000}"/>
    <cellStyle name="Normal 6 5 7" xfId="19480" xr:uid="{00000000-0005-0000-0000-00004B4E0000}"/>
    <cellStyle name="Normal 6 6" xfId="19481" xr:uid="{00000000-0005-0000-0000-00004C4E0000}"/>
    <cellStyle name="Normal 6 6 2" xfId="19482" xr:uid="{00000000-0005-0000-0000-00004D4E0000}"/>
    <cellStyle name="Normal 6 6 3" xfId="19483" xr:uid="{00000000-0005-0000-0000-00004E4E0000}"/>
    <cellStyle name="Normal 6 6 4" xfId="19484" xr:uid="{00000000-0005-0000-0000-00004F4E0000}"/>
    <cellStyle name="Normal 60" xfId="19485" xr:uid="{00000000-0005-0000-0000-0000504E0000}"/>
    <cellStyle name="Normal 60 2" xfId="19486" xr:uid="{00000000-0005-0000-0000-0000514E0000}"/>
    <cellStyle name="Normal 60 3" xfId="19487" xr:uid="{00000000-0005-0000-0000-0000524E0000}"/>
    <cellStyle name="Normal 60 4" xfId="19488" xr:uid="{00000000-0005-0000-0000-0000534E0000}"/>
    <cellStyle name="Normal 61" xfId="19489" xr:uid="{00000000-0005-0000-0000-0000544E0000}"/>
    <cellStyle name="Normal 61 2" xfId="19490" xr:uid="{00000000-0005-0000-0000-0000554E0000}"/>
    <cellStyle name="Normal 61 3" xfId="19491" xr:uid="{00000000-0005-0000-0000-0000564E0000}"/>
    <cellStyle name="Normal 61 4" xfId="19492" xr:uid="{00000000-0005-0000-0000-0000574E0000}"/>
    <cellStyle name="Normal 62" xfId="19493" xr:uid="{00000000-0005-0000-0000-0000584E0000}"/>
    <cellStyle name="Normal 62 2" xfId="19494" xr:uid="{00000000-0005-0000-0000-0000594E0000}"/>
    <cellStyle name="Normal 62 3" xfId="19495" xr:uid="{00000000-0005-0000-0000-00005A4E0000}"/>
    <cellStyle name="Normal 62 4" xfId="19496" xr:uid="{00000000-0005-0000-0000-00005B4E0000}"/>
    <cellStyle name="Normal 63" xfId="19497" xr:uid="{00000000-0005-0000-0000-00005C4E0000}"/>
    <cellStyle name="Normal 63 2" xfId="19498" xr:uid="{00000000-0005-0000-0000-00005D4E0000}"/>
    <cellStyle name="Normal 63 3" xfId="19499" xr:uid="{00000000-0005-0000-0000-00005E4E0000}"/>
    <cellStyle name="Normal 63 4" xfId="19500" xr:uid="{00000000-0005-0000-0000-00005F4E0000}"/>
    <cellStyle name="Normal 64" xfId="19501" xr:uid="{00000000-0005-0000-0000-0000604E0000}"/>
    <cellStyle name="Normal 64 2" xfId="19502" xr:uid="{00000000-0005-0000-0000-0000614E0000}"/>
    <cellStyle name="Normal 64 3" xfId="19503" xr:uid="{00000000-0005-0000-0000-0000624E0000}"/>
    <cellStyle name="Normal 64 4" xfId="19504" xr:uid="{00000000-0005-0000-0000-0000634E0000}"/>
    <cellStyle name="Normal 65" xfId="19505" xr:uid="{00000000-0005-0000-0000-0000644E0000}"/>
    <cellStyle name="Normal 65 2" xfId="19506" xr:uid="{00000000-0005-0000-0000-0000654E0000}"/>
    <cellStyle name="Normal 65 3" xfId="19507" xr:uid="{00000000-0005-0000-0000-0000664E0000}"/>
    <cellStyle name="Normal 65 4" xfId="19508" xr:uid="{00000000-0005-0000-0000-0000674E0000}"/>
    <cellStyle name="Normal 66" xfId="19509" xr:uid="{00000000-0005-0000-0000-0000684E0000}"/>
    <cellStyle name="Normal 66 2" xfId="19510" xr:uid="{00000000-0005-0000-0000-0000694E0000}"/>
    <cellStyle name="Normal 66 3" xfId="19511" xr:uid="{00000000-0005-0000-0000-00006A4E0000}"/>
    <cellStyle name="Normal 66 4" xfId="19512" xr:uid="{00000000-0005-0000-0000-00006B4E0000}"/>
    <cellStyle name="Normal 67" xfId="19513" xr:uid="{00000000-0005-0000-0000-00006C4E0000}"/>
    <cellStyle name="Normal 67 2" xfId="19514" xr:uid="{00000000-0005-0000-0000-00006D4E0000}"/>
    <cellStyle name="Normal 67 3" xfId="19515" xr:uid="{00000000-0005-0000-0000-00006E4E0000}"/>
    <cellStyle name="Normal 67 4" xfId="19516" xr:uid="{00000000-0005-0000-0000-00006F4E0000}"/>
    <cellStyle name="Normal 68" xfId="19517" xr:uid="{00000000-0005-0000-0000-0000704E0000}"/>
    <cellStyle name="Normal 68 2" xfId="19518" xr:uid="{00000000-0005-0000-0000-0000714E0000}"/>
    <cellStyle name="Normal 68 3" xfId="19519" xr:uid="{00000000-0005-0000-0000-0000724E0000}"/>
    <cellStyle name="Normal 68 4" xfId="19520" xr:uid="{00000000-0005-0000-0000-0000734E0000}"/>
    <cellStyle name="Normal 69" xfId="19521" xr:uid="{00000000-0005-0000-0000-0000744E0000}"/>
    <cellStyle name="Normal 69 2" xfId="19522" xr:uid="{00000000-0005-0000-0000-0000754E0000}"/>
    <cellStyle name="Normal 69 3" xfId="19523" xr:uid="{00000000-0005-0000-0000-0000764E0000}"/>
    <cellStyle name="Normal 69 4" xfId="19524" xr:uid="{00000000-0005-0000-0000-0000774E0000}"/>
    <cellStyle name="Normal 7" xfId="19525" xr:uid="{00000000-0005-0000-0000-0000784E0000}"/>
    <cellStyle name="Normal 7 10" xfId="19526" xr:uid="{00000000-0005-0000-0000-0000794E0000}"/>
    <cellStyle name="Normal 7 10 2" xfId="19527" xr:uid="{00000000-0005-0000-0000-00007A4E0000}"/>
    <cellStyle name="Normal 7 10 2 2" xfId="19528" xr:uid="{00000000-0005-0000-0000-00007B4E0000}"/>
    <cellStyle name="Normal 7 10 2 2 2" xfId="19529" xr:uid="{00000000-0005-0000-0000-00007C4E0000}"/>
    <cellStyle name="Normal 7 10 2 2 3" xfId="19530" xr:uid="{00000000-0005-0000-0000-00007D4E0000}"/>
    <cellStyle name="Normal 7 10 2 2 4" xfId="19531" xr:uid="{00000000-0005-0000-0000-00007E4E0000}"/>
    <cellStyle name="Normal 7 10 2 3" xfId="19532" xr:uid="{00000000-0005-0000-0000-00007F4E0000}"/>
    <cellStyle name="Normal 7 10 2 4" xfId="19533" xr:uid="{00000000-0005-0000-0000-0000804E0000}"/>
    <cellStyle name="Normal 7 10 2 5" xfId="19534" xr:uid="{00000000-0005-0000-0000-0000814E0000}"/>
    <cellStyle name="Normal 7 10 3" xfId="19535" xr:uid="{00000000-0005-0000-0000-0000824E0000}"/>
    <cellStyle name="Normal 7 10 3 2" xfId="19536" xr:uid="{00000000-0005-0000-0000-0000834E0000}"/>
    <cellStyle name="Normal 7 10 3 3" xfId="19537" xr:uid="{00000000-0005-0000-0000-0000844E0000}"/>
    <cellStyle name="Normal 7 10 3 4" xfId="19538" xr:uid="{00000000-0005-0000-0000-0000854E0000}"/>
    <cellStyle name="Normal 7 10 4" xfId="19539" xr:uid="{00000000-0005-0000-0000-0000864E0000}"/>
    <cellStyle name="Normal 7 10 5" xfId="19540" xr:uid="{00000000-0005-0000-0000-0000874E0000}"/>
    <cellStyle name="Normal 7 10 6" xfId="19541" xr:uid="{00000000-0005-0000-0000-0000884E0000}"/>
    <cellStyle name="Normal 7 11" xfId="19542" xr:uid="{00000000-0005-0000-0000-0000894E0000}"/>
    <cellStyle name="Normal 7 11 2" xfId="19543" xr:uid="{00000000-0005-0000-0000-00008A4E0000}"/>
    <cellStyle name="Normal 7 11 2 2" xfId="19544" xr:uid="{00000000-0005-0000-0000-00008B4E0000}"/>
    <cellStyle name="Normal 7 11 2 2 2" xfId="19545" xr:uid="{00000000-0005-0000-0000-00008C4E0000}"/>
    <cellStyle name="Normal 7 11 2 2 3" xfId="19546" xr:uid="{00000000-0005-0000-0000-00008D4E0000}"/>
    <cellStyle name="Normal 7 11 2 2 4" xfId="19547" xr:uid="{00000000-0005-0000-0000-00008E4E0000}"/>
    <cellStyle name="Normal 7 11 2 3" xfId="19548" xr:uid="{00000000-0005-0000-0000-00008F4E0000}"/>
    <cellStyle name="Normal 7 11 2 4" xfId="19549" xr:uid="{00000000-0005-0000-0000-0000904E0000}"/>
    <cellStyle name="Normal 7 11 2 5" xfId="19550" xr:uid="{00000000-0005-0000-0000-0000914E0000}"/>
    <cellStyle name="Normal 7 11 3" xfId="19551" xr:uid="{00000000-0005-0000-0000-0000924E0000}"/>
    <cellStyle name="Normal 7 11 3 2" xfId="19552" xr:uid="{00000000-0005-0000-0000-0000934E0000}"/>
    <cellStyle name="Normal 7 11 3 3" xfId="19553" xr:uid="{00000000-0005-0000-0000-0000944E0000}"/>
    <cellStyle name="Normal 7 11 3 4" xfId="19554" xr:uid="{00000000-0005-0000-0000-0000954E0000}"/>
    <cellStyle name="Normal 7 11 4" xfId="19555" xr:uid="{00000000-0005-0000-0000-0000964E0000}"/>
    <cellStyle name="Normal 7 11 5" xfId="19556" xr:uid="{00000000-0005-0000-0000-0000974E0000}"/>
    <cellStyle name="Normal 7 11 6" xfId="19557" xr:uid="{00000000-0005-0000-0000-0000984E0000}"/>
    <cellStyle name="Normal 7 12" xfId="19558" xr:uid="{00000000-0005-0000-0000-0000994E0000}"/>
    <cellStyle name="Normal 7 12 2" xfId="19559" xr:uid="{00000000-0005-0000-0000-00009A4E0000}"/>
    <cellStyle name="Normal 7 12 2 2" xfId="19560" xr:uid="{00000000-0005-0000-0000-00009B4E0000}"/>
    <cellStyle name="Normal 7 12 2 2 2" xfId="19561" xr:uid="{00000000-0005-0000-0000-00009C4E0000}"/>
    <cellStyle name="Normal 7 12 2 2 3" xfId="19562" xr:uid="{00000000-0005-0000-0000-00009D4E0000}"/>
    <cellStyle name="Normal 7 12 2 2 4" xfId="19563" xr:uid="{00000000-0005-0000-0000-00009E4E0000}"/>
    <cellStyle name="Normal 7 12 2 3" xfId="19564" xr:uid="{00000000-0005-0000-0000-00009F4E0000}"/>
    <cellStyle name="Normal 7 12 2 4" xfId="19565" xr:uid="{00000000-0005-0000-0000-0000A04E0000}"/>
    <cellStyle name="Normal 7 12 2 5" xfId="19566" xr:uid="{00000000-0005-0000-0000-0000A14E0000}"/>
    <cellStyle name="Normal 7 12 3" xfId="19567" xr:uid="{00000000-0005-0000-0000-0000A24E0000}"/>
    <cellStyle name="Normal 7 12 3 2" xfId="19568" xr:uid="{00000000-0005-0000-0000-0000A34E0000}"/>
    <cellStyle name="Normal 7 12 3 3" xfId="19569" xr:uid="{00000000-0005-0000-0000-0000A44E0000}"/>
    <cellStyle name="Normal 7 12 3 4" xfId="19570" xr:uid="{00000000-0005-0000-0000-0000A54E0000}"/>
    <cellStyle name="Normal 7 12 4" xfId="19571" xr:uid="{00000000-0005-0000-0000-0000A64E0000}"/>
    <cellStyle name="Normal 7 12 5" xfId="19572" xr:uid="{00000000-0005-0000-0000-0000A74E0000}"/>
    <cellStyle name="Normal 7 12 6" xfId="19573" xr:uid="{00000000-0005-0000-0000-0000A84E0000}"/>
    <cellStyle name="Normal 7 2" xfId="19574" xr:uid="{00000000-0005-0000-0000-0000A94E0000}"/>
    <cellStyle name="Normal 7 2 10" xfId="19575" xr:uid="{00000000-0005-0000-0000-0000AA4E0000}"/>
    <cellStyle name="Normal 7 2 11" xfId="19576" xr:uid="{00000000-0005-0000-0000-0000AB4E0000}"/>
    <cellStyle name="Normal 7 2 12" xfId="19577" xr:uid="{00000000-0005-0000-0000-0000AC4E0000}"/>
    <cellStyle name="Normal 7 2 13" xfId="19578" xr:uid="{00000000-0005-0000-0000-0000AD4E0000}"/>
    <cellStyle name="Normal 7 2 14" xfId="19579" xr:uid="{00000000-0005-0000-0000-0000AE4E0000}"/>
    <cellStyle name="Normal 7 2 15" xfId="19580" xr:uid="{00000000-0005-0000-0000-0000AF4E0000}"/>
    <cellStyle name="Normal 7 2 16" xfId="19581" xr:uid="{00000000-0005-0000-0000-0000B04E0000}"/>
    <cellStyle name="Normal 7 2 17" xfId="19582" xr:uid="{00000000-0005-0000-0000-0000B14E0000}"/>
    <cellStyle name="Normal 7 2 18" xfId="19583" xr:uid="{00000000-0005-0000-0000-0000B24E0000}"/>
    <cellStyle name="Normal 7 2 19" xfId="19584" xr:uid="{00000000-0005-0000-0000-0000B34E0000}"/>
    <cellStyle name="Normal 7 2 2" xfId="19585" xr:uid="{00000000-0005-0000-0000-0000B44E0000}"/>
    <cellStyle name="Normal 7 2 2 2" xfId="19586" xr:uid="{00000000-0005-0000-0000-0000B54E0000}"/>
    <cellStyle name="Normal 7 2 2 3" xfId="19587" xr:uid="{00000000-0005-0000-0000-0000B64E0000}"/>
    <cellStyle name="Normal 7 2 20" xfId="19588" xr:uid="{00000000-0005-0000-0000-0000B74E0000}"/>
    <cellStyle name="Normal 7 2 21" xfId="19589" xr:uid="{00000000-0005-0000-0000-0000B84E0000}"/>
    <cellStyle name="Normal 7 2 22" xfId="19590" xr:uid="{00000000-0005-0000-0000-0000B94E0000}"/>
    <cellStyle name="Normal 7 2 23" xfId="19591" xr:uid="{00000000-0005-0000-0000-0000BA4E0000}"/>
    <cellStyle name="Normal 7 2 24" xfId="19592" xr:uid="{00000000-0005-0000-0000-0000BB4E0000}"/>
    <cellStyle name="Normal 7 2 25" xfId="19593" xr:uid="{00000000-0005-0000-0000-0000BC4E0000}"/>
    <cellStyle name="Normal 7 2 26" xfId="19594" xr:uid="{00000000-0005-0000-0000-0000BD4E0000}"/>
    <cellStyle name="Normal 7 2 27" xfId="19595" xr:uid="{00000000-0005-0000-0000-0000BE4E0000}"/>
    <cellStyle name="Normal 7 2 28" xfId="19596" xr:uid="{00000000-0005-0000-0000-0000BF4E0000}"/>
    <cellStyle name="Normal 7 2 29" xfId="19597" xr:uid="{00000000-0005-0000-0000-0000C04E0000}"/>
    <cellStyle name="Normal 7 2 3" xfId="19598" xr:uid="{00000000-0005-0000-0000-0000C14E0000}"/>
    <cellStyle name="Normal 7 2 3 2" xfId="19599" xr:uid="{00000000-0005-0000-0000-0000C24E0000}"/>
    <cellStyle name="Normal 7 2 3 2 2" xfId="19600" xr:uid="{00000000-0005-0000-0000-0000C34E0000}"/>
    <cellStyle name="Normal 7 2 3 2 3" xfId="19601" xr:uid="{00000000-0005-0000-0000-0000C44E0000}"/>
    <cellStyle name="Normal 7 2 3 2 3 2" xfId="19602" xr:uid="{00000000-0005-0000-0000-0000C54E0000}"/>
    <cellStyle name="Normal 7 2 3 2 3 3" xfId="19603" xr:uid="{00000000-0005-0000-0000-0000C64E0000}"/>
    <cellStyle name="Normal 7 2 3 2 3 4" xfId="19604" xr:uid="{00000000-0005-0000-0000-0000C74E0000}"/>
    <cellStyle name="Normal 7 2 3 2 4" xfId="19605" xr:uid="{00000000-0005-0000-0000-0000C84E0000}"/>
    <cellStyle name="Normal 7 2 3 2 5" xfId="19606" xr:uid="{00000000-0005-0000-0000-0000C94E0000}"/>
    <cellStyle name="Normal 7 2 3 2 6" xfId="19607" xr:uid="{00000000-0005-0000-0000-0000CA4E0000}"/>
    <cellStyle name="Normal 7 2 3 3" xfId="19608" xr:uid="{00000000-0005-0000-0000-0000CB4E0000}"/>
    <cellStyle name="Normal 7 2 3 3 2" xfId="19609" xr:uid="{00000000-0005-0000-0000-0000CC4E0000}"/>
    <cellStyle name="Normal 7 2 3 3 3" xfId="19610" xr:uid="{00000000-0005-0000-0000-0000CD4E0000}"/>
    <cellStyle name="Normal 7 2 3 3 4" xfId="19611" xr:uid="{00000000-0005-0000-0000-0000CE4E0000}"/>
    <cellStyle name="Normal 7 2 3 4" xfId="19612" xr:uid="{00000000-0005-0000-0000-0000CF4E0000}"/>
    <cellStyle name="Normal 7 2 3 5" xfId="19613" xr:uid="{00000000-0005-0000-0000-0000D04E0000}"/>
    <cellStyle name="Normal 7 2 3 6" xfId="19614" xr:uid="{00000000-0005-0000-0000-0000D14E0000}"/>
    <cellStyle name="Normal 7 2 30" xfId="19615" xr:uid="{00000000-0005-0000-0000-0000D24E0000}"/>
    <cellStyle name="Normal 7 2 31" xfId="19616" xr:uid="{00000000-0005-0000-0000-0000D34E0000}"/>
    <cellStyle name="Normal 7 2 32" xfId="19617" xr:uid="{00000000-0005-0000-0000-0000D44E0000}"/>
    <cellStyle name="Normal 7 2 33" xfId="19618" xr:uid="{00000000-0005-0000-0000-0000D54E0000}"/>
    <cellStyle name="Normal 7 2 34" xfId="19619" xr:uid="{00000000-0005-0000-0000-0000D64E0000}"/>
    <cellStyle name="Normal 7 2 35" xfId="19620" xr:uid="{00000000-0005-0000-0000-0000D74E0000}"/>
    <cellStyle name="Normal 7 2 36" xfId="19621" xr:uid="{00000000-0005-0000-0000-0000D84E0000}"/>
    <cellStyle name="Normal 7 2 37" xfId="19622" xr:uid="{00000000-0005-0000-0000-0000D94E0000}"/>
    <cellStyle name="Normal 7 2 38" xfId="19623" xr:uid="{00000000-0005-0000-0000-0000DA4E0000}"/>
    <cellStyle name="Normal 7 2 39" xfId="19624" xr:uid="{00000000-0005-0000-0000-0000DB4E0000}"/>
    <cellStyle name="Normal 7 2 4" xfId="19625" xr:uid="{00000000-0005-0000-0000-0000DC4E0000}"/>
    <cellStyle name="Normal 7 2 40" xfId="19626" xr:uid="{00000000-0005-0000-0000-0000DD4E0000}"/>
    <cellStyle name="Normal 7 2 41" xfId="19627" xr:uid="{00000000-0005-0000-0000-0000DE4E0000}"/>
    <cellStyle name="Normal 7 2 42" xfId="19628" xr:uid="{00000000-0005-0000-0000-0000DF4E0000}"/>
    <cellStyle name="Normal 7 2 43" xfId="19629" xr:uid="{00000000-0005-0000-0000-0000E04E0000}"/>
    <cellStyle name="Normal 7 2 44" xfId="19630" xr:uid="{00000000-0005-0000-0000-0000E14E0000}"/>
    <cellStyle name="Normal 7 2 45" xfId="19631" xr:uid="{00000000-0005-0000-0000-0000E24E0000}"/>
    <cellStyle name="Normal 7 2 46" xfId="19632" xr:uid="{00000000-0005-0000-0000-0000E34E0000}"/>
    <cellStyle name="Normal 7 2 47" xfId="19633" xr:uid="{00000000-0005-0000-0000-0000E44E0000}"/>
    <cellStyle name="Normal 7 2 48" xfId="19634" xr:uid="{00000000-0005-0000-0000-0000E54E0000}"/>
    <cellStyle name="Normal 7 2 49" xfId="19635" xr:uid="{00000000-0005-0000-0000-0000E64E0000}"/>
    <cellStyle name="Normal 7 2 5" xfId="19636" xr:uid="{00000000-0005-0000-0000-0000E74E0000}"/>
    <cellStyle name="Normal 7 2 50" xfId="19637" xr:uid="{00000000-0005-0000-0000-0000E84E0000}"/>
    <cellStyle name="Normal 7 2 51" xfId="19638" xr:uid="{00000000-0005-0000-0000-0000E94E0000}"/>
    <cellStyle name="Normal 7 2 52" xfId="19639" xr:uid="{00000000-0005-0000-0000-0000EA4E0000}"/>
    <cellStyle name="Normal 7 2 53" xfId="19640" xr:uid="{00000000-0005-0000-0000-0000EB4E0000}"/>
    <cellStyle name="Normal 7 2 54" xfId="19641" xr:uid="{00000000-0005-0000-0000-0000EC4E0000}"/>
    <cellStyle name="Normal 7 2 55" xfId="19642" xr:uid="{00000000-0005-0000-0000-0000ED4E0000}"/>
    <cellStyle name="Normal 7 2 56" xfId="19643" xr:uid="{00000000-0005-0000-0000-0000EE4E0000}"/>
    <cellStyle name="Normal 7 2 57" xfId="19644" xr:uid="{00000000-0005-0000-0000-0000EF4E0000}"/>
    <cellStyle name="Normal 7 2 58" xfId="19645" xr:uid="{00000000-0005-0000-0000-0000F04E0000}"/>
    <cellStyle name="Normal 7 2 59" xfId="19646" xr:uid="{00000000-0005-0000-0000-0000F14E0000}"/>
    <cellStyle name="Normal 7 2 6" xfId="19647" xr:uid="{00000000-0005-0000-0000-0000F24E0000}"/>
    <cellStyle name="Normal 7 2 60" xfId="19648" xr:uid="{00000000-0005-0000-0000-0000F34E0000}"/>
    <cellStyle name="Normal 7 2 61" xfId="19649" xr:uid="{00000000-0005-0000-0000-0000F44E0000}"/>
    <cellStyle name="Normal 7 2 62" xfId="19650" xr:uid="{00000000-0005-0000-0000-0000F54E0000}"/>
    <cellStyle name="Normal 7 2 63" xfId="19651" xr:uid="{00000000-0005-0000-0000-0000F64E0000}"/>
    <cellStyle name="Normal 7 2 64" xfId="19652" xr:uid="{00000000-0005-0000-0000-0000F74E0000}"/>
    <cellStyle name="Normal 7 2 65" xfId="19653" xr:uid="{00000000-0005-0000-0000-0000F84E0000}"/>
    <cellStyle name="Normal 7 2 66" xfId="19654" xr:uid="{00000000-0005-0000-0000-0000F94E0000}"/>
    <cellStyle name="Normal 7 2 67" xfId="19655" xr:uid="{00000000-0005-0000-0000-0000FA4E0000}"/>
    <cellStyle name="Normal 7 2 68" xfId="19656" xr:uid="{00000000-0005-0000-0000-0000FB4E0000}"/>
    <cellStyle name="Normal 7 2 69" xfId="19657" xr:uid="{00000000-0005-0000-0000-0000FC4E0000}"/>
    <cellStyle name="Normal 7 2 7" xfId="19658" xr:uid="{00000000-0005-0000-0000-0000FD4E0000}"/>
    <cellStyle name="Normal 7 2 70" xfId="19659" xr:uid="{00000000-0005-0000-0000-0000FE4E0000}"/>
    <cellStyle name="Normal 7 2 71" xfId="19660" xr:uid="{00000000-0005-0000-0000-0000FF4E0000}"/>
    <cellStyle name="Normal 7 2 72" xfId="19661" xr:uid="{00000000-0005-0000-0000-0000004F0000}"/>
    <cellStyle name="Normal 7 2 73" xfId="19662" xr:uid="{00000000-0005-0000-0000-0000014F0000}"/>
    <cellStyle name="Normal 7 2 74" xfId="19663" xr:uid="{00000000-0005-0000-0000-0000024F0000}"/>
    <cellStyle name="Normal 7 2 75" xfId="19664" xr:uid="{00000000-0005-0000-0000-0000034F0000}"/>
    <cellStyle name="Normal 7 2 76" xfId="19665" xr:uid="{00000000-0005-0000-0000-0000044F0000}"/>
    <cellStyle name="Normal 7 2 77" xfId="19666" xr:uid="{00000000-0005-0000-0000-0000054F0000}"/>
    <cellStyle name="Normal 7 2 78" xfId="19667" xr:uid="{00000000-0005-0000-0000-0000064F0000}"/>
    <cellStyle name="Normal 7 2 79" xfId="19668" xr:uid="{00000000-0005-0000-0000-0000074F0000}"/>
    <cellStyle name="Normal 7 2 8" xfId="19669" xr:uid="{00000000-0005-0000-0000-0000084F0000}"/>
    <cellStyle name="Normal 7 2 80" xfId="19670" xr:uid="{00000000-0005-0000-0000-0000094F0000}"/>
    <cellStyle name="Normal 7 2 81" xfId="19671" xr:uid="{00000000-0005-0000-0000-00000A4F0000}"/>
    <cellStyle name="Normal 7 2 82" xfId="19672" xr:uid="{00000000-0005-0000-0000-00000B4F0000}"/>
    <cellStyle name="Normal 7 2 83" xfId="19673" xr:uid="{00000000-0005-0000-0000-00000C4F0000}"/>
    <cellStyle name="Normal 7 2 84" xfId="19674" xr:uid="{00000000-0005-0000-0000-00000D4F0000}"/>
    <cellStyle name="Normal 7 2 85" xfId="19675" xr:uid="{00000000-0005-0000-0000-00000E4F0000}"/>
    <cellStyle name="Normal 7 2 86" xfId="19676" xr:uid="{00000000-0005-0000-0000-00000F4F0000}"/>
    <cellStyle name="Normal 7 2 87" xfId="19677" xr:uid="{00000000-0005-0000-0000-0000104F0000}"/>
    <cellStyle name="Normal 7 2 88" xfId="19678" xr:uid="{00000000-0005-0000-0000-0000114F0000}"/>
    <cellStyle name="Normal 7 2 89" xfId="19679" xr:uid="{00000000-0005-0000-0000-0000124F0000}"/>
    <cellStyle name="Normal 7 2 9" xfId="19680" xr:uid="{00000000-0005-0000-0000-0000134F0000}"/>
    <cellStyle name="Normal 7 2 90" xfId="19681" xr:uid="{00000000-0005-0000-0000-0000144F0000}"/>
    <cellStyle name="Normal 7 2 91" xfId="19682" xr:uid="{00000000-0005-0000-0000-0000154F0000}"/>
    <cellStyle name="Normal 7 2 92" xfId="19683" xr:uid="{00000000-0005-0000-0000-0000164F0000}"/>
    <cellStyle name="Normal 7 2 93" xfId="19684" xr:uid="{00000000-0005-0000-0000-0000174F0000}"/>
    <cellStyle name="Normal 7 3" xfId="19685" xr:uid="{00000000-0005-0000-0000-0000184F0000}"/>
    <cellStyle name="Normal 7 3 2" xfId="19686" xr:uid="{00000000-0005-0000-0000-0000194F0000}"/>
    <cellStyle name="Normal 7 3 3" xfId="19687" xr:uid="{00000000-0005-0000-0000-00001A4F0000}"/>
    <cellStyle name="Normal 7 3 3 2" xfId="19688" xr:uid="{00000000-0005-0000-0000-00001B4F0000}"/>
    <cellStyle name="Normal 7 4" xfId="19689" xr:uid="{00000000-0005-0000-0000-00001C4F0000}"/>
    <cellStyle name="Normal 7 4 2" xfId="19690" xr:uid="{00000000-0005-0000-0000-00001D4F0000}"/>
    <cellStyle name="Normal 7 4 2 2" xfId="19691" xr:uid="{00000000-0005-0000-0000-00001E4F0000}"/>
    <cellStyle name="Normal 7 5" xfId="19692" xr:uid="{00000000-0005-0000-0000-00001F4F0000}"/>
    <cellStyle name="Normal 7 6" xfId="19693" xr:uid="{00000000-0005-0000-0000-0000204F0000}"/>
    <cellStyle name="Normal 7 7" xfId="19694" xr:uid="{00000000-0005-0000-0000-0000214F0000}"/>
    <cellStyle name="Normal 7 8" xfId="19695" xr:uid="{00000000-0005-0000-0000-0000224F0000}"/>
    <cellStyle name="Normal 7 9" xfId="19696" xr:uid="{00000000-0005-0000-0000-0000234F0000}"/>
    <cellStyle name="Normal 7 9 2" xfId="19697" xr:uid="{00000000-0005-0000-0000-0000244F0000}"/>
    <cellStyle name="Normal 70" xfId="19698" xr:uid="{00000000-0005-0000-0000-0000254F0000}"/>
    <cellStyle name="Normal 70 2" xfId="19699" xr:uid="{00000000-0005-0000-0000-0000264F0000}"/>
    <cellStyle name="Normal 70 3" xfId="19700" xr:uid="{00000000-0005-0000-0000-0000274F0000}"/>
    <cellStyle name="Normal 70 4" xfId="19701" xr:uid="{00000000-0005-0000-0000-0000284F0000}"/>
    <cellStyle name="Normal 71" xfId="19702" xr:uid="{00000000-0005-0000-0000-0000294F0000}"/>
    <cellStyle name="Normal 71 2" xfId="19703" xr:uid="{00000000-0005-0000-0000-00002A4F0000}"/>
    <cellStyle name="Normal 71 3" xfId="19704" xr:uid="{00000000-0005-0000-0000-00002B4F0000}"/>
    <cellStyle name="Normal 71 4" xfId="19705" xr:uid="{00000000-0005-0000-0000-00002C4F0000}"/>
    <cellStyle name="Normal 72" xfId="19706" xr:uid="{00000000-0005-0000-0000-00002D4F0000}"/>
    <cellStyle name="Normal 72 2" xfId="19707" xr:uid="{00000000-0005-0000-0000-00002E4F0000}"/>
    <cellStyle name="Normal 72 3" xfId="19708" xr:uid="{00000000-0005-0000-0000-00002F4F0000}"/>
    <cellStyle name="Normal 72 4" xfId="19709" xr:uid="{00000000-0005-0000-0000-0000304F0000}"/>
    <cellStyle name="Normal 73" xfId="19710" xr:uid="{00000000-0005-0000-0000-0000314F0000}"/>
    <cellStyle name="Normal 73 2" xfId="19711" xr:uid="{00000000-0005-0000-0000-0000324F0000}"/>
    <cellStyle name="Normal 73 3" xfId="19712" xr:uid="{00000000-0005-0000-0000-0000334F0000}"/>
    <cellStyle name="Normal 73 4" xfId="19713" xr:uid="{00000000-0005-0000-0000-0000344F0000}"/>
    <cellStyle name="Normal 74" xfId="19714" xr:uid="{00000000-0005-0000-0000-0000354F0000}"/>
    <cellStyle name="Normal 74 2" xfId="19715" xr:uid="{00000000-0005-0000-0000-0000364F0000}"/>
    <cellStyle name="Normal 74 3" xfId="19716" xr:uid="{00000000-0005-0000-0000-0000374F0000}"/>
    <cellStyle name="Normal 74 4" xfId="19717" xr:uid="{00000000-0005-0000-0000-0000384F0000}"/>
    <cellStyle name="Normal 75" xfId="19718" xr:uid="{00000000-0005-0000-0000-0000394F0000}"/>
    <cellStyle name="Normal 75 2" xfId="19719" xr:uid="{00000000-0005-0000-0000-00003A4F0000}"/>
    <cellStyle name="Normal 75 3" xfId="19720" xr:uid="{00000000-0005-0000-0000-00003B4F0000}"/>
    <cellStyle name="Normal 75 4" xfId="19721" xr:uid="{00000000-0005-0000-0000-00003C4F0000}"/>
    <cellStyle name="Normal 76" xfId="19722" xr:uid="{00000000-0005-0000-0000-00003D4F0000}"/>
    <cellStyle name="Normal 76 2" xfId="19723" xr:uid="{00000000-0005-0000-0000-00003E4F0000}"/>
    <cellStyle name="Normal 76 3" xfId="19724" xr:uid="{00000000-0005-0000-0000-00003F4F0000}"/>
    <cellStyle name="Normal 76 4" xfId="19725" xr:uid="{00000000-0005-0000-0000-0000404F0000}"/>
    <cellStyle name="Normal 77" xfId="19726" xr:uid="{00000000-0005-0000-0000-0000414F0000}"/>
    <cellStyle name="Normal 77 2" xfId="19727" xr:uid="{00000000-0005-0000-0000-0000424F0000}"/>
    <cellStyle name="Normal 77 3" xfId="19728" xr:uid="{00000000-0005-0000-0000-0000434F0000}"/>
    <cellStyle name="Normal 77 4" xfId="19729" xr:uid="{00000000-0005-0000-0000-0000444F0000}"/>
    <cellStyle name="Normal 78" xfId="19730" xr:uid="{00000000-0005-0000-0000-0000454F0000}"/>
    <cellStyle name="Normal 78 2" xfId="19731" xr:uid="{00000000-0005-0000-0000-0000464F0000}"/>
    <cellStyle name="Normal 78 3" xfId="19732" xr:uid="{00000000-0005-0000-0000-0000474F0000}"/>
    <cellStyle name="Normal 78 4" xfId="19733" xr:uid="{00000000-0005-0000-0000-0000484F0000}"/>
    <cellStyle name="Normal 79" xfId="19734" xr:uid="{00000000-0005-0000-0000-0000494F0000}"/>
    <cellStyle name="Normal 79 2" xfId="19735" xr:uid="{00000000-0005-0000-0000-00004A4F0000}"/>
    <cellStyle name="Normal 79 3" xfId="19736" xr:uid="{00000000-0005-0000-0000-00004B4F0000}"/>
    <cellStyle name="Normal 79 4" xfId="19737" xr:uid="{00000000-0005-0000-0000-00004C4F0000}"/>
    <cellStyle name="Normal 8" xfId="19738" xr:uid="{00000000-0005-0000-0000-00004D4F0000}"/>
    <cellStyle name="Normal 8 10" xfId="19739" xr:uid="{00000000-0005-0000-0000-00004E4F0000}"/>
    <cellStyle name="Normal 8 10 2" xfId="19740" xr:uid="{00000000-0005-0000-0000-00004F4F0000}"/>
    <cellStyle name="Normal 8 11" xfId="19741" xr:uid="{00000000-0005-0000-0000-0000504F0000}"/>
    <cellStyle name="Normal 8 11 2" xfId="19742" xr:uid="{00000000-0005-0000-0000-0000514F0000}"/>
    <cellStyle name="Normal 8 11 2 2" xfId="19743" xr:uid="{00000000-0005-0000-0000-0000524F0000}"/>
    <cellStyle name="Normal 8 11 2 2 2" xfId="19744" xr:uid="{00000000-0005-0000-0000-0000534F0000}"/>
    <cellStyle name="Normal 8 11 2 2 3" xfId="19745" xr:uid="{00000000-0005-0000-0000-0000544F0000}"/>
    <cellStyle name="Normal 8 11 2 2 4" xfId="19746" xr:uid="{00000000-0005-0000-0000-0000554F0000}"/>
    <cellStyle name="Normal 8 11 2 3" xfId="19747" xr:uid="{00000000-0005-0000-0000-0000564F0000}"/>
    <cellStyle name="Normal 8 11 2 4" xfId="19748" xr:uid="{00000000-0005-0000-0000-0000574F0000}"/>
    <cellStyle name="Normal 8 11 2 5" xfId="19749" xr:uid="{00000000-0005-0000-0000-0000584F0000}"/>
    <cellStyle name="Normal 8 11 3" xfId="19750" xr:uid="{00000000-0005-0000-0000-0000594F0000}"/>
    <cellStyle name="Normal 8 11 4" xfId="19751" xr:uid="{00000000-0005-0000-0000-00005A4F0000}"/>
    <cellStyle name="Normal 8 11 4 2" xfId="19752" xr:uid="{00000000-0005-0000-0000-00005B4F0000}"/>
    <cellStyle name="Normal 8 11 4 3" xfId="19753" xr:uid="{00000000-0005-0000-0000-00005C4F0000}"/>
    <cellStyle name="Normal 8 11 4 4" xfId="19754" xr:uid="{00000000-0005-0000-0000-00005D4F0000}"/>
    <cellStyle name="Normal 8 11 5" xfId="19755" xr:uid="{00000000-0005-0000-0000-00005E4F0000}"/>
    <cellStyle name="Normal 8 11 6" xfId="19756" xr:uid="{00000000-0005-0000-0000-00005F4F0000}"/>
    <cellStyle name="Normal 8 11 7" xfId="19757" xr:uid="{00000000-0005-0000-0000-0000604F0000}"/>
    <cellStyle name="Normal 8 12" xfId="19758" xr:uid="{00000000-0005-0000-0000-0000614F0000}"/>
    <cellStyle name="Normal 8 13" xfId="19759" xr:uid="{00000000-0005-0000-0000-0000624F0000}"/>
    <cellStyle name="Normal 8 14" xfId="19760" xr:uid="{00000000-0005-0000-0000-0000634F0000}"/>
    <cellStyle name="Normal 8 15" xfId="19761" xr:uid="{00000000-0005-0000-0000-0000644F0000}"/>
    <cellStyle name="Normal 8 16" xfId="19762" xr:uid="{00000000-0005-0000-0000-0000654F0000}"/>
    <cellStyle name="Normal 8 17" xfId="19763" xr:uid="{00000000-0005-0000-0000-0000664F0000}"/>
    <cellStyle name="Normal 8 18" xfId="19764" xr:uid="{00000000-0005-0000-0000-0000674F0000}"/>
    <cellStyle name="Normal 8 19" xfId="19765" xr:uid="{00000000-0005-0000-0000-0000684F0000}"/>
    <cellStyle name="Normal 8 2" xfId="19766" xr:uid="{00000000-0005-0000-0000-0000694F0000}"/>
    <cellStyle name="Normal 8 2 2" xfId="19767" xr:uid="{00000000-0005-0000-0000-00006A4F0000}"/>
    <cellStyle name="Normal 8 2 2 2" xfId="19768" xr:uid="{00000000-0005-0000-0000-00006B4F0000}"/>
    <cellStyle name="Normal 8 2 2 2 2" xfId="19769" xr:uid="{00000000-0005-0000-0000-00006C4F0000}"/>
    <cellStyle name="Normal 8 2 2 2 2 2" xfId="19770" xr:uid="{00000000-0005-0000-0000-00006D4F0000}"/>
    <cellStyle name="Normal 8 2 2 2 2 3" xfId="19771" xr:uid="{00000000-0005-0000-0000-00006E4F0000}"/>
    <cellStyle name="Normal 8 2 2 2 2 4" xfId="19772" xr:uid="{00000000-0005-0000-0000-00006F4F0000}"/>
    <cellStyle name="Normal 8 2 2 2 3" xfId="19773" xr:uid="{00000000-0005-0000-0000-0000704F0000}"/>
    <cellStyle name="Normal 8 2 2 2 4" xfId="19774" xr:uid="{00000000-0005-0000-0000-0000714F0000}"/>
    <cellStyle name="Normal 8 2 2 2 5" xfId="19775" xr:uid="{00000000-0005-0000-0000-0000724F0000}"/>
    <cellStyle name="Normal 8 2 2 3" xfId="19776" xr:uid="{00000000-0005-0000-0000-0000734F0000}"/>
    <cellStyle name="Normal 8 2 2 4" xfId="19777" xr:uid="{00000000-0005-0000-0000-0000744F0000}"/>
    <cellStyle name="Normal 8 2 2 4 2" xfId="19778" xr:uid="{00000000-0005-0000-0000-0000754F0000}"/>
    <cellStyle name="Normal 8 2 2 4 3" xfId="19779" xr:uid="{00000000-0005-0000-0000-0000764F0000}"/>
    <cellStyle name="Normal 8 2 2 4 4" xfId="19780" xr:uid="{00000000-0005-0000-0000-0000774F0000}"/>
    <cellStyle name="Normal 8 2 2 5" xfId="19781" xr:uid="{00000000-0005-0000-0000-0000784F0000}"/>
    <cellStyle name="Normal 8 2 2 6" xfId="19782" xr:uid="{00000000-0005-0000-0000-0000794F0000}"/>
    <cellStyle name="Normal 8 2 2 7" xfId="19783" xr:uid="{00000000-0005-0000-0000-00007A4F0000}"/>
    <cellStyle name="Normal 8 2 3" xfId="19784" xr:uid="{00000000-0005-0000-0000-00007B4F0000}"/>
    <cellStyle name="Normal 8 2 3 2" xfId="19785" xr:uid="{00000000-0005-0000-0000-00007C4F0000}"/>
    <cellStyle name="Normal 8 2 3 2 2" xfId="19786" xr:uid="{00000000-0005-0000-0000-00007D4F0000}"/>
    <cellStyle name="Normal 8 2 3 2 2 2" xfId="19787" xr:uid="{00000000-0005-0000-0000-00007E4F0000}"/>
    <cellStyle name="Normal 8 2 3 2 2 3" xfId="19788" xr:uid="{00000000-0005-0000-0000-00007F4F0000}"/>
    <cellStyle name="Normal 8 2 3 2 2 4" xfId="19789" xr:uid="{00000000-0005-0000-0000-0000804F0000}"/>
    <cellStyle name="Normal 8 2 3 2 3" xfId="19790" xr:uid="{00000000-0005-0000-0000-0000814F0000}"/>
    <cellStyle name="Normal 8 2 3 2 4" xfId="19791" xr:uid="{00000000-0005-0000-0000-0000824F0000}"/>
    <cellStyle name="Normal 8 2 3 2 5" xfId="19792" xr:uid="{00000000-0005-0000-0000-0000834F0000}"/>
    <cellStyle name="Normal 8 2 3 3" xfId="19793" xr:uid="{00000000-0005-0000-0000-0000844F0000}"/>
    <cellStyle name="Normal 8 2 3 4" xfId="19794" xr:uid="{00000000-0005-0000-0000-0000854F0000}"/>
    <cellStyle name="Normal 8 2 3 4 2" xfId="19795" xr:uid="{00000000-0005-0000-0000-0000864F0000}"/>
    <cellStyle name="Normal 8 2 3 4 3" xfId="19796" xr:uid="{00000000-0005-0000-0000-0000874F0000}"/>
    <cellStyle name="Normal 8 2 3 4 4" xfId="19797" xr:uid="{00000000-0005-0000-0000-0000884F0000}"/>
    <cellStyle name="Normal 8 2 3 5" xfId="19798" xr:uid="{00000000-0005-0000-0000-0000894F0000}"/>
    <cellStyle name="Normal 8 2 3 6" xfId="19799" xr:uid="{00000000-0005-0000-0000-00008A4F0000}"/>
    <cellStyle name="Normal 8 2 3 7" xfId="19800" xr:uid="{00000000-0005-0000-0000-00008B4F0000}"/>
    <cellStyle name="Normal 8 2 4" xfId="19801" xr:uid="{00000000-0005-0000-0000-00008C4F0000}"/>
    <cellStyle name="Normal 8 20" xfId="19802" xr:uid="{00000000-0005-0000-0000-00008D4F0000}"/>
    <cellStyle name="Normal 8 21" xfId="19803" xr:uid="{00000000-0005-0000-0000-00008E4F0000}"/>
    <cellStyle name="Normal 8 22" xfId="19804" xr:uid="{00000000-0005-0000-0000-00008F4F0000}"/>
    <cellStyle name="Normal 8 23" xfId="19805" xr:uid="{00000000-0005-0000-0000-0000904F0000}"/>
    <cellStyle name="Normal 8 24" xfId="19806" xr:uid="{00000000-0005-0000-0000-0000914F0000}"/>
    <cellStyle name="Normal 8 25" xfId="19807" xr:uid="{00000000-0005-0000-0000-0000924F0000}"/>
    <cellStyle name="Normal 8 26" xfId="19808" xr:uid="{00000000-0005-0000-0000-0000934F0000}"/>
    <cellStyle name="Normal 8 27" xfId="19809" xr:uid="{00000000-0005-0000-0000-0000944F0000}"/>
    <cellStyle name="Normal 8 28" xfId="19810" xr:uid="{00000000-0005-0000-0000-0000954F0000}"/>
    <cellStyle name="Normal 8 29" xfId="19811" xr:uid="{00000000-0005-0000-0000-0000964F0000}"/>
    <cellStyle name="Normal 8 3" xfId="19812" xr:uid="{00000000-0005-0000-0000-0000974F0000}"/>
    <cellStyle name="Normal 8 3 2" xfId="19813" xr:uid="{00000000-0005-0000-0000-0000984F0000}"/>
    <cellStyle name="Normal 8 3 3" xfId="19814" xr:uid="{00000000-0005-0000-0000-0000994F0000}"/>
    <cellStyle name="Normal 8 3 3 2" xfId="19815" xr:uid="{00000000-0005-0000-0000-00009A4F0000}"/>
    <cellStyle name="Normal 8 3 4" xfId="19816" xr:uid="{00000000-0005-0000-0000-00009B4F0000}"/>
    <cellStyle name="Normal 8 30" xfId="19817" xr:uid="{00000000-0005-0000-0000-00009C4F0000}"/>
    <cellStyle name="Normal 8 31" xfId="19818" xr:uid="{00000000-0005-0000-0000-00009D4F0000}"/>
    <cellStyle name="Normal 8 32" xfId="19819" xr:uid="{00000000-0005-0000-0000-00009E4F0000}"/>
    <cellStyle name="Normal 8 33" xfId="19820" xr:uid="{00000000-0005-0000-0000-00009F4F0000}"/>
    <cellStyle name="Normal 8 34" xfId="19821" xr:uid="{00000000-0005-0000-0000-0000A04F0000}"/>
    <cellStyle name="Normal 8 35" xfId="19822" xr:uid="{00000000-0005-0000-0000-0000A14F0000}"/>
    <cellStyle name="Normal 8 36" xfId="19823" xr:uid="{00000000-0005-0000-0000-0000A24F0000}"/>
    <cellStyle name="Normal 8 37" xfId="19824" xr:uid="{00000000-0005-0000-0000-0000A34F0000}"/>
    <cellStyle name="Normal 8 38" xfId="19825" xr:uid="{00000000-0005-0000-0000-0000A44F0000}"/>
    <cellStyle name="Normal 8 39" xfId="19826" xr:uid="{00000000-0005-0000-0000-0000A54F0000}"/>
    <cellStyle name="Normal 8 4" xfId="19827" xr:uid="{00000000-0005-0000-0000-0000A64F0000}"/>
    <cellStyle name="Normal 8 4 2" xfId="19828" xr:uid="{00000000-0005-0000-0000-0000A74F0000}"/>
    <cellStyle name="Normal 8 4 2 2" xfId="19829" xr:uid="{00000000-0005-0000-0000-0000A84F0000}"/>
    <cellStyle name="Normal 8 4 2 2 2" xfId="19830" xr:uid="{00000000-0005-0000-0000-0000A94F0000}"/>
    <cellStyle name="Normal 8 4 2 2 2 2" xfId="19831" xr:uid="{00000000-0005-0000-0000-0000AA4F0000}"/>
    <cellStyle name="Normal 8 4 2 2 2 3" xfId="19832" xr:uid="{00000000-0005-0000-0000-0000AB4F0000}"/>
    <cellStyle name="Normal 8 4 2 2 2 4" xfId="19833" xr:uid="{00000000-0005-0000-0000-0000AC4F0000}"/>
    <cellStyle name="Normal 8 4 2 2 3" xfId="19834" xr:uid="{00000000-0005-0000-0000-0000AD4F0000}"/>
    <cellStyle name="Normal 8 4 2 2 4" xfId="19835" xr:uid="{00000000-0005-0000-0000-0000AE4F0000}"/>
    <cellStyle name="Normal 8 4 2 2 5" xfId="19836" xr:uid="{00000000-0005-0000-0000-0000AF4F0000}"/>
    <cellStyle name="Normal 8 4 2 3" xfId="19837" xr:uid="{00000000-0005-0000-0000-0000B04F0000}"/>
    <cellStyle name="Normal 8 4 2 4" xfId="19838" xr:uid="{00000000-0005-0000-0000-0000B14F0000}"/>
    <cellStyle name="Normal 8 4 2 4 2" xfId="19839" xr:uid="{00000000-0005-0000-0000-0000B24F0000}"/>
    <cellStyle name="Normal 8 4 2 4 3" xfId="19840" xr:uid="{00000000-0005-0000-0000-0000B34F0000}"/>
    <cellStyle name="Normal 8 4 2 4 4" xfId="19841" xr:uid="{00000000-0005-0000-0000-0000B44F0000}"/>
    <cellStyle name="Normal 8 4 2 5" xfId="19842" xr:uid="{00000000-0005-0000-0000-0000B54F0000}"/>
    <cellStyle name="Normal 8 4 2 6" xfId="19843" xr:uid="{00000000-0005-0000-0000-0000B64F0000}"/>
    <cellStyle name="Normal 8 4 2 7" xfId="19844" xr:uid="{00000000-0005-0000-0000-0000B74F0000}"/>
    <cellStyle name="Normal 8 4 3" xfId="19845" xr:uid="{00000000-0005-0000-0000-0000B84F0000}"/>
    <cellStyle name="Normal 8 40" xfId="19846" xr:uid="{00000000-0005-0000-0000-0000B94F0000}"/>
    <cellStyle name="Normal 8 41" xfId="19847" xr:uid="{00000000-0005-0000-0000-0000BA4F0000}"/>
    <cellStyle name="Normal 8 42" xfId="19848" xr:uid="{00000000-0005-0000-0000-0000BB4F0000}"/>
    <cellStyle name="Normal 8 43" xfId="19849" xr:uid="{00000000-0005-0000-0000-0000BC4F0000}"/>
    <cellStyle name="Normal 8 44" xfId="19850" xr:uid="{00000000-0005-0000-0000-0000BD4F0000}"/>
    <cellStyle name="Normal 8 45" xfId="19851" xr:uid="{00000000-0005-0000-0000-0000BE4F0000}"/>
    <cellStyle name="Normal 8 46" xfId="19852" xr:uid="{00000000-0005-0000-0000-0000BF4F0000}"/>
    <cellStyle name="Normal 8 47" xfId="19853" xr:uid="{00000000-0005-0000-0000-0000C04F0000}"/>
    <cellStyle name="Normal 8 48" xfId="19854" xr:uid="{00000000-0005-0000-0000-0000C14F0000}"/>
    <cellStyle name="Normal 8 49" xfId="19855" xr:uid="{00000000-0005-0000-0000-0000C24F0000}"/>
    <cellStyle name="Normal 8 5" xfId="19856" xr:uid="{00000000-0005-0000-0000-0000C34F0000}"/>
    <cellStyle name="Normal 8 5 2" xfId="19857" xr:uid="{00000000-0005-0000-0000-0000C44F0000}"/>
    <cellStyle name="Normal 8 5 2 2" xfId="19858" xr:uid="{00000000-0005-0000-0000-0000C54F0000}"/>
    <cellStyle name="Normal 8 5 2 2 2" xfId="19859" xr:uid="{00000000-0005-0000-0000-0000C64F0000}"/>
    <cellStyle name="Normal 8 5 2 2 3" xfId="19860" xr:uid="{00000000-0005-0000-0000-0000C74F0000}"/>
    <cellStyle name="Normal 8 5 2 2 4" xfId="19861" xr:uid="{00000000-0005-0000-0000-0000C84F0000}"/>
    <cellStyle name="Normal 8 5 2 3" xfId="19862" xr:uid="{00000000-0005-0000-0000-0000C94F0000}"/>
    <cellStyle name="Normal 8 5 2 4" xfId="19863" xr:uid="{00000000-0005-0000-0000-0000CA4F0000}"/>
    <cellStyle name="Normal 8 5 2 5" xfId="19864" xr:uid="{00000000-0005-0000-0000-0000CB4F0000}"/>
    <cellStyle name="Normal 8 5 3" xfId="19865" xr:uid="{00000000-0005-0000-0000-0000CC4F0000}"/>
    <cellStyle name="Normal 8 5 4" xfId="19866" xr:uid="{00000000-0005-0000-0000-0000CD4F0000}"/>
    <cellStyle name="Normal 8 5 4 2" xfId="19867" xr:uid="{00000000-0005-0000-0000-0000CE4F0000}"/>
    <cellStyle name="Normal 8 5 4 3" xfId="19868" xr:uid="{00000000-0005-0000-0000-0000CF4F0000}"/>
    <cellStyle name="Normal 8 5 4 4" xfId="19869" xr:uid="{00000000-0005-0000-0000-0000D04F0000}"/>
    <cellStyle name="Normal 8 5 5" xfId="19870" xr:uid="{00000000-0005-0000-0000-0000D14F0000}"/>
    <cellStyle name="Normal 8 5 6" xfId="19871" xr:uid="{00000000-0005-0000-0000-0000D24F0000}"/>
    <cellStyle name="Normal 8 5 7" xfId="19872" xr:uid="{00000000-0005-0000-0000-0000D34F0000}"/>
    <cellStyle name="Normal 8 50" xfId="19873" xr:uid="{00000000-0005-0000-0000-0000D44F0000}"/>
    <cellStyle name="Normal 8 51" xfId="19874" xr:uid="{00000000-0005-0000-0000-0000D54F0000}"/>
    <cellStyle name="Normal 8 52" xfId="19875" xr:uid="{00000000-0005-0000-0000-0000D64F0000}"/>
    <cellStyle name="Normal 8 53" xfId="19876" xr:uid="{00000000-0005-0000-0000-0000D74F0000}"/>
    <cellStyle name="Normal 8 54" xfId="19877" xr:uid="{00000000-0005-0000-0000-0000D84F0000}"/>
    <cellStyle name="Normal 8 55" xfId="19878" xr:uid="{00000000-0005-0000-0000-0000D94F0000}"/>
    <cellStyle name="Normal 8 56" xfId="19879" xr:uid="{00000000-0005-0000-0000-0000DA4F0000}"/>
    <cellStyle name="Normal 8 57" xfId="19880" xr:uid="{00000000-0005-0000-0000-0000DB4F0000}"/>
    <cellStyle name="Normal 8 58" xfId="19881" xr:uid="{00000000-0005-0000-0000-0000DC4F0000}"/>
    <cellStyle name="Normal 8 59" xfId="19882" xr:uid="{00000000-0005-0000-0000-0000DD4F0000}"/>
    <cellStyle name="Normal 8 6" xfId="19883" xr:uid="{00000000-0005-0000-0000-0000DE4F0000}"/>
    <cellStyle name="Normal 8 6 2" xfId="19884" xr:uid="{00000000-0005-0000-0000-0000DF4F0000}"/>
    <cellStyle name="Normal 8 6 2 2" xfId="19885" xr:uid="{00000000-0005-0000-0000-0000E04F0000}"/>
    <cellStyle name="Normal 8 6 2 2 2" xfId="19886" xr:uid="{00000000-0005-0000-0000-0000E14F0000}"/>
    <cellStyle name="Normal 8 6 2 2 3" xfId="19887" xr:uid="{00000000-0005-0000-0000-0000E24F0000}"/>
    <cellStyle name="Normal 8 6 2 2 4" xfId="19888" xr:uid="{00000000-0005-0000-0000-0000E34F0000}"/>
    <cellStyle name="Normal 8 6 2 3" xfId="19889" xr:uid="{00000000-0005-0000-0000-0000E44F0000}"/>
    <cellStyle name="Normal 8 6 2 4" xfId="19890" xr:uid="{00000000-0005-0000-0000-0000E54F0000}"/>
    <cellStyle name="Normal 8 6 2 5" xfId="19891" xr:uid="{00000000-0005-0000-0000-0000E64F0000}"/>
    <cellStyle name="Normal 8 6 3" xfId="19892" xr:uid="{00000000-0005-0000-0000-0000E74F0000}"/>
    <cellStyle name="Normal 8 6 4" xfId="19893" xr:uid="{00000000-0005-0000-0000-0000E84F0000}"/>
    <cellStyle name="Normal 8 6 4 2" xfId="19894" xr:uid="{00000000-0005-0000-0000-0000E94F0000}"/>
    <cellStyle name="Normal 8 6 4 3" xfId="19895" xr:uid="{00000000-0005-0000-0000-0000EA4F0000}"/>
    <cellStyle name="Normal 8 6 4 4" xfId="19896" xr:uid="{00000000-0005-0000-0000-0000EB4F0000}"/>
    <cellStyle name="Normal 8 6 5" xfId="19897" xr:uid="{00000000-0005-0000-0000-0000EC4F0000}"/>
    <cellStyle name="Normal 8 6 6" xfId="19898" xr:uid="{00000000-0005-0000-0000-0000ED4F0000}"/>
    <cellStyle name="Normal 8 6 7" xfId="19899" xr:uid="{00000000-0005-0000-0000-0000EE4F0000}"/>
    <cellStyle name="Normal 8 60" xfId="19900" xr:uid="{00000000-0005-0000-0000-0000EF4F0000}"/>
    <cellStyle name="Normal 8 61" xfId="19901" xr:uid="{00000000-0005-0000-0000-0000F04F0000}"/>
    <cellStyle name="Normal 8 62" xfId="19902" xr:uid="{00000000-0005-0000-0000-0000F14F0000}"/>
    <cellStyle name="Normal 8 63" xfId="19903" xr:uid="{00000000-0005-0000-0000-0000F24F0000}"/>
    <cellStyle name="Normal 8 64" xfId="19904" xr:uid="{00000000-0005-0000-0000-0000F34F0000}"/>
    <cellStyle name="Normal 8 65" xfId="19905" xr:uid="{00000000-0005-0000-0000-0000F44F0000}"/>
    <cellStyle name="Normal 8 66" xfId="19906" xr:uid="{00000000-0005-0000-0000-0000F54F0000}"/>
    <cellStyle name="Normal 8 67" xfId="19907" xr:uid="{00000000-0005-0000-0000-0000F64F0000}"/>
    <cellStyle name="Normal 8 68" xfId="19908" xr:uid="{00000000-0005-0000-0000-0000F74F0000}"/>
    <cellStyle name="Normal 8 69" xfId="19909" xr:uid="{00000000-0005-0000-0000-0000F84F0000}"/>
    <cellStyle name="Normal 8 7" xfId="19910" xr:uid="{00000000-0005-0000-0000-0000F94F0000}"/>
    <cellStyle name="Normal 8 7 2" xfId="19911" xr:uid="{00000000-0005-0000-0000-0000FA4F0000}"/>
    <cellStyle name="Normal 8 7 2 2" xfId="19912" xr:uid="{00000000-0005-0000-0000-0000FB4F0000}"/>
    <cellStyle name="Normal 8 7 2 2 2" xfId="19913" xr:uid="{00000000-0005-0000-0000-0000FC4F0000}"/>
    <cellStyle name="Normal 8 7 2 2 3" xfId="19914" xr:uid="{00000000-0005-0000-0000-0000FD4F0000}"/>
    <cellStyle name="Normal 8 7 2 2 4" xfId="19915" xr:uid="{00000000-0005-0000-0000-0000FE4F0000}"/>
    <cellStyle name="Normal 8 7 2 3" xfId="19916" xr:uid="{00000000-0005-0000-0000-0000FF4F0000}"/>
    <cellStyle name="Normal 8 7 2 4" xfId="19917" xr:uid="{00000000-0005-0000-0000-000000500000}"/>
    <cellStyle name="Normal 8 7 2 5" xfId="19918" xr:uid="{00000000-0005-0000-0000-000001500000}"/>
    <cellStyle name="Normal 8 7 3" xfId="19919" xr:uid="{00000000-0005-0000-0000-000002500000}"/>
    <cellStyle name="Normal 8 7 4" xfId="19920" xr:uid="{00000000-0005-0000-0000-000003500000}"/>
    <cellStyle name="Normal 8 7 4 2" xfId="19921" xr:uid="{00000000-0005-0000-0000-000004500000}"/>
    <cellStyle name="Normal 8 7 4 3" xfId="19922" xr:uid="{00000000-0005-0000-0000-000005500000}"/>
    <cellStyle name="Normal 8 7 4 4" xfId="19923" xr:uid="{00000000-0005-0000-0000-000006500000}"/>
    <cellStyle name="Normal 8 7 5" xfId="19924" xr:uid="{00000000-0005-0000-0000-000007500000}"/>
    <cellStyle name="Normal 8 7 6" xfId="19925" xr:uid="{00000000-0005-0000-0000-000008500000}"/>
    <cellStyle name="Normal 8 7 7" xfId="19926" xr:uid="{00000000-0005-0000-0000-000009500000}"/>
    <cellStyle name="Normal 8 70" xfId="19927" xr:uid="{00000000-0005-0000-0000-00000A500000}"/>
    <cellStyle name="Normal 8 71" xfId="19928" xr:uid="{00000000-0005-0000-0000-00000B500000}"/>
    <cellStyle name="Normal 8 72" xfId="19929" xr:uid="{00000000-0005-0000-0000-00000C500000}"/>
    <cellStyle name="Normal 8 73" xfId="19930" xr:uid="{00000000-0005-0000-0000-00000D500000}"/>
    <cellStyle name="Normal 8 74" xfId="19931" xr:uid="{00000000-0005-0000-0000-00000E500000}"/>
    <cellStyle name="Normal 8 75" xfId="19932" xr:uid="{00000000-0005-0000-0000-00000F500000}"/>
    <cellStyle name="Normal 8 76" xfId="19933" xr:uid="{00000000-0005-0000-0000-000010500000}"/>
    <cellStyle name="Normal 8 77" xfId="19934" xr:uid="{00000000-0005-0000-0000-000011500000}"/>
    <cellStyle name="Normal 8 78" xfId="19935" xr:uid="{00000000-0005-0000-0000-000012500000}"/>
    <cellStyle name="Normal 8 79" xfId="19936" xr:uid="{00000000-0005-0000-0000-000013500000}"/>
    <cellStyle name="Normal 8 8" xfId="19937" xr:uid="{00000000-0005-0000-0000-000014500000}"/>
    <cellStyle name="Normal 8 8 2" xfId="19938" xr:uid="{00000000-0005-0000-0000-000015500000}"/>
    <cellStyle name="Normal 8 8 2 2" xfId="19939" xr:uid="{00000000-0005-0000-0000-000016500000}"/>
    <cellStyle name="Normal 8 8 2 2 2" xfId="19940" xr:uid="{00000000-0005-0000-0000-000017500000}"/>
    <cellStyle name="Normal 8 8 2 2 3" xfId="19941" xr:uid="{00000000-0005-0000-0000-000018500000}"/>
    <cellStyle name="Normal 8 8 2 2 4" xfId="19942" xr:uid="{00000000-0005-0000-0000-000019500000}"/>
    <cellStyle name="Normal 8 8 2 3" xfId="19943" xr:uid="{00000000-0005-0000-0000-00001A500000}"/>
    <cellStyle name="Normal 8 8 2 4" xfId="19944" xr:uid="{00000000-0005-0000-0000-00001B500000}"/>
    <cellStyle name="Normal 8 8 2 5" xfId="19945" xr:uid="{00000000-0005-0000-0000-00001C500000}"/>
    <cellStyle name="Normal 8 8 3" xfId="19946" xr:uid="{00000000-0005-0000-0000-00001D500000}"/>
    <cellStyle name="Normal 8 8 4" xfId="19947" xr:uid="{00000000-0005-0000-0000-00001E500000}"/>
    <cellStyle name="Normal 8 8 4 2" xfId="19948" xr:uid="{00000000-0005-0000-0000-00001F500000}"/>
    <cellStyle name="Normal 8 8 4 3" xfId="19949" xr:uid="{00000000-0005-0000-0000-000020500000}"/>
    <cellStyle name="Normal 8 8 4 4" xfId="19950" xr:uid="{00000000-0005-0000-0000-000021500000}"/>
    <cellStyle name="Normal 8 8 5" xfId="19951" xr:uid="{00000000-0005-0000-0000-000022500000}"/>
    <cellStyle name="Normal 8 8 6" xfId="19952" xr:uid="{00000000-0005-0000-0000-000023500000}"/>
    <cellStyle name="Normal 8 8 7" xfId="19953" xr:uid="{00000000-0005-0000-0000-000024500000}"/>
    <cellStyle name="Normal 8 80" xfId="19954" xr:uid="{00000000-0005-0000-0000-000025500000}"/>
    <cellStyle name="Normal 8 81" xfId="19955" xr:uid="{00000000-0005-0000-0000-000026500000}"/>
    <cellStyle name="Normal 8 82" xfId="19956" xr:uid="{00000000-0005-0000-0000-000027500000}"/>
    <cellStyle name="Normal 8 83" xfId="19957" xr:uid="{00000000-0005-0000-0000-000028500000}"/>
    <cellStyle name="Normal 8 84" xfId="19958" xr:uid="{00000000-0005-0000-0000-000029500000}"/>
    <cellStyle name="Normal 8 85" xfId="19959" xr:uid="{00000000-0005-0000-0000-00002A500000}"/>
    <cellStyle name="Normal 8 86" xfId="19960" xr:uid="{00000000-0005-0000-0000-00002B500000}"/>
    <cellStyle name="Normal 8 87" xfId="19961" xr:uid="{00000000-0005-0000-0000-00002C500000}"/>
    <cellStyle name="Normal 8 88" xfId="19962" xr:uid="{00000000-0005-0000-0000-00002D500000}"/>
    <cellStyle name="Normal 8 89" xfId="19963" xr:uid="{00000000-0005-0000-0000-00002E500000}"/>
    <cellStyle name="Normal 8 9" xfId="19964" xr:uid="{00000000-0005-0000-0000-00002F500000}"/>
    <cellStyle name="Normal 8 9 2" xfId="19965" xr:uid="{00000000-0005-0000-0000-000030500000}"/>
    <cellStyle name="Normal 8 90" xfId="19966" xr:uid="{00000000-0005-0000-0000-000031500000}"/>
    <cellStyle name="Normal 8 91" xfId="19967" xr:uid="{00000000-0005-0000-0000-000032500000}"/>
    <cellStyle name="Normal 8 92" xfId="19968" xr:uid="{00000000-0005-0000-0000-000033500000}"/>
    <cellStyle name="Normal 8 93" xfId="19969" xr:uid="{00000000-0005-0000-0000-000034500000}"/>
    <cellStyle name="Normal 8 94" xfId="19970" xr:uid="{00000000-0005-0000-0000-000035500000}"/>
    <cellStyle name="Normal 8 95" xfId="19971" xr:uid="{00000000-0005-0000-0000-000036500000}"/>
    <cellStyle name="Normal 8 95 2" xfId="19972" xr:uid="{00000000-0005-0000-0000-000037500000}"/>
    <cellStyle name="Normal 8 95 3" xfId="19973" xr:uid="{00000000-0005-0000-0000-000038500000}"/>
    <cellStyle name="Normal 8 95 4" xfId="19974" xr:uid="{00000000-0005-0000-0000-000039500000}"/>
    <cellStyle name="Normal 80" xfId="19975" xr:uid="{00000000-0005-0000-0000-00003A500000}"/>
    <cellStyle name="Normal 80 2" xfId="19976" xr:uid="{00000000-0005-0000-0000-00003B500000}"/>
    <cellStyle name="Normal 80 3" xfId="19977" xr:uid="{00000000-0005-0000-0000-00003C500000}"/>
    <cellStyle name="Normal 80 4" xfId="19978" xr:uid="{00000000-0005-0000-0000-00003D500000}"/>
    <cellStyle name="Normal 81" xfId="19979" xr:uid="{00000000-0005-0000-0000-00003E500000}"/>
    <cellStyle name="Normal 81 2" xfId="19980" xr:uid="{00000000-0005-0000-0000-00003F500000}"/>
    <cellStyle name="Normal 81 3" xfId="19981" xr:uid="{00000000-0005-0000-0000-000040500000}"/>
    <cellStyle name="Normal 81 4" xfId="19982" xr:uid="{00000000-0005-0000-0000-000041500000}"/>
    <cellStyle name="Normal 82" xfId="19983" xr:uid="{00000000-0005-0000-0000-000042500000}"/>
    <cellStyle name="Normal 82 2" xfId="19984" xr:uid="{00000000-0005-0000-0000-000043500000}"/>
    <cellStyle name="Normal 82 3" xfId="19985" xr:uid="{00000000-0005-0000-0000-000044500000}"/>
    <cellStyle name="Normal 82 4" xfId="19986" xr:uid="{00000000-0005-0000-0000-000045500000}"/>
    <cellStyle name="Normal 83" xfId="19987" xr:uid="{00000000-0005-0000-0000-000046500000}"/>
    <cellStyle name="Normal 83 2" xfId="19988" xr:uid="{00000000-0005-0000-0000-000047500000}"/>
    <cellStyle name="Normal 83 3" xfId="19989" xr:uid="{00000000-0005-0000-0000-000048500000}"/>
    <cellStyle name="Normal 83 4" xfId="19990" xr:uid="{00000000-0005-0000-0000-000049500000}"/>
    <cellStyle name="Normal 84" xfId="19991" xr:uid="{00000000-0005-0000-0000-00004A500000}"/>
    <cellStyle name="Normal 84 2" xfId="19992" xr:uid="{00000000-0005-0000-0000-00004B500000}"/>
    <cellStyle name="Normal 84 3" xfId="19993" xr:uid="{00000000-0005-0000-0000-00004C500000}"/>
    <cellStyle name="Normal 84 4" xfId="19994" xr:uid="{00000000-0005-0000-0000-00004D500000}"/>
    <cellStyle name="Normal 85" xfId="19995" xr:uid="{00000000-0005-0000-0000-00004E500000}"/>
    <cellStyle name="Normal 85 2" xfId="19996" xr:uid="{00000000-0005-0000-0000-00004F500000}"/>
    <cellStyle name="Normal 85 3" xfId="19997" xr:uid="{00000000-0005-0000-0000-000050500000}"/>
    <cellStyle name="Normal 85 4" xfId="19998" xr:uid="{00000000-0005-0000-0000-000051500000}"/>
    <cellStyle name="Normal 86" xfId="19999" xr:uid="{00000000-0005-0000-0000-000052500000}"/>
    <cellStyle name="Normal 86 2" xfId="20000" xr:uid="{00000000-0005-0000-0000-000053500000}"/>
    <cellStyle name="Normal 86 3" xfId="20001" xr:uid="{00000000-0005-0000-0000-000054500000}"/>
    <cellStyle name="Normal 86 4" xfId="20002" xr:uid="{00000000-0005-0000-0000-000055500000}"/>
    <cellStyle name="Normal 87" xfId="20003" xr:uid="{00000000-0005-0000-0000-000056500000}"/>
    <cellStyle name="Normal 87 2" xfId="20004" xr:uid="{00000000-0005-0000-0000-000057500000}"/>
    <cellStyle name="Normal 87 3" xfId="20005" xr:uid="{00000000-0005-0000-0000-000058500000}"/>
    <cellStyle name="Normal 87 4" xfId="20006" xr:uid="{00000000-0005-0000-0000-000059500000}"/>
    <cellStyle name="Normal 88" xfId="20007" xr:uid="{00000000-0005-0000-0000-00005A500000}"/>
    <cellStyle name="Normal 88 2" xfId="20008" xr:uid="{00000000-0005-0000-0000-00005B500000}"/>
    <cellStyle name="Normal 88 3" xfId="20009" xr:uid="{00000000-0005-0000-0000-00005C500000}"/>
    <cellStyle name="Normal 88 4" xfId="20010" xr:uid="{00000000-0005-0000-0000-00005D500000}"/>
    <cellStyle name="Normal 89" xfId="20011" xr:uid="{00000000-0005-0000-0000-00005E500000}"/>
    <cellStyle name="Normal 89 2" xfId="20012" xr:uid="{00000000-0005-0000-0000-00005F500000}"/>
    <cellStyle name="Normal 89 3" xfId="20013" xr:uid="{00000000-0005-0000-0000-000060500000}"/>
    <cellStyle name="Normal 89 4" xfId="20014" xr:uid="{00000000-0005-0000-0000-000061500000}"/>
    <cellStyle name="Normal 9" xfId="20015" xr:uid="{00000000-0005-0000-0000-000062500000}"/>
    <cellStyle name="Normal 9 10" xfId="20016" xr:uid="{00000000-0005-0000-0000-000063500000}"/>
    <cellStyle name="Normal 9 10 2" xfId="20017" xr:uid="{00000000-0005-0000-0000-000064500000}"/>
    <cellStyle name="Normal 9 11" xfId="20018" xr:uid="{00000000-0005-0000-0000-000065500000}"/>
    <cellStyle name="Normal 9 11 2" xfId="20019" xr:uid="{00000000-0005-0000-0000-000066500000}"/>
    <cellStyle name="Normal 9 11 3" xfId="20020" xr:uid="{00000000-0005-0000-0000-000067500000}"/>
    <cellStyle name="Normal 9 11 3 2" xfId="20021" xr:uid="{00000000-0005-0000-0000-000068500000}"/>
    <cellStyle name="Normal 9 11 3 3" xfId="20022" xr:uid="{00000000-0005-0000-0000-000069500000}"/>
    <cellStyle name="Normal 9 11 3 4" xfId="20023" xr:uid="{00000000-0005-0000-0000-00006A500000}"/>
    <cellStyle name="Normal 9 11 4" xfId="20024" xr:uid="{00000000-0005-0000-0000-00006B500000}"/>
    <cellStyle name="Normal 9 11 5" xfId="20025" xr:uid="{00000000-0005-0000-0000-00006C500000}"/>
    <cellStyle name="Normal 9 11 6" xfId="20026" xr:uid="{00000000-0005-0000-0000-00006D500000}"/>
    <cellStyle name="Normal 9 12" xfId="20027" xr:uid="{00000000-0005-0000-0000-00006E500000}"/>
    <cellStyle name="Normal 9 13" xfId="20028" xr:uid="{00000000-0005-0000-0000-00006F500000}"/>
    <cellStyle name="Normal 9 14" xfId="20029" xr:uid="{00000000-0005-0000-0000-000070500000}"/>
    <cellStyle name="Normal 9 15" xfId="20030" xr:uid="{00000000-0005-0000-0000-000071500000}"/>
    <cellStyle name="Normal 9 16" xfId="20031" xr:uid="{00000000-0005-0000-0000-000072500000}"/>
    <cellStyle name="Normal 9 17" xfId="20032" xr:uid="{00000000-0005-0000-0000-000073500000}"/>
    <cellStyle name="Normal 9 18" xfId="20033" xr:uid="{00000000-0005-0000-0000-000074500000}"/>
    <cellStyle name="Normal 9 19" xfId="20034" xr:uid="{00000000-0005-0000-0000-000075500000}"/>
    <cellStyle name="Normal 9 2" xfId="20035" xr:uid="{00000000-0005-0000-0000-000076500000}"/>
    <cellStyle name="Normal 9 2 2" xfId="20036" xr:uid="{00000000-0005-0000-0000-000077500000}"/>
    <cellStyle name="Normal 9 2 3" xfId="20037" xr:uid="{00000000-0005-0000-0000-000078500000}"/>
    <cellStyle name="Normal 9 2 3 2" xfId="20038" xr:uid="{00000000-0005-0000-0000-000079500000}"/>
    <cellStyle name="Normal 9 2 3 2 2" xfId="20039" xr:uid="{00000000-0005-0000-0000-00007A500000}"/>
    <cellStyle name="Normal 9 2 3 2 2 2" xfId="20040" xr:uid="{00000000-0005-0000-0000-00007B500000}"/>
    <cellStyle name="Normal 9 2 3 2 2 3" xfId="20041" xr:uid="{00000000-0005-0000-0000-00007C500000}"/>
    <cellStyle name="Normal 9 2 3 2 2 4" xfId="20042" xr:uid="{00000000-0005-0000-0000-00007D500000}"/>
    <cellStyle name="Normal 9 2 3 2 3" xfId="20043" xr:uid="{00000000-0005-0000-0000-00007E500000}"/>
    <cellStyle name="Normal 9 2 3 2 4" xfId="20044" xr:uid="{00000000-0005-0000-0000-00007F500000}"/>
    <cellStyle name="Normal 9 2 3 2 5" xfId="20045" xr:uid="{00000000-0005-0000-0000-000080500000}"/>
    <cellStyle name="Normal 9 2 3 3" xfId="20046" xr:uid="{00000000-0005-0000-0000-000081500000}"/>
    <cellStyle name="Normal 9 2 3 4" xfId="20047" xr:uid="{00000000-0005-0000-0000-000082500000}"/>
    <cellStyle name="Normal 9 2 3 4 2" xfId="20048" xr:uid="{00000000-0005-0000-0000-000083500000}"/>
    <cellStyle name="Normal 9 2 3 4 3" xfId="20049" xr:uid="{00000000-0005-0000-0000-000084500000}"/>
    <cellStyle name="Normal 9 2 3 4 4" xfId="20050" xr:uid="{00000000-0005-0000-0000-000085500000}"/>
    <cellStyle name="Normal 9 2 3 5" xfId="20051" xr:uid="{00000000-0005-0000-0000-000086500000}"/>
    <cellStyle name="Normal 9 2 3 6" xfId="20052" xr:uid="{00000000-0005-0000-0000-000087500000}"/>
    <cellStyle name="Normal 9 2 3 7" xfId="20053" xr:uid="{00000000-0005-0000-0000-000088500000}"/>
    <cellStyle name="Normal 9 2 4" xfId="20054" xr:uid="{00000000-0005-0000-0000-000089500000}"/>
    <cellStyle name="Normal 9 20" xfId="20055" xr:uid="{00000000-0005-0000-0000-00008A500000}"/>
    <cellStyle name="Normal 9 21" xfId="20056" xr:uid="{00000000-0005-0000-0000-00008B500000}"/>
    <cellStyle name="Normal 9 22" xfId="20057" xr:uid="{00000000-0005-0000-0000-00008C500000}"/>
    <cellStyle name="Normal 9 23" xfId="20058" xr:uid="{00000000-0005-0000-0000-00008D500000}"/>
    <cellStyle name="Normal 9 24" xfId="20059" xr:uid="{00000000-0005-0000-0000-00008E500000}"/>
    <cellStyle name="Normal 9 25" xfId="20060" xr:uid="{00000000-0005-0000-0000-00008F500000}"/>
    <cellStyle name="Normal 9 26" xfId="20061" xr:uid="{00000000-0005-0000-0000-000090500000}"/>
    <cellStyle name="Normal 9 27" xfId="20062" xr:uid="{00000000-0005-0000-0000-000091500000}"/>
    <cellStyle name="Normal 9 28" xfId="20063" xr:uid="{00000000-0005-0000-0000-000092500000}"/>
    <cellStyle name="Normal 9 29" xfId="20064" xr:uid="{00000000-0005-0000-0000-000093500000}"/>
    <cellStyle name="Normal 9 3" xfId="20065" xr:uid="{00000000-0005-0000-0000-000094500000}"/>
    <cellStyle name="Normal 9 3 2" xfId="20066" xr:uid="{00000000-0005-0000-0000-000095500000}"/>
    <cellStyle name="Normal 9 3 2 2" xfId="20067" xr:uid="{00000000-0005-0000-0000-000096500000}"/>
    <cellStyle name="Normal 9 3 2 2 2" xfId="20068" xr:uid="{00000000-0005-0000-0000-000097500000}"/>
    <cellStyle name="Normal 9 3 2 2 2 2" xfId="20069" xr:uid="{00000000-0005-0000-0000-000098500000}"/>
    <cellStyle name="Normal 9 3 2 2 2 3" xfId="20070" xr:uid="{00000000-0005-0000-0000-000099500000}"/>
    <cellStyle name="Normal 9 3 2 2 2 4" xfId="20071" xr:uid="{00000000-0005-0000-0000-00009A500000}"/>
    <cellStyle name="Normal 9 3 2 2 3" xfId="20072" xr:uid="{00000000-0005-0000-0000-00009B500000}"/>
    <cellStyle name="Normal 9 3 2 2 4" xfId="20073" xr:uid="{00000000-0005-0000-0000-00009C500000}"/>
    <cellStyle name="Normal 9 3 2 2 5" xfId="20074" xr:uid="{00000000-0005-0000-0000-00009D500000}"/>
    <cellStyle name="Normal 9 3 2 3" xfId="20075" xr:uid="{00000000-0005-0000-0000-00009E500000}"/>
    <cellStyle name="Normal 9 3 2 4" xfId="20076" xr:uid="{00000000-0005-0000-0000-00009F500000}"/>
    <cellStyle name="Normal 9 3 2 4 2" xfId="20077" xr:uid="{00000000-0005-0000-0000-0000A0500000}"/>
    <cellStyle name="Normal 9 3 2 4 3" xfId="20078" xr:uid="{00000000-0005-0000-0000-0000A1500000}"/>
    <cellStyle name="Normal 9 3 2 4 4" xfId="20079" xr:uid="{00000000-0005-0000-0000-0000A2500000}"/>
    <cellStyle name="Normal 9 3 2 5" xfId="20080" xr:uid="{00000000-0005-0000-0000-0000A3500000}"/>
    <cellStyle name="Normal 9 3 2 6" xfId="20081" xr:uid="{00000000-0005-0000-0000-0000A4500000}"/>
    <cellStyle name="Normal 9 3 2 7" xfId="20082" xr:uid="{00000000-0005-0000-0000-0000A5500000}"/>
    <cellStyle name="Normal 9 3 3" xfId="20083" xr:uid="{00000000-0005-0000-0000-0000A6500000}"/>
    <cellStyle name="Normal 9 3 4" xfId="20084" xr:uid="{00000000-0005-0000-0000-0000A7500000}"/>
    <cellStyle name="Normal 9 30" xfId="20085" xr:uid="{00000000-0005-0000-0000-0000A8500000}"/>
    <cellStyle name="Normal 9 31" xfId="20086" xr:uid="{00000000-0005-0000-0000-0000A9500000}"/>
    <cellStyle name="Normal 9 32" xfId="20087" xr:uid="{00000000-0005-0000-0000-0000AA500000}"/>
    <cellStyle name="Normal 9 33" xfId="20088" xr:uid="{00000000-0005-0000-0000-0000AB500000}"/>
    <cellStyle name="Normal 9 34" xfId="20089" xr:uid="{00000000-0005-0000-0000-0000AC500000}"/>
    <cellStyle name="Normal 9 35" xfId="20090" xr:uid="{00000000-0005-0000-0000-0000AD500000}"/>
    <cellStyle name="Normal 9 36" xfId="20091" xr:uid="{00000000-0005-0000-0000-0000AE500000}"/>
    <cellStyle name="Normal 9 37" xfId="20092" xr:uid="{00000000-0005-0000-0000-0000AF500000}"/>
    <cellStyle name="Normal 9 38" xfId="20093" xr:uid="{00000000-0005-0000-0000-0000B0500000}"/>
    <cellStyle name="Normal 9 39" xfId="20094" xr:uid="{00000000-0005-0000-0000-0000B1500000}"/>
    <cellStyle name="Normal 9 4" xfId="20095" xr:uid="{00000000-0005-0000-0000-0000B2500000}"/>
    <cellStyle name="Normal 9 4 2" xfId="20096" xr:uid="{00000000-0005-0000-0000-0000B3500000}"/>
    <cellStyle name="Normal 9 4 3" xfId="20097" xr:uid="{00000000-0005-0000-0000-0000B4500000}"/>
    <cellStyle name="Normal 9 4 3 2" xfId="20098" xr:uid="{00000000-0005-0000-0000-0000B5500000}"/>
    <cellStyle name="Normal 9 4 3 2 2" xfId="20099" xr:uid="{00000000-0005-0000-0000-0000B6500000}"/>
    <cellStyle name="Normal 9 4 3 2 2 2" xfId="20100" xr:uid="{00000000-0005-0000-0000-0000B7500000}"/>
    <cellStyle name="Normal 9 4 3 2 2 3" xfId="20101" xr:uid="{00000000-0005-0000-0000-0000B8500000}"/>
    <cellStyle name="Normal 9 4 3 2 2 4" xfId="20102" xr:uid="{00000000-0005-0000-0000-0000B9500000}"/>
    <cellStyle name="Normal 9 4 3 2 3" xfId="20103" xr:uid="{00000000-0005-0000-0000-0000BA500000}"/>
    <cellStyle name="Normal 9 4 3 2 4" xfId="20104" xr:uid="{00000000-0005-0000-0000-0000BB500000}"/>
    <cellStyle name="Normal 9 4 3 2 5" xfId="20105" xr:uid="{00000000-0005-0000-0000-0000BC500000}"/>
    <cellStyle name="Normal 9 4 3 3" xfId="20106" xr:uid="{00000000-0005-0000-0000-0000BD500000}"/>
    <cellStyle name="Normal 9 4 3 4" xfId="20107" xr:uid="{00000000-0005-0000-0000-0000BE500000}"/>
    <cellStyle name="Normal 9 4 3 4 2" xfId="20108" xr:uid="{00000000-0005-0000-0000-0000BF500000}"/>
    <cellStyle name="Normal 9 4 3 4 3" xfId="20109" xr:uid="{00000000-0005-0000-0000-0000C0500000}"/>
    <cellStyle name="Normal 9 4 3 4 4" xfId="20110" xr:uid="{00000000-0005-0000-0000-0000C1500000}"/>
    <cellStyle name="Normal 9 4 3 5" xfId="20111" xr:uid="{00000000-0005-0000-0000-0000C2500000}"/>
    <cellStyle name="Normal 9 4 3 6" xfId="20112" xr:uid="{00000000-0005-0000-0000-0000C3500000}"/>
    <cellStyle name="Normal 9 4 3 7" xfId="20113" xr:uid="{00000000-0005-0000-0000-0000C4500000}"/>
    <cellStyle name="Normal 9 4 4" xfId="20114" xr:uid="{00000000-0005-0000-0000-0000C5500000}"/>
    <cellStyle name="Normal 9 40" xfId="20115" xr:uid="{00000000-0005-0000-0000-0000C6500000}"/>
    <cellStyle name="Normal 9 41" xfId="20116" xr:uid="{00000000-0005-0000-0000-0000C7500000}"/>
    <cellStyle name="Normal 9 42" xfId="20117" xr:uid="{00000000-0005-0000-0000-0000C8500000}"/>
    <cellStyle name="Normal 9 43" xfId="20118" xr:uid="{00000000-0005-0000-0000-0000C9500000}"/>
    <cellStyle name="Normal 9 44" xfId="20119" xr:uid="{00000000-0005-0000-0000-0000CA500000}"/>
    <cellStyle name="Normal 9 45" xfId="20120" xr:uid="{00000000-0005-0000-0000-0000CB500000}"/>
    <cellStyle name="Normal 9 46" xfId="20121" xr:uid="{00000000-0005-0000-0000-0000CC500000}"/>
    <cellStyle name="Normal 9 47" xfId="20122" xr:uid="{00000000-0005-0000-0000-0000CD500000}"/>
    <cellStyle name="Normal 9 48" xfId="20123" xr:uid="{00000000-0005-0000-0000-0000CE500000}"/>
    <cellStyle name="Normal 9 49" xfId="20124" xr:uid="{00000000-0005-0000-0000-0000CF500000}"/>
    <cellStyle name="Normal 9 5" xfId="20125" xr:uid="{00000000-0005-0000-0000-0000D0500000}"/>
    <cellStyle name="Normal 9 5 10" xfId="20126" xr:uid="{00000000-0005-0000-0000-0000D1500000}"/>
    <cellStyle name="Normal 9 5 2" xfId="20127" xr:uid="{00000000-0005-0000-0000-0000D2500000}"/>
    <cellStyle name="Normal 9 5 2 2" xfId="20128" xr:uid="{00000000-0005-0000-0000-0000D3500000}"/>
    <cellStyle name="Normal 9 5 2 2 2" xfId="20129" xr:uid="{00000000-0005-0000-0000-0000D4500000}"/>
    <cellStyle name="Normal 9 5 2 2 2 2" xfId="20130" xr:uid="{00000000-0005-0000-0000-0000D5500000}"/>
    <cellStyle name="Normal 9 5 2 2 2 3" xfId="20131" xr:uid="{00000000-0005-0000-0000-0000D6500000}"/>
    <cellStyle name="Normal 9 5 2 2 2 4" xfId="20132" xr:uid="{00000000-0005-0000-0000-0000D7500000}"/>
    <cellStyle name="Normal 9 5 2 2 3" xfId="20133" xr:uid="{00000000-0005-0000-0000-0000D8500000}"/>
    <cellStyle name="Normal 9 5 2 2 4" xfId="20134" xr:uid="{00000000-0005-0000-0000-0000D9500000}"/>
    <cellStyle name="Normal 9 5 2 2 5" xfId="20135" xr:uid="{00000000-0005-0000-0000-0000DA500000}"/>
    <cellStyle name="Normal 9 5 2 3" xfId="20136" xr:uid="{00000000-0005-0000-0000-0000DB500000}"/>
    <cellStyle name="Normal 9 5 2 4" xfId="20137" xr:uid="{00000000-0005-0000-0000-0000DC500000}"/>
    <cellStyle name="Normal 9 5 2 4 2" xfId="20138" xr:uid="{00000000-0005-0000-0000-0000DD500000}"/>
    <cellStyle name="Normal 9 5 2 4 3" xfId="20139" xr:uid="{00000000-0005-0000-0000-0000DE500000}"/>
    <cellStyle name="Normal 9 5 2 4 4" xfId="20140" xr:uid="{00000000-0005-0000-0000-0000DF500000}"/>
    <cellStyle name="Normal 9 5 2 5" xfId="20141" xr:uid="{00000000-0005-0000-0000-0000E0500000}"/>
    <cellStyle name="Normal 9 5 2 6" xfId="20142" xr:uid="{00000000-0005-0000-0000-0000E1500000}"/>
    <cellStyle name="Normal 9 5 2 7" xfId="20143" xr:uid="{00000000-0005-0000-0000-0000E2500000}"/>
    <cellStyle name="Normal 9 5 3" xfId="20144" xr:uid="{00000000-0005-0000-0000-0000E3500000}"/>
    <cellStyle name="Normal 9 5 3 2" xfId="20145" xr:uid="{00000000-0005-0000-0000-0000E4500000}"/>
    <cellStyle name="Normal 9 5 3 2 2" xfId="20146" xr:uid="{00000000-0005-0000-0000-0000E5500000}"/>
    <cellStyle name="Normal 9 5 3 2 2 2" xfId="20147" xr:uid="{00000000-0005-0000-0000-0000E6500000}"/>
    <cellStyle name="Normal 9 5 3 2 2 3" xfId="20148" xr:uid="{00000000-0005-0000-0000-0000E7500000}"/>
    <cellStyle name="Normal 9 5 3 2 2 4" xfId="20149" xr:uid="{00000000-0005-0000-0000-0000E8500000}"/>
    <cellStyle name="Normal 9 5 3 2 3" xfId="20150" xr:uid="{00000000-0005-0000-0000-0000E9500000}"/>
    <cellStyle name="Normal 9 5 3 2 4" xfId="20151" xr:uid="{00000000-0005-0000-0000-0000EA500000}"/>
    <cellStyle name="Normal 9 5 3 2 5" xfId="20152" xr:uid="{00000000-0005-0000-0000-0000EB500000}"/>
    <cellStyle name="Normal 9 5 3 3" xfId="20153" xr:uid="{00000000-0005-0000-0000-0000EC500000}"/>
    <cellStyle name="Normal 9 5 3 3 2" xfId="20154" xr:uid="{00000000-0005-0000-0000-0000ED500000}"/>
    <cellStyle name="Normal 9 5 3 3 3" xfId="20155" xr:uid="{00000000-0005-0000-0000-0000EE500000}"/>
    <cellStyle name="Normal 9 5 3 3 4" xfId="20156" xr:uid="{00000000-0005-0000-0000-0000EF500000}"/>
    <cellStyle name="Normal 9 5 3 4" xfId="20157" xr:uid="{00000000-0005-0000-0000-0000F0500000}"/>
    <cellStyle name="Normal 9 5 3 5" xfId="20158" xr:uid="{00000000-0005-0000-0000-0000F1500000}"/>
    <cellStyle name="Normal 9 5 3 6" xfId="20159" xr:uid="{00000000-0005-0000-0000-0000F2500000}"/>
    <cellStyle name="Normal 9 5 4" xfId="20160" xr:uid="{00000000-0005-0000-0000-0000F3500000}"/>
    <cellStyle name="Normal 9 5 4 2" xfId="20161" xr:uid="{00000000-0005-0000-0000-0000F4500000}"/>
    <cellStyle name="Normal 9 5 4 2 2" xfId="20162" xr:uid="{00000000-0005-0000-0000-0000F5500000}"/>
    <cellStyle name="Normal 9 5 4 2 2 2" xfId="20163" xr:uid="{00000000-0005-0000-0000-0000F6500000}"/>
    <cellStyle name="Normal 9 5 4 2 2 3" xfId="20164" xr:uid="{00000000-0005-0000-0000-0000F7500000}"/>
    <cellStyle name="Normal 9 5 4 2 2 4" xfId="20165" xr:uid="{00000000-0005-0000-0000-0000F8500000}"/>
    <cellStyle name="Normal 9 5 4 2 3" xfId="20166" xr:uid="{00000000-0005-0000-0000-0000F9500000}"/>
    <cellStyle name="Normal 9 5 4 2 4" xfId="20167" xr:uid="{00000000-0005-0000-0000-0000FA500000}"/>
    <cellStyle name="Normal 9 5 4 2 5" xfId="20168" xr:uid="{00000000-0005-0000-0000-0000FB500000}"/>
    <cellStyle name="Normal 9 5 4 3" xfId="20169" xr:uid="{00000000-0005-0000-0000-0000FC500000}"/>
    <cellStyle name="Normal 9 5 4 3 2" xfId="20170" xr:uid="{00000000-0005-0000-0000-0000FD500000}"/>
    <cellStyle name="Normal 9 5 4 3 3" xfId="20171" xr:uid="{00000000-0005-0000-0000-0000FE500000}"/>
    <cellStyle name="Normal 9 5 4 3 4" xfId="20172" xr:uid="{00000000-0005-0000-0000-0000FF500000}"/>
    <cellStyle name="Normal 9 5 4 4" xfId="20173" xr:uid="{00000000-0005-0000-0000-000000510000}"/>
    <cellStyle name="Normal 9 5 4 5" xfId="20174" xr:uid="{00000000-0005-0000-0000-000001510000}"/>
    <cellStyle name="Normal 9 5 4 6" xfId="20175" xr:uid="{00000000-0005-0000-0000-000002510000}"/>
    <cellStyle name="Normal 9 5 5" xfId="20176" xr:uid="{00000000-0005-0000-0000-000003510000}"/>
    <cellStyle name="Normal 9 5 5 2" xfId="20177" xr:uid="{00000000-0005-0000-0000-000004510000}"/>
    <cellStyle name="Normal 9 5 5 2 2" xfId="20178" xr:uid="{00000000-0005-0000-0000-000005510000}"/>
    <cellStyle name="Normal 9 5 5 2 3" xfId="20179" xr:uid="{00000000-0005-0000-0000-000006510000}"/>
    <cellStyle name="Normal 9 5 5 2 4" xfId="20180" xr:uid="{00000000-0005-0000-0000-000007510000}"/>
    <cellStyle name="Normal 9 5 5 3" xfId="20181" xr:uid="{00000000-0005-0000-0000-000008510000}"/>
    <cellStyle name="Normal 9 5 5 4" xfId="20182" xr:uid="{00000000-0005-0000-0000-000009510000}"/>
    <cellStyle name="Normal 9 5 5 5" xfId="20183" xr:uid="{00000000-0005-0000-0000-00000A510000}"/>
    <cellStyle name="Normal 9 5 6" xfId="20184" xr:uid="{00000000-0005-0000-0000-00000B510000}"/>
    <cellStyle name="Normal 9 5 7" xfId="20185" xr:uid="{00000000-0005-0000-0000-00000C510000}"/>
    <cellStyle name="Normal 9 5 7 2" xfId="20186" xr:uid="{00000000-0005-0000-0000-00000D510000}"/>
    <cellStyle name="Normal 9 5 7 3" xfId="20187" xr:uid="{00000000-0005-0000-0000-00000E510000}"/>
    <cellStyle name="Normal 9 5 7 4" xfId="20188" xr:uid="{00000000-0005-0000-0000-00000F510000}"/>
    <cellStyle name="Normal 9 5 8" xfId="20189" xr:uid="{00000000-0005-0000-0000-000010510000}"/>
    <cellStyle name="Normal 9 5 9" xfId="20190" xr:uid="{00000000-0005-0000-0000-000011510000}"/>
    <cellStyle name="Normal 9 50" xfId="20191" xr:uid="{00000000-0005-0000-0000-000012510000}"/>
    <cellStyle name="Normal 9 51" xfId="20192" xr:uid="{00000000-0005-0000-0000-000013510000}"/>
    <cellStyle name="Normal 9 52" xfId="20193" xr:uid="{00000000-0005-0000-0000-000014510000}"/>
    <cellStyle name="Normal 9 53" xfId="20194" xr:uid="{00000000-0005-0000-0000-000015510000}"/>
    <cellStyle name="Normal 9 54" xfId="20195" xr:uid="{00000000-0005-0000-0000-000016510000}"/>
    <cellStyle name="Normal 9 55" xfId="20196" xr:uid="{00000000-0005-0000-0000-000017510000}"/>
    <cellStyle name="Normal 9 56" xfId="20197" xr:uid="{00000000-0005-0000-0000-000018510000}"/>
    <cellStyle name="Normal 9 57" xfId="20198" xr:uid="{00000000-0005-0000-0000-000019510000}"/>
    <cellStyle name="Normal 9 58" xfId="20199" xr:uid="{00000000-0005-0000-0000-00001A510000}"/>
    <cellStyle name="Normal 9 59" xfId="20200" xr:uid="{00000000-0005-0000-0000-00001B510000}"/>
    <cellStyle name="Normal 9 6" xfId="20201" xr:uid="{00000000-0005-0000-0000-00001C510000}"/>
    <cellStyle name="Normal 9 6 2" xfId="20202" xr:uid="{00000000-0005-0000-0000-00001D510000}"/>
    <cellStyle name="Normal 9 6 2 2" xfId="20203" xr:uid="{00000000-0005-0000-0000-00001E510000}"/>
    <cellStyle name="Normal 9 6 2 2 2" xfId="20204" xr:uid="{00000000-0005-0000-0000-00001F510000}"/>
    <cellStyle name="Normal 9 6 2 2 2 2" xfId="20205" xr:uid="{00000000-0005-0000-0000-000020510000}"/>
    <cellStyle name="Normal 9 6 2 2 2 3" xfId="20206" xr:uid="{00000000-0005-0000-0000-000021510000}"/>
    <cellStyle name="Normal 9 6 2 2 2 4" xfId="20207" xr:uid="{00000000-0005-0000-0000-000022510000}"/>
    <cellStyle name="Normal 9 6 2 2 3" xfId="20208" xr:uid="{00000000-0005-0000-0000-000023510000}"/>
    <cellStyle name="Normal 9 6 2 2 4" xfId="20209" xr:uid="{00000000-0005-0000-0000-000024510000}"/>
    <cellStyle name="Normal 9 6 2 2 5" xfId="20210" xr:uid="{00000000-0005-0000-0000-000025510000}"/>
    <cellStyle name="Normal 9 6 2 3" xfId="20211" xr:uid="{00000000-0005-0000-0000-000026510000}"/>
    <cellStyle name="Normal 9 6 2 3 2" xfId="20212" xr:uid="{00000000-0005-0000-0000-000027510000}"/>
    <cellStyle name="Normal 9 6 2 3 3" xfId="20213" xr:uid="{00000000-0005-0000-0000-000028510000}"/>
    <cellStyle name="Normal 9 6 2 3 4" xfId="20214" xr:uid="{00000000-0005-0000-0000-000029510000}"/>
    <cellStyle name="Normal 9 6 2 4" xfId="20215" xr:uid="{00000000-0005-0000-0000-00002A510000}"/>
    <cellStyle name="Normal 9 6 2 5" xfId="20216" xr:uid="{00000000-0005-0000-0000-00002B510000}"/>
    <cellStyle name="Normal 9 6 2 6" xfId="20217" xr:uid="{00000000-0005-0000-0000-00002C510000}"/>
    <cellStyle name="Normal 9 6 3" xfId="20218" xr:uid="{00000000-0005-0000-0000-00002D510000}"/>
    <cellStyle name="Normal 9 6 3 2" xfId="20219" xr:uid="{00000000-0005-0000-0000-00002E510000}"/>
    <cellStyle name="Normal 9 6 3 2 2" xfId="20220" xr:uid="{00000000-0005-0000-0000-00002F510000}"/>
    <cellStyle name="Normal 9 6 3 2 3" xfId="20221" xr:uid="{00000000-0005-0000-0000-000030510000}"/>
    <cellStyle name="Normal 9 6 3 2 4" xfId="20222" xr:uid="{00000000-0005-0000-0000-000031510000}"/>
    <cellStyle name="Normal 9 6 3 3" xfId="20223" xr:uid="{00000000-0005-0000-0000-000032510000}"/>
    <cellStyle name="Normal 9 6 3 4" xfId="20224" xr:uid="{00000000-0005-0000-0000-000033510000}"/>
    <cellStyle name="Normal 9 6 3 5" xfId="20225" xr:uid="{00000000-0005-0000-0000-000034510000}"/>
    <cellStyle name="Normal 9 6 4" xfId="20226" xr:uid="{00000000-0005-0000-0000-000035510000}"/>
    <cellStyle name="Normal 9 6 5" xfId="20227" xr:uid="{00000000-0005-0000-0000-000036510000}"/>
    <cellStyle name="Normal 9 6 5 2" xfId="20228" xr:uid="{00000000-0005-0000-0000-000037510000}"/>
    <cellStyle name="Normal 9 6 5 3" xfId="20229" xr:uid="{00000000-0005-0000-0000-000038510000}"/>
    <cellStyle name="Normal 9 6 5 4" xfId="20230" xr:uid="{00000000-0005-0000-0000-000039510000}"/>
    <cellStyle name="Normal 9 6 6" xfId="20231" xr:uid="{00000000-0005-0000-0000-00003A510000}"/>
    <cellStyle name="Normal 9 6 7" xfId="20232" xr:uid="{00000000-0005-0000-0000-00003B510000}"/>
    <cellStyle name="Normal 9 6 8" xfId="20233" xr:uid="{00000000-0005-0000-0000-00003C510000}"/>
    <cellStyle name="Normal 9 60" xfId="20234" xr:uid="{00000000-0005-0000-0000-00003D510000}"/>
    <cellStyle name="Normal 9 61" xfId="20235" xr:uid="{00000000-0005-0000-0000-00003E510000}"/>
    <cellStyle name="Normal 9 62" xfId="20236" xr:uid="{00000000-0005-0000-0000-00003F510000}"/>
    <cellStyle name="Normal 9 63" xfId="20237" xr:uid="{00000000-0005-0000-0000-000040510000}"/>
    <cellStyle name="Normal 9 64" xfId="20238" xr:uid="{00000000-0005-0000-0000-000041510000}"/>
    <cellStyle name="Normal 9 65" xfId="20239" xr:uid="{00000000-0005-0000-0000-000042510000}"/>
    <cellStyle name="Normal 9 66" xfId="20240" xr:uid="{00000000-0005-0000-0000-000043510000}"/>
    <cellStyle name="Normal 9 67" xfId="20241" xr:uid="{00000000-0005-0000-0000-000044510000}"/>
    <cellStyle name="Normal 9 68" xfId="20242" xr:uid="{00000000-0005-0000-0000-000045510000}"/>
    <cellStyle name="Normal 9 69" xfId="20243" xr:uid="{00000000-0005-0000-0000-000046510000}"/>
    <cellStyle name="Normal 9 7" xfId="20244" xr:uid="{00000000-0005-0000-0000-000047510000}"/>
    <cellStyle name="Normal 9 7 2" xfId="20245" xr:uid="{00000000-0005-0000-0000-000048510000}"/>
    <cellStyle name="Normal 9 7 2 2" xfId="20246" xr:uid="{00000000-0005-0000-0000-000049510000}"/>
    <cellStyle name="Normal 9 7 2 2 2" xfId="20247" xr:uid="{00000000-0005-0000-0000-00004A510000}"/>
    <cellStyle name="Normal 9 7 2 2 2 2" xfId="20248" xr:uid="{00000000-0005-0000-0000-00004B510000}"/>
    <cellStyle name="Normal 9 7 2 2 2 3" xfId="20249" xr:uid="{00000000-0005-0000-0000-00004C510000}"/>
    <cellStyle name="Normal 9 7 2 2 2 4" xfId="20250" xr:uid="{00000000-0005-0000-0000-00004D510000}"/>
    <cellStyle name="Normal 9 7 2 2 3" xfId="20251" xr:uid="{00000000-0005-0000-0000-00004E510000}"/>
    <cellStyle name="Normal 9 7 2 2 4" xfId="20252" xr:uid="{00000000-0005-0000-0000-00004F510000}"/>
    <cellStyle name="Normal 9 7 2 2 5" xfId="20253" xr:uid="{00000000-0005-0000-0000-000050510000}"/>
    <cellStyle name="Normal 9 7 2 3" xfId="20254" xr:uid="{00000000-0005-0000-0000-000051510000}"/>
    <cellStyle name="Normal 9 7 2 3 2" xfId="20255" xr:uid="{00000000-0005-0000-0000-000052510000}"/>
    <cellStyle name="Normal 9 7 2 3 3" xfId="20256" xr:uid="{00000000-0005-0000-0000-000053510000}"/>
    <cellStyle name="Normal 9 7 2 3 4" xfId="20257" xr:uid="{00000000-0005-0000-0000-000054510000}"/>
    <cellStyle name="Normal 9 7 2 4" xfId="20258" xr:uid="{00000000-0005-0000-0000-000055510000}"/>
    <cellStyle name="Normal 9 7 2 5" xfId="20259" xr:uid="{00000000-0005-0000-0000-000056510000}"/>
    <cellStyle name="Normal 9 7 2 6" xfId="20260" xr:uid="{00000000-0005-0000-0000-000057510000}"/>
    <cellStyle name="Normal 9 7 3" xfId="20261" xr:uid="{00000000-0005-0000-0000-000058510000}"/>
    <cellStyle name="Normal 9 7 3 2" xfId="20262" xr:uid="{00000000-0005-0000-0000-000059510000}"/>
    <cellStyle name="Normal 9 7 3 2 2" xfId="20263" xr:uid="{00000000-0005-0000-0000-00005A510000}"/>
    <cellStyle name="Normal 9 7 3 2 3" xfId="20264" xr:uid="{00000000-0005-0000-0000-00005B510000}"/>
    <cellStyle name="Normal 9 7 3 2 4" xfId="20265" xr:uid="{00000000-0005-0000-0000-00005C510000}"/>
    <cellStyle name="Normal 9 7 3 3" xfId="20266" xr:uid="{00000000-0005-0000-0000-00005D510000}"/>
    <cellStyle name="Normal 9 7 3 4" xfId="20267" xr:uid="{00000000-0005-0000-0000-00005E510000}"/>
    <cellStyle name="Normal 9 7 3 5" xfId="20268" xr:uid="{00000000-0005-0000-0000-00005F510000}"/>
    <cellStyle name="Normal 9 7 4" xfId="20269" xr:uid="{00000000-0005-0000-0000-000060510000}"/>
    <cellStyle name="Normal 9 7 5" xfId="20270" xr:uid="{00000000-0005-0000-0000-000061510000}"/>
    <cellStyle name="Normal 9 7 5 2" xfId="20271" xr:uid="{00000000-0005-0000-0000-000062510000}"/>
    <cellStyle name="Normal 9 7 5 3" xfId="20272" xr:uid="{00000000-0005-0000-0000-000063510000}"/>
    <cellStyle name="Normal 9 7 5 4" xfId="20273" xr:uid="{00000000-0005-0000-0000-000064510000}"/>
    <cellStyle name="Normal 9 7 6" xfId="20274" xr:uid="{00000000-0005-0000-0000-000065510000}"/>
    <cellStyle name="Normal 9 7 7" xfId="20275" xr:uid="{00000000-0005-0000-0000-000066510000}"/>
    <cellStyle name="Normal 9 7 8" xfId="20276" xr:uid="{00000000-0005-0000-0000-000067510000}"/>
    <cellStyle name="Normal 9 70" xfId="20277" xr:uid="{00000000-0005-0000-0000-000068510000}"/>
    <cellStyle name="Normal 9 71" xfId="20278" xr:uid="{00000000-0005-0000-0000-000069510000}"/>
    <cellStyle name="Normal 9 72" xfId="20279" xr:uid="{00000000-0005-0000-0000-00006A510000}"/>
    <cellStyle name="Normal 9 73" xfId="20280" xr:uid="{00000000-0005-0000-0000-00006B510000}"/>
    <cellStyle name="Normal 9 74" xfId="20281" xr:uid="{00000000-0005-0000-0000-00006C510000}"/>
    <cellStyle name="Normal 9 75" xfId="20282" xr:uid="{00000000-0005-0000-0000-00006D510000}"/>
    <cellStyle name="Normal 9 76" xfId="20283" xr:uid="{00000000-0005-0000-0000-00006E510000}"/>
    <cellStyle name="Normal 9 77" xfId="20284" xr:uid="{00000000-0005-0000-0000-00006F510000}"/>
    <cellStyle name="Normal 9 78" xfId="20285" xr:uid="{00000000-0005-0000-0000-000070510000}"/>
    <cellStyle name="Normal 9 79" xfId="20286" xr:uid="{00000000-0005-0000-0000-000071510000}"/>
    <cellStyle name="Normal 9 8" xfId="20287" xr:uid="{00000000-0005-0000-0000-000072510000}"/>
    <cellStyle name="Normal 9 8 2" xfId="20288" xr:uid="{00000000-0005-0000-0000-000073510000}"/>
    <cellStyle name="Normal 9 8 2 2" xfId="20289" xr:uid="{00000000-0005-0000-0000-000074510000}"/>
    <cellStyle name="Normal 9 8 2 2 2" xfId="20290" xr:uid="{00000000-0005-0000-0000-000075510000}"/>
    <cellStyle name="Normal 9 8 2 2 3" xfId="20291" xr:uid="{00000000-0005-0000-0000-000076510000}"/>
    <cellStyle name="Normal 9 8 2 2 4" xfId="20292" xr:uid="{00000000-0005-0000-0000-000077510000}"/>
    <cellStyle name="Normal 9 8 2 3" xfId="20293" xr:uid="{00000000-0005-0000-0000-000078510000}"/>
    <cellStyle name="Normal 9 8 2 4" xfId="20294" xr:uid="{00000000-0005-0000-0000-000079510000}"/>
    <cellStyle name="Normal 9 8 2 5" xfId="20295" xr:uid="{00000000-0005-0000-0000-00007A510000}"/>
    <cellStyle name="Normal 9 8 3" xfId="20296" xr:uid="{00000000-0005-0000-0000-00007B510000}"/>
    <cellStyle name="Normal 9 8 4" xfId="20297" xr:uid="{00000000-0005-0000-0000-00007C510000}"/>
    <cellStyle name="Normal 9 8 4 2" xfId="20298" xr:uid="{00000000-0005-0000-0000-00007D510000}"/>
    <cellStyle name="Normal 9 8 4 3" xfId="20299" xr:uid="{00000000-0005-0000-0000-00007E510000}"/>
    <cellStyle name="Normal 9 8 4 4" xfId="20300" xr:uid="{00000000-0005-0000-0000-00007F510000}"/>
    <cellStyle name="Normal 9 8 5" xfId="20301" xr:uid="{00000000-0005-0000-0000-000080510000}"/>
    <cellStyle name="Normal 9 8 6" xfId="20302" xr:uid="{00000000-0005-0000-0000-000081510000}"/>
    <cellStyle name="Normal 9 8 7" xfId="20303" xr:uid="{00000000-0005-0000-0000-000082510000}"/>
    <cellStyle name="Normal 9 80" xfId="20304" xr:uid="{00000000-0005-0000-0000-000083510000}"/>
    <cellStyle name="Normal 9 81" xfId="20305" xr:uid="{00000000-0005-0000-0000-000084510000}"/>
    <cellStyle name="Normal 9 82" xfId="20306" xr:uid="{00000000-0005-0000-0000-000085510000}"/>
    <cellStyle name="Normal 9 83" xfId="20307" xr:uid="{00000000-0005-0000-0000-000086510000}"/>
    <cellStyle name="Normal 9 84" xfId="20308" xr:uid="{00000000-0005-0000-0000-000087510000}"/>
    <cellStyle name="Normal 9 85" xfId="20309" xr:uid="{00000000-0005-0000-0000-000088510000}"/>
    <cellStyle name="Normal 9 86" xfId="20310" xr:uid="{00000000-0005-0000-0000-000089510000}"/>
    <cellStyle name="Normal 9 87" xfId="20311" xr:uid="{00000000-0005-0000-0000-00008A510000}"/>
    <cellStyle name="Normal 9 88" xfId="20312" xr:uid="{00000000-0005-0000-0000-00008B510000}"/>
    <cellStyle name="Normal 9 89" xfId="20313" xr:uid="{00000000-0005-0000-0000-00008C510000}"/>
    <cellStyle name="Normal 9 9" xfId="20314" xr:uid="{00000000-0005-0000-0000-00008D510000}"/>
    <cellStyle name="Normal 9 9 2" xfId="20315" xr:uid="{00000000-0005-0000-0000-00008E510000}"/>
    <cellStyle name="Normal 9 90" xfId="20316" xr:uid="{00000000-0005-0000-0000-00008F510000}"/>
    <cellStyle name="Normal 9 91" xfId="20317" xr:uid="{00000000-0005-0000-0000-000090510000}"/>
    <cellStyle name="Normal 9 92" xfId="20318" xr:uid="{00000000-0005-0000-0000-000091510000}"/>
    <cellStyle name="Normal 9 93" xfId="20319" xr:uid="{00000000-0005-0000-0000-000092510000}"/>
    <cellStyle name="Normal 9 94" xfId="20320" xr:uid="{00000000-0005-0000-0000-000093510000}"/>
    <cellStyle name="Normal 9 95" xfId="20321" xr:uid="{00000000-0005-0000-0000-000094510000}"/>
    <cellStyle name="Normal 9 95 2" xfId="20322" xr:uid="{00000000-0005-0000-0000-000095510000}"/>
    <cellStyle name="Normal 9 95 3" xfId="20323" xr:uid="{00000000-0005-0000-0000-000096510000}"/>
    <cellStyle name="Normal 9 95 4" xfId="20324" xr:uid="{00000000-0005-0000-0000-000097510000}"/>
    <cellStyle name="Normal 9 96" xfId="20325" xr:uid="{00000000-0005-0000-0000-000098510000}"/>
    <cellStyle name="Normal 9 97" xfId="20326" xr:uid="{00000000-0005-0000-0000-000099510000}"/>
    <cellStyle name="Normal 9 98" xfId="20327" xr:uid="{00000000-0005-0000-0000-00009A510000}"/>
    <cellStyle name="Normal 90" xfId="20328" xr:uid="{00000000-0005-0000-0000-00009B510000}"/>
    <cellStyle name="Normal 90 2" xfId="20329" xr:uid="{00000000-0005-0000-0000-00009C510000}"/>
    <cellStyle name="Normal 90 3" xfId="20330" xr:uid="{00000000-0005-0000-0000-00009D510000}"/>
    <cellStyle name="Normal 90 4" xfId="20331" xr:uid="{00000000-0005-0000-0000-00009E510000}"/>
    <cellStyle name="Normal 91" xfId="20332" xr:uid="{00000000-0005-0000-0000-00009F510000}"/>
    <cellStyle name="Normal 91 2" xfId="20333" xr:uid="{00000000-0005-0000-0000-0000A0510000}"/>
    <cellStyle name="Normal 91 3" xfId="20334" xr:uid="{00000000-0005-0000-0000-0000A1510000}"/>
    <cellStyle name="Normal 91 4" xfId="20335" xr:uid="{00000000-0005-0000-0000-0000A2510000}"/>
    <cellStyle name="Normal 92" xfId="20336" xr:uid="{00000000-0005-0000-0000-0000A3510000}"/>
    <cellStyle name="Normal 92 2" xfId="20337" xr:uid="{00000000-0005-0000-0000-0000A4510000}"/>
    <cellStyle name="Normal 92 3" xfId="20338" xr:uid="{00000000-0005-0000-0000-0000A5510000}"/>
    <cellStyle name="Normal 92 4" xfId="20339" xr:uid="{00000000-0005-0000-0000-0000A6510000}"/>
    <cellStyle name="Normal 93" xfId="20340" xr:uid="{00000000-0005-0000-0000-0000A7510000}"/>
    <cellStyle name="Normal 93 2" xfId="20341" xr:uid="{00000000-0005-0000-0000-0000A8510000}"/>
    <cellStyle name="Normal 94" xfId="20342" xr:uid="{00000000-0005-0000-0000-0000A9510000}"/>
    <cellStyle name="Normal 94 2" xfId="20343" xr:uid="{00000000-0005-0000-0000-0000AA510000}"/>
    <cellStyle name="Normal 94 3" xfId="20344" xr:uid="{00000000-0005-0000-0000-0000AB510000}"/>
    <cellStyle name="Normal 94 4" xfId="20345" xr:uid="{00000000-0005-0000-0000-0000AC510000}"/>
    <cellStyle name="Normal 95" xfId="20346" xr:uid="{00000000-0005-0000-0000-0000AD510000}"/>
    <cellStyle name="Normal 95 2" xfId="20347" xr:uid="{00000000-0005-0000-0000-0000AE510000}"/>
    <cellStyle name="Normal 95 3" xfId="20348" xr:uid="{00000000-0005-0000-0000-0000AF510000}"/>
    <cellStyle name="Normal 95 4" xfId="20349" xr:uid="{00000000-0005-0000-0000-0000B0510000}"/>
    <cellStyle name="Normal 96" xfId="20350" xr:uid="{00000000-0005-0000-0000-0000B1510000}"/>
    <cellStyle name="Normal 96 2" xfId="20351" xr:uid="{00000000-0005-0000-0000-0000B2510000}"/>
    <cellStyle name="Normal 96 2 2" xfId="20352" xr:uid="{00000000-0005-0000-0000-0000B3510000}"/>
    <cellStyle name="Normal 96 2 2 2" xfId="20353" xr:uid="{00000000-0005-0000-0000-0000B4510000}"/>
    <cellStyle name="Normal 96 2 2 3" xfId="20354" xr:uid="{00000000-0005-0000-0000-0000B5510000}"/>
    <cellStyle name="Normal 96 2 2 4" xfId="20355" xr:uid="{00000000-0005-0000-0000-0000B6510000}"/>
    <cellStyle name="Normal 96 2 3" xfId="20356" xr:uid="{00000000-0005-0000-0000-0000B7510000}"/>
    <cellStyle name="Normal 96 2 4" xfId="20357" xr:uid="{00000000-0005-0000-0000-0000B8510000}"/>
    <cellStyle name="Normal 96 2 5" xfId="20358" xr:uid="{00000000-0005-0000-0000-0000B9510000}"/>
    <cellStyle name="Normal 96 3" xfId="20359" xr:uid="{00000000-0005-0000-0000-0000BA510000}"/>
    <cellStyle name="Normal 96 3 2" xfId="20360" xr:uid="{00000000-0005-0000-0000-0000BB510000}"/>
    <cellStyle name="Normal 96 3 3" xfId="20361" xr:uid="{00000000-0005-0000-0000-0000BC510000}"/>
    <cellStyle name="Normal 96 3 4" xfId="20362" xr:uid="{00000000-0005-0000-0000-0000BD510000}"/>
    <cellStyle name="Normal 96 4" xfId="20363" xr:uid="{00000000-0005-0000-0000-0000BE510000}"/>
    <cellStyle name="Normal 96 4 2" xfId="20364" xr:uid="{00000000-0005-0000-0000-0000BF510000}"/>
    <cellStyle name="Normal 96 4 3" xfId="20365" xr:uid="{00000000-0005-0000-0000-0000C0510000}"/>
    <cellStyle name="Normal 96 4 4" xfId="20366" xr:uid="{00000000-0005-0000-0000-0000C1510000}"/>
    <cellStyle name="Normal 96 5" xfId="20367" xr:uid="{00000000-0005-0000-0000-0000C2510000}"/>
    <cellStyle name="Normal 96 6" xfId="20368" xr:uid="{00000000-0005-0000-0000-0000C3510000}"/>
    <cellStyle name="Normal 96 7" xfId="20369" xr:uid="{00000000-0005-0000-0000-0000C4510000}"/>
    <cellStyle name="Normal 97" xfId="20370" xr:uid="{00000000-0005-0000-0000-0000C5510000}"/>
    <cellStyle name="Normal 97 2" xfId="20371" xr:uid="{00000000-0005-0000-0000-0000C6510000}"/>
    <cellStyle name="Normal 97 3" xfId="20372" xr:uid="{00000000-0005-0000-0000-0000C7510000}"/>
    <cellStyle name="Normal 97 4" xfId="20373" xr:uid="{00000000-0005-0000-0000-0000C8510000}"/>
    <cellStyle name="Normal 98" xfId="20374" xr:uid="{00000000-0005-0000-0000-0000C9510000}"/>
    <cellStyle name="Normal 98 2" xfId="20375" xr:uid="{00000000-0005-0000-0000-0000CA510000}"/>
    <cellStyle name="Normal 98 3" xfId="20376" xr:uid="{00000000-0005-0000-0000-0000CB510000}"/>
    <cellStyle name="Normal 98 4" xfId="20377" xr:uid="{00000000-0005-0000-0000-0000CC510000}"/>
    <cellStyle name="Normal 99" xfId="20378" xr:uid="{00000000-0005-0000-0000-0000CD510000}"/>
    <cellStyle name="Normal 99 2" xfId="20379" xr:uid="{00000000-0005-0000-0000-0000CE510000}"/>
    <cellStyle name="Normal 99 3" xfId="20380" xr:uid="{00000000-0005-0000-0000-0000CF510000}"/>
    <cellStyle name="Normal 99 4" xfId="20381" xr:uid="{00000000-0005-0000-0000-0000D0510000}"/>
    <cellStyle name="Normal_Capital &amp; RWA N" xfId="8" xr:uid="{00000000-0005-0000-0000-0000D1510000}"/>
    <cellStyle name="Normal_Capital &amp; RWA N 2" xfId="16" xr:uid="{00000000-0005-0000-0000-0000D2510000}"/>
    <cellStyle name="Normal_Casestdy draft" xfId="15" xr:uid="{00000000-0005-0000-0000-0000D3510000}"/>
    <cellStyle name="Normal_Casestdy draft 2" xfId="9" xr:uid="{00000000-0005-0000-0000-0000D4510000}"/>
    <cellStyle name="Normalny_Eksport 2000 - F" xfId="20382" xr:uid="{00000000-0005-0000-0000-0000D5510000}"/>
    <cellStyle name="Note 2" xfId="20383" xr:uid="{00000000-0005-0000-0000-0000D6510000}"/>
    <cellStyle name="Note 2 10" xfId="20384" xr:uid="{00000000-0005-0000-0000-0000D7510000}"/>
    <cellStyle name="Note 2 10 2" xfId="20385" xr:uid="{00000000-0005-0000-0000-0000D8510000}"/>
    <cellStyle name="Note 2 10 2 2" xfId="21221" xr:uid="{00000000-0005-0000-0000-0000D9510000}"/>
    <cellStyle name="Note 2 10 2 2 2" xfId="22122" xr:uid="{00000000-0005-0000-0000-0000DA510000}"/>
    <cellStyle name="Note 2 10 2 3" xfId="21603" xr:uid="{00000000-0005-0000-0000-0000DB510000}"/>
    <cellStyle name="Note 2 10 3" xfId="20386" xr:uid="{00000000-0005-0000-0000-0000DC510000}"/>
    <cellStyle name="Note 2 10 3 2" xfId="21220" xr:uid="{00000000-0005-0000-0000-0000DD510000}"/>
    <cellStyle name="Note 2 10 3 2 2" xfId="22121" xr:uid="{00000000-0005-0000-0000-0000DE510000}"/>
    <cellStyle name="Note 2 10 3 3" xfId="21604" xr:uid="{00000000-0005-0000-0000-0000DF510000}"/>
    <cellStyle name="Note 2 10 4" xfId="20387" xr:uid="{00000000-0005-0000-0000-0000E0510000}"/>
    <cellStyle name="Note 2 10 4 2" xfId="21219" xr:uid="{00000000-0005-0000-0000-0000E1510000}"/>
    <cellStyle name="Note 2 10 4 2 2" xfId="22120" xr:uid="{00000000-0005-0000-0000-0000E2510000}"/>
    <cellStyle name="Note 2 10 4 3" xfId="21605" xr:uid="{00000000-0005-0000-0000-0000E3510000}"/>
    <cellStyle name="Note 2 10 5" xfId="20388" xr:uid="{00000000-0005-0000-0000-0000E4510000}"/>
    <cellStyle name="Note 2 10 5 2" xfId="21218" xr:uid="{00000000-0005-0000-0000-0000E5510000}"/>
    <cellStyle name="Note 2 10 5 2 2" xfId="22119" xr:uid="{00000000-0005-0000-0000-0000E6510000}"/>
    <cellStyle name="Note 2 10 5 3" xfId="21606" xr:uid="{00000000-0005-0000-0000-0000E7510000}"/>
    <cellStyle name="Note 2 11" xfId="20389" xr:uid="{00000000-0005-0000-0000-0000E8510000}"/>
    <cellStyle name="Note 2 11 2" xfId="20390" xr:uid="{00000000-0005-0000-0000-0000E9510000}"/>
    <cellStyle name="Note 2 11 2 2" xfId="21217" xr:uid="{00000000-0005-0000-0000-0000EA510000}"/>
    <cellStyle name="Note 2 11 2 2 2" xfId="22118" xr:uid="{00000000-0005-0000-0000-0000EB510000}"/>
    <cellStyle name="Note 2 11 2 3" xfId="21607" xr:uid="{00000000-0005-0000-0000-0000EC510000}"/>
    <cellStyle name="Note 2 11 3" xfId="20391" xr:uid="{00000000-0005-0000-0000-0000ED510000}"/>
    <cellStyle name="Note 2 11 3 2" xfId="21216" xr:uid="{00000000-0005-0000-0000-0000EE510000}"/>
    <cellStyle name="Note 2 11 3 2 2" xfId="22117" xr:uid="{00000000-0005-0000-0000-0000EF510000}"/>
    <cellStyle name="Note 2 11 3 3" xfId="21608" xr:uid="{00000000-0005-0000-0000-0000F0510000}"/>
    <cellStyle name="Note 2 11 4" xfId="20392" xr:uid="{00000000-0005-0000-0000-0000F1510000}"/>
    <cellStyle name="Note 2 11 4 2" xfId="21215" xr:uid="{00000000-0005-0000-0000-0000F2510000}"/>
    <cellStyle name="Note 2 11 4 2 2" xfId="22116" xr:uid="{00000000-0005-0000-0000-0000F3510000}"/>
    <cellStyle name="Note 2 11 4 3" xfId="21609" xr:uid="{00000000-0005-0000-0000-0000F4510000}"/>
    <cellStyle name="Note 2 11 5" xfId="20393" xr:uid="{00000000-0005-0000-0000-0000F5510000}"/>
    <cellStyle name="Note 2 11 5 2" xfId="21214" xr:uid="{00000000-0005-0000-0000-0000F6510000}"/>
    <cellStyle name="Note 2 11 5 2 2" xfId="22115" xr:uid="{00000000-0005-0000-0000-0000F7510000}"/>
    <cellStyle name="Note 2 11 5 3" xfId="21610" xr:uid="{00000000-0005-0000-0000-0000F8510000}"/>
    <cellStyle name="Note 2 12" xfId="20394" xr:uid="{00000000-0005-0000-0000-0000F9510000}"/>
    <cellStyle name="Note 2 12 2" xfId="20395" xr:uid="{00000000-0005-0000-0000-0000FA510000}"/>
    <cellStyle name="Note 2 12 2 2" xfId="21213" xr:uid="{00000000-0005-0000-0000-0000FB510000}"/>
    <cellStyle name="Note 2 12 2 2 2" xfId="22114" xr:uid="{00000000-0005-0000-0000-0000FC510000}"/>
    <cellStyle name="Note 2 12 2 3" xfId="21611" xr:uid="{00000000-0005-0000-0000-0000FD510000}"/>
    <cellStyle name="Note 2 12 3" xfId="20396" xr:uid="{00000000-0005-0000-0000-0000FE510000}"/>
    <cellStyle name="Note 2 12 3 2" xfId="21212" xr:uid="{00000000-0005-0000-0000-0000FF510000}"/>
    <cellStyle name="Note 2 12 3 2 2" xfId="22113" xr:uid="{00000000-0005-0000-0000-000000520000}"/>
    <cellStyle name="Note 2 12 3 3" xfId="21612" xr:uid="{00000000-0005-0000-0000-000001520000}"/>
    <cellStyle name="Note 2 12 4" xfId="20397" xr:uid="{00000000-0005-0000-0000-000002520000}"/>
    <cellStyle name="Note 2 12 4 2" xfId="21211" xr:uid="{00000000-0005-0000-0000-000003520000}"/>
    <cellStyle name="Note 2 12 4 2 2" xfId="22112" xr:uid="{00000000-0005-0000-0000-000004520000}"/>
    <cellStyle name="Note 2 12 4 3" xfId="21613" xr:uid="{00000000-0005-0000-0000-000005520000}"/>
    <cellStyle name="Note 2 12 5" xfId="20398" xr:uid="{00000000-0005-0000-0000-000006520000}"/>
    <cellStyle name="Note 2 12 5 2" xfId="21210" xr:uid="{00000000-0005-0000-0000-000007520000}"/>
    <cellStyle name="Note 2 12 5 2 2" xfId="22111" xr:uid="{00000000-0005-0000-0000-000008520000}"/>
    <cellStyle name="Note 2 12 5 3" xfId="21614" xr:uid="{00000000-0005-0000-0000-000009520000}"/>
    <cellStyle name="Note 2 13" xfId="20399" xr:uid="{00000000-0005-0000-0000-00000A520000}"/>
    <cellStyle name="Note 2 13 2" xfId="20400" xr:uid="{00000000-0005-0000-0000-00000B520000}"/>
    <cellStyle name="Note 2 13 2 2" xfId="21209" xr:uid="{00000000-0005-0000-0000-00000C520000}"/>
    <cellStyle name="Note 2 13 2 2 2" xfId="22110" xr:uid="{00000000-0005-0000-0000-00000D520000}"/>
    <cellStyle name="Note 2 13 2 3" xfId="21615" xr:uid="{00000000-0005-0000-0000-00000E520000}"/>
    <cellStyle name="Note 2 13 3" xfId="20401" xr:uid="{00000000-0005-0000-0000-00000F520000}"/>
    <cellStyle name="Note 2 13 3 2" xfId="21208" xr:uid="{00000000-0005-0000-0000-000010520000}"/>
    <cellStyle name="Note 2 13 3 2 2" xfId="22109" xr:uid="{00000000-0005-0000-0000-000011520000}"/>
    <cellStyle name="Note 2 13 3 3" xfId="21616" xr:uid="{00000000-0005-0000-0000-000012520000}"/>
    <cellStyle name="Note 2 13 4" xfId="20402" xr:uid="{00000000-0005-0000-0000-000013520000}"/>
    <cellStyle name="Note 2 13 4 2" xfId="21207" xr:uid="{00000000-0005-0000-0000-000014520000}"/>
    <cellStyle name="Note 2 13 4 2 2" xfId="22108" xr:uid="{00000000-0005-0000-0000-000015520000}"/>
    <cellStyle name="Note 2 13 4 3" xfId="21617" xr:uid="{00000000-0005-0000-0000-000016520000}"/>
    <cellStyle name="Note 2 13 5" xfId="20403" xr:uid="{00000000-0005-0000-0000-000017520000}"/>
    <cellStyle name="Note 2 13 5 2" xfId="21206" xr:uid="{00000000-0005-0000-0000-000018520000}"/>
    <cellStyle name="Note 2 13 5 2 2" xfId="22107" xr:uid="{00000000-0005-0000-0000-000019520000}"/>
    <cellStyle name="Note 2 13 5 3" xfId="21618" xr:uid="{00000000-0005-0000-0000-00001A520000}"/>
    <cellStyle name="Note 2 14" xfId="20404" xr:uid="{00000000-0005-0000-0000-00001B520000}"/>
    <cellStyle name="Note 2 14 2" xfId="20405" xr:uid="{00000000-0005-0000-0000-00001C520000}"/>
    <cellStyle name="Note 2 14 2 2" xfId="21204" xr:uid="{00000000-0005-0000-0000-00001D520000}"/>
    <cellStyle name="Note 2 14 2 2 2" xfId="22105" xr:uid="{00000000-0005-0000-0000-00001E520000}"/>
    <cellStyle name="Note 2 14 2 3" xfId="21620" xr:uid="{00000000-0005-0000-0000-00001F520000}"/>
    <cellStyle name="Note 2 14 3" xfId="21205" xr:uid="{00000000-0005-0000-0000-000020520000}"/>
    <cellStyle name="Note 2 14 3 2" xfId="22106" xr:uid="{00000000-0005-0000-0000-000021520000}"/>
    <cellStyle name="Note 2 14 4" xfId="21619" xr:uid="{00000000-0005-0000-0000-000022520000}"/>
    <cellStyle name="Note 2 15" xfId="20406" xr:uid="{00000000-0005-0000-0000-000023520000}"/>
    <cellStyle name="Note 2 15 2" xfId="20407" xr:uid="{00000000-0005-0000-0000-000024520000}"/>
    <cellStyle name="Note 2 15 2 2" xfId="21203" xr:uid="{00000000-0005-0000-0000-000025520000}"/>
    <cellStyle name="Note 2 15 2 2 2" xfId="22104" xr:uid="{00000000-0005-0000-0000-000026520000}"/>
    <cellStyle name="Note 2 15 2 3" xfId="21621" xr:uid="{00000000-0005-0000-0000-000027520000}"/>
    <cellStyle name="Note 2 16" xfId="20408" xr:uid="{00000000-0005-0000-0000-000028520000}"/>
    <cellStyle name="Note 2 16 2" xfId="21202" xr:uid="{00000000-0005-0000-0000-000029520000}"/>
    <cellStyle name="Note 2 16 2 2" xfId="22103" xr:uid="{00000000-0005-0000-0000-00002A520000}"/>
    <cellStyle name="Note 2 16 3" xfId="21622" xr:uid="{00000000-0005-0000-0000-00002B520000}"/>
    <cellStyle name="Note 2 17" xfId="20409" xr:uid="{00000000-0005-0000-0000-00002C520000}"/>
    <cellStyle name="Note 2 17 2" xfId="21201" xr:uid="{00000000-0005-0000-0000-00002D520000}"/>
    <cellStyle name="Note 2 17 2 2" xfId="22102" xr:uid="{00000000-0005-0000-0000-00002E520000}"/>
    <cellStyle name="Note 2 17 3" xfId="21623" xr:uid="{00000000-0005-0000-0000-00002F520000}"/>
    <cellStyle name="Note 2 18" xfId="21222" xr:uid="{00000000-0005-0000-0000-000030520000}"/>
    <cellStyle name="Note 2 18 2" xfId="22123" xr:uid="{00000000-0005-0000-0000-000031520000}"/>
    <cellStyle name="Note 2 19" xfId="21602" xr:uid="{00000000-0005-0000-0000-000032520000}"/>
    <cellStyle name="Note 2 2" xfId="20410" xr:uid="{00000000-0005-0000-0000-000033520000}"/>
    <cellStyle name="Note 2 2 10" xfId="20411" xr:uid="{00000000-0005-0000-0000-000034520000}"/>
    <cellStyle name="Note 2 2 10 2" xfId="21199" xr:uid="{00000000-0005-0000-0000-000035520000}"/>
    <cellStyle name="Note 2 2 10 2 2" xfId="22100" xr:uid="{00000000-0005-0000-0000-000036520000}"/>
    <cellStyle name="Note 2 2 10 3" xfId="21625" xr:uid="{00000000-0005-0000-0000-000037520000}"/>
    <cellStyle name="Note 2 2 11" xfId="21200" xr:uid="{00000000-0005-0000-0000-000038520000}"/>
    <cellStyle name="Note 2 2 11 2" xfId="22101" xr:uid="{00000000-0005-0000-0000-000039520000}"/>
    <cellStyle name="Note 2 2 12" xfId="21624" xr:uid="{00000000-0005-0000-0000-00003A520000}"/>
    <cellStyle name="Note 2 2 2" xfId="20412" xr:uid="{00000000-0005-0000-0000-00003B520000}"/>
    <cellStyle name="Note 2 2 2 2" xfId="20413" xr:uid="{00000000-0005-0000-0000-00003C520000}"/>
    <cellStyle name="Note 2 2 2 2 2" xfId="21197" xr:uid="{00000000-0005-0000-0000-00003D520000}"/>
    <cellStyle name="Note 2 2 2 2 2 2" xfId="22098" xr:uid="{00000000-0005-0000-0000-00003E520000}"/>
    <cellStyle name="Note 2 2 2 2 3" xfId="21627" xr:uid="{00000000-0005-0000-0000-00003F520000}"/>
    <cellStyle name="Note 2 2 2 3" xfId="20414" xr:uid="{00000000-0005-0000-0000-000040520000}"/>
    <cellStyle name="Note 2 2 2 3 2" xfId="21196" xr:uid="{00000000-0005-0000-0000-000041520000}"/>
    <cellStyle name="Note 2 2 2 3 2 2" xfId="22097" xr:uid="{00000000-0005-0000-0000-000042520000}"/>
    <cellStyle name="Note 2 2 2 3 3" xfId="21628" xr:uid="{00000000-0005-0000-0000-000043520000}"/>
    <cellStyle name="Note 2 2 2 4" xfId="20415" xr:uid="{00000000-0005-0000-0000-000044520000}"/>
    <cellStyle name="Note 2 2 2 4 2" xfId="21195" xr:uid="{00000000-0005-0000-0000-000045520000}"/>
    <cellStyle name="Note 2 2 2 4 2 2" xfId="22096" xr:uid="{00000000-0005-0000-0000-000046520000}"/>
    <cellStyle name="Note 2 2 2 4 3" xfId="21629" xr:uid="{00000000-0005-0000-0000-000047520000}"/>
    <cellStyle name="Note 2 2 2 5" xfId="20416" xr:uid="{00000000-0005-0000-0000-000048520000}"/>
    <cellStyle name="Note 2 2 2 5 2" xfId="21194" xr:uid="{00000000-0005-0000-0000-000049520000}"/>
    <cellStyle name="Note 2 2 2 5 2 2" xfId="22095" xr:uid="{00000000-0005-0000-0000-00004A520000}"/>
    <cellStyle name="Note 2 2 2 5 3" xfId="21630" xr:uid="{00000000-0005-0000-0000-00004B520000}"/>
    <cellStyle name="Note 2 2 2 6" xfId="21198" xr:uid="{00000000-0005-0000-0000-00004C520000}"/>
    <cellStyle name="Note 2 2 2 6 2" xfId="22099" xr:uid="{00000000-0005-0000-0000-00004D520000}"/>
    <cellStyle name="Note 2 2 2 7" xfId="21626" xr:uid="{00000000-0005-0000-0000-00004E520000}"/>
    <cellStyle name="Note 2 2 3" xfId="20417" xr:uid="{00000000-0005-0000-0000-00004F520000}"/>
    <cellStyle name="Note 2 2 3 2" xfId="20418" xr:uid="{00000000-0005-0000-0000-000050520000}"/>
    <cellStyle name="Note 2 2 3 2 2" xfId="21193" xr:uid="{00000000-0005-0000-0000-000051520000}"/>
    <cellStyle name="Note 2 2 3 2 2 2" xfId="22094" xr:uid="{00000000-0005-0000-0000-000052520000}"/>
    <cellStyle name="Note 2 2 3 2 3" xfId="21631" xr:uid="{00000000-0005-0000-0000-000053520000}"/>
    <cellStyle name="Note 2 2 3 3" xfId="20419" xr:uid="{00000000-0005-0000-0000-000054520000}"/>
    <cellStyle name="Note 2 2 3 3 2" xfId="21192" xr:uid="{00000000-0005-0000-0000-000055520000}"/>
    <cellStyle name="Note 2 2 3 3 2 2" xfId="22093" xr:uid="{00000000-0005-0000-0000-000056520000}"/>
    <cellStyle name="Note 2 2 3 3 3" xfId="21632" xr:uid="{00000000-0005-0000-0000-000057520000}"/>
    <cellStyle name="Note 2 2 3 4" xfId="20420" xr:uid="{00000000-0005-0000-0000-000058520000}"/>
    <cellStyle name="Note 2 2 3 4 2" xfId="21191" xr:uid="{00000000-0005-0000-0000-000059520000}"/>
    <cellStyle name="Note 2 2 3 4 2 2" xfId="22092" xr:uid="{00000000-0005-0000-0000-00005A520000}"/>
    <cellStyle name="Note 2 2 3 4 3" xfId="21633" xr:uid="{00000000-0005-0000-0000-00005B520000}"/>
    <cellStyle name="Note 2 2 3 5" xfId="20421" xr:uid="{00000000-0005-0000-0000-00005C520000}"/>
    <cellStyle name="Note 2 2 3 5 2" xfId="21190" xr:uid="{00000000-0005-0000-0000-00005D520000}"/>
    <cellStyle name="Note 2 2 3 5 2 2" xfId="22091" xr:uid="{00000000-0005-0000-0000-00005E520000}"/>
    <cellStyle name="Note 2 2 3 5 3" xfId="21634" xr:uid="{00000000-0005-0000-0000-00005F520000}"/>
    <cellStyle name="Note 2 2 4" xfId="20422" xr:uid="{00000000-0005-0000-0000-000060520000}"/>
    <cellStyle name="Note 2 2 4 2" xfId="20423" xr:uid="{00000000-0005-0000-0000-000061520000}"/>
    <cellStyle name="Note 2 2 4 2 2" xfId="21188" xr:uid="{00000000-0005-0000-0000-000062520000}"/>
    <cellStyle name="Note 2 2 4 2 2 2" xfId="22089" xr:uid="{00000000-0005-0000-0000-000063520000}"/>
    <cellStyle name="Note 2 2 4 2 3" xfId="21636" xr:uid="{00000000-0005-0000-0000-000064520000}"/>
    <cellStyle name="Note 2 2 4 3" xfId="20424" xr:uid="{00000000-0005-0000-0000-000065520000}"/>
    <cellStyle name="Note 2 2 4 3 2" xfId="21187" xr:uid="{00000000-0005-0000-0000-000066520000}"/>
    <cellStyle name="Note 2 2 4 3 2 2" xfId="22088" xr:uid="{00000000-0005-0000-0000-000067520000}"/>
    <cellStyle name="Note 2 2 4 3 3" xfId="21637" xr:uid="{00000000-0005-0000-0000-000068520000}"/>
    <cellStyle name="Note 2 2 4 4" xfId="20425" xr:uid="{00000000-0005-0000-0000-000069520000}"/>
    <cellStyle name="Note 2 2 4 4 2" xfId="21186" xr:uid="{00000000-0005-0000-0000-00006A520000}"/>
    <cellStyle name="Note 2 2 4 4 2 2" xfId="22087" xr:uid="{00000000-0005-0000-0000-00006B520000}"/>
    <cellStyle name="Note 2 2 4 4 3" xfId="21638" xr:uid="{00000000-0005-0000-0000-00006C520000}"/>
    <cellStyle name="Note 2 2 4 5" xfId="21189" xr:uid="{00000000-0005-0000-0000-00006D520000}"/>
    <cellStyle name="Note 2 2 4 5 2" xfId="22090" xr:uid="{00000000-0005-0000-0000-00006E520000}"/>
    <cellStyle name="Note 2 2 4 6" xfId="21635" xr:uid="{00000000-0005-0000-0000-00006F520000}"/>
    <cellStyle name="Note 2 2 5" xfId="20426" xr:uid="{00000000-0005-0000-0000-000070520000}"/>
    <cellStyle name="Note 2 2 5 2" xfId="20427" xr:uid="{00000000-0005-0000-0000-000071520000}"/>
    <cellStyle name="Note 2 2 5 2 2" xfId="21184" xr:uid="{00000000-0005-0000-0000-000072520000}"/>
    <cellStyle name="Note 2 2 5 2 2 2" xfId="22085" xr:uid="{00000000-0005-0000-0000-000073520000}"/>
    <cellStyle name="Note 2 2 5 2 3" xfId="21640" xr:uid="{00000000-0005-0000-0000-000074520000}"/>
    <cellStyle name="Note 2 2 5 3" xfId="20428" xr:uid="{00000000-0005-0000-0000-000075520000}"/>
    <cellStyle name="Note 2 2 5 3 2" xfId="21183" xr:uid="{00000000-0005-0000-0000-000076520000}"/>
    <cellStyle name="Note 2 2 5 3 2 2" xfId="22084" xr:uid="{00000000-0005-0000-0000-000077520000}"/>
    <cellStyle name="Note 2 2 5 3 3" xfId="21641" xr:uid="{00000000-0005-0000-0000-000078520000}"/>
    <cellStyle name="Note 2 2 5 4" xfId="20429" xr:uid="{00000000-0005-0000-0000-000079520000}"/>
    <cellStyle name="Note 2 2 5 4 2" xfId="21182" xr:uid="{00000000-0005-0000-0000-00007A520000}"/>
    <cellStyle name="Note 2 2 5 4 2 2" xfId="22083" xr:uid="{00000000-0005-0000-0000-00007B520000}"/>
    <cellStyle name="Note 2 2 5 4 3" xfId="21642" xr:uid="{00000000-0005-0000-0000-00007C520000}"/>
    <cellStyle name="Note 2 2 5 5" xfId="21185" xr:uid="{00000000-0005-0000-0000-00007D520000}"/>
    <cellStyle name="Note 2 2 5 5 2" xfId="22086" xr:uid="{00000000-0005-0000-0000-00007E520000}"/>
    <cellStyle name="Note 2 2 5 6" xfId="21639" xr:uid="{00000000-0005-0000-0000-00007F520000}"/>
    <cellStyle name="Note 2 2 6" xfId="20430" xr:uid="{00000000-0005-0000-0000-000080520000}"/>
    <cellStyle name="Note 2 2 6 2" xfId="21181" xr:uid="{00000000-0005-0000-0000-000081520000}"/>
    <cellStyle name="Note 2 2 6 2 2" xfId="22082" xr:uid="{00000000-0005-0000-0000-000082520000}"/>
    <cellStyle name="Note 2 2 6 3" xfId="21643" xr:uid="{00000000-0005-0000-0000-000083520000}"/>
    <cellStyle name="Note 2 2 7" xfId="20431" xr:uid="{00000000-0005-0000-0000-000084520000}"/>
    <cellStyle name="Note 2 2 7 2" xfId="21180" xr:uid="{00000000-0005-0000-0000-000085520000}"/>
    <cellStyle name="Note 2 2 7 2 2" xfId="22081" xr:uid="{00000000-0005-0000-0000-000086520000}"/>
    <cellStyle name="Note 2 2 7 3" xfId="21644" xr:uid="{00000000-0005-0000-0000-000087520000}"/>
    <cellStyle name="Note 2 2 8" xfId="20432" xr:uid="{00000000-0005-0000-0000-000088520000}"/>
    <cellStyle name="Note 2 2 8 2" xfId="21179" xr:uid="{00000000-0005-0000-0000-000089520000}"/>
    <cellStyle name="Note 2 2 8 2 2" xfId="22080" xr:uid="{00000000-0005-0000-0000-00008A520000}"/>
    <cellStyle name="Note 2 2 8 3" xfId="21645" xr:uid="{00000000-0005-0000-0000-00008B520000}"/>
    <cellStyle name="Note 2 2 9" xfId="20433" xr:uid="{00000000-0005-0000-0000-00008C520000}"/>
    <cellStyle name="Note 2 2 9 2" xfId="21178" xr:uid="{00000000-0005-0000-0000-00008D520000}"/>
    <cellStyle name="Note 2 2 9 2 2" xfId="22079" xr:uid="{00000000-0005-0000-0000-00008E520000}"/>
    <cellStyle name="Note 2 2 9 3" xfId="21646" xr:uid="{00000000-0005-0000-0000-00008F520000}"/>
    <cellStyle name="Note 2 3" xfId="20434" xr:uid="{00000000-0005-0000-0000-000090520000}"/>
    <cellStyle name="Note 2 3 2" xfId="20435" xr:uid="{00000000-0005-0000-0000-000091520000}"/>
    <cellStyle name="Note 2 3 2 2" xfId="21177" xr:uid="{00000000-0005-0000-0000-000092520000}"/>
    <cellStyle name="Note 2 3 2 2 2" xfId="22078" xr:uid="{00000000-0005-0000-0000-000093520000}"/>
    <cellStyle name="Note 2 3 2 3" xfId="21647" xr:uid="{00000000-0005-0000-0000-000094520000}"/>
    <cellStyle name="Note 2 3 3" xfId="20436" xr:uid="{00000000-0005-0000-0000-000095520000}"/>
    <cellStyle name="Note 2 3 3 2" xfId="21176" xr:uid="{00000000-0005-0000-0000-000096520000}"/>
    <cellStyle name="Note 2 3 3 2 2" xfId="22077" xr:uid="{00000000-0005-0000-0000-000097520000}"/>
    <cellStyle name="Note 2 3 3 3" xfId="21648" xr:uid="{00000000-0005-0000-0000-000098520000}"/>
    <cellStyle name="Note 2 3 4" xfId="20437" xr:uid="{00000000-0005-0000-0000-000099520000}"/>
    <cellStyle name="Note 2 3 4 2" xfId="21175" xr:uid="{00000000-0005-0000-0000-00009A520000}"/>
    <cellStyle name="Note 2 3 4 2 2" xfId="22076" xr:uid="{00000000-0005-0000-0000-00009B520000}"/>
    <cellStyle name="Note 2 3 4 3" xfId="21649" xr:uid="{00000000-0005-0000-0000-00009C520000}"/>
    <cellStyle name="Note 2 3 5" xfId="20438" xr:uid="{00000000-0005-0000-0000-00009D520000}"/>
    <cellStyle name="Note 2 3 5 2" xfId="21174" xr:uid="{00000000-0005-0000-0000-00009E520000}"/>
    <cellStyle name="Note 2 3 5 2 2" xfId="22075" xr:uid="{00000000-0005-0000-0000-00009F520000}"/>
    <cellStyle name="Note 2 3 5 3" xfId="21650" xr:uid="{00000000-0005-0000-0000-0000A0520000}"/>
    <cellStyle name="Note 2 4" xfId="20439" xr:uid="{00000000-0005-0000-0000-0000A1520000}"/>
    <cellStyle name="Note 2 4 2" xfId="20440" xr:uid="{00000000-0005-0000-0000-0000A2520000}"/>
    <cellStyle name="Note 2 4 2 2" xfId="20441" xr:uid="{00000000-0005-0000-0000-0000A3520000}"/>
    <cellStyle name="Note 2 4 2 2 2" xfId="21173" xr:uid="{00000000-0005-0000-0000-0000A4520000}"/>
    <cellStyle name="Note 2 4 2 2 2 2" xfId="22074" xr:uid="{00000000-0005-0000-0000-0000A5520000}"/>
    <cellStyle name="Note 2 4 2 2 3" xfId="21651" xr:uid="{00000000-0005-0000-0000-0000A6520000}"/>
    <cellStyle name="Note 2 4 3" xfId="20442" xr:uid="{00000000-0005-0000-0000-0000A7520000}"/>
    <cellStyle name="Note 2 4 3 2" xfId="20443" xr:uid="{00000000-0005-0000-0000-0000A8520000}"/>
    <cellStyle name="Note 2 4 3 2 2" xfId="21172" xr:uid="{00000000-0005-0000-0000-0000A9520000}"/>
    <cellStyle name="Note 2 4 3 2 2 2" xfId="22073" xr:uid="{00000000-0005-0000-0000-0000AA520000}"/>
    <cellStyle name="Note 2 4 3 2 3" xfId="21652" xr:uid="{00000000-0005-0000-0000-0000AB520000}"/>
    <cellStyle name="Note 2 4 4" xfId="20444" xr:uid="{00000000-0005-0000-0000-0000AC520000}"/>
    <cellStyle name="Note 2 4 4 2" xfId="20445" xr:uid="{00000000-0005-0000-0000-0000AD520000}"/>
    <cellStyle name="Note 2 4 4 2 2" xfId="21171" xr:uid="{00000000-0005-0000-0000-0000AE520000}"/>
    <cellStyle name="Note 2 4 4 2 2 2" xfId="22072" xr:uid="{00000000-0005-0000-0000-0000AF520000}"/>
    <cellStyle name="Note 2 4 4 2 3" xfId="21653" xr:uid="{00000000-0005-0000-0000-0000B0520000}"/>
    <cellStyle name="Note 2 4 5" xfId="20446" xr:uid="{00000000-0005-0000-0000-0000B1520000}"/>
    <cellStyle name="Note 2 4 6" xfId="20447" xr:uid="{00000000-0005-0000-0000-0000B2520000}"/>
    <cellStyle name="Note 2 4 7" xfId="20448" xr:uid="{00000000-0005-0000-0000-0000B3520000}"/>
    <cellStyle name="Note 2 4 7 2" xfId="21170" xr:uid="{00000000-0005-0000-0000-0000B4520000}"/>
    <cellStyle name="Note 2 4 7 2 2" xfId="22071" xr:uid="{00000000-0005-0000-0000-0000B5520000}"/>
    <cellStyle name="Note 2 4 7 3" xfId="21654" xr:uid="{00000000-0005-0000-0000-0000B6520000}"/>
    <cellStyle name="Note 2 5" xfId="20449" xr:uid="{00000000-0005-0000-0000-0000B7520000}"/>
    <cellStyle name="Note 2 5 2" xfId="20450" xr:uid="{00000000-0005-0000-0000-0000B8520000}"/>
    <cellStyle name="Note 2 5 2 2" xfId="20451" xr:uid="{00000000-0005-0000-0000-0000B9520000}"/>
    <cellStyle name="Note 2 5 2 2 2" xfId="21169" xr:uid="{00000000-0005-0000-0000-0000BA520000}"/>
    <cellStyle name="Note 2 5 2 2 2 2" xfId="22070" xr:uid="{00000000-0005-0000-0000-0000BB520000}"/>
    <cellStyle name="Note 2 5 2 2 3" xfId="21655" xr:uid="{00000000-0005-0000-0000-0000BC520000}"/>
    <cellStyle name="Note 2 5 3" xfId="20452" xr:uid="{00000000-0005-0000-0000-0000BD520000}"/>
    <cellStyle name="Note 2 5 3 2" xfId="20453" xr:uid="{00000000-0005-0000-0000-0000BE520000}"/>
    <cellStyle name="Note 2 5 3 2 2" xfId="21168" xr:uid="{00000000-0005-0000-0000-0000BF520000}"/>
    <cellStyle name="Note 2 5 3 2 2 2" xfId="22069" xr:uid="{00000000-0005-0000-0000-0000C0520000}"/>
    <cellStyle name="Note 2 5 3 2 3" xfId="21656" xr:uid="{00000000-0005-0000-0000-0000C1520000}"/>
    <cellStyle name="Note 2 5 4" xfId="20454" xr:uid="{00000000-0005-0000-0000-0000C2520000}"/>
    <cellStyle name="Note 2 5 4 2" xfId="20455" xr:uid="{00000000-0005-0000-0000-0000C3520000}"/>
    <cellStyle name="Note 2 5 4 2 2" xfId="21167" xr:uid="{00000000-0005-0000-0000-0000C4520000}"/>
    <cellStyle name="Note 2 5 4 2 2 2" xfId="22068" xr:uid="{00000000-0005-0000-0000-0000C5520000}"/>
    <cellStyle name="Note 2 5 4 2 3" xfId="21657" xr:uid="{00000000-0005-0000-0000-0000C6520000}"/>
    <cellStyle name="Note 2 5 5" xfId="20456" xr:uid="{00000000-0005-0000-0000-0000C7520000}"/>
    <cellStyle name="Note 2 5 6" xfId="20457" xr:uid="{00000000-0005-0000-0000-0000C8520000}"/>
    <cellStyle name="Note 2 5 7" xfId="20458" xr:uid="{00000000-0005-0000-0000-0000C9520000}"/>
    <cellStyle name="Note 2 5 7 2" xfId="21166" xr:uid="{00000000-0005-0000-0000-0000CA520000}"/>
    <cellStyle name="Note 2 5 7 2 2" xfId="22067" xr:uid="{00000000-0005-0000-0000-0000CB520000}"/>
    <cellStyle name="Note 2 5 7 3" xfId="21658" xr:uid="{00000000-0005-0000-0000-0000CC520000}"/>
    <cellStyle name="Note 2 6" xfId="20459" xr:uid="{00000000-0005-0000-0000-0000CD520000}"/>
    <cellStyle name="Note 2 6 2" xfId="20460" xr:uid="{00000000-0005-0000-0000-0000CE520000}"/>
    <cellStyle name="Note 2 6 2 2" xfId="20461" xr:uid="{00000000-0005-0000-0000-0000CF520000}"/>
    <cellStyle name="Note 2 6 2 2 2" xfId="21165" xr:uid="{00000000-0005-0000-0000-0000D0520000}"/>
    <cellStyle name="Note 2 6 2 2 2 2" xfId="22066" xr:uid="{00000000-0005-0000-0000-0000D1520000}"/>
    <cellStyle name="Note 2 6 2 2 3" xfId="21659" xr:uid="{00000000-0005-0000-0000-0000D2520000}"/>
    <cellStyle name="Note 2 6 3" xfId="20462" xr:uid="{00000000-0005-0000-0000-0000D3520000}"/>
    <cellStyle name="Note 2 6 3 2" xfId="20463" xr:uid="{00000000-0005-0000-0000-0000D4520000}"/>
    <cellStyle name="Note 2 6 3 2 2" xfId="21164" xr:uid="{00000000-0005-0000-0000-0000D5520000}"/>
    <cellStyle name="Note 2 6 3 2 2 2" xfId="22065" xr:uid="{00000000-0005-0000-0000-0000D6520000}"/>
    <cellStyle name="Note 2 6 3 2 3" xfId="21660" xr:uid="{00000000-0005-0000-0000-0000D7520000}"/>
    <cellStyle name="Note 2 6 4" xfId="20464" xr:uid="{00000000-0005-0000-0000-0000D8520000}"/>
    <cellStyle name="Note 2 6 4 2" xfId="20465" xr:uid="{00000000-0005-0000-0000-0000D9520000}"/>
    <cellStyle name="Note 2 6 4 2 2" xfId="21163" xr:uid="{00000000-0005-0000-0000-0000DA520000}"/>
    <cellStyle name="Note 2 6 4 2 2 2" xfId="22064" xr:uid="{00000000-0005-0000-0000-0000DB520000}"/>
    <cellStyle name="Note 2 6 4 2 3" xfId="21661" xr:uid="{00000000-0005-0000-0000-0000DC520000}"/>
    <cellStyle name="Note 2 6 5" xfId="20466" xr:uid="{00000000-0005-0000-0000-0000DD520000}"/>
    <cellStyle name="Note 2 6 6" xfId="20467" xr:uid="{00000000-0005-0000-0000-0000DE520000}"/>
    <cellStyle name="Note 2 6 7" xfId="20468" xr:uid="{00000000-0005-0000-0000-0000DF520000}"/>
    <cellStyle name="Note 2 6 7 2" xfId="21162" xr:uid="{00000000-0005-0000-0000-0000E0520000}"/>
    <cellStyle name="Note 2 6 7 2 2" xfId="22063" xr:uid="{00000000-0005-0000-0000-0000E1520000}"/>
    <cellStyle name="Note 2 6 7 3" xfId="21662" xr:uid="{00000000-0005-0000-0000-0000E2520000}"/>
    <cellStyle name="Note 2 7" xfId="20469" xr:uid="{00000000-0005-0000-0000-0000E3520000}"/>
    <cellStyle name="Note 2 7 2" xfId="20470" xr:uid="{00000000-0005-0000-0000-0000E4520000}"/>
    <cellStyle name="Note 2 7 2 2" xfId="20471" xr:uid="{00000000-0005-0000-0000-0000E5520000}"/>
    <cellStyle name="Note 2 7 2 2 2" xfId="21161" xr:uid="{00000000-0005-0000-0000-0000E6520000}"/>
    <cellStyle name="Note 2 7 2 2 2 2" xfId="22062" xr:uid="{00000000-0005-0000-0000-0000E7520000}"/>
    <cellStyle name="Note 2 7 2 2 3" xfId="21663" xr:uid="{00000000-0005-0000-0000-0000E8520000}"/>
    <cellStyle name="Note 2 7 3" xfId="20472" xr:uid="{00000000-0005-0000-0000-0000E9520000}"/>
    <cellStyle name="Note 2 7 3 2" xfId="20473" xr:uid="{00000000-0005-0000-0000-0000EA520000}"/>
    <cellStyle name="Note 2 7 3 2 2" xfId="21160" xr:uid="{00000000-0005-0000-0000-0000EB520000}"/>
    <cellStyle name="Note 2 7 3 2 2 2" xfId="22061" xr:uid="{00000000-0005-0000-0000-0000EC520000}"/>
    <cellStyle name="Note 2 7 3 2 3" xfId="21664" xr:uid="{00000000-0005-0000-0000-0000ED520000}"/>
    <cellStyle name="Note 2 7 4" xfId="20474" xr:uid="{00000000-0005-0000-0000-0000EE520000}"/>
    <cellStyle name="Note 2 7 4 2" xfId="20475" xr:uid="{00000000-0005-0000-0000-0000EF520000}"/>
    <cellStyle name="Note 2 7 4 2 2" xfId="21159" xr:uid="{00000000-0005-0000-0000-0000F0520000}"/>
    <cellStyle name="Note 2 7 4 2 2 2" xfId="22060" xr:uid="{00000000-0005-0000-0000-0000F1520000}"/>
    <cellStyle name="Note 2 7 4 2 3" xfId="21665" xr:uid="{00000000-0005-0000-0000-0000F2520000}"/>
    <cellStyle name="Note 2 7 5" xfId="20476" xr:uid="{00000000-0005-0000-0000-0000F3520000}"/>
    <cellStyle name="Note 2 7 6" xfId="20477" xr:uid="{00000000-0005-0000-0000-0000F4520000}"/>
    <cellStyle name="Note 2 7 7" xfId="20478" xr:uid="{00000000-0005-0000-0000-0000F5520000}"/>
    <cellStyle name="Note 2 7 7 2" xfId="21158" xr:uid="{00000000-0005-0000-0000-0000F6520000}"/>
    <cellStyle name="Note 2 7 7 2 2" xfId="22059" xr:uid="{00000000-0005-0000-0000-0000F7520000}"/>
    <cellStyle name="Note 2 7 7 3" xfId="21666" xr:uid="{00000000-0005-0000-0000-0000F8520000}"/>
    <cellStyle name="Note 2 8" xfId="20479" xr:uid="{00000000-0005-0000-0000-0000F9520000}"/>
    <cellStyle name="Note 2 8 2" xfId="20480" xr:uid="{00000000-0005-0000-0000-0000FA520000}"/>
    <cellStyle name="Note 2 8 2 2" xfId="21157" xr:uid="{00000000-0005-0000-0000-0000FB520000}"/>
    <cellStyle name="Note 2 8 2 2 2" xfId="22058" xr:uid="{00000000-0005-0000-0000-0000FC520000}"/>
    <cellStyle name="Note 2 8 2 3" xfId="21667" xr:uid="{00000000-0005-0000-0000-0000FD520000}"/>
    <cellStyle name="Note 2 8 3" xfId="20481" xr:uid="{00000000-0005-0000-0000-0000FE520000}"/>
    <cellStyle name="Note 2 8 3 2" xfId="21156" xr:uid="{00000000-0005-0000-0000-0000FF520000}"/>
    <cellStyle name="Note 2 8 3 2 2" xfId="22057" xr:uid="{00000000-0005-0000-0000-000000530000}"/>
    <cellStyle name="Note 2 8 3 3" xfId="21668" xr:uid="{00000000-0005-0000-0000-000001530000}"/>
    <cellStyle name="Note 2 8 4" xfId="20482" xr:uid="{00000000-0005-0000-0000-000002530000}"/>
    <cellStyle name="Note 2 8 4 2" xfId="21155" xr:uid="{00000000-0005-0000-0000-000003530000}"/>
    <cellStyle name="Note 2 8 4 2 2" xfId="22056" xr:uid="{00000000-0005-0000-0000-000004530000}"/>
    <cellStyle name="Note 2 8 4 3" xfId="21669" xr:uid="{00000000-0005-0000-0000-000005530000}"/>
    <cellStyle name="Note 2 8 5" xfId="20483" xr:uid="{00000000-0005-0000-0000-000006530000}"/>
    <cellStyle name="Note 2 8 5 2" xfId="21154" xr:uid="{00000000-0005-0000-0000-000007530000}"/>
    <cellStyle name="Note 2 8 5 2 2" xfId="22055" xr:uid="{00000000-0005-0000-0000-000008530000}"/>
    <cellStyle name="Note 2 8 5 3" xfId="21670" xr:uid="{00000000-0005-0000-0000-000009530000}"/>
    <cellStyle name="Note 2 9" xfId="20484" xr:uid="{00000000-0005-0000-0000-00000A530000}"/>
    <cellStyle name="Note 2 9 2" xfId="20485" xr:uid="{00000000-0005-0000-0000-00000B530000}"/>
    <cellStyle name="Note 2 9 2 2" xfId="21153" xr:uid="{00000000-0005-0000-0000-00000C530000}"/>
    <cellStyle name="Note 2 9 2 2 2" xfId="22054" xr:uid="{00000000-0005-0000-0000-00000D530000}"/>
    <cellStyle name="Note 2 9 2 3" xfId="21671" xr:uid="{00000000-0005-0000-0000-00000E530000}"/>
    <cellStyle name="Note 2 9 3" xfId="20486" xr:uid="{00000000-0005-0000-0000-00000F530000}"/>
    <cellStyle name="Note 2 9 3 2" xfId="21152" xr:uid="{00000000-0005-0000-0000-000010530000}"/>
    <cellStyle name="Note 2 9 3 2 2" xfId="22053" xr:uid="{00000000-0005-0000-0000-000011530000}"/>
    <cellStyle name="Note 2 9 3 3" xfId="21672" xr:uid="{00000000-0005-0000-0000-000012530000}"/>
    <cellStyle name="Note 2 9 4" xfId="20487" xr:uid="{00000000-0005-0000-0000-000013530000}"/>
    <cellStyle name="Note 2 9 4 2" xfId="21151" xr:uid="{00000000-0005-0000-0000-000014530000}"/>
    <cellStyle name="Note 2 9 4 2 2" xfId="22052" xr:uid="{00000000-0005-0000-0000-000015530000}"/>
    <cellStyle name="Note 2 9 4 3" xfId="21673" xr:uid="{00000000-0005-0000-0000-000016530000}"/>
    <cellStyle name="Note 2 9 5" xfId="20488" xr:uid="{00000000-0005-0000-0000-000017530000}"/>
    <cellStyle name="Note 2 9 5 2" xfId="21150" xr:uid="{00000000-0005-0000-0000-000018530000}"/>
    <cellStyle name="Note 2 9 5 2 2" xfId="22051" xr:uid="{00000000-0005-0000-0000-000019530000}"/>
    <cellStyle name="Note 2 9 5 3" xfId="21674" xr:uid="{00000000-0005-0000-0000-00001A530000}"/>
    <cellStyle name="Note 3 2" xfId="20489" xr:uid="{00000000-0005-0000-0000-00001B530000}"/>
    <cellStyle name="Note 3 2 2" xfId="20490" xr:uid="{00000000-0005-0000-0000-00001C530000}"/>
    <cellStyle name="Note 3 2 2 2" xfId="21148" xr:uid="{00000000-0005-0000-0000-00001D530000}"/>
    <cellStyle name="Note 3 2 2 2 2" xfId="22049" xr:uid="{00000000-0005-0000-0000-00001E530000}"/>
    <cellStyle name="Note 3 2 2 3" xfId="21676" xr:uid="{00000000-0005-0000-0000-00001F530000}"/>
    <cellStyle name="Note 3 2 3" xfId="20491" xr:uid="{00000000-0005-0000-0000-000020530000}"/>
    <cellStyle name="Note 3 2 4" xfId="21149" xr:uid="{00000000-0005-0000-0000-000021530000}"/>
    <cellStyle name="Note 3 2 4 2" xfId="22050" xr:uid="{00000000-0005-0000-0000-000022530000}"/>
    <cellStyle name="Note 3 2 5" xfId="21675" xr:uid="{00000000-0005-0000-0000-000023530000}"/>
    <cellStyle name="Note 3 3" xfId="20492" xr:uid="{00000000-0005-0000-0000-000024530000}"/>
    <cellStyle name="Note 3 3 2" xfId="20493" xr:uid="{00000000-0005-0000-0000-000025530000}"/>
    <cellStyle name="Note 3 3 3" xfId="21147" xr:uid="{00000000-0005-0000-0000-000026530000}"/>
    <cellStyle name="Note 3 3 3 2" xfId="22048" xr:uid="{00000000-0005-0000-0000-000027530000}"/>
    <cellStyle name="Note 3 3 4" xfId="21677" xr:uid="{00000000-0005-0000-0000-000028530000}"/>
    <cellStyle name="Note 3 4" xfId="20494" xr:uid="{00000000-0005-0000-0000-000029530000}"/>
    <cellStyle name="Note 3 4 2" xfId="21146" xr:uid="{00000000-0005-0000-0000-00002A530000}"/>
    <cellStyle name="Note 3 4 2 2" xfId="22047" xr:uid="{00000000-0005-0000-0000-00002B530000}"/>
    <cellStyle name="Note 3 4 3" xfId="21678" xr:uid="{00000000-0005-0000-0000-00002C530000}"/>
    <cellStyle name="Note 3 5" xfId="20495" xr:uid="{00000000-0005-0000-0000-00002D530000}"/>
    <cellStyle name="Note 4 2" xfId="20496" xr:uid="{00000000-0005-0000-0000-00002E530000}"/>
    <cellStyle name="Note 4 2 2" xfId="20497" xr:uid="{00000000-0005-0000-0000-00002F530000}"/>
    <cellStyle name="Note 4 2 2 2" xfId="21144" xr:uid="{00000000-0005-0000-0000-000030530000}"/>
    <cellStyle name="Note 4 2 2 2 2" xfId="22045" xr:uid="{00000000-0005-0000-0000-000031530000}"/>
    <cellStyle name="Note 4 2 2 3" xfId="21680" xr:uid="{00000000-0005-0000-0000-000032530000}"/>
    <cellStyle name="Note 4 2 3" xfId="20498" xr:uid="{00000000-0005-0000-0000-000033530000}"/>
    <cellStyle name="Note 4 2 4" xfId="21145" xr:uid="{00000000-0005-0000-0000-000034530000}"/>
    <cellStyle name="Note 4 2 4 2" xfId="22046" xr:uid="{00000000-0005-0000-0000-000035530000}"/>
    <cellStyle name="Note 4 2 5" xfId="21679" xr:uid="{00000000-0005-0000-0000-000036530000}"/>
    <cellStyle name="Note 4 3" xfId="20499" xr:uid="{00000000-0005-0000-0000-000037530000}"/>
    <cellStyle name="Note 4 4" xfId="20500" xr:uid="{00000000-0005-0000-0000-000038530000}"/>
    <cellStyle name="Note 4 4 2" xfId="21143" xr:uid="{00000000-0005-0000-0000-000039530000}"/>
    <cellStyle name="Note 4 4 2 2" xfId="22044" xr:uid="{00000000-0005-0000-0000-00003A530000}"/>
    <cellStyle name="Note 4 4 3" xfId="21681" xr:uid="{00000000-0005-0000-0000-00003B530000}"/>
    <cellStyle name="Note 4 5" xfId="20501" xr:uid="{00000000-0005-0000-0000-00003C530000}"/>
    <cellStyle name="Note 5" xfId="20502" xr:uid="{00000000-0005-0000-0000-00003D530000}"/>
    <cellStyle name="Note 5 2" xfId="20503" xr:uid="{00000000-0005-0000-0000-00003E530000}"/>
    <cellStyle name="Note 5 2 2" xfId="20504" xr:uid="{00000000-0005-0000-0000-00003F530000}"/>
    <cellStyle name="Note 5 2 3" xfId="21141" xr:uid="{00000000-0005-0000-0000-000040530000}"/>
    <cellStyle name="Note 5 2 3 2" xfId="22042" xr:uid="{00000000-0005-0000-0000-000041530000}"/>
    <cellStyle name="Note 5 2 4" xfId="21683" xr:uid="{00000000-0005-0000-0000-000042530000}"/>
    <cellStyle name="Note 5 3" xfId="20505" xr:uid="{00000000-0005-0000-0000-000043530000}"/>
    <cellStyle name="Note 5 3 2" xfId="20506" xr:uid="{00000000-0005-0000-0000-000044530000}"/>
    <cellStyle name="Note 5 3 3" xfId="21140" xr:uid="{00000000-0005-0000-0000-000045530000}"/>
    <cellStyle name="Note 5 3 3 2" xfId="22041" xr:uid="{00000000-0005-0000-0000-000046530000}"/>
    <cellStyle name="Note 5 3 4" xfId="21684" xr:uid="{00000000-0005-0000-0000-000047530000}"/>
    <cellStyle name="Note 5 4" xfId="20507" xr:uid="{00000000-0005-0000-0000-000048530000}"/>
    <cellStyle name="Note 5 4 2" xfId="21139" xr:uid="{00000000-0005-0000-0000-000049530000}"/>
    <cellStyle name="Note 5 4 2 2" xfId="22040" xr:uid="{00000000-0005-0000-0000-00004A530000}"/>
    <cellStyle name="Note 5 4 3" xfId="21685" xr:uid="{00000000-0005-0000-0000-00004B530000}"/>
    <cellStyle name="Note 5 5" xfId="20508" xr:uid="{00000000-0005-0000-0000-00004C530000}"/>
    <cellStyle name="Note 5 6" xfId="21142" xr:uid="{00000000-0005-0000-0000-00004D530000}"/>
    <cellStyle name="Note 5 6 2" xfId="22043" xr:uid="{00000000-0005-0000-0000-00004E530000}"/>
    <cellStyle name="Note 5 7" xfId="21682" xr:uid="{00000000-0005-0000-0000-00004F530000}"/>
    <cellStyle name="Note 6" xfId="20509" xr:uid="{00000000-0005-0000-0000-000050530000}"/>
    <cellStyle name="Note 6 2" xfId="20510" xr:uid="{00000000-0005-0000-0000-000051530000}"/>
    <cellStyle name="Note 6 2 2" xfId="20511" xr:uid="{00000000-0005-0000-0000-000052530000}"/>
    <cellStyle name="Note 6 2 3" xfId="21137" xr:uid="{00000000-0005-0000-0000-000053530000}"/>
    <cellStyle name="Note 6 2 3 2" xfId="22038" xr:uid="{00000000-0005-0000-0000-000054530000}"/>
    <cellStyle name="Note 6 2 4" xfId="21687" xr:uid="{00000000-0005-0000-0000-000055530000}"/>
    <cellStyle name="Note 6 3" xfId="20512" xr:uid="{00000000-0005-0000-0000-000056530000}"/>
    <cellStyle name="Note 6 4" xfId="20513" xr:uid="{00000000-0005-0000-0000-000057530000}"/>
    <cellStyle name="Note 6 5" xfId="21138" xr:uid="{00000000-0005-0000-0000-000058530000}"/>
    <cellStyle name="Note 6 5 2" xfId="22039" xr:uid="{00000000-0005-0000-0000-000059530000}"/>
    <cellStyle name="Note 6 6" xfId="21686" xr:uid="{00000000-0005-0000-0000-00005A530000}"/>
    <cellStyle name="Note 7" xfId="20514" xr:uid="{00000000-0005-0000-0000-00005B530000}"/>
    <cellStyle name="Note 7 2" xfId="21136" xr:uid="{00000000-0005-0000-0000-00005C530000}"/>
    <cellStyle name="Note 7 2 2" xfId="22037" xr:uid="{00000000-0005-0000-0000-00005D530000}"/>
    <cellStyle name="Note 7 3" xfId="21688" xr:uid="{00000000-0005-0000-0000-00005E530000}"/>
    <cellStyle name="Note 8" xfId="20515" xr:uid="{00000000-0005-0000-0000-00005F530000}"/>
    <cellStyle name="Note 8 2" xfId="20516" xr:uid="{00000000-0005-0000-0000-000060530000}"/>
    <cellStyle name="Note 8 2 2" xfId="21134" xr:uid="{00000000-0005-0000-0000-000061530000}"/>
    <cellStyle name="Note 8 2 2 2" xfId="22035" xr:uid="{00000000-0005-0000-0000-000062530000}"/>
    <cellStyle name="Note 8 2 3" xfId="21690" xr:uid="{00000000-0005-0000-0000-000063530000}"/>
    <cellStyle name="Note 8 3" xfId="21135" xr:uid="{00000000-0005-0000-0000-000064530000}"/>
    <cellStyle name="Note 8 3 2" xfId="22036" xr:uid="{00000000-0005-0000-0000-000065530000}"/>
    <cellStyle name="Note 8 4" xfId="21689" xr:uid="{00000000-0005-0000-0000-000066530000}"/>
    <cellStyle name="Note 9" xfId="20517" xr:uid="{00000000-0005-0000-0000-000067530000}"/>
    <cellStyle name="Note 9 2" xfId="21133" xr:uid="{00000000-0005-0000-0000-000068530000}"/>
    <cellStyle name="Note 9 2 2" xfId="22034" xr:uid="{00000000-0005-0000-0000-000069530000}"/>
    <cellStyle name="Note 9 3" xfId="21691" xr:uid="{00000000-0005-0000-0000-00006A530000}"/>
    <cellStyle name="Ôèíàíñîâûé [0]_Ëèñò1" xfId="20518" xr:uid="{00000000-0005-0000-0000-00006B530000}"/>
    <cellStyle name="Ôèíàíñîâûé_Ëèñò1" xfId="20519" xr:uid="{00000000-0005-0000-0000-00006C530000}"/>
    <cellStyle name="Option" xfId="20520" xr:uid="{00000000-0005-0000-0000-00006D530000}"/>
    <cellStyle name="Option 2" xfId="20521" xr:uid="{00000000-0005-0000-0000-00006E530000}"/>
    <cellStyle name="Option 3" xfId="20522" xr:uid="{00000000-0005-0000-0000-00006F530000}"/>
    <cellStyle name="Option 4" xfId="20523" xr:uid="{00000000-0005-0000-0000-000070530000}"/>
    <cellStyle name="optionalExposure" xfId="20524" xr:uid="{00000000-0005-0000-0000-000071530000}"/>
    <cellStyle name="optionalExposure 2" xfId="21132" xr:uid="{00000000-0005-0000-0000-000072530000}"/>
    <cellStyle name="optionalExposure 2 2" xfId="22033" xr:uid="{00000000-0005-0000-0000-000073530000}"/>
    <cellStyle name="optionalExposure 3" xfId="21692" xr:uid="{00000000-0005-0000-0000-000074530000}"/>
    <cellStyle name="OptionHeading" xfId="20525" xr:uid="{00000000-0005-0000-0000-000075530000}"/>
    <cellStyle name="OptionHeading 2" xfId="20526" xr:uid="{00000000-0005-0000-0000-000076530000}"/>
    <cellStyle name="OptionHeading 3" xfId="20527" xr:uid="{00000000-0005-0000-0000-000077530000}"/>
    <cellStyle name="Output 2" xfId="20528" xr:uid="{00000000-0005-0000-0000-000078530000}"/>
    <cellStyle name="Output 2 10" xfId="20529" xr:uid="{00000000-0005-0000-0000-000079530000}"/>
    <cellStyle name="Output 2 10 2" xfId="20530" xr:uid="{00000000-0005-0000-0000-00007A530000}"/>
    <cellStyle name="Output 2 10 2 2" xfId="21130" xr:uid="{00000000-0005-0000-0000-00007B530000}"/>
    <cellStyle name="Output 2 10 2 2 2" xfId="22031" xr:uid="{00000000-0005-0000-0000-00007C530000}"/>
    <cellStyle name="Output 2 10 2 3" xfId="21694" xr:uid="{00000000-0005-0000-0000-00007D530000}"/>
    <cellStyle name="Output 2 10 3" xfId="20531" xr:uid="{00000000-0005-0000-0000-00007E530000}"/>
    <cellStyle name="Output 2 10 3 2" xfId="21129" xr:uid="{00000000-0005-0000-0000-00007F530000}"/>
    <cellStyle name="Output 2 10 3 2 2" xfId="22030" xr:uid="{00000000-0005-0000-0000-000080530000}"/>
    <cellStyle name="Output 2 10 3 3" xfId="21695" xr:uid="{00000000-0005-0000-0000-000081530000}"/>
    <cellStyle name="Output 2 10 4" xfId="20532" xr:uid="{00000000-0005-0000-0000-000082530000}"/>
    <cellStyle name="Output 2 10 4 2" xfId="21128" xr:uid="{00000000-0005-0000-0000-000083530000}"/>
    <cellStyle name="Output 2 10 4 2 2" xfId="22029" xr:uid="{00000000-0005-0000-0000-000084530000}"/>
    <cellStyle name="Output 2 10 4 3" xfId="21696" xr:uid="{00000000-0005-0000-0000-000085530000}"/>
    <cellStyle name="Output 2 10 5" xfId="20533" xr:uid="{00000000-0005-0000-0000-000086530000}"/>
    <cellStyle name="Output 2 10 5 2" xfId="21127" xr:uid="{00000000-0005-0000-0000-000087530000}"/>
    <cellStyle name="Output 2 10 5 2 2" xfId="22028" xr:uid="{00000000-0005-0000-0000-000088530000}"/>
    <cellStyle name="Output 2 10 5 3" xfId="21697" xr:uid="{00000000-0005-0000-0000-000089530000}"/>
    <cellStyle name="Output 2 11" xfId="20534" xr:uid="{00000000-0005-0000-0000-00008A530000}"/>
    <cellStyle name="Output 2 11 2" xfId="20535" xr:uid="{00000000-0005-0000-0000-00008B530000}"/>
    <cellStyle name="Output 2 11 2 2" xfId="21125" xr:uid="{00000000-0005-0000-0000-00008C530000}"/>
    <cellStyle name="Output 2 11 2 2 2" xfId="22026" xr:uid="{00000000-0005-0000-0000-00008D530000}"/>
    <cellStyle name="Output 2 11 2 3" xfId="21699" xr:uid="{00000000-0005-0000-0000-00008E530000}"/>
    <cellStyle name="Output 2 11 3" xfId="20536" xr:uid="{00000000-0005-0000-0000-00008F530000}"/>
    <cellStyle name="Output 2 11 3 2" xfId="21124" xr:uid="{00000000-0005-0000-0000-000090530000}"/>
    <cellStyle name="Output 2 11 3 2 2" xfId="22025" xr:uid="{00000000-0005-0000-0000-000091530000}"/>
    <cellStyle name="Output 2 11 3 3" xfId="21700" xr:uid="{00000000-0005-0000-0000-000092530000}"/>
    <cellStyle name="Output 2 11 4" xfId="20537" xr:uid="{00000000-0005-0000-0000-000093530000}"/>
    <cellStyle name="Output 2 11 4 2" xfId="21123" xr:uid="{00000000-0005-0000-0000-000094530000}"/>
    <cellStyle name="Output 2 11 4 2 2" xfId="22024" xr:uid="{00000000-0005-0000-0000-000095530000}"/>
    <cellStyle name="Output 2 11 4 3" xfId="21701" xr:uid="{00000000-0005-0000-0000-000096530000}"/>
    <cellStyle name="Output 2 11 5" xfId="20538" xr:uid="{00000000-0005-0000-0000-000097530000}"/>
    <cellStyle name="Output 2 11 5 2" xfId="21122" xr:uid="{00000000-0005-0000-0000-000098530000}"/>
    <cellStyle name="Output 2 11 5 2 2" xfId="22023" xr:uid="{00000000-0005-0000-0000-000099530000}"/>
    <cellStyle name="Output 2 11 5 3" xfId="21702" xr:uid="{00000000-0005-0000-0000-00009A530000}"/>
    <cellStyle name="Output 2 11 6" xfId="21126" xr:uid="{00000000-0005-0000-0000-00009B530000}"/>
    <cellStyle name="Output 2 11 6 2" xfId="22027" xr:uid="{00000000-0005-0000-0000-00009C530000}"/>
    <cellStyle name="Output 2 11 7" xfId="21698" xr:uid="{00000000-0005-0000-0000-00009D530000}"/>
    <cellStyle name="Output 2 12" xfId="20539" xr:uid="{00000000-0005-0000-0000-00009E530000}"/>
    <cellStyle name="Output 2 12 2" xfId="20540" xr:uid="{00000000-0005-0000-0000-00009F530000}"/>
    <cellStyle name="Output 2 12 2 2" xfId="21120" xr:uid="{00000000-0005-0000-0000-0000A0530000}"/>
    <cellStyle name="Output 2 12 2 2 2" xfId="22021" xr:uid="{00000000-0005-0000-0000-0000A1530000}"/>
    <cellStyle name="Output 2 12 2 3" xfId="21704" xr:uid="{00000000-0005-0000-0000-0000A2530000}"/>
    <cellStyle name="Output 2 12 3" xfId="20541" xr:uid="{00000000-0005-0000-0000-0000A3530000}"/>
    <cellStyle name="Output 2 12 3 2" xfId="21119" xr:uid="{00000000-0005-0000-0000-0000A4530000}"/>
    <cellStyle name="Output 2 12 3 2 2" xfId="22020" xr:uid="{00000000-0005-0000-0000-0000A5530000}"/>
    <cellStyle name="Output 2 12 3 3" xfId="21705" xr:uid="{00000000-0005-0000-0000-0000A6530000}"/>
    <cellStyle name="Output 2 12 4" xfId="20542" xr:uid="{00000000-0005-0000-0000-0000A7530000}"/>
    <cellStyle name="Output 2 12 4 2" xfId="21118" xr:uid="{00000000-0005-0000-0000-0000A8530000}"/>
    <cellStyle name="Output 2 12 4 2 2" xfId="22019" xr:uid="{00000000-0005-0000-0000-0000A9530000}"/>
    <cellStyle name="Output 2 12 4 3" xfId="21706" xr:uid="{00000000-0005-0000-0000-0000AA530000}"/>
    <cellStyle name="Output 2 12 5" xfId="20543" xr:uid="{00000000-0005-0000-0000-0000AB530000}"/>
    <cellStyle name="Output 2 12 5 2" xfId="21117" xr:uid="{00000000-0005-0000-0000-0000AC530000}"/>
    <cellStyle name="Output 2 12 5 2 2" xfId="22018" xr:uid="{00000000-0005-0000-0000-0000AD530000}"/>
    <cellStyle name="Output 2 12 5 3" xfId="21707" xr:uid="{00000000-0005-0000-0000-0000AE530000}"/>
    <cellStyle name="Output 2 12 6" xfId="21121" xr:uid="{00000000-0005-0000-0000-0000AF530000}"/>
    <cellStyle name="Output 2 12 6 2" xfId="22022" xr:uid="{00000000-0005-0000-0000-0000B0530000}"/>
    <cellStyle name="Output 2 12 7" xfId="21703" xr:uid="{00000000-0005-0000-0000-0000B1530000}"/>
    <cellStyle name="Output 2 13" xfId="20544" xr:uid="{00000000-0005-0000-0000-0000B2530000}"/>
    <cellStyle name="Output 2 13 2" xfId="20545" xr:uid="{00000000-0005-0000-0000-0000B3530000}"/>
    <cellStyle name="Output 2 13 2 2" xfId="21115" xr:uid="{00000000-0005-0000-0000-0000B4530000}"/>
    <cellStyle name="Output 2 13 2 2 2" xfId="22016" xr:uid="{00000000-0005-0000-0000-0000B5530000}"/>
    <cellStyle name="Output 2 13 2 3" xfId="21709" xr:uid="{00000000-0005-0000-0000-0000B6530000}"/>
    <cellStyle name="Output 2 13 3" xfId="20546" xr:uid="{00000000-0005-0000-0000-0000B7530000}"/>
    <cellStyle name="Output 2 13 3 2" xfId="21114" xr:uid="{00000000-0005-0000-0000-0000B8530000}"/>
    <cellStyle name="Output 2 13 3 2 2" xfId="22015" xr:uid="{00000000-0005-0000-0000-0000B9530000}"/>
    <cellStyle name="Output 2 13 3 3" xfId="21710" xr:uid="{00000000-0005-0000-0000-0000BA530000}"/>
    <cellStyle name="Output 2 13 4" xfId="20547" xr:uid="{00000000-0005-0000-0000-0000BB530000}"/>
    <cellStyle name="Output 2 13 4 2" xfId="21113" xr:uid="{00000000-0005-0000-0000-0000BC530000}"/>
    <cellStyle name="Output 2 13 4 2 2" xfId="22014" xr:uid="{00000000-0005-0000-0000-0000BD530000}"/>
    <cellStyle name="Output 2 13 4 3" xfId="21711" xr:uid="{00000000-0005-0000-0000-0000BE530000}"/>
    <cellStyle name="Output 2 13 5" xfId="21116" xr:uid="{00000000-0005-0000-0000-0000BF530000}"/>
    <cellStyle name="Output 2 13 5 2" xfId="22017" xr:uid="{00000000-0005-0000-0000-0000C0530000}"/>
    <cellStyle name="Output 2 13 6" xfId="21708" xr:uid="{00000000-0005-0000-0000-0000C1530000}"/>
    <cellStyle name="Output 2 14" xfId="20548" xr:uid="{00000000-0005-0000-0000-0000C2530000}"/>
    <cellStyle name="Output 2 14 2" xfId="21112" xr:uid="{00000000-0005-0000-0000-0000C3530000}"/>
    <cellStyle name="Output 2 14 2 2" xfId="22013" xr:uid="{00000000-0005-0000-0000-0000C4530000}"/>
    <cellStyle name="Output 2 14 3" xfId="21712" xr:uid="{00000000-0005-0000-0000-0000C5530000}"/>
    <cellStyle name="Output 2 15" xfId="20549" xr:uid="{00000000-0005-0000-0000-0000C6530000}"/>
    <cellStyle name="Output 2 15 2" xfId="21111" xr:uid="{00000000-0005-0000-0000-0000C7530000}"/>
    <cellStyle name="Output 2 15 2 2" xfId="22012" xr:uid="{00000000-0005-0000-0000-0000C8530000}"/>
    <cellStyle name="Output 2 15 3" xfId="21713" xr:uid="{00000000-0005-0000-0000-0000C9530000}"/>
    <cellStyle name="Output 2 16" xfId="20550" xr:uid="{00000000-0005-0000-0000-0000CA530000}"/>
    <cellStyle name="Output 2 16 2" xfId="21110" xr:uid="{00000000-0005-0000-0000-0000CB530000}"/>
    <cellStyle name="Output 2 16 2 2" xfId="22011" xr:uid="{00000000-0005-0000-0000-0000CC530000}"/>
    <cellStyle name="Output 2 16 3" xfId="21714" xr:uid="{00000000-0005-0000-0000-0000CD530000}"/>
    <cellStyle name="Output 2 17" xfId="21131" xr:uid="{00000000-0005-0000-0000-0000CE530000}"/>
    <cellStyle name="Output 2 17 2" xfId="22032" xr:uid="{00000000-0005-0000-0000-0000CF530000}"/>
    <cellStyle name="Output 2 18" xfId="21693" xr:uid="{00000000-0005-0000-0000-0000D0530000}"/>
    <cellStyle name="Output 2 2" xfId="20551" xr:uid="{00000000-0005-0000-0000-0000D1530000}"/>
    <cellStyle name="Output 2 2 10" xfId="21109" xr:uid="{00000000-0005-0000-0000-0000D2530000}"/>
    <cellStyle name="Output 2 2 10 2" xfId="22010" xr:uid="{00000000-0005-0000-0000-0000D3530000}"/>
    <cellStyle name="Output 2 2 11" xfId="21715" xr:uid="{00000000-0005-0000-0000-0000D4530000}"/>
    <cellStyle name="Output 2 2 2" xfId="20552" xr:uid="{00000000-0005-0000-0000-0000D5530000}"/>
    <cellStyle name="Output 2 2 2 2" xfId="20553" xr:uid="{00000000-0005-0000-0000-0000D6530000}"/>
    <cellStyle name="Output 2 2 2 2 2" xfId="21107" xr:uid="{00000000-0005-0000-0000-0000D7530000}"/>
    <cellStyle name="Output 2 2 2 2 2 2" xfId="22008" xr:uid="{00000000-0005-0000-0000-0000D8530000}"/>
    <cellStyle name="Output 2 2 2 2 3" xfId="21717" xr:uid="{00000000-0005-0000-0000-0000D9530000}"/>
    <cellStyle name="Output 2 2 2 3" xfId="20554" xr:uid="{00000000-0005-0000-0000-0000DA530000}"/>
    <cellStyle name="Output 2 2 2 3 2" xfId="21106" xr:uid="{00000000-0005-0000-0000-0000DB530000}"/>
    <cellStyle name="Output 2 2 2 3 2 2" xfId="22007" xr:uid="{00000000-0005-0000-0000-0000DC530000}"/>
    <cellStyle name="Output 2 2 2 3 3" xfId="21718" xr:uid="{00000000-0005-0000-0000-0000DD530000}"/>
    <cellStyle name="Output 2 2 2 4" xfId="20555" xr:uid="{00000000-0005-0000-0000-0000DE530000}"/>
    <cellStyle name="Output 2 2 2 4 2" xfId="21105" xr:uid="{00000000-0005-0000-0000-0000DF530000}"/>
    <cellStyle name="Output 2 2 2 4 2 2" xfId="22006" xr:uid="{00000000-0005-0000-0000-0000E0530000}"/>
    <cellStyle name="Output 2 2 2 4 3" xfId="21719" xr:uid="{00000000-0005-0000-0000-0000E1530000}"/>
    <cellStyle name="Output 2 2 2 5" xfId="21108" xr:uid="{00000000-0005-0000-0000-0000E2530000}"/>
    <cellStyle name="Output 2 2 2 5 2" xfId="22009" xr:uid="{00000000-0005-0000-0000-0000E3530000}"/>
    <cellStyle name="Output 2 2 2 6" xfId="21716" xr:uid="{00000000-0005-0000-0000-0000E4530000}"/>
    <cellStyle name="Output 2 2 3" xfId="20556" xr:uid="{00000000-0005-0000-0000-0000E5530000}"/>
    <cellStyle name="Output 2 2 3 2" xfId="20557" xr:uid="{00000000-0005-0000-0000-0000E6530000}"/>
    <cellStyle name="Output 2 2 3 2 2" xfId="21103" xr:uid="{00000000-0005-0000-0000-0000E7530000}"/>
    <cellStyle name="Output 2 2 3 2 2 2" xfId="22004" xr:uid="{00000000-0005-0000-0000-0000E8530000}"/>
    <cellStyle name="Output 2 2 3 2 3" xfId="21721" xr:uid="{00000000-0005-0000-0000-0000E9530000}"/>
    <cellStyle name="Output 2 2 3 3" xfId="20558" xr:uid="{00000000-0005-0000-0000-0000EA530000}"/>
    <cellStyle name="Output 2 2 3 3 2" xfId="21102" xr:uid="{00000000-0005-0000-0000-0000EB530000}"/>
    <cellStyle name="Output 2 2 3 3 2 2" xfId="22003" xr:uid="{00000000-0005-0000-0000-0000EC530000}"/>
    <cellStyle name="Output 2 2 3 3 3" xfId="21722" xr:uid="{00000000-0005-0000-0000-0000ED530000}"/>
    <cellStyle name="Output 2 2 3 4" xfId="20559" xr:uid="{00000000-0005-0000-0000-0000EE530000}"/>
    <cellStyle name="Output 2 2 3 4 2" xfId="21101" xr:uid="{00000000-0005-0000-0000-0000EF530000}"/>
    <cellStyle name="Output 2 2 3 4 2 2" xfId="22002" xr:uid="{00000000-0005-0000-0000-0000F0530000}"/>
    <cellStyle name="Output 2 2 3 4 3" xfId="21723" xr:uid="{00000000-0005-0000-0000-0000F1530000}"/>
    <cellStyle name="Output 2 2 3 5" xfId="21104" xr:uid="{00000000-0005-0000-0000-0000F2530000}"/>
    <cellStyle name="Output 2 2 3 5 2" xfId="22005" xr:uid="{00000000-0005-0000-0000-0000F3530000}"/>
    <cellStyle name="Output 2 2 3 6" xfId="21720" xr:uid="{00000000-0005-0000-0000-0000F4530000}"/>
    <cellStyle name="Output 2 2 4" xfId="20560" xr:uid="{00000000-0005-0000-0000-0000F5530000}"/>
    <cellStyle name="Output 2 2 4 2" xfId="20561" xr:uid="{00000000-0005-0000-0000-0000F6530000}"/>
    <cellStyle name="Output 2 2 4 2 2" xfId="21099" xr:uid="{00000000-0005-0000-0000-0000F7530000}"/>
    <cellStyle name="Output 2 2 4 2 2 2" xfId="22000" xr:uid="{00000000-0005-0000-0000-0000F8530000}"/>
    <cellStyle name="Output 2 2 4 2 3" xfId="21725" xr:uid="{00000000-0005-0000-0000-0000F9530000}"/>
    <cellStyle name="Output 2 2 4 3" xfId="20562" xr:uid="{00000000-0005-0000-0000-0000FA530000}"/>
    <cellStyle name="Output 2 2 4 3 2" xfId="21098" xr:uid="{00000000-0005-0000-0000-0000FB530000}"/>
    <cellStyle name="Output 2 2 4 3 2 2" xfId="21999" xr:uid="{00000000-0005-0000-0000-0000FC530000}"/>
    <cellStyle name="Output 2 2 4 3 3" xfId="21726" xr:uid="{00000000-0005-0000-0000-0000FD530000}"/>
    <cellStyle name="Output 2 2 4 4" xfId="20563" xr:uid="{00000000-0005-0000-0000-0000FE530000}"/>
    <cellStyle name="Output 2 2 4 4 2" xfId="21097" xr:uid="{00000000-0005-0000-0000-0000FF530000}"/>
    <cellStyle name="Output 2 2 4 4 2 2" xfId="21998" xr:uid="{00000000-0005-0000-0000-000000540000}"/>
    <cellStyle name="Output 2 2 4 4 3" xfId="21727" xr:uid="{00000000-0005-0000-0000-000001540000}"/>
    <cellStyle name="Output 2 2 4 5" xfId="21100" xr:uid="{00000000-0005-0000-0000-000002540000}"/>
    <cellStyle name="Output 2 2 4 5 2" xfId="22001" xr:uid="{00000000-0005-0000-0000-000003540000}"/>
    <cellStyle name="Output 2 2 4 6" xfId="21724" xr:uid="{00000000-0005-0000-0000-000004540000}"/>
    <cellStyle name="Output 2 2 5" xfId="20564" xr:uid="{00000000-0005-0000-0000-000005540000}"/>
    <cellStyle name="Output 2 2 5 2" xfId="20565" xr:uid="{00000000-0005-0000-0000-000006540000}"/>
    <cellStyle name="Output 2 2 5 2 2" xfId="21095" xr:uid="{00000000-0005-0000-0000-000007540000}"/>
    <cellStyle name="Output 2 2 5 2 2 2" xfId="21996" xr:uid="{00000000-0005-0000-0000-000008540000}"/>
    <cellStyle name="Output 2 2 5 2 3" xfId="21729" xr:uid="{00000000-0005-0000-0000-000009540000}"/>
    <cellStyle name="Output 2 2 5 3" xfId="20566" xr:uid="{00000000-0005-0000-0000-00000A540000}"/>
    <cellStyle name="Output 2 2 5 3 2" xfId="21094" xr:uid="{00000000-0005-0000-0000-00000B540000}"/>
    <cellStyle name="Output 2 2 5 3 2 2" xfId="21995" xr:uid="{00000000-0005-0000-0000-00000C540000}"/>
    <cellStyle name="Output 2 2 5 3 3" xfId="21730" xr:uid="{00000000-0005-0000-0000-00000D540000}"/>
    <cellStyle name="Output 2 2 5 4" xfId="20567" xr:uid="{00000000-0005-0000-0000-00000E540000}"/>
    <cellStyle name="Output 2 2 5 4 2" xfId="21093" xr:uid="{00000000-0005-0000-0000-00000F540000}"/>
    <cellStyle name="Output 2 2 5 4 2 2" xfId="21994" xr:uid="{00000000-0005-0000-0000-000010540000}"/>
    <cellStyle name="Output 2 2 5 4 3" xfId="21731" xr:uid="{00000000-0005-0000-0000-000011540000}"/>
    <cellStyle name="Output 2 2 5 5" xfId="21096" xr:uid="{00000000-0005-0000-0000-000012540000}"/>
    <cellStyle name="Output 2 2 5 5 2" xfId="21997" xr:uid="{00000000-0005-0000-0000-000013540000}"/>
    <cellStyle name="Output 2 2 5 6" xfId="21728" xr:uid="{00000000-0005-0000-0000-000014540000}"/>
    <cellStyle name="Output 2 2 6" xfId="20568" xr:uid="{00000000-0005-0000-0000-000015540000}"/>
    <cellStyle name="Output 2 2 6 2" xfId="21092" xr:uid="{00000000-0005-0000-0000-000016540000}"/>
    <cellStyle name="Output 2 2 6 2 2" xfId="21993" xr:uid="{00000000-0005-0000-0000-000017540000}"/>
    <cellStyle name="Output 2 2 6 3" xfId="21732" xr:uid="{00000000-0005-0000-0000-000018540000}"/>
    <cellStyle name="Output 2 2 7" xfId="20569" xr:uid="{00000000-0005-0000-0000-000019540000}"/>
    <cellStyle name="Output 2 2 7 2" xfId="21091" xr:uid="{00000000-0005-0000-0000-00001A540000}"/>
    <cellStyle name="Output 2 2 7 2 2" xfId="21992" xr:uid="{00000000-0005-0000-0000-00001B540000}"/>
    <cellStyle name="Output 2 2 7 3" xfId="21733" xr:uid="{00000000-0005-0000-0000-00001C540000}"/>
    <cellStyle name="Output 2 2 8" xfId="20570" xr:uid="{00000000-0005-0000-0000-00001D540000}"/>
    <cellStyle name="Output 2 2 8 2" xfId="21090" xr:uid="{00000000-0005-0000-0000-00001E540000}"/>
    <cellStyle name="Output 2 2 8 2 2" xfId="21991" xr:uid="{00000000-0005-0000-0000-00001F540000}"/>
    <cellStyle name="Output 2 2 8 3" xfId="21734" xr:uid="{00000000-0005-0000-0000-000020540000}"/>
    <cellStyle name="Output 2 2 9" xfId="20571" xr:uid="{00000000-0005-0000-0000-000021540000}"/>
    <cellStyle name="Output 2 2 9 2" xfId="21089" xr:uid="{00000000-0005-0000-0000-000022540000}"/>
    <cellStyle name="Output 2 2 9 2 2" xfId="21990" xr:uid="{00000000-0005-0000-0000-000023540000}"/>
    <cellStyle name="Output 2 2 9 3" xfId="21735" xr:uid="{00000000-0005-0000-0000-000024540000}"/>
    <cellStyle name="Output 2 3" xfId="20572" xr:uid="{00000000-0005-0000-0000-000025540000}"/>
    <cellStyle name="Output 2 3 2" xfId="20573" xr:uid="{00000000-0005-0000-0000-000026540000}"/>
    <cellStyle name="Output 2 3 2 2" xfId="21088" xr:uid="{00000000-0005-0000-0000-000027540000}"/>
    <cellStyle name="Output 2 3 2 2 2" xfId="21989" xr:uid="{00000000-0005-0000-0000-000028540000}"/>
    <cellStyle name="Output 2 3 2 3" xfId="21736" xr:uid="{00000000-0005-0000-0000-000029540000}"/>
    <cellStyle name="Output 2 3 3" xfId="20574" xr:uid="{00000000-0005-0000-0000-00002A540000}"/>
    <cellStyle name="Output 2 3 3 2" xfId="21087" xr:uid="{00000000-0005-0000-0000-00002B540000}"/>
    <cellStyle name="Output 2 3 3 2 2" xfId="21988" xr:uid="{00000000-0005-0000-0000-00002C540000}"/>
    <cellStyle name="Output 2 3 3 3" xfId="21737" xr:uid="{00000000-0005-0000-0000-00002D540000}"/>
    <cellStyle name="Output 2 3 4" xfId="20575" xr:uid="{00000000-0005-0000-0000-00002E540000}"/>
    <cellStyle name="Output 2 3 4 2" xfId="21086" xr:uid="{00000000-0005-0000-0000-00002F540000}"/>
    <cellStyle name="Output 2 3 4 2 2" xfId="21987" xr:uid="{00000000-0005-0000-0000-000030540000}"/>
    <cellStyle name="Output 2 3 4 3" xfId="21738" xr:uid="{00000000-0005-0000-0000-000031540000}"/>
    <cellStyle name="Output 2 3 5" xfId="20576" xr:uid="{00000000-0005-0000-0000-000032540000}"/>
    <cellStyle name="Output 2 3 5 2" xfId="21085" xr:uid="{00000000-0005-0000-0000-000033540000}"/>
    <cellStyle name="Output 2 3 5 2 2" xfId="21986" xr:uid="{00000000-0005-0000-0000-000034540000}"/>
    <cellStyle name="Output 2 3 5 3" xfId="21739" xr:uid="{00000000-0005-0000-0000-000035540000}"/>
    <cellStyle name="Output 2 4" xfId="20577" xr:uid="{00000000-0005-0000-0000-000036540000}"/>
    <cellStyle name="Output 2 4 2" xfId="20578" xr:uid="{00000000-0005-0000-0000-000037540000}"/>
    <cellStyle name="Output 2 4 2 2" xfId="21084" xr:uid="{00000000-0005-0000-0000-000038540000}"/>
    <cellStyle name="Output 2 4 2 2 2" xfId="21985" xr:uid="{00000000-0005-0000-0000-000039540000}"/>
    <cellStyle name="Output 2 4 2 3" xfId="21740" xr:uid="{00000000-0005-0000-0000-00003A540000}"/>
    <cellStyle name="Output 2 4 3" xfId="20579" xr:uid="{00000000-0005-0000-0000-00003B540000}"/>
    <cellStyle name="Output 2 4 3 2" xfId="21083" xr:uid="{00000000-0005-0000-0000-00003C540000}"/>
    <cellStyle name="Output 2 4 3 2 2" xfId="21984" xr:uid="{00000000-0005-0000-0000-00003D540000}"/>
    <cellStyle name="Output 2 4 3 3" xfId="21741" xr:uid="{00000000-0005-0000-0000-00003E540000}"/>
    <cellStyle name="Output 2 4 4" xfId="20580" xr:uid="{00000000-0005-0000-0000-00003F540000}"/>
    <cellStyle name="Output 2 4 4 2" xfId="21082" xr:uid="{00000000-0005-0000-0000-000040540000}"/>
    <cellStyle name="Output 2 4 4 2 2" xfId="21983" xr:uid="{00000000-0005-0000-0000-000041540000}"/>
    <cellStyle name="Output 2 4 4 3" xfId="21742" xr:uid="{00000000-0005-0000-0000-000042540000}"/>
    <cellStyle name="Output 2 4 5" xfId="20581" xr:uid="{00000000-0005-0000-0000-000043540000}"/>
    <cellStyle name="Output 2 4 5 2" xfId="21081" xr:uid="{00000000-0005-0000-0000-000044540000}"/>
    <cellStyle name="Output 2 4 5 2 2" xfId="21982" xr:uid="{00000000-0005-0000-0000-000045540000}"/>
    <cellStyle name="Output 2 4 5 3" xfId="21743" xr:uid="{00000000-0005-0000-0000-000046540000}"/>
    <cellStyle name="Output 2 5" xfId="20582" xr:uid="{00000000-0005-0000-0000-000047540000}"/>
    <cellStyle name="Output 2 5 2" xfId="20583" xr:uid="{00000000-0005-0000-0000-000048540000}"/>
    <cellStyle name="Output 2 5 2 2" xfId="21080" xr:uid="{00000000-0005-0000-0000-000049540000}"/>
    <cellStyle name="Output 2 5 2 2 2" xfId="21981" xr:uid="{00000000-0005-0000-0000-00004A540000}"/>
    <cellStyle name="Output 2 5 2 3" xfId="21744" xr:uid="{00000000-0005-0000-0000-00004B540000}"/>
    <cellStyle name="Output 2 5 3" xfId="20584" xr:uid="{00000000-0005-0000-0000-00004C540000}"/>
    <cellStyle name="Output 2 5 3 2" xfId="21079" xr:uid="{00000000-0005-0000-0000-00004D540000}"/>
    <cellStyle name="Output 2 5 3 2 2" xfId="21980" xr:uid="{00000000-0005-0000-0000-00004E540000}"/>
    <cellStyle name="Output 2 5 3 3" xfId="21745" xr:uid="{00000000-0005-0000-0000-00004F540000}"/>
    <cellStyle name="Output 2 5 4" xfId="20585" xr:uid="{00000000-0005-0000-0000-000050540000}"/>
    <cellStyle name="Output 2 5 4 2" xfId="21078" xr:uid="{00000000-0005-0000-0000-000051540000}"/>
    <cellStyle name="Output 2 5 4 2 2" xfId="21979" xr:uid="{00000000-0005-0000-0000-000052540000}"/>
    <cellStyle name="Output 2 5 4 3" xfId="21746" xr:uid="{00000000-0005-0000-0000-000053540000}"/>
    <cellStyle name="Output 2 5 5" xfId="20586" xr:uid="{00000000-0005-0000-0000-000054540000}"/>
    <cellStyle name="Output 2 5 5 2" xfId="21077" xr:uid="{00000000-0005-0000-0000-000055540000}"/>
    <cellStyle name="Output 2 5 5 2 2" xfId="21978" xr:uid="{00000000-0005-0000-0000-000056540000}"/>
    <cellStyle name="Output 2 5 5 3" xfId="21747" xr:uid="{00000000-0005-0000-0000-000057540000}"/>
    <cellStyle name="Output 2 6" xfId="20587" xr:uid="{00000000-0005-0000-0000-000058540000}"/>
    <cellStyle name="Output 2 6 2" xfId="20588" xr:uid="{00000000-0005-0000-0000-000059540000}"/>
    <cellStyle name="Output 2 6 2 2" xfId="21076" xr:uid="{00000000-0005-0000-0000-00005A540000}"/>
    <cellStyle name="Output 2 6 2 2 2" xfId="21977" xr:uid="{00000000-0005-0000-0000-00005B540000}"/>
    <cellStyle name="Output 2 6 2 3" xfId="21748" xr:uid="{00000000-0005-0000-0000-00005C540000}"/>
    <cellStyle name="Output 2 6 3" xfId="20589" xr:uid="{00000000-0005-0000-0000-00005D540000}"/>
    <cellStyle name="Output 2 6 3 2" xfId="21075" xr:uid="{00000000-0005-0000-0000-00005E540000}"/>
    <cellStyle name="Output 2 6 3 2 2" xfId="21976" xr:uid="{00000000-0005-0000-0000-00005F540000}"/>
    <cellStyle name="Output 2 6 3 3" xfId="21749" xr:uid="{00000000-0005-0000-0000-000060540000}"/>
    <cellStyle name="Output 2 6 4" xfId="20590" xr:uid="{00000000-0005-0000-0000-000061540000}"/>
    <cellStyle name="Output 2 6 4 2" xfId="21074" xr:uid="{00000000-0005-0000-0000-000062540000}"/>
    <cellStyle name="Output 2 6 4 2 2" xfId="21975" xr:uid="{00000000-0005-0000-0000-000063540000}"/>
    <cellStyle name="Output 2 6 4 3" xfId="21750" xr:uid="{00000000-0005-0000-0000-000064540000}"/>
    <cellStyle name="Output 2 6 5" xfId="20591" xr:uid="{00000000-0005-0000-0000-000065540000}"/>
    <cellStyle name="Output 2 6 5 2" xfId="21073" xr:uid="{00000000-0005-0000-0000-000066540000}"/>
    <cellStyle name="Output 2 6 5 2 2" xfId="21974" xr:uid="{00000000-0005-0000-0000-000067540000}"/>
    <cellStyle name="Output 2 6 5 3" xfId="21751" xr:uid="{00000000-0005-0000-0000-000068540000}"/>
    <cellStyle name="Output 2 7" xfId="20592" xr:uid="{00000000-0005-0000-0000-000069540000}"/>
    <cellStyle name="Output 2 7 2" xfId="20593" xr:uid="{00000000-0005-0000-0000-00006A540000}"/>
    <cellStyle name="Output 2 7 2 2" xfId="21072" xr:uid="{00000000-0005-0000-0000-00006B540000}"/>
    <cellStyle name="Output 2 7 2 2 2" xfId="21973" xr:uid="{00000000-0005-0000-0000-00006C540000}"/>
    <cellStyle name="Output 2 7 2 3" xfId="21752" xr:uid="{00000000-0005-0000-0000-00006D540000}"/>
    <cellStyle name="Output 2 7 3" xfId="20594" xr:uid="{00000000-0005-0000-0000-00006E540000}"/>
    <cellStyle name="Output 2 7 3 2" xfId="21071" xr:uid="{00000000-0005-0000-0000-00006F540000}"/>
    <cellStyle name="Output 2 7 3 2 2" xfId="21972" xr:uid="{00000000-0005-0000-0000-000070540000}"/>
    <cellStyle name="Output 2 7 3 3" xfId="21753" xr:uid="{00000000-0005-0000-0000-000071540000}"/>
    <cellStyle name="Output 2 7 4" xfId="20595" xr:uid="{00000000-0005-0000-0000-000072540000}"/>
    <cellStyle name="Output 2 7 4 2" xfId="21070" xr:uid="{00000000-0005-0000-0000-000073540000}"/>
    <cellStyle name="Output 2 7 4 2 2" xfId="21971" xr:uid="{00000000-0005-0000-0000-000074540000}"/>
    <cellStyle name="Output 2 7 4 3" xfId="21754" xr:uid="{00000000-0005-0000-0000-000075540000}"/>
    <cellStyle name="Output 2 7 5" xfId="20596" xr:uid="{00000000-0005-0000-0000-000076540000}"/>
    <cellStyle name="Output 2 7 5 2" xfId="21069" xr:uid="{00000000-0005-0000-0000-000077540000}"/>
    <cellStyle name="Output 2 7 5 2 2" xfId="21970" xr:uid="{00000000-0005-0000-0000-000078540000}"/>
    <cellStyle name="Output 2 7 5 3" xfId="21755" xr:uid="{00000000-0005-0000-0000-000079540000}"/>
    <cellStyle name="Output 2 8" xfId="20597" xr:uid="{00000000-0005-0000-0000-00007A540000}"/>
    <cellStyle name="Output 2 8 2" xfId="20598" xr:uid="{00000000-0005-0000-0000-00007B540000}"/>
    <cellStyle name="Output 2 8 2 2" xfId="21068" xr:uid="{00000000-0005-0000-0000-00007C540000}"/>
    <cellStyle name="Output 2 8 2 2 2" xfId="21969" xr:uid="{00000000-0005-0000-0000-00007D540000}"/>
    <cellStyle name="Output 2 8 2 3" xfId="21756" xr:uid="{00000000-0005-0000-0000-00007E540000}"/>
    <cellStyle name="Output 2 8 3" xfId="20599" xr:uid="{00000000-0005-0000-0000-00007F540000}"/>
    <cellStyle name="Output 2 8 3 2" xfId="21067" xr:uid="{00000000-0005-0000-0000-000080540000}"/>
    <cellStyle name="Output 2 8 3 2 2" xfId="21968" xr:uid="{00000000-0005-0000-0000-000081540000}"/>
    <cellStyle name="Output 2 8 3 3" xfId="21757" xr:uid="{00000000-0005-0000-0000-000082540000}"/>
    <cellStyle name="Output 2 8 4" xfId="20600" xr:uid="{00000000-0005-0000-0000-000083540000}"/>
    <cellStyle name="Output 2 8 4 2" xfId="21066" xr:uid="{00000000-0005-0000-0000-000084540000}"/>
    <cellStyle name="Output 2 8 4 2 2" xfId="21967" xr:uid="{00000000-0005-0000-0000-000085540000}"/>
    <cellStyle name="Output 2 8 4 3" xfId="21758" xr:uid="{00000000-0005-0000-0000-000086540000}"/>
    <cellStyle name="Output 2 8 5" xfId="20601" xr:uid="{00000000-0005-0000-0000-000087540000}"/>
    <cellStyle name="Output 2 8 5 2" xfId="21065" xr:uid="{00000000-0005-0000-0000-000088540000}"/>
    <cellStyle name="Output 2 8 5 2 2" xfId="21966" xr:uid="{00000000-0005-0000-0000-000089540000}"/>
    <cellStyle name="Output 2 8 5 3" xfId="21759" xr:uid="{00000000-0005-0000-0000-00008A540000}"/>
    <cellStyle name="Output 2 9" xfId="20602" xr:uid="{00000000-0005-0000-0000-00008B540000}"/>
    <cellStyle name="Output 2 9 2" xfId="20603" xr:uid="{00000000-0005-0000-0000-00008C540000}"/>
    <cellStyle name="Output 2 9 2 2" xfId="21064" xr:uid="{00000000-0005-0000-0000-00008D540000}"/>
    <cellStyle name="Output 2 9 2 2 2" xfId="21965" xr:uid="{00000000-0005-0000-0000-00008E540000}"/>
    <cellStyle name="Output 2 9 2 3" xfId="21760" xr:uid="{00000000-0005-0000-0000-00008F540000}"/>
    <cellStyle name="Output 2 9 3" xfId="20604" xr:uid="{00000000-0005-0000-0000-000090540000}"/>
    <cellStyle name="Output 2 9 3 2" xfId="21063" xr:uid="{00000000-0005-0000-0000-000091540000}"/>
    <cellStyle name="Output 2 9 3 2 2" xfId="21964" xr:uid="{00000000-0005-0000-0000-000092540000}"/>
    <cellStyle name="Output 2 9 3 3" xfId="21761" xr:uid="{00000000-0005-0000-0000-000093540000}"/>
    <cellStyle name="Output 2 9 4" xfId="20605" xr:uid="{00000000-0005-0000-0000-000094540000}"/>
    <cellStyle name="Output 2 9 4 2" xfId="21062" xr:uid="{00000000-0005-0000-0000-000095540000}"/>
    <cellStyle name="Output 2 9 4 2 2" xfId="21963" xr:uid="{00000000-0005-0000-0000-000096540000}"/>
    <cellStyle name="Output 2 9 4 3" xfId="21762" xr:uid="{00000000-0005-0000-0000-000097540000}"/>
    <cellStyle name="Output 2 9 5" xfId="20606" xr:uid="{00000000-0005-0000-0000-000098540000}"/>
    <cellStyle name="Output 2 9 5 2" xfId="21061" xr:uid="{00000000-0005-0000-0000-000099540000}"/>
    <cellStyle name="Output 2 9 5 2 2" xfId="21962" xr:uid="{00000000-0005-0000-0000-00009A540000}"/>
    <cellStyle name="Output 2 9 5 3" xfId="21763" xr:uid="{00000000-0005-0000-0000-00009B540000}"/>
    <cellStyle name="Output 3" xfId="20607" xr:uid="{00000000-0005-0000-0000-00009C540000}"/>
    <cellStyle name="Output 3 2" xfId="20608" xr:uid="{00000000-0005-0000-0000-00009D540000}"/>
    <cellStyle name="Output 3 2 2" xfId="21059" xr:uid="{00000000-0005-0000-0000-00009E540000}"/>
    <cellStyle name="Output 3 2 2 2" xfId="21960" xr:uid="{00000000-0005-0000-0000-00009F540000}"/>
    <cellStyle name="Output 3 2 3" xfId="21765" xr:uid="{00000000-0005-0000-0000-0000A0540000}"/>
    <cellStyle name="Output 3 3" xfId="20609" xr:uid="{00000000-0005-0000-0000-0000A1540000}"/>
    <cellStyle name="Output 3 3 2" xfId="21058" xr:uid="{00000000-0005-0000-0000-0000A2540000}"/>
    <cellStyle name="Output 3 3 2 2" xfId="21959" xr:uid="{00000000-0005-0000-0000-0000A3540000}"/>
    <cellStyle name="Output 3 3 3" xfId="21766" xr:uid="{00000000-0005-0000-0000-0000A4540000}"/>
    <cellStyle name="Output 3 4" xfId="21060" xr:uid="{00000000-0005-0000-0000-0000A5540000}"/>
    <cellStyle name="Output 3 4 2" xfId="21961" xr:uid="{00000000-0005-0000-0000-0000A6540000}"/>
    <cellStyle name="Output 3 5" xfId="21764" xr:uid="{00000000-0005-0000-0000-0000A7540000}"/>
    <cellStyle name="Output 4" xfId="20610" xr:uid="{00000000-0005-0000-0000-0000A8540000}"/>
    <cellStyle name="Output 4 2" xfId="20611" xr:uid="{00000000-0005-0000-0000-0000A9540000}"/>
    <cellStyle name="Output 4 2 2" xfId="21056" xr:uid="{00000000-0005-0000-0000-0000AA540000}"/>
    <cellStyle name="Output 4 2 2 2" xfId="21957" xr:uid="{00000000-0005-0000-0000-0000AB540000}"/>
    <cellStyle name="Output 4 2 3" xfId="21768" xr:uid="{00000000-0005-0000-0000-0000AC540000}"/>
    <cellStyle name="Output 4 3" xfId="20612" xr:uid="{00000000-0005-0000-0000-0000AD540000}"/>
    <cellStyle name="Output 4 3 2" xfId="21055" xr:uid="{00000000-0005-0000-0000-0000AE540000}"/>
    <cellStyle name="Output 4 3 2 2" xfId="21956" xr:uid="{00000000-0005-0000-0000-0000AF540000}"/>
    <cellStyle name="Output 4 3 3" xfId="21769" xr:uid="{00000000-0005-0000-0000-0000B0540000}"/>
    <cellStyle name="Output 4 4" xfId="21057" xr:uid="{00000000-0005-0000-0000-0000B1540000}"/>
    <cellStyle name="Output 4 4 2" xfId="21958" xr:uid="{00000000-0005-0000-0000-0000B2540000}"/>
    <cellStyle name="Output 4 5" xfId="21767" xr:uid="{00000000-0005-0000-0000-0000B3540000}"/>
    <cellStyle name="Output 5" xfId="20613" xr:uid="{00000000-0005-0000-0000-0000B4540000}"/>
    <cellStyle name="Output 5 2" xfId="20614" xr:uid="{00000000-0005-0000-0000-0000B5540000}"/>
    <cellStyle name="Output 5 2 2" xfId="21053" xr:uid="{00000000-0005-0000-0000-0000B6540000}"/>
    <cellStyle name="Output 5 2 2 2" xfId="21954" xr:uid="{00000000-0005-0000-0000-0000B7540000}"/>
    <cellStyle name="Output 5 2 3" xfId="21771" xr:uid="{00000000-0005-0000-0000-0000B8540000}"/>
    <cellStyle name="Output 5 3" xfId="20615" xr:uid="{00000000-0005-0000-0000-0000B9540000}"/>
    <cellStyle name="Output 5 3 2" xfId="21052" xr:uid="{00000000-0005-0000-0000-0000BA540000}"/>
    <cellStyle name="Output 5 3 2 2" xfId="21953" xr:uid="{00000000-0005-0000-0000-0000BB540000}"/>
    <cellStyle name="Output 5 3 3" xfId="21772" xr:uid="{00000000-0005-0000-0000-0000BC540000}"/>
    <cellStyle name="Output 5 4" xfId="21054" xr:uid="{00000000-0005-0000-0000-0000BD540000}"/>
    <cellStyle name="Output 5 4 2" xfId="21955" xr:uid="{00000000-0005-0000-0000-0000BE540000}"/>
    <cellStyle name="Output 5 5" xfId="21770" xr:uid="{00000000-0005-0000-0000-0000BF540000}"/>
    <cellStyle name="Output 6" xfId="20616" xr:uid="{00000000-0005-0000-0000-0000C0540000}"/>
    <cellStyle name="Output 6 2" xfId="20617" xr:uid="{00000000-0005-0000-0000-0000C1540000}"/>
    <cellStyle name="Output 6 2 2" xfId="21050" xr:uid="{00000000-0005-0000-0000-0000C2540000}"/>
    <cellStyle name="Output 6 2 2 2" xfId="21951" xr:uid="{00000000-0005-0000-0000-0000C3540000}"/>
    <cellStyle name="Output 6 2 3" xfId="21774" xr:uid="{00000000-0005-0000-0000-0000C4540000}"/>
    <cellStyle name="Output 6 3" xfId="20618" xr:uid="{00000000-0005-0000-0000-0000C5540000}"/>
    <cellStyle name="Output 6 3 2" xfId="21049" xr:uid="{00000000-0005-0000-0000-0000C6540000}"/>
    <cellStyle name="Output 6 3 2 2" xfId="21950" xr:uid="{00000000-0005-0000-0000-0000C7540000}"/>
    <cellStyle name="Output 6 3 3" xfId="21775" xr:uid="{00000000-0005-0000-0000-0000C8540000}"/>
    <cellStyle name="Output 6 4" xfId="21051" xr:uid="{00000000-0005-0000-0000-0000C9540000}"/>
    <cellStyle name="Output 6 4 2" xfId="21952" xr:uid="{00000000-0005-0000-0000-0000CA540000}"/>
    <cellStyle name="Output 6 5" xfId="21773" xr:uid="{00000000-0005-0000-0000-0000CB540000}"/>
    <cellStyle name="Output 7" xfId="20619" xr:uid="{00000000-0005-0000-0000-0000CC540000}"/>
    <cellStyle name="Output 7 2" xfId="21048" xr:uid="{00000000-0005-0000-0000-0000CD540000}"/>
    <cellStyle name="Output 7 2 2" xfId="21949" xr:uid="{00000000-0005-0000-0000-0000CE540000}"/>
    <cellStyle name="Output 7 3" xfId="21776" xr:uid="{00000000-0005-0000-0000-0000CF540000}"/>
    <cellStyle name="Percen - Style1" xfId="20620" xr:uid="{00000000-0005-0000-0000-0000D0540000}"/>
    <cellStyle name="Percent" xfId="20961" builtinId="5"/>
    <cellStyle name="Percent [0]" xfId="20621" xr:uid="{00000000-0005-0000-0000-0000D2540000}"/>
    <cellStyle name="Percent [00]" xfId="20622" xr:uid="{00000000-0005-0000-0000-0000D3540000}"/>
    <cellStyle name="Percent 10" xfId="20623" xr:uid="{00000000-0005-0000-0000-0000D4540000}"/>
    <cellStyle name="Percent 10 2" xfId="20624" xr:uid="{00000000-0005-0000-0000-0000D5540000}"/>
    <cellStyle name="Percent 10 2 2" xfId="20625" xr:uid="{00000000-0005-0000-0000-0000D6540000}"/>
    <cellStyle name="Percent 10 3" xfId="20626" xr:uid="{00000000-0005-0000-0000-0000D7540000}"/>
    <cellStyle name="Percent 10 4" xfId="20627" xr:uid="{00000000-0005-0000-0000-0000D8540000}"/>
    <cellStyle name="Percent 11" xfId="20628" xr:uid="{00000000-0005-0000-0000-0000D9540000}"/>
    <cellStyle name="Percent 11 2" xfId="20629" xr:uid="{00000000-0005-0000-0000-0000DA540000}"/>
    <cellStyle name="Percent 12" xfId="20630" xr:uid="{00000000-0005-0000-0000-0000DB540000}"/>
    <cellStyle name="Percent 12 2" xfId="20631" xr:uid="{00000000-0005-0000-0000-0000DC540000}"/>
    <cellStyle name="Percent 13" xfId="20632" xr:uid="{00000000-0005-0000-0000-0000DD540000}"/>
    <cellStyle name="Percent 13 2" xfId="20633" xr:uid="{00000000-0005-0000-0000-0000DE540000}"/>
    <cellStyle name="Percent 14" xfId="20634" xr:uid="{00000000-0005-0000-0000-0000DF540000}"/>
    <cellStyle name="Percent 15" xfId="20635" xr:uid="{00000000-0005-0000-0000-0000E0540000}"/>
    <cellStyle name="Percent 15 2" xfId="20636" xr:uid="{00000000-0005-0000-0000-0000E1540000}"/>
    <cellStyle name="Percent 16" xfId="20637" xr:uid="{00000000-0005-0000-0000-0000E2540000}"/>
    <cellStyle name="Percent 17" xfId="20638" xr:uid="{00000000-0005-0000-0000-0000E3540000}"/>
    <cellStyle name="Percent 18" xfId="20639" xr:uid="{00000000-0005-0000-0000-0000E4540000}"/>
    <cellStyle name="Percent 19" xfId="20640" xr:uid="{00000000-0005-0000-0000-0000E5540000}"/>
    <cellStyle name="Percent 2" xfId="6" xr:uid="{00000000-0005-0000-0000-0000E6540000}"/>
    <cellStyle name="Percent 2 2" xfId="20641" xr:uid="{00000000-0005-0000-0000-0000E7540000}"/>
    <cellStyle name="Percent 2 2 2" xfId="20642" xr:uid="{00000000-0005-0000-0000-0000E8540000}"/>
    <cellStyle name="Percent 2 2 3" xfId="20643" xr:uid="{00000000-0005-0000-0000-0000E9540000}"/>
    <cellStyle name="Percent 2 2 4" xfId="20644" xr:uid="{00000000-0005-0000-0000-0000EA540000}"/>
    <cellStyle name="Percent 2 2 4 2" xfId="20645" xr:uid="{00000000-0005-0000-0000-0000EB540000}"/>
    <cellStyle name="Percent 2 2 4 2 2" xfId="20646" xr:uid="{00000000-0005-0000-0000-0000EC540000}"/>
    <cellStyle name="Percent 2 2 4 2 2 2" xfId="20647" xr:uid="{00000000-0005-0000-0000-0000ED540000}"/>
    <cellStyle name="Percent 2 2 4 2 2 3" xfId="20648" xr:uid="{00000000-0005-0000-0000-0000EE540000}"/>
    <cellStyle name="Percent 2 2 4 2 2 4" xfId="20649" xr:uid="{00000000-0005-0000-0000-0000EF540000}"/>
    <cellStyle name="Percent 2 2 4 2 3" xfId="20650" xr:uid="{00000000-0005-0000-0000-0000F0540000}"/>
    <cellStyle name="Percent 2 2 4 2 4" xfId="20651" xr:uid="{00000000-0005-0000-0000-0000F1540000}"/>
    <cellStyle name="Percent 2 2 4 2 5" xfId="20652" xr:uid="{00000000-0005-0000-0000-0000F2540000}"/>
    <cellStyle name="Percent 2 2 4 3" xfId="20653" xr:uid="{00000000-0005-0000-0000-0000F3540000}"/>
    <cellStyle name="Percent 2 2 4 3 2" xfId="20654" xr:uid="{00000000-0005-0000-0000-0000F4540000}"/>
    <cellStyle name="Percent 2 2 4 3 3" xfId="20655" xr:uid="{00000000-0005-0000-0000-0000F5540000}"/>
    <cellStyle name="Percent 2 2 4 3 4" xfId="20656" xr:uid="{00000000-0005-0000-0000-0000F6540000}"/>
    <cellStyle name="Percent 2 2 4 4" xfId="20657" xr:uid="{00000000-0005-0000-0000-0000F7540000}"/>
    <cellStyle name="Percent 2 2 4 5" xfId="20658" xr:uid="{00000000-0005-0000-0000-0000F8540000}"/>
    <cellStyle name="Percent 2 2 4 6" xfId="20659" xr:uid="{00000000-0005-0000-0000-0000F9540000}"/>
    <cellStyle name="Percent 2 2 5" xfId="20660" xr:uid="{00000000-0005-0000-0000-0000FA540000}"/>
    <cellStyle name="Percent 2 3" xfId="20661" xr:uid="{00000000-0005-0000-0000-0000FB540000}"/>
    <cellStyle name="Percent 2 4" xfId="20662" xr:uid="{00000000-0005-0000-0000-0000FC540000}"/>
    <cellStyle name="Percent 2 5" xfId="20663" xr:uid="{00000000-0005-0000-0000-0000FD540000}"/>
    <cellStyle name="Percent 2 6" xfId="20664" xr:uid="{00000000-0005-0000-0000-0000FE540000}"/>
    <cellStyle name="Percent 2 7" xfId="20665" xr:uid="{00000000-0005-0000-0000-0000FF540000}"/>
    <cellStyle name="Percent 2 8" xfId="20666" xr:uid="{00000000-0005-0000-0000-000000550000}"/>
    <cellStyle name="Percent 2 8 2" xfId="20667" xr:uid="{00000000-0005-0000-0000-000001550000}"/>
    <cellStyle name="Percent 2 9" xfId="20668" xr:uid="{00000000-0005-0000-0000-000002550000}"/>
    <cellStyle name="Percent 2 9 2" xfId="20669" xr:uid="{00000000-0005-0000-0000-000003550000}"/>
    <cellStyle name="Percent 2 9 2 2" xfId="20670" xr:uid="{00000000-0005-0000-0000-000004550000}"/>
    <cellStyle name="Percent 2 9 2 2 2" xfId="20671" xr:uid="{00000000-0005-0000-0000-000005550000}"/>
    <cellStyle name="Percent 2 9 2 2 3" xfId="20672" xr:uid="{00000000-0005-0000-0000-000006550000}"/>
    <cellStyle name="Percent 2 9 2 2 4" xfId="20673" xr:uid="{00000000-0005-0000-0000-000007550000}"/>
    <cellStyle name="Percent 2 9 2 3" xfId="20674" xr:uid="{00000000-0005-0000-0000-000008550000}"/>
    <cellStyle name="Percent 2 9 2 4" xfId="20675" xr:uid="{00000000-0005-0000-0000-000009550000}"/>
    <cellStyle name="Percent 2 9 2 5" xfId="20676" xr:uid="{00000000-0005-0000-0000-00000A550000}"/>
    <cellStyle name="Percent 2 9 3" xfId="20677" xr:uid="{00000000-0005-0000-0000-00000B550000}"/>
    <cellStyle name="Percent 2 9 3 2" xfId="20678" xr:uid="{00000000-0005-0000-0000-00000C550000}"/>
    <cellStyle name="Percent 2 9 3 3" xfId="20679" xr:uid="{00000000-0005-0000-0000-00000D550000}"/>
    <cellStyle name="Percent 2 9 3 4" xfId="20680" xr:uid="{00000000-0005-0000-0000-00000E550000}"/>
    <cellStyle name="Percent 2 9 4" xfId="20681" xr:uid="{00000000-0005-0000-0000-00000F550000}"/>
    <cellStyle name="Percent 2 9 5" xfId="20682" xr:uid="{00000000-0005-0000-0000-000010550000}"/>
    <cellStyle name="Percent 2 9 6" xfId="20683" xr:uid="{00000000-0005-0000-0000-000011550000}"/>
    <cellStyle name="Percent 20" xfId="20684" xr:uid="{00000000-0005-0000-0000-000012550000}"/>
    <cellStyle name="Percent 21" xfId="20685" xr:uid="{00000000-0005-0000-0000-000013550000}"/>
    <cellStyle name="Percent 21 2" xfId="20686" xr:uid="{00000000-0005-0000-0000-000014550000}"/>
    <cellStyle name="Percent 21 3" xfId="20687" xr:uid="{00000000-0005-0000-0000-000015550000}"/>
    <cellStyle name="Percent 21 4" xfId="20688" xr:uid="{00000000-0005-0000-0000-000016550000}"/>
    <cellStyle name="Percent 3" xfId="14" xr:uid="{00000000-0005-0000-0000-000017550000}"/>
    <cellStyle name="Percent 3 2" xfId="20689" xr:uid="{00000000-0005-0000-0000-000018550000}"/>
    <cellStyle name="Percent 3 2 2" xfId="20690" xr:uid="{00000000-0005-0000-0000-000019550000}"/>
    <cellStyle name="Percent 3 2 2 2" xfId="20691" xr:uid="{00000000-0005-0000-0000-00001A550000}"/>
    <cellStyle name="Percent 3 2 2 3" xfId="20692" xr:uid="{00000000-0005-0000-0000-00001B550000}"/>
    <cellStyle name="Percent 3 2 3" xfId="20693" xr:uid="{00000000-0005-0000-0000-00001C550000}"/>
    <cellStyle name="Percent 3 2 4" xfId="20694" xr:uid="{00000000-0005-0000-0000-00001D550000}"/>
    <cellStyle name="Percent 3 3" xfId="20695" xr:uid="{00000000-0005-0000-0000-00001E550000}"/>
    <cellStyle name="Percent 3 3 2" xfId="20696" xr:uid="{00000000-0005-0000-0000-00001F550000}"/>
    <cellStyle name="Percent 3 4" xfId="20697" xr:uid="{00000000-0005-0000-0000-000020550000}"/>
    <cellStyle name="Percent 3 4 2" xfId="20698" xr:uid="{00000000-0005-0000-0000-000021550000}"/>
    <cellStyle name="Percent 3 4 3" xfId="20699" xr:uid="{00000000-0005-0000-0000-000022550000}"/>
    <cellStyle name="Percent 4" xfId="20700" xr:uid="{00000000-0005-0000-0000-000023550000}"/>
    <cellStyle name="Percent 4 2" xfId="20701" xr:uid="{00000000-0005-0000-0000-000024550000}"/>
    <cellStyle name="Percent 4 2 2" xfId="20702" xr:uid="{00000000-0005-0000-0000-000025550000}"/>
    <cellStyle name="Percent 4 2 2 2" xfId="20703" xr:uid="{00000000-0005-0000-0000-000026550000}"/>
    <cellStyle name="Percent 4 3" xfId="20704" xr:uid="{00000000-0005-0000-0000-000027550000}"/>
    <cellStyle name="Percent 4 3 2" xfId="20705" xr:uid="{00000000-0005-0000-0000-000028550000}"/>
    <cellStyle name="Percent 4 4" xfId="20706" xr:uid="{00000000-0005-0000-0000-000029550000}"/>
    <cellStyle name="Percent 5" xfId="20707" xr:uid="{00000000-0005-0000-0000-00002A550000}"/>
    <cellStyle name="Percent 5 2" xfId="20708" xr:uid="{00000000-0005-0000-0000-00002B550000}"/>
    <cellStyle name="Percent 5 2 2" xfId="20709" xr:uid="{00000000-0005-0000-0000-00002C550000}"/>
    <cellStyle name="Percent 5 2 2 2" xfId="20710" xr:uid="{00000000-0005-0000-0000-00002D550000}"/>
    <cellStyle name="Percent 5 2 3" xfId="20711" xr:uid="{00000000-0005-0000-0000-00002E550000}"/>
    <cellStyle name="Percent 5 2 4" xfId="20712" xr:uid="{00000000-0005-0000-0000-00002F550000}"/>
    <cellStyle name="Percent 5 2 4 2" xfId="20713" xr:uid="{00000000-0005-0000-0000-000030550000}"/>
    <cellStyle name="Percent 5 2 4 2 2" xfId="20714" xr:uid="{00000000-0005-0000-0000-000031550000}"/>
    <cellStyle name="Percent 5 2 4 2 3" xfId="20715" xr:uid="{00000000-0005-0000-0000-000032550000}"/>
    <cellStyle name="Percent 5 2 4 2 4" xfId="20716" xr:uid="{00000000-0005-0000-0000-000033550000}"/>
    <cellStyle name="Percent 5 2 4 3" xfId="20717" xr:uid="{00000000-0005-0000-0000-000034550000}"/>
    <cellStyle name="Percent 5 2 4 4" xfId="20718" xr:uid="{00000000-0005-0000-0000-000035550000}"/>
    <cellStyle name="Percent 5 2 4 5" xfId="20719" xr:uid="{00000000-0005-0000-0000-000036550000}"/>
    <cellStyle name="Percent 5 2 5" xfId="20720" xr:uid="{00000000-0005-0000-0000-000037550000}"/>
    <cellStyle name="Percent 5 2 5 2" xfId="20721" xr:uid="{00000000-0005-0000-0000-000038550000}"/>
    <cellStyle name="Percent 5 2 5 3" xfId="20722" xr:uid="{00000000-0005-0000-0000-000039550000}"/>
    <cellStyle name="Percent 5 2 5 4" xfId="20723" xr:uid="{00000000-0005-0000-0000-00003A550000}"/>
    <cellStyle name="Percent 5 2 6" xfId="20724" xr:uid="{00000000-0005-0000-0000-00003B550000}"/>
    <cellStyle name="Percent 5 2 7" xfId="20725" xr:uid="{00000000-0005-0000-0000-00003C550000}"/>
    <cellStyle name="Percent 5 2 8" xfId="20726" xr:uid="{00000000-0005-0000-0000-00003D550000}"/>
    <cellStyle name="Percent 5 3" xfId="20727" xr:uid="{00000000-0005-0000-0000-00003E550000}"/>
    <cellStyle name="Percent 5 3 2" xfId="20728" xr:uid="{00000000-0005-0000-0000-00003F550000}"/>
    <cellStyle name="Percent 5 4" xfId="20729" xr:uid="{00000000-0005-0000-0000-000040550000}"/>
    <cellStyle name="Percent 5 4 2" xfId="20730" xr:uid="{00000000-0005-0000-0000-000041550000}"/>
    <cellStyle name="Percent 5 4 2 2" xfId="20731" xr:uid="{00000000-0005-0000-0000-000042550000}"/>
    <cellStyle name="Percent 5 4 2 3" xfId="20732" xr:uid="{00000000-0005-0000-0000-000043550000}"/>
    <cellStyle name="Percent 5 4 2 4" xfId="20733" xr:uid="{00000000-0005-0000-0000-000044550000}"/>
    <cellStyle name="Percent 5 4 3" xfId="20734" xr:uid="{00000000-0005-0000-0000-000045550000}"/>
    <cellStyle name="Percent 5 4 4" xfId="20735" xr:uid="{00000000-0005-0000-0000-000046550000}"/>
    <cellStyle name="Percent 5 4 5" xfId="20736" xr:uid="{00000000-0005-0000-0000-000047550000}"/>
    <cellStyle name="Percent 5 5" xfId="20737" xr:uid="{00000000-0005-0000-0000-000048550000}"/>
    <cellStyle name="Percent 5 5 2" xfId="20738" xr:uid="{00000000-0005-0000-0000-000049550000}"/>
    <cellStyle name="Percent 5 5 3" xfId="20739" xr:uid="{00000000-0005-0000-0000-00004A550000}"/>
    <cellStyle name="Percent 5 5 4" xfId="20740" xr:uid="{00000000-0005-0000-0000-00004B550000}"/>
    <cellStyle name="Percent 5 6" xfId="20741" xr:uid="{00000000-0005-0000-0000-00004C550000}"/>
    <cellStyle name="Percent 5 7" xfId="20742" xr:uid="{00000000-0005-0000-0000-00004D550000}"/>
    <cellStyle name="Percent 5 8" xfId="20743" xr:uid="{00000000-0005-0000-0000-00004E550000}"/>
    <cellStyle name="Percent 6" xfId="20744" xr:uid="{00000000-0005-0000-0000-00004F550000}"/>
    <cellStyle name="Percent 6 2" xfId="20745" xr:uid="{00000000-0005-0000-0000-000050550000}"/>
    <cellStyle name="Percent 6 2 2" xfId="20746" xr:uid="{00000000-0005-0000-0000-000051550000}"/>
    <cellStyle name="Percent 6 3" xfId="20747" xr:uid="{00000000-0005-0000-0000-000052550000}"/>
    <cellStyle name="Percent 6 3 2" xfId="20748" xr:uid="{00000000-0005-0000-0000-000053550000}"/>
    <cellStyle name="Percent 7" xfId="20749" xr:uid="{00000000-0005-0000-0000-000054550000}"/>
    <cellStyle name="Percent 7 2" xfId="20750" xr:uid="{00000000-0005-0000-0000-000055550000}"/>
    <cellStyle name="Percent 7 2 2" xfId="20751" xr:uid="{00000000-0005-0000-0000-000056550000}"/>
    <cellStyle name="Percent 7 3" xfId="20752" xr:uid="{00000000-0005-0000-0000-000057550000}"/>
    <cellStyle name="Percent 8" xfId="20753" xr:uid="{00000000-0005-0000-0000-000058550000}"/>
    <cellStyle name="Percent 8 10" xfId="20754" xr:uid="{00000000-0005-0000-0000-000059550000}"/>
    <cellStyle name="Percent 8 11" xfId="20755" xr:uid="{00000000-0005-0000-0000-00005A550000}"/>
    <cellStyle name="Percent 8 12" xfId="20756" xr:uid="{00000000-0005-0000-0000-00005B550000}"/>
    <cellStyle name="Percent 8 2" xfId="20757" xr:uid="{00000000-0005-0000-0000-00005C550000}"/>
    <cellStyle name="Percent 8 3" xfId="20758" xr:uid="{00000000-0005-0000-0000-00005D550000}"/>
    <cellStyle name="Percent 8 4" xfId="20759" xr:uid="{00000000-0005-0000-0000-00005E550000}"/>
    <cellStyle name="Percent 8 5" xfId="20760" xr:uid="{00000000-0005-0000-0000-00005F550000}"/>
    <cellStyle name="Percent 8 6" xfId="20761" xr:uid="{00000000-0005-0000-0000-000060550000}"/>
    <cellStyle name="Percent 8 7" xfId="20762" xr:uid="{00000000-0005-0000-0000-000061550000}"/>
    <cellStyle name="Percent 8 8" xfId="20763" xr:uid="{00000000-0005-0000-0000-000062550000}"/>
    <cellStyle name="Percent 8 9" xfId="20764" xr:uid="{00000000-0005-0000-0000-000063550000}"/>
    <cellStyle name="Percent 9" xfId="20765" xr:uid="{00000000-0005-0000-0000-000064550000}"/>
    <cellStyle name="Percent 9 10" xfId="20766" xr:uid="{00000000-0005-0000-0000-000065550000}"/>
    <cellStyle name="Percent 9 11" xfId="20767" xr:uid="{00000000-0005-0000-0000-000066550000}"/>
    <cellStyle name="Percent 9 2" xfId="20768" xr:uid="{00000000-0005-0000-0000-000067550000}"/>
    <cellStyle name="Percent 9 3" xfId="20769" xr:uid="{00000000-0005-0000-0000-000068550000}"/>
    <cellStyle name="Percent 9 4" xfId="20770" xr:uid="{00000000-0005-0000-0000-000069550000}"/>
    <cellStyle name="Percent 9 5" xfId="20771" xr:uid="{00000000-0005-0000-0000-00006A550000}"/>
    <cellStyle name="Percent 9 6" xfId="20772" xr:uid="{00000000-0005-0000-0000-00006B550000}"/>
    <cellStyle name="Percent 9 7" xfId="20773" xr:uid="{00000000-0005-0000-0000-00006C550000}"/>
    <cellStyle name="Percent 9 8" xfId="20774" xr:uid="{00000000-0005-0000-0000-00006D550000}"/>
    <cellStyle name="Percent 9 9" xfId="20775" xr:uid="{00000000-0005-0000-0000-00006E550000}"/>
    <cellStyle name="PrePop Currency (0)" xfId="20776" xr:uid="{00000000-0005-0000-0000-00006F550000}"/>
    <cellStyle name="PrePop Currency (2)" xfId="20777" xr:uid="{00000000-0005-0000-0000-000070550000}"/>
    <cellStyle name="PrePop Units (0)" xfId="20778" xr:uid="{00000000-0005-0000-0000-000071550000}"/>
    <cellStyle name="PrePop Units (1)" xfId="20779" xr:uid="{00000000-0005-0000-0000-000072550000}"/>
    <cellStyle name="PrePop Units (2)" xfId="20780" xr:uid="{00000000-0005-0000-0000-000073550000}"/>
    <cellStyle name="Price" xfId="20781" xr:uid="{00000000-0005-0000-0000-000074550000}"/>
    <cellStyle name="Price 2" xfId="20782" xr:uid="{00000000-0005-0000-0000-000075550000}"/>
    <cellStyle name="Price 3" xfId="20783" xr:uid="{00000000-0005-0000-0000-000076550000}"/>
    <cellStyle name="RunRep_Header" xfId="20784" xr:uid="{00000000-0005-0000-0000-000077550000}"/>
    <cellStyle name="Sheet Title" xfId="20785" xr:uid="{00000000-0005-0000-0000-000078550000}"/>
    <cellStyle name="showExposure" xfId="20786" xr:uid="{00000000-0005-0000-0000-000079550000}"/>
    <cellStyle name="showExposure 2" xfId="21047" xr:uid="{00000000-0005-0000-0000-00007A550000}"/>
    <cellStyle name="showExposure 2 2" xfId="21948" xr:uid="{00000000-0005-0000-0000-00007B550000}"/>
    <cellStyle name="showExposure 3" xfId="21777" xr:uid="{00000000-0005-0000-0000-00007C550000}"/>
    <cellStyle name="showParameterE" xfId="20787" xr:uid="{00000000-0005-0000-0000-00007D550000}"/>
    <cellStyle name="showParameterE 2" xfId="21046" xr:uid="{00000000-0005-0000-0000-00007E550000}"/>
    <cellStyle name="showParameterE 2 2" xfId="21947" xr:uid="{00000000-0005-0000-0000-00007F550000}"/>
    <cellStyle name="showParameterE 3" xfId="21778" xr:uid="{00000000-0005-0000-0000-000080550000}"/>
    <cellStyle name="Standard_AX-4-4-Profit-Loss-310899" xfId="20788" xr:uid="{00000000-0005-0000-0000-000081550000}"/>
    <cellStyle name="Style 1" xfId="20789" xr:uid="{00000000-0005-0000-0000-000082550000}"/>
    <cellStyle name="Style 1 2" xfId="20790" xr:uid="{00000000-0005-0000-0000-000083550000}"/>
    <cellStyle name="Style 1 2 2" xfId="20791" xr:uid="{00000000-0005-0000-0000-000084550000}"/>
    <cellStyle name="Style 1 3" xfId="20792" xr:uid="{00000000-0005-0000-0000-000085550000}"/>
    <cellStyle name="Style 1 4" xfId="20793" xr:uid="{00000000-0005-0000-0000-000086550000}"/>
    <cellStyle name="Style 2" xfId="20794" xr:uid="{00000000-0005-0000-0000-000087550000}"/>
    <cellStyle name="Style 3" xfId="20795" xr:uid="{00000000-0005-0000-0000-000088550000}"/>
    <cellStyle name="Style 4" xfId="20796" xr:uid="{00000000-0005-0000-0000-000089550000}"/>
    <cellStyle name="Style 5" xfId="20797" xr:uid="{00000000-0005-0000-0000-00008A550000}"/>
    <cellStyle name="Style 6" xfId="20798" xr:uid="{00000000-0005-0000-0000-00008B550000}"/>
    <cellStyle name="Style 7" xfId="20799" xr:uid="{00000000-0005-0000-0000-00008C550000}"/>
    <cellStyle name="Style 8" xfId="20800" xr:uid="{00000000-0005-0000-0000-00008D550000}"/>
    <cellStyle name="Style 9" xfId="21411" xr:uid="{00000000-0005-0000-0000-00008E550000}"/>
    <cellStyle name="Text Indent A" xfId="20801" xr:uid="{00000000-0005-0000-0000-00008F550000}"/>
    <cellStyle name="Text Indent B" xfId="20802" xr:uid="{00000000-0005-0000-0000-000090550000}"/>
    <cellStyle name="Text Indent C" xfId="20803" xr:uid="{00000000-0005-0000-0000-000091550000}"/>
    <cellStyle name="Tickmark" xfId="20804" xr:uid="{00000000-0005-0000-0000-000092550000}"/>
    <cellStyle name="Title 2" xfId="20805" xr:uid="{00000000-0005-0000-0000-000093550000}"/>
    <cellStyle name="Title 2 2" xfId="20806" xr:uid="{00000000-0005-0000-0000-000094550000}"/>
    <cellStyle name="Title 2 2 2" xfId="20807" xr:uid="{00000000-0005-0000-0000-000095550000}"/>
    <cellStyle name="Title 2 3" xfId="20808" xr:uid="{00000000-0005-0000-0000-000096550000}"/>
    <cellStyle name="Title 2 4" xfId="20809" xr:uid="{00000000-0005-0000-0000-000097550000}"/>
    <cellStyle name="Title 3" xfId="20810" xr:uid="{00000000-0005-0000-0000-000098550000}"/>
    <cellStyle name="Title 3 2" xfId="20811" xr:uid="{00000000-0005-0000-0000-000099550000}"/>
    <cellStyle name="Title 3 3" xfId="20812" xr:uid="{00000000-0005-0000-0000-00009A550000}"/>
    <cellStyle name="Title 4" xfId="20813" xr:uid="{00000000-0005-0000-0000-00009B550000}"/>
    <cellStyle name="Title 4 2" xfId="20814" xr:uid="{00000000-0005-0000-0000-00009C550000}"/>
    <cellStyle name="Title 4 3" xfId="20815" xr:uid="{00000000-0005-0000-0000-00009D550000}"/>
    <cellStyle name="Title 5" xfId="20816" xr:uid="{00000000-0005-0000-0000-00009E550000}"/>
    <cellStyle name="Title 5 2" xfId="20817" xr:uid="{00000000-0005-0000-0000-00009F550000}"/>
    <cellStyle name="Title 5 3" xfId="20818" xr:uid="{00000000-0005-0000-0000-0000A0550000}"/>
    <cellStyle name="Title 6" xfId="20819" xr:uid="{00000000-0005-0000-0000-0000A1550000}"/>
    <cellStyle name="Title 6 2" xfId="20820" xr:uid="{00000000-0005-0000-0000-0000A2550000}"/>
    <cellStyle name="Title 6 3" xfId="20821" xr:uid="{00000000-0005-0000-0000-0000A3550000}"/>
    <cellStyle name="Title 7" xfId="20822" xr:uid="{00000000-0005-0000-0000-0000A4550000}"/>
    <cellStyle name="Total 2" xfId="20823" xr:uid="{00000000-0005-0000-0000-0000A5550000}"/>
    <cellStyle name="Total 2 10" xfId="20824" xr:uid="{00000000-0005-0000-0000-0000A6550000}"/>
    <cellStyle name="Total 2 10 2" xfId="20825" xr:uid="{00000000-0005-0000-0000-0000A7550000}"/>
    <cellStyle name="Total 2 10 2 2" xfId="21044" xr:uid="{00000000-0005-0000-0000-0000A8550000}"/>
    <cellStyle name="Total 2 10 2 2 2" xfId="21945" xr:uid="{00000000-0005-0000-0000-0000A9550000}"/>
    <cellStyle name="Total 2 10 2 3" xfId="21780" xr:uid="{00000000-0005-0000-0000-0000AA550000}"/>
    <cellStyle name="Total 2 10 3" xfId="20826" xr:uid="{00000000-0005-0000-0000-0000AB550000}"/>
    <cellStyle name="Total 2 10 3 2" xfId="21043" xr:uid="{00000000-0005-0000-0000-0000AC550000}"/>
    <cellStyle name="Total 2 10 3 2 2" xfId="21944" xr:uid="{00000000-0005-0000-0000-0000AD550000}"/>
    <cellStyle name="Total 2 10 3 3" xfId="21781" xr:uid="{00000000-0005-0000-0000-0000AE550000}"/>
    <cellStyle name="Total 2 10 4" xfId="20827" xr:uid="{00000000-0005-0000-0000-0000AF550000}"/>
    <cellStyle name="Total 2 10 4 2" xfId="21042" xr:uid="{00000000-0005-0000-0000-0000B0550000}"/>
    <cellStyle name="Total 2 10 4 2 2" xfId="21943" xr:uid="{00000000-0005-0000-0000-0000B1550000}"/>
    <cellStyle name="Total 2 10 4 3" xfId="21782" xr:uid="{00000000-0005-0000-0000-0000B2550000}"/>
    <cellStyle name="Total 2 10 5" xfId="20828" xr:uid="{00000000-0005-0000-0000-0000B3550000}"/>
    <cellStyle name="Total 2 10 5 2" xfId="21041" xr:uid="{00000000-0005-0000-0000-0000B4550000}"/>
    <cellStyle name="Total 2 10 5 2 2" xfId="21942" xr:uid="{00000000-0005-0000-0000-0000B5550000}"/>
    <cellStyle name="Total 2 10 5 3" xfId="21783" xr:uid="{00000000-0005-0000-0000-0000B6550000}"/>
    <cellStyle name="Total 2 11" xfId="20829" xr:uid="{00000000-0005-0000-0000-0000B7550000}"/>
    <cellStyle name="Total 2 11 2" xfId="20830" xr:uid="{00000000-0005-0000-0000-0000B8550000}"/>
    <cellStyle name="Total 2 11 2 2" xfId="21039" xr:uid="{00000000-0005-0000-0000-0000B9550000}"/>
    <cellStyle name="Total 2 11 2 2 2" xfId="21940" xr:uid="{00000000-0005-0000-0000-0000BA550000}"/>
    <cellStyle name="Total 2 11 2 3" xfId="21785" xr:uid="{00000000-0005-0000-0000-0000BB550000}"/>
    <cellStyle name="Total 2 11 3" xfId="20831" xr:uid="{00000000-0005-0000-0000-0000BC550000}"/>
    <cellStyle name="Total 2 11 3 2" xfId="21038" xr:uid="{00000000-0005-0000-0000-0000BD550000}"/>
    <cellStyle name="Total 2 11 3 2 2" xfId="21939" xr:uid="{00000000-0005-0000-0000-0000BE550000}"/>
    <cellStyle name="Total 2 11 3 3" xfId="21786" xr:uid="{00000000-0005-0000-0000-0000BF550000}"/>
    <cellStyle name="Total 2 11 4" xfId="20832" xr:uid="{00000000-0005-0000-0000-0000C0550000}"/>
    <cellStyle name="Total 2 11 4 2" xfId="21037" xr:uid="{00000000-0005-0000-0000-0000C1550000}"/>
    <cellStyle name="Total 2 11 4 2 2" xfId="21938" xr:uid="{00000000-0005-0000-0000-0000C2550000}"/>
    <cellStyle name="Total 2 11 4 3" xfId="21787" xr:uid="{00000000-0005-0000-0000-0000C3550000}"/>
    <cellStyle name="Total 2 11 5" xfId="20833" xr:uid="{00000000-0005-0000-0000-0000C4550000}"/>
    <cellStyle name="Total 2 11 5 2" xfId="21036" xr:uid="{00000000-0005-0000-0000-0000C5550000}"/>
    <cellStyle name="Total 2 11 5 2 2" xfId="21937" xr:uid="{00000000-0005-0000-0000-0000C6550000}"/>
    <cellStyle name="Total 2 11 5 3" xfId="21788" xr:uid="{00000000-0005-0000-0000-0000C7550000}"/>
    <cellStyle name="Total 2 11 6" xfId="21040" xr:uid="{00000000-0005-0000-0000-0000C8550000}"/>
    <cellStyle name="Total 2 11 6 2" xfId="21941" xr:uid="{00000000-0005-0000-0000-0000C9550000}"/>
    <cellStyle name="Total 2 11 7" xfId="21784" xr:uid="{00000000-0005-0000-0000-0000CA550000}"/>
    <cellStyle name="Total 2 12" xfId="20834" xr:uid="{00000000-0005-0000-0000-0000CB550000}"/>
    <cellStyle name="Total 2 12 2" xfId="20835" xr:uid="{00000000-0005-0000-0000-0000CC550000}"/>
    <cellStyle name="Total 2 12 2 2" xfId="21034" xr:uid="{00000000-0005-0000-0000-0000CD550000}"/>
    <cellStyle name="Total 2 12 2 2 2" xfId="21935" xr:uid="{00000000-0005-0000-0000-0000CE550000}"/>
    <cellStyle name="Total 2 12 2 3" xfId="21790" xr:uid="{00000000-0005-0000-0000-0000CF550000}"/>
    <cellStyle name="Total 2 12 3" xfId="20836" xr:uid="{00000000-0005-0000-0000-0000D0550000}"/>
    <cellStyle name="Total 2 12 3 2" xfId="21033" xr:uid="{00000000-0005-0000-0000-0000D1550000}"/>
    <cellStyle name="Total 2 12 3 2 2" xfId="21934" xr:uid="{00000000-0005-0000-0000-0000D2550000}"/>
    <cellStyle name="Total 2 12 3 3" xfId="21791" xr:uid="{00000000-0005-0000-0000-0000D3550000}"/>
    <cellStyle name="Total 2 12 4" xfId="20837" xr:uid="{00000000-0005-0000-0000-0000D4550000}"/>
    <cellStyle name="Total 2 12 4 2" xfId="21032" xr:uid="{00000000-0005-0000-0000-0000D5550000}"/>
    <cellStyle name="Total 2 12 4 2 2" xfId="21933" xr:uid="{00000000-0005-0000-0000-0000D6550000}"/>
    <cellStyle name="Total 2 12 4 3" xfId="21792" xr:uid="{00000000-0005-0000-0000-0000D7550000}"/>
    <cellStyle name="Total 2 12 5" xfId="20838" xr:uid="{00000000-0005-0000-0000-0000D8550000}"/>
    <cellStyle name="Total 2 12 5 2" xfId="21031" xr:uid="{00000000-0005-0000-0000-0000D9550000}"/>
    <cellStyle name="Total 2 12 5 2 2" xfId="21932" xr:uid="{00000000-0005-0000-0000-0000DA550000}"/>
    <cellStyle name="Total 2 12 5 3" xfId="21793" xr:uid="{00000000-0005-0000-0000-0000DB550000}"/>
    <cellStyle name="Total 2 12 6" xfId="21035" xr:uid="{00000000-0005-0000-0000-0000DC550000}"/>
    <cellStyle name="Total 2 12 6 2" xfId="21936" xr:uid="{00000000-0005-0000-0000-0000DD550000}"/>
    <cellStyle name="Total 2 12 7" xfId="21789" xr:uid="{00000000-0005-0000-0000-0000DE550000}"/>
    <cellStyle name="Total 2 13" xfId="20839" xr:uid="{00000000-0005-0000-0000-0000DF550000}"/>
    <cellStyle name="Total 2 13 2" xfId="20840" xr:uid="{00000000-0005-0000-0000-0000E0550000}"/>
    <cellStyle name="Total 2 13 2 2" xfId="21029" xr:uid="{00000000-0005-0000-0000-0000E1550000}"/>
    <cellStyle name="Total 2 13 2 2 2" xfId="21930" xr:uid="{00000000-0005-0000-0000-0000E2550000}"/>
    <cellStyle name="Total 2 13 2 3" xfId="21795" xr:uid="{00000000-0005-0000-0000-0000E3550000}"/>
    <cellStyle name="Total 2 13 3" xfId="20841" xr:uid="{00000000-0005-0000-0000-0000E4550000}"/>
    <cellStyle name="Total 2 13 3 2" xfId="21028" xr:uid="{00000000-0005-0000-0000-0000E5550000}"/>
    <cellStyle name="Total 2 13 3 2 2" xfId="21929" xr:uid="{00000000-0005-0000-0000-0000E6550000}"/>
    <cellStyle name="Total 2 13 3 3" xfId="21796" xr:uid="{00000000-0005-0000-0000-0000E7550000}"/>
    <cellStyle name="Total 2 13 4" xfId="20842" xr:uid="{00000000-0005-0000-0000-0000E8550000}"/>
    <cellStyle name="Total 2 13 4 2" xfId="21027" xr:uid="{00000000-0005-0000-0000-0000E9550000}"/>
    <cellStyle name="Total 2 13 4 2 2" xfId="21928" xr:uid="{00000000-0005-0000-0000-0000EA550000}"/>
    <cellStyle name="Total 2 13 4 3" xfId="21797" xr:uid="{00000000-0005-0000-0000-0000EB550000}"/>
    <cellStyle name="Total 2 13 5" xfId="21030" xr:uid="{00000000-0005-0000-0000-0000EC550000}"/>
    <cellStyle name="Total 2 13 5 2" xfId="21931" xr:uid="{00000000-0005-0000-0000-0000ED550000}"/>
    <cellStyle name="Total 2 13 6" xfId="21794" xr:uid="{00000000-0005-0000-0000-0000EE550000}"/>
    <cellStyle name="Total 2 14" xfId="20843" xr:uid="{00000000-0005-0000-0000-0000EF550000}"/>
    <cellStyle name="Total 2 14 2" xfId="21026" xr:uid="{00000000-0005-0000-0000-0000F0550000}"/>
    <cellStyle name="Total 2 14 2 2" xfId="21927" xr:uid="{00000000-0005-0000-0000-0000F1550000}"/>
    <cellStyle name="Total 2 14 3" xfId="21798" xr:uid="{00000000-0005-0000-0000-0000F2550000}"/>
    <cellStyle name="Total 2 15" xfId="20844" xr:uid="{00000000-0005-0000-0000-0000F3550000}"/>
    <cellStyle name="Total 2 15 2" xfId="21025" xr:uid="{00000000-0005-0000-0000-0000F4550000}"/>
    <cellStyle name="Total 2 15 2 2" xfId="21926" xr:uid="{00000000-0005-0000-0000-0000F5550000}"/>
    <cellStyle name="Total 2 15 3" xfId="21799" xr:uid="{00000000-0005-0000-0000-0000F6550000}"/>
    <cellStyle name="Total 2 16" xfId="20845" xr:uid="{00000000-0005-0000-0000-0000F7550000}"/>
    <cellStyle name="Total 2 16 2" xfId="21024" xr:uid="{00000000-0005-0000-0000-0000F8550000}"/>
    <cellStyle name="Total 2 16 2 2" xfId="21925" xr:uid="{00000000-0005-0000-0000-0000F9550000}"/>
    <cellStyle name="Total 2 16 3" xfId="21800" xr:uid="{00000000-0005-0000-0000-0000FA550000}"/>
    <cellStyle name="Total 2 17" xfId="21045" xr:uid="{00000000-0005-0000-0000-0000FB550000}"/>
    <cellStyle name="Total 2 17 2" xfId="21946" xr:uid="{00000000-0005-0000-0000-0000FC550000}"/>
    <cellStyle name="Total 2 18" xfId="21779" xr:uid="{00000000-0005-0000-0000-0000FD550000}"/>
    <cellStyle name="Total 2 2" xfId="20846" xr:uid="{00000000-0005-0000-0000-0000FE550000}"/>
    <cellStyle name="Total 2 2 10" xfId="21023" xr:uid="{00000000-0005-0000-0000-0000FF550000}"/>
    <cellStyle name="Total 2 2 10 2" xfId="21924" xr:uid="{00000000-0005-0000-0000-000000560000}"/>
    <cellStyle name="Total 2 2 11" xfId="21801" xr:uid="{00000000-0005-0000-0000-000001560000}"/>
    <cellStyle name="Total 2 2 2" xfId="20847" xr:uid="{00000000-0005-0000-0000-000002560000}"/>
    <cellStyle name="Total 2 2 2 2" xfId="20848" xr:uid="{00000000-0005-0000-0000-000003560000}"/>
    <cellStyle name="Total 2 2 2 2 2" xfId="21021" xr:uid="{00000000-0005-0000-0000-000004560000}"/>
    <cellStyle name="Total 2 2 2 2 2 2" xfId="21922" xr:uid="{00000000-0005-0000-0000-000005560000}"/>
    <cellStyle name="Total 2 2 2 2 3" xfId="21803" xr:uid="{00000000-0005-0000-0000-000006560000}"/>
    <cellStyle name="Total 2 2 2 3" xfId="20849" xr:uid="{00000000-0005-0000-0000-000007560000}"/>
    <cellStyle name="Total 2 2 2 3 2" xfId="21020" xr:uid="{00000000-0005-0000-0000-000008560000}"/>
    <cellStyle name="Total 2 2 2 3 2 2" xfId="21921" xr:uid="{00000000-0005-0000-0000-000009560000}"/>
    <cellStyle name="Total 2 2 2 3 3" xfId="21804" xr:uid="{00000000-0005-0000-0000-00000A560000}"/>
    <cellStyle name="Total 2 2 2 4" xfId="20850" xr:uid="{00000000-0005-0000-0000-00000B560000}"/>
    <cellStyle name="Total 2 2 2 4 2" xfId="21019" xr:uid="{00000000-0005-0000-0000-00000C560000}"/>
    <cellStyle name="Total 2 2 2 4 2 2" xfId="21920" xr:uid="{00000000-0005-0000-0000-00000D560000}"/>
    <cellStyle name="Total 2 2 2 4 3" xfId="21805" xr:uid="{00000000-0005-0000-0000-00000E560000}"/>
    <cellStyle name="Total 2 2 2 5" xfId="21022" xr:uid="{00000000-0005-0000-0000-00000F560000}"/>
    <cellStyle name="Total 2 2 2 5 2" xfId="21923" xr:uid="{00000000-0005-0000-0000-000010560000}"/>
    <cellStyle name="Total 2 2 2 6" xfId="21802" xr:uid="{00000000-0005-0000-0000-000011560000}"/>
    <cellStyle name="Total 2 2 3" xfId="20851" xr:uid="{00000000-0005-0000-0000-000012560000}"/>
    <cellStyle name="Total 2 2 3 2" xfId="20852" xr:uid="{00000000-0005-0000-0000-000013560000}"/>
    <cellStyle name="Total 2 2 3 2 2" xfId="21017" xr:uid="{00000000-0005-0000-0000-000014560000}"/>
    <cellStyle name="Total 2 2 3 2 2 2" xfId="21918" xr:uid="{00000000-0005-0000-0000-000015560000}"/>
    <cellStyle name="Total 2 2 3 2 3" xfId="21807" xr:uid="{00000000-0005-0000-0000-000016560000}"/>
    <cellStyle name="Total 2 2 3 3" xfId="20853" xr:uid="{00000000-0005-0000-0000-000017560000}"/>
    <cellStyle name="Total 2 2 3 3 2" xfId="21016" xr:uid="{00000000-0005-0000-0000-000018560000}"/>
    <cellStyle name="Total 2 2 3 3 2 2" xfId="21917" xr:uid="{00000000-0005-0000-0000-000019560000}"/>
    <cellStyle name="Total 2 2 3 3 3" xfId="21808" xr:uid="{00000000-0005-0000-0000-00001A560000}"/>
    <cellStyle name="Total 2 2 3 4" xfId="20854" xr:uid="{00000000-0005-0000-0000-00001B560000}"/>
    <cellStyle name="Total 2 2 3 4 2" xfId="21015" xr:uid="{00000000-0005-0000-0000-00001C560000}"/>
    <cellStyle name="Total 2 2 3 4 2 2" xfId="21916" xr:uid="{00000000-0005-0000-0000-00001D560000}"/>
    <cellStyle name="Total 2 2 3 4 3" xfId="21809" xr:uid="{00000000-0005-0000-0000-00001E560000}"/>
    <cellStyle name="Total 2 2 3 5" xfId="21018" xr:uid="{00000000-0005-0000-0000-00001F560000}"/>
    <cellStyle name="Total 2 2 3 5 2" xfId="21919" xr:uid="{00000000-0005-0000-0000-000020560000}"/>
    <cellStyle name="Total 2 2 3 6" xfId="21806" xr:uid="{00000000-0005-0000-0000-000021560000}"/>
    <cellStyle name="Total 2 2 4" xfId="20855" xr:uid="{00000000-0005-0000-0000-000022560000}"/>
    <cellStyle name="Total 2 2 4 2" xfId="20856" xr:uid="{00000000-0005-0000-0000-000023560000}"/>
    <cellStyle name="Total 2 2 4 2 2" xfId="21013" xr:uid="{00000000-0005-0000-0000-000024560000}"/>
    <cellStyle name="Total 2 2 4 2 2 2" xfId="21914" xr:uid="{00000000-0005-0000-0000-000025560000}"/>
    <cellStyle name="Total 2 2 4 2 3" xfId="21811" xr:uid="{00000000-0005-0000-0000-000026560000}"/>
    <cellStyle name="Total 2 2 4 3" xfId="20857" xr:uid="{00000000-0005-0000-0000-000027560000}"/>
    <cellStyle name="Total 2 2 4 3 2" xfId="21012" xr:uid="{00000000-0005-0000-0000-000028560000}"/>
    <cellStyle name="Total 2 2 4 3 2 2" xfId="21913" xr:uid="{00000000-0005-0000-0000-000029560000}"/>
    <cellStyle name="Total 2 2 4 3 3" xfId="21812" xr:uid="{00000000-0005-0000-0000-00002A560000}"/>
    <cellStyle name="Total 2 2 4 4" xfId="20858" xr:uid="{00000000-0005-0000-0000-00002B560000}"/>
    <cellStyle name="Total 2 2 4 4 2" xfId="21011" xr:uid="{00000000-0005-0000-0000-00002C560000}"/>
    <cellStyle name="Total 2 2 4 4 2 2" xfId="21912" xr:uid="{00000000-0005-0000-0000-00002D560000}"/>
    <cellStyle name="Total 2 2 4 4 3" xfId="21813" xr:uid="{00000000-0005-0000-0000-00002E560000}"/>
    <cellStyle name="Total 2 2 4 5" xfId="21014" xr:uid="{00000000-0005-0000-0000-00002F560000}"/>
    <cellStyle name="Total 2 2 4 5 2" xfId="21915" xr:uid="{00000000-0005-0000-0000-000030560000}"/>
    <cellStyle name="Total 2 2 4 6" xfId="21810" xr:uid="{00000000-0005-0000-0000-000031560000}"/>
    <cellStyle name="Total 2 2 5" xfId="20859" xr:uid="{00000000-0005-0000-0000-000032560000}"/>
    <cellStyle name="Total 2 2 5 2" xfId="20860" xr:uid="{00000000-0005-0000-0000-000033560000}"/>
    <cellStyle name="Total 2 2 5 2 2" xfId="21009" xr:uid="{00000000-0005-0000-0000-000034560000}"/>
    <cellStyle name="Total 2 2 5 2 2 2" xfId="21910" xr:uid="{00000000-0005-0000-0000-000035560000}"/>
    <cellStyle name="Total 2 2 5 2 3" xfId="21815" xr:uid="{00000000-0005-0000-0000-000036560000}"/>
    <cellStyle name="Total 2 2 5 3" xfId="20861" xr:uid="{00000000-0005-0000-0000-000037560000}"/>
    <cellStyle name="Total 2 2 5 3 2" xfId="21008" xr:uid="{00000000-0005-0000-0000-000038560000}"/>
    <cellStyle name="Total 2 2 5 3 2 2" xfId="21909" xr:uid="{00000000-0005-0000-0000-000039560000}"/>
    <cellStyle name="Total 2 2 5 3 3" xfId="21816" xr:uid="{00000000-0005-0000-0000-00003A560000}"/>
    <cellStyle name="Total 2 2 5 4" xfId="20862" xr:uid="{00000000-0005-0000-0000-00003B560000}"/>
    <cellStyle name="Total 2 2 5 4 2" xfId="21007" xr:uid="{00000000-0005-0000-0000-00003C560000}"/>
    <cellStyle name="Total 2 2 5 4 2 2" xfId="21908" xr:uid="{00000000-0005-0000-0000-00003D560000}"/>
    <cellStyle name="Total 2 2 5 4 3" xfId="21817" xr:uid="{00000000-0005-0000-0000-00003E560000}"/>
    <cellStyle name="Total 2 2 5 5" xfId="21010" xr:uid="{00000000-0005-0000-0000-00003F560000}"/>
    <cellStyle name="Total 2 2 5 5 2" xfId="21911" xr:uid="{00000000-0005-0000-0000-000040560000}"/>
    <cellStyle name="Total 2 2 5 6" xfId="21814" xr:uid="{00000000-0005-0000-0000-000041560000}"/>
    <cellStyle name="Total 2 2 6" xfId="20863" xr:uid="{00000000-0005-0000-0000-000042560000}"/>
    <cellStyle name="Total 2 2 6 2" xfId="21006" xr:uid="{00000000-0005-0000-0000-000043560000}"/>
    <cellStyle name="Total 2 2 6 2 2" xfId="21907" xr:uid="{00000000-0005-0000-0000-000044560000}"/>
    <cellStyle name="Total 2 2 6 3" xfId="21818" xr:uid="{00000000-0005-0000-0000-000045560000}"/>
    <cellStyle name="Total 2 2 7" xfId="20864" xr:uid="{00000000-0005-0000-0000-000046560000}"/>
    <cellStyle name="Total 2 2 7 2" xfId="21005" xr:uid="{00000000-0005-0000-0000-000047560000}"/>
    <cellStyle name="Total 2 2 7 2 2" xfId="21906" xr:uid="{00000000-0005-0000-0000-000048560000}"/>
    <cellStyle name="Total 2 2 7 3" xfId="21819" xr:uid="{00000000-0005-0000-0000-000049560000}"/>
    <cellStyle name="Total 2 2 8" xfId="20865" xr:uid="{00000000-0005-0000-0000-00004A560000}"/>
    <cellStyle name="Total 2 2 8 2" xfId="21004" xr:uid="{00000000-0005-0000-0000-00004B560000}"/>
    <cellStyle name="Total 2 2 8 2 2" xfId="21905" xr:uid="{00000000-0005-0000-0000-00004C560000}"/>
    <cellStyle name="Total 2 2 8 3" xfId="21820" xr:uid="{00000000-0005-0000-0000-00004D560000}"/>
    <cellStyle name="Total 2 2 9" xfId="20866" xr:uid="{00000000-0005-0000-0000-00004E560000}"/>
    <cellStyle name="Total 2 2 9 2" xfId="21003" xr:uid="{00000000-0005-0000-0000-00004F560000}"/>
    <cellStyle name="Total 2 2 9 2 2" xfId="21904" xr:uid="{00000000-0005-0000-0000-000050560000}"/>
    <cellStyle name="Total 2 2 9 3" xfId="21821" xr:uid="{00000000-0005-0000-0000-000051560000}"/>
    <cellStyle name="Total 2 3" xfId="20867" xr:uid="{00000000-0005-0000-0000-000052560000}"/>
    <cellStyle name="Total 2 3 2" xfId="20868" xr:uid="{00000000-0005-0000-0000-000053560000}"/>
    <cellStyle name="Total 2 3 2 2" xfId="21002" xr:uid="{00000000-0005-0000-0000-000054560000}"/>
    <cellStyle name="Total 2 3 2 2 2" xfId="21903" xr:uid="{00000000-0005-0000-0000-000055560000}"/>
    <cellStyle name="Total 2 3 2 3" xfId="21822" xr:uid="{00000000-0005-0000-0000-000056560000}"/>
    <cellStyle name="Total 2 3 3" xfId="20869" xr:uid="{00000000-0005-0000-0000-000057560000}"/>
    <cellStyle name="Total 2 3 3 2" xfId="21001" xr:uid="{00000000-0005-0000-0000-000058560000}"/>
    <cellStyle name="Total 2 3 3 2 2" xfId="21902" xr:uid="{00000000-0005-0000-0000-000059560000}"/>
    <cellStyle name="Total 2 3 3 3" xfId="21823" xr:uid="{00000000-0005-0000-0000-00005A560000}"/>
    <cellStyle name="Total 2 3 4" xfId="20870" xr:uid="{00000000-0005-0000-0000-00005B560000}"/>
    <cellStyle name="Total 2 3 4 2" xfId="21000" xr:uid="{00000000-0005-0000-0000-00005C560000}"/>
    <cellStyle name="Total 2 3 4 2 2" xfId="21901" xr:uid="{00000000-0005-0000-0000-00005D560000}"/>
    <cellStyle name="Total 2 3 4 3" xfId="21824" xr:uid="{00000000-0005-0000-0000-00005E560000}"/>
    <cellStyle name="Total 2 3 5" xfId="20871" xr:uid="{00000000-0005-0000-0000-00005F560000}"/>
    <cellStyle name="Total 2 3 5 2" xfId="20999" xr:uid="{00000000-0005-0000-0000-000060560000}"/>
    <cellStyle name="Total 2 3 5 2 2" xfId="21900" xr:uid="{00000000-0005-0000-0000-000061560000}"/>
    <cellStyle name="Total 2 3 5 3" xfId="21825" xr:uid="{00000000-0005-0000-0000-000062560000}"/>
    <cellStyle name="Total 2 4" xfId="20872" xr:uid="{00000000-0005-0000-0000-000063560000}"/>
    <cellStyle name="Total 2 4 2" xfId="20873" xr:uid="{00000000-0005-0000-0000-000064560000}"/>
    <cellStyle name="Total 2 4 2 2" xfId="20998" xr:uid="{00000000-0005-0000-0000-000065560000}"/>
    <cellStyle name="Total 2 4 2 2 2" xfId="21899" xr:uid="{00000000-0005-0000-0000-000066560000}"/>
    <cellStyle name="Total 2 4 2 3" xfId="21826" xr:uid="{00000000-0005-0000-0000-000067560000}"/>
    <cellStyle name="Total 2 4 3" xfId="20874" xr:uid="{00000000-0005-0000-0000-000068560000}"/>
    <cellStyle name="Total 2 4 3 2" xfId="20997" xr:uid="{00000000-0005-0000-0000-000069560000}"/>
    <cellStyle name="Total 2 4 3 2 2" xfId="21898" xr:uid="{00000000-0005-0000-0000-00006A560000}"/>
    <cellStyle name="Total 2 4 3 3" xfId="21827" xr:uid="{00000000-0005-0000-0000-00006B560000}"/>
    <cellStyle name="Total 2 4 4" xfId="20875" xr:uid="{00000000-0005-0000-0000-00006C560000}"/>
    <cellStyle name="Total 2 4 4 2" xfId="20996" xr:uid="{00000000-0005-0000-0000-00006D560000}"/>
    <cellStyle name="Total 2 4 4 2 2" xfId="21897" xr:uid="{00000000-0005-0000-0000-00006E560000}"/>
    <cellStyle name="Total 2 4 4 3" xfId="21828" xr:uid="{00000000-0005-0000-0000-00006F560000}"/>
    <cellStyle name="Total 2 4 5" xfId="20876" xr:uid="{00000000-0005-0000-0000-000070560000}"/>
    <cellStyle name="Total 2 4 5 2" xfId="20995" xr:uid="{00000000-0005-0000-0000-000071560000}"/>
    <cellStyle name="Total 2 4 5 2 2" xfId="21896" xr:uid="{00000000-0005-0000-0000-000072560000}"/>
    <cellStyle name="Total 2 4 5 3" xfId="21829" xr:uid="{00000000-0005-0000-0000-000073560000}"/>
    <cellStyle name="Total 2 5" xfId="20877" xr:uid="{00000000-0005-0000-0000-000074560000}"/>
    <cellStyle name="Total 2 5 2" xfId="20878" xr:uid="{00000000-0005-0000-0000-000075560000}"/>
    <cellStyle name="Total 2 5 2 2" xfId="20994" xr:uid="{00000000-0005-0000-0000-000076560000}"/>
    <cellStyle name="Total 2 5 2 2 2" xfId="21895" xr:uid="{00000000-0005-0000-0000-000077560000}"/>
    <cellStyle name="Total 2 5 2 3" xfId="21830" xr:uid="{00000000-0005-0000-0000-000078560000}"/>
    <cellStyle name="Total 2 5 3" xfId="20879" xr:uid="{00000000-0005-0000-0000-000079560000}"/>
    <cellStyle name="Total 2 5 3 2" xfId="20993" xr:uid="{00000000-0005-0000-0000-00007A560000}"/>
    <cellStyle name="Total 2 5 3 2 2" xfId="21894" xr:uid="{00000000-0005-0000-0000-00007B560000}"/>
    <cellStyle name="Total 2 5 3 3" xfId="21831" xr:uid="{00000000-0005-0000-0000-00007C560000}"/>
    <cellStyle name="Total 2 5 4" xfId="20880" xr:uid="{00000000-0005-0000-0000-00007D560000}"/>
    <cellStyle name="Total 2 5 4 2" xfId="20992" xr:uid="{00000000-0005-0000-0000-00007E560000}"/>
    <cellStyle name="Total 2 5 4 2 2" xfId="21893" xr:uid="{00000000-0005-0000-0000-00007F560000}"/>
    <cellStyle name="Total 2 5 4 3" xfId="21832" xr:uid="{00000000-0005-0000-0000-000080560000}"/>
    <cellStyle name="Total 2 5 5" xfId="20881" xr:uid="{00000000-0005-0000-0000-000081560000}"/>
    <cellStyle name="Total 2 5 5 2" xfId="20991" xr:uid="{00000000-0005-0000-0000-000082560000}"/>
    <cellStyle name="Total 2 5 5 2 2" xfId="21892" xr:uid="{00000000-0005-0000-0000-000083560000}"/>
    <cellStyle name="Total 2 5 5 3" xfId="21833" xr:uid="{00000000-0005-0000-0000-000084560000}"/>
    <cellStyle name="Total 2 6" xfId="20882" xr:uid="{00000000-0005-0000-0000-000085560000}"/>
    <cellStyle name="Total 2 6 2" xfId="20883" xr:uid="{00000000-0005-0000-0000-000086560000}"/>
    <cellStyle name="Total 2 6 2 2" xfId="20990" xr:uid="{00000000-0005-0000-0000-000087560000}"/>
    <cellStyle name="Total 2 6 2 2 2" xfId="21891" xr:uid="{00000000-0005-0000-0000-000088560000}"/>
    <cellStyle name="Total 2 6 2 3" xfId="21834" xr:uid="{00000000-0005-0000-0000-000089560000}"/>
    <cellStyle name="Total 2 6 3" xfId="20884" xr:uid="{00000000-0005-0000-0000-00008A560000}"/>
    <cellStyle name="Total 2 6 3 2" xfId="20989" xr:uid="{00000000-0005-0000-0000-00008B560000}"/>
    <cellStyle name="Total 2 6 3 2 2" xfId="21890" xr:uid="{00000000-0005-0000-0000-00008C560000}"/>
    <cellStyle name="Total 2 6 3 3" xfId="21835" xr:uid="{00000000-0005-0000-0000-00008D560000}"/>
    <cellStyle name="Total 2 6 4" xfId="20885" xr:uid="{00000000-0005-0000-0000-00008E560000}"/>
    <cellStyle name="Total 2 6 4 2" xfId="20988" xr:uid="{00000000-0005-0000-0000-00008F560000}"/>
    <cellStyle name="Total 2 6 4 2 2" xfId="21889" xr:uid="{00000000-0005-0000-0000-000090560000}"/>
    <cellStyle name="Total 2 6 4 3" xfId="21836" xr:uid="{00000000-0005-0000-0000-000091560000}"/>
    <cellStyle name="Total 2 6 5" xfId="20886" xr:uid="{00000000-0005-0000-0000-000092560000}"/>
    <cellStyle name="Total 2 6 5 2" xfId="20987" xr:uid="{00000000-0005-0000-0000-000093560000}"/>
    <cellStyle name="Total 2 6 5 2 2" xfId="21888" xr:uid="{00000000-0005-0000-0000-000094560000}"/>
    <cellStyle name="Total 2 6 5 3" xfId="21837" xr:uid="{00000000-0005-0000-0000-000095560000}"/>
    <cellStyle name="Total 2 7" xfId="20887" xr:uid="{00000000-0005-0000-0000-000096560000}"/>
    <cellStyle name="Total 2 7 2" xfId="20888" xr:uid="{00000000-0005-0000-0000-000097560000}"/>
    <cellStyle name="Total 2 7 2 2" xfId="20986" xr:uid="{00000000-0005-0000-0000-000098560000}"/>
    <cellStyle name="Total 2 7 2 2 2" xfId="21887" xr:uid="{00000000-0005-0000-0000-000099560000}"/>
    <cellStyle name="Total 2 7 2 3" xfId="21838" xr:uid="{00000000-0005-0000-0000-00009A560000}"/>
    <cellStyle name="Total 2 7 3" xfId="20889" xr:uid="{00000000-0005-0000-0000-00009B560000}"/>
    <cellStyle name="Total 2 7 3 2" xfId="20985" xr:uid="{00000000-0005-0000-0000-00009C560000}"/>
    <cellStyle name="Total 2 7 3 2 2" xfId="21886" xr:uid="{00000000-0005-0000-0000-00009D560000}"/>
    <cellStyle name="Total 2 7 3 3" xfId="21839" xr:uid="{00000000-0005-0000-0000-00009E560000}"/>
    <cellStyle name="Total 2 7 4" xfId="20890" xr:uid="{00000000-0005-0000-0000-00009F560000}"/>
    <cellStyle name="Total 2 7 4 2" xfId="20984" xr:uid="{00000000-0005-0000-0000-0000A0560000}"/>
    <cellStyle name="Total 2 7 4 2 2" xfId="21885" xr:uid="{00000000-0005-0000-0000-0000A1560000}"/>
    <cellStyle name="Total 2 7 4 3" xfId="21840" xr:uid="{00000000-0005-0000-0000-0000A2560000}"/>
    <cellStyle name="Total 2 7 5" xfId="20891" xr:uid="{00000000-0005-0000-0000-0000A3560000}"/>
    <cellStyle name="Total 2 7 5 2" xfId="20983" xr:uid="{00000000-0005-0000-0000-0000A4560000}"/>
    <cellStyle name="Total 2 7 5 2 2" xfId="21884" xr:uid="{00000000-0005-0000-0000-0000A5560000}"/>
    <cellStyle name="Total 2 7 5 3" xfId="21841" xr:uid="{00000000-0005-0000-0000-0000A6560000}"/>
    <cellStyle name="Total 2 8" xfId="20892" xr:uid="{00000000-0005-0000-0000-0000A7560000}"/>
    <cellStyle name="Total 2 8 2" xfId="20893" xr:uid="{00000000-0005-0000-0000-0000A8560000}"/>
    <cellStyle name="Total 2 8 2 2" xfId="20982" xr:uid="{00000000-0005-0000-0000-0000A9560000}"/>
    <cellStyle name="Total 2 8 2 2 2" xfId="21883" xr:uid="{00000000-0005-0000-0000-0000AA560000}"/>
    <cellStyle name="Total 2 8 2 3" xfId="21842" xr:uid="{00000000-0005-0000-0000-0000AB560000}"/>
    <cellStyle name="Total 2 8 3" xfId="20894" xr:uid="{00000000-0005-0000-0000-0000AC560000}"/>
    <cellStyle name="Total 2 8 3 2" xfId="20981" xr:uid="{00000000-0005-0000-0000-0000AD560000}"/>
    <cellStyle name="Total 2 8 3 2 2" xfId="21882" xr:uid="{00000000-0005-0000-0000-0000AE560000}"/>
    <cellStyle name="Total 2 8 3 3" xfId="21843" xr:uid="{00000000-0005-0000-0000-0000AF560000}"/>
    <cellStyle name="Total 2 8 4" xfId="20895" xr:uid="{00000000-0005-0000-0000-0000B0560000}"/>
    <cellStyle name="Total 2 8 4 2" xfId="20980" xr:uid="{00000000-0005-0000-0000-0000B1560000}"/>
    <cellStyle name="Total 2 8 4 2 2" xfId="21881" xr:uid="{00000000-0005-0000-0000-0000B2560000}"/>
    <cellStyle name="Total 2 8 4 3" xfId="21844" xr:uid="{00000000-0005-0000-0000-0000B3560000}"/>
    <cellStyle name="Total 2 8 5" xfId="20896" xr:uid="{00000000-0005-0000-0000-0000B4560000}"/>
    <cellStyle name="Total 2 8 5 2" xfId="20979" xr:uid="{00000000-0005-0000-0000-0000B5560000}"/>
    <cellStyle name="Total 2 8 5 2 2" xfId="21880" xr:uid="{00000000-0005-0000-0000-0000B6560000}"/>
    <cellStyle name="Total 2 8 5 3" xfId="21845" xr:uid="{00000000-0005-0000-0000-0000B7560000}"/>
    <cellStyle name="Total 2 9" xfId="20897" xr:uid="{00000000-0005-0000-0000-0000B8560000}"/>
    <cellStyle name="Total 2 9 2" xfId="20898" xr:uid="{00000000-0005-0000-0000-0000B9560000}"/>
    <cellStyle name="Total 2 9 2 2" xfId="20978" xr:uid="{00000000-0005-0000-0000-0000BA560000}"/>
    <cellStyle name="Total 2 9 2 2 2" xfId="21879" xr:uid="{00000000-0005-0000-0000-0000BB560000}"/>
    <cellStyle name="Total 2 9 2 3" xfId="21846" xr:uid="{00000000-0005-0000-0000-0000BC560000}"/>
    <cellStyle name="Total 2 9 3" xfId="20899" xr:uid="{00000000-0005-0000-0000-0000BD560000}"/>
    <cellStyle name="Total 2 9 3 2" xfId="20977" xr:uid="{00000000-0005-0000-0000-0000BE560000}"/>
    <cellStyle name="Total 2 9 3 2 2" xfId="21878" xr:uid="{00000000-0005-0000-0000-0000BF560000}"/>
    <cellStyle name="Total 2 9 3 3" xfId="21847" xr:uid="{00000000-0005-0000-0000-0000C0560000}"/>
    <cellStyle name="Total 2 9 4" xfId="20900" xr:uid="{00000000-0005-0000-0000-0000C1560000}"/>
    <cellStyle name="Total 2 9 4 2" xfId="20976" xr:uid="{00000000-0005-0000-0000-0000C2560000}"/>
    <cellStyle name="Total 2 9 4 2 2" xfId="21877" xr:uid="{00000000-0005-0000-0000-0000C3560000}"/>
    <cellStyle name="Total 2 9 4 3" xfId="21848" xr:uid="{00000000-0005-0000-0000-0000C4560000}"/>
    <cellStyle name="Total 2 9 5" xfId="20901" xr:uid="{00000000-0005-0000-0000-0000C5560000}"/>
    <cellStyle name="Total 2 9 5 2" xfId="20975" xr:uid="{00000000-0005-0000-0000-0000C6560000}"/>
    <cellStyle name="Total 2 9 5 2 2" xfId="21876" xr:uid="{00000000-0005-0000-0000-0000C7560000}"/>
    <cellStyle name="Total 2 9 5 3" xfId="21849" xr:uid="{00000000-0005-0000-0000-0000C8560000}"/>
    <cellStyle name="Total 3" xfId="20902" xr:uid="{00000000-0005-0000-0000-0000C9560000}"/>
    <cellStyle name="Total 3 2" xfId="20903" xr:uid="{00000000-0005-0000-0000-0000CA560000}"/>
    <cellStyle name="Total 3 2 2" xfId="20973" xr:uid="{00000000-0005-0000-0000-0000CB560000}"/>
    <cellStyle name="Total 3 2 2 2" xfId="21874" xr:uid="{00000000-0005-0000-0000-0000CC560000}"/>
    <cellStyle name="Total 3 2 3" xfId="21851" xr:uid="{00000000-0005-0000-0000-0000CD560000}"/>
    <cellStyle name="Total 3 3" xfId="20904" xr:uid="{00000000-0005-0000-0000-0000CE560000}"/>
    <cellStyle name="Total 3 3 2" xfId="20972" xr:uid="{00000000-0005-0000-0000-0000CF560000}"/>
    <cellStyle name="Total 3 3 2 2" xfId="21873" xr:uid="{00000000-0005-0000-0000-0000D0560000}"/>
    <cellStyle name="Total 3 3 3" xfId="21852" xr:uid="{00000000-0005-0000-0000-0000D1560000}"/>
    <cellStyle name="Total 3 4" xfId="20974" xr:uid="{00000000-0005-0000-0000-0000D2560000}"/>
    <cellStyle name="Total 3 4 2" xfId="21875" xr:uid="{00000000-0005-0000-0000-0000D3560000}"/>
    <cellStyle name="Total 3 5" xfId="21850" xr:uid="{00000000-0005-0000-0000-0000D4560000}"/>
    <cellStyle name="Total 4" xfId="20905" xr:uid="{00000000-0005-0000-0000-0000D5560000}"/>
    <cellStyle name="Total 4 2" xfId="20906" xr:uid="{00000000-0005-0000-0000-0000D6560000}"/>
    <cellStyle name="Total 4 2 2" xfId="20970" xr:uid="{00000000-0005-0000-0000-0000D7560000}"/>
    <cellStyle name="Total 4 2 2 2" xfId="21871" xr:uid="{00000000-0005-0000-0000-0000D8560000}"/>
    <cellStyle name="Total 4 2 3" xfId="21854" xr:uid="{00000000-0005-0000-0000-0000D9560000}"/>
    <cellStyle name="Total 4 3" xfId="20907" xr:uid="{00000000-0005-0000-0000-0000DA560000}"/>
    <cellStyle name="Total 4 3 2" xfId="20969" xr:uid="{00000000-0005-0000-0000-0000DB560000}"/>
    <cellStyle name="Total 4 3 2 2" xfId="21870" xr:uid="{00000000-0005-0000-0000-0000DC560000}"/>
    <cellStyle name="Total 4 3 3" xfId="21855" xr:uid="{00000000-0005-0000-0000-0000DD560000}"/>
    <cellStyle name="Total 4 4" xfId="20971" xr:uid="{00000000-0005-0000-0000-0000DE560000}"/>
    <cellStyle name="Total 4 4 2" xfId="21872" xr:uid="{00000000-0005-0000-0000-0000DF560000}"/>
    <cellStyle name="Total 4 5" xfId="21853" xr:uid="{00000000-0005-0000-0000-0000E0560000}"/>
    <cellStyle name="Total 5" xfId="20908" xr:uid="{00000000-0005-0000-0000-0000E1560000}"/>
    <cellStyle name="Total 5 2" xfId="20909" xr:uid="{00000000-0005-0000-0000-0000E2560000}"/>
    <cellStyle name="Total 5 2 2" xfId="20967" xr:uid="{00000000-0005-0000-0000-0000E3560000}"/>
    <cellStyle name="Total 5 2 2 2" xfId="21868" xr:uid="{00000000-0005-0000-0000-0000E4560000}"/>
    <cellStyle name="Total 5 2 3" xfId="21857" xr:uid="{00000000-0005-0000-0000-0000E5560000}"/>
    <cellStyle name="Total 5 3" xfId="20910" xr:uid="{00000000-0005-0000-0000-0000E6560000}"/>
    <cellStyle name="Total 5 3 2" xfId="20966" xr:uid="{00000000-0005-0000-0000-0000E7560000}"/>
    <cellStyle name="Total 5 3 2 2" xfId="21867" xr:uid="{00000000-0005-0000-0000-0000E8560000}"/>
    <cellStyle name="Total 5 3 3" xfId="21858" xr:uid="{00000000-0005-0000-0000-0000E9560000}"/>
    <cellStyle name="Total 5 4" xfId="20968" xr:uid="{00000000-0005-0000-0000-0000EA560000}"/>
    <cellStyle name="Total 5 4 2" xfId="21869" xr:uid="{00000000-0005-0000-0000-0000EB560000}"/>
    <cellStyle name="Total 5 5" xfId="21856" xr:uid="{00000000-0005-0000-0000-0000EC560000}"/>
    <cellStyle name="Total 6" xfId="20911" xr:uid="{00000000-0005-0000-0000-0000ED560000}"/>
    <cellStyle name="Total 6 2" xfId="20912" xr:uid="{00000000-0005-0000-0000-0000EE560000}"/>
    <cellStyle name="Total 6 2 2" xfId="20964" xr:uid="{00000000-0005-0000-0000-0000EF560000}"/>
    <cellStyle name="Total 6 2 2 2" xfId="21865" xr:uid="{00000000-0005-0000-0000-0000F0560000}"/>
    <cellStyle name="Total 6 2 3" xfId="21860" xr:uid="{00000000-0005-0000-0000-0000F1560000}"/>
    <cellStyle name="Total 6 3" xfId="20913" xr:uid="{00000000-0005-0000-0000-0000F2560000}"/>
    <cellStyle name="Total 6 3 2" xfId="20963" xr:uid="{00000000-0005-0000-0000-0000F3560000}"/>
    <cellStyle name="Total 6 3 2 2" xfId="21864" xr:uid="{00000000-0005-0000-0000-0000F4560000}"/>
    <cellStyle name="Total 6 3 3" xfId="21861" xr:uid="{00000000-0005-0000-0000-0000F5560000}"/>
    <cellStyle name="Total 6 4" xfId="20965" xr:uid="{00000000-0005-0000-0000-0000F6560000}"/>
    <cellStyle name="Total 6 4 2" xfId="21866" xr:uid="{00000000-0005-0000-0000-0000F7560000}"/>
    <cellStyle name="Total 6 5" xfId="21859" xr:uid="{00000000-0005-0000-0000-0000F8560000}"/>
    <cellStyle name="Total 7" xfId="20914" xr:uid="{00000000-0005-0000-0000-0000F9560000}"/>
    <cellStyle name="Total 7 2" xfId="20962" xr:uid="{00000000-0005-0000-0000-0000FA560000}"/>
    <cellStyle name="Total 7 2 2" xfId="21863" xr:uid="{00000000-0005-0000-0000-0000FB560000}"/>
    <cellStyle name="Total 7 3" xfId="21862" xr:uid="{00000000-0005-0000-0000-0000FC560000}"/>
    <cellStyle name="Total2 - Style2" xfId="20915" xr:uid="{00000000-0005-0000-0000-0000FD560000}"/>
    <cellStyle name="Unit" xfId="20916" xr:uid="{00000000-0005-0000-0000-0000FE560000}"/>
    <cellStyle name="Unit 2" xfId="20917" xr:uid="{00000000-0005-0000-0000-0000FF560000}"/>
    <cellStyle name="Unit 3" xfId="20918" xr:uid="{00000000-0005-0000-0000-000000570000}"/>
    <cellStyle name="Unit 4" xfId="20919" xr:uid="{00000000-0005-0000-0000-000001570000}"/>
    <cellStyle name="Vertical" xfId="20920" xr:uid="{00000000-0005-0000-0000-000002570000}"/>
    <cellStyle name="Vertical 2" xfId="20921" xr:uid="{00000000-0005-0000-0000-000003570000}"/>
    <cellStyle name="Vertical 3" xfId="20922" xr:uid="{00000000-0005-0000-0000-000004570000}"/>
    <cellStyle name="Währung [0]" xfId="20923" xr:uid="{00000000-0005-0000-0000-000005570000}"/>
    <cellStyle name="Währung_AX-3-4-Balance-Sheet-310899" xfId="20924" xr:uid="{00000000-0005-0000-0000-000006570000}"/>
    <cellStyle name="Warning Text 2" xfId="20925" xr:uid="{00000000-0005-0000-0000-000007570000}"/>
    <cellStyle name="Warning Text 2 10" xfId="20926" xr:uid="{00000000-0005-0000-0000-000008570000}"/>
    <cellStyle name="Warning Text 2 11" xfId="20927" xr:uid="{00000000-0005-0000-0000-000009570000}"/>
    <cellStyle name="Warning Text 2 12" xfId="20928" xr:uid="{00000000-0005-0000-0000-00000A570000}"/>
    <cellStyle name="Warning Text 2 2" xfId="20929" xr:uid="{00000000-0005-0000-0000-00000B570000}"/>
    <cellStyle name="Warning Text 2 2 2" xfId="20930" xr:uid="{00000000-0005-0000-0000-00000C570000}"/>
    <cellStyle name="Warning Text 2 3" xfId="20931" xr:uid="{00000000-0005-0000-0000-00000D570000}"/>
    <cellStyle name="Warning Text 2 4" xfId="20932" xr:uid="{00000000-0005-0000-0000-00000E570000}"/>
    <cellStyle name="Warning Text 2 5" xfId="20933" xr:uid="{00000000-0005-0000-0000-00000F570000}"/>
    <cellStyle name="Warning Text 2 6" xfId="20934" xr:uid="{00000000-0005-0000-0000-000010570000}"/>
    <cellStyle name="Warning Text 2 7" xfId="20935" xr:uid="{00000000-0005-0000-0000-000011570000}"/>
    <cellStyle name="Warning Text 2 8" xfId="20936" xr:uid="{00000000-0005-0000-0000-000012570000}"/>
    <cellStyle name="Warning Text 2 9" xfId="20937" xr:uid="{00000000-0005-0000-0000-000013570000}"/>
    <cellStyle name="Warning Text 3" xfId="20938" xr:uid="{00000000-0005-0000-0000-000014570000}"/>
    <cellStyle name="Warning Text 3 2" xfId="20939" xr:uid="{00000000-0005-0000-0000-000015570000}"/>
    <cellStyle name="Warning Text 3 3" xfId="20940" xr:uid="{00000000-0005-0000-0000-000016570000}"/>
    <cellStyle name="Warning Text 4" xfId="20941" xr:uid="{00000000-0005-0000-0000-000017570000}"/>
    <cellStyle name="Warning Text 4 2" xfId="20942" xr:uid="{00000000-0005-0000-0000-000018570000}"/>
    <cellStyle name="Warning Text 4 3" xfId="20943" xr:uid="{00000000-0005-0000-0000-000019570000}"/>
    <cellStyle name="Warning Text 5" xfId="20944" xr:uid="{00000000-0005-0000-0000-00001A570000}"/>
    <cellStyle name="Warning Text 5 2" xfId="20945" xr:uid="{00000000-0005-0000-0000-00001B570000}"/>
    <cellStyle name="Warning Text 5 3" xfId="20946" xr:uid="{00000000-0005-0000-0000-00001C570000}"/>
    <cellStyle name="Warning Text 6" xfId="20947" xr:uid="{00000000-0005-0000-0000-00001D570000}"/>
    <cellStyle name="Warning Text 6 2" xfId="20948" xr:uid="{00000000-0005-0000-0000-00001E570000}"/>
    <cellStyle name="Warning Text 6 3" xfId="20949" xr:uid="{00000000-0005-0000-0000-00001F570000}"/>
    <cellStyle name="Warning Text 7" xfId="20950" xr:uid="{00000000-0005-0000-0000-000020570000}"/>
    <cellStyle name="Years" xfId="20951" xr:uid="{00000000-0005-0000-0000-000021570000}"/>
    <cellStyle name="Денежный [0]_Capex" xfId="20952" xr:uid="{00000000-0005-0000-0000-000022570000}"/>
    <cellStyle name="Денежный_Capex" xfId="20953" xr:uid="{00000000-0005-0000-0000-000023570000}"/>
    <cellStyle name="Обычный_7.1" xfId="20954" xr:uid="{00000000-0005-0000-0000-000024570000}"/>
    <cellStyle name="ТЕКСТ" xfId="20955" xr:uid="{00000000-0005-0000-0000-000025570000}"/>
    <cellStyle name="Тысячи [0]_Chart1 (Sales &amp; Costs)" xfId="20956" xr:uid="{00000000-0005-0000-0000-000026570000}"/>
    <cellStyle name="Тысячи_Chart1 (Sales &amp; Costs)" xfId="20957" xr:uid="{00000000-0005-0000-0000-000027570000}"/>
    <cellStyle name="Финансовый [0]_Capex" xfId="20958" xr:uid="{00000000-0005-0000-0000-000028570000}"/>
    <cellStyle name="Финансовый_Capex" xfId="20959" xr:uid="{00000000-0005-0000-0000-000029570000}"/>
  </cellStyles>
  <dxfs count="2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haredStrings" Target="sharedStrings.xml"/><Relationship Id="rId45"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XFD38"/>
  <sheetViews>
    <sheetView tabSelected="1" zoomScale="70" zoomScaleNormal="70" workbookViewId="0">
      <pane xSplit="1" ySplit="7" topLeftCell="B8" activePane="bottomRight" state="frozen"/>
      <selection pane="topRight" activeCell="B1" sqref="B1"/>
      <selection pane="bottomLeft" activeCell="A8" sqref="A8"/>
      <selection pane="bottomRight" activeCell="B3" sqref="B3"/>
    </sheetView>
  </sheetViews>
  <sheetFormatPr defaultRowHeight="14.5"/>
  <cols>
    <col min="1" max="1" width="10.26953125" style="1" customWidth="1"/>
    <col min="2" max="2" width="153" bestFit="1" customWidth="1"/>
    <col min="3" max="3" width="39.453125" customWidth="1"/>
    <col min="7" max="7" width="25" customWidth="1"/>
  </cols>
  <sheetData>
    <row r="1" spans="1:3">
      <c r="A1" s="6"/>
      <c r="B1" s="88" t="s">
        <v>148</v>
      </c>
      <c r="C1" s="44"/>
    </row>
    <row r="2" spans="1:3" s="85" customFormat="1" ht="15.5">
      <c r="A2" s="128">
        <v>1</v>
      </c>
      <c r="B2" s="86" t="s">
        <v>149</v>
      </c>
      <c r="C2" s="469" t="s">
        <v>925</v>
      </c>
    </row>
    <row r="3" spans="1:3" s="85" customFormat="1">
      <c r="A3" s="128">
        <v>2</v>
      </c>
      <c r="B3" s="87" t="s">
        <v>150</v>
      </c>
      <c r="C3" s="470" t="s">
        <v>1003</v>
      </c>
    </row>
    <row r="4" spans="1:3" s="85" customFormat="1">
      <c r="A4" s="128">
        <v>3</v>
      </c>
      <c r="B4" s="87" t="s">
        <v>151</v>
      </c>
      <c r="C4" s="470" t="s">
        <v>1004</v>
      </c>
    </row>
    <row r="5" spans="1:3" s="85" customFormat="1" ht="15.5">
      <c r="A5" s="129">
        <v>4</v>
      </c>
      <c r="B5" s="90" t="s">
        <v>152</v>
      </c>
      <c r="C5" s="469" t="s">
        <v>926</v>
      </c>
    </row>
    <row r="6" spans="1:3" s="89" customFormat="1" ht="65.25" customHeight="1">
      <c r="A6" s="687" t="s">
        <v>309</v>
      </c>
      <c r="B6" s="688"/>
      <c r="C6" s="688"/>
    </row>
    <row r="7" spans="1:3">
      <c r="A7" s="205" t="s">
        <v>240</v>
      </c>
      <c r="B7" s="206" t="s">
        <v>153</v>
      </c>
    </row>
    <row r="8" spans="1:3">
      <c r="A8" s="207">
        <v>1</v>
      </c>
      <c r="B8" s="203" t="s">
        <v>128</v>
      </c>
    </row>
    <row r="9" spans="1:3">
      <c r="A9" s="207">
        <v>2</v>
      </c>
      <c r="B9" s="203" t="s">
        <v>154</v>
      </c>
    </row>
    <row r="10" spans="1:3">
      <c r="A10" s="207">
        <v>3</v>
      </c>
      <c r="B10" s="203" t="s">
        <v>155</v>
      </c>
    </row>
    <row r="11" spans="1:3">
      <c r="A11" s="207">
        <v>4</v>
      </c>
      <c r="B11" s="203" t="s">
        <v>156</v>
      </c>
    </row>
    <row r="12" spans="1:3">
      <c r="A12" s="207">
        <v>5</v>
      </c>
      <c r="B12" s="203" t="s">
        <v>96</v>
      </c>
    </row>
    <row r="13" spans="1:3">
      <c r="A13" s="207">
        <v>6</v>
      </c>
      <c r="B13" s="208" t="s">
        <v>80</v>
      </c>
    </row>
    <row r="14" spans="1:3">
      <c r="A14" s="207">
        <v>7</v>
      </c>
      <c r="B14" s="203" t="s">
        <v>157</v>
      </c>
    </row>
    <row r="15" spans="1:3">
      <c r="A15" s="207">
        <v>8</v>
      </c>
      <c r="B15" s="203" t="s">
        <v>160</v>
      </c>
    </row>
    <row r="16" spans="1:3">
      <c r="A16" s="207">
        <v>9</v>
      </c>
      <c r="B16" s="203" t="s">
        <v>74</v>
      </c>
    </row>
    <row r="17" spans="1:16384">
      <c r="A17" s="209" t="s">
        <v>366</v>
      </c>
      <c r="B17" s="203" t="s">
        <v>346</v>
      </c>
    </row>
    <row r="18" spans="1:16384" customFormat="1">
      <c r="A18" s="593">
        <v>9.1999999999999993</v>
      </c>
      <c r="B18" s="203" t="s">
        <v>930</v>
      </c>
    </row>
    <row r="19" spans="1:16384" customFormat="1">
      <c r="A19" s="593">
        <v>9.3000000000000007</v>
      </c>
      <c r="B19" s="203" t="s">
        <v>931</v>
      </c>
    </row>
    <row r="20" spans="1:16384">
      <c r="A20" s="207">
        <v>10</v>
      </c>
      <c r="B20" s="203" t="s">
        <v>161</v>
      </c>
    </row>
    <row r="21" spans="1:16384">
      <c r="A21" s="207">
        <v>11</v>
      </c>
      <c r="B21" s="208" t="s">
        <v>144</v>
      </c>
    </row>
    <row r="22" spans="1:16384">
      <c r="A22" s="207">
        <v>12</v>
      </c>
      <c r="B22" s="208" t="s">
        <v>141</v>
      </c>
    </row>
    <row r="23" spans="1:16384">
      <c r="A23" s="207">
        <v>13</v>
      </c>
      <c r="B23" s="210" t="s">
        <v>285</v>
      </c>
    </row>
    <row r="24" spans="1:16384">
      <c r="A24" s="207">
        <v>14</v>
      </c>
      <c r="B24" s="203" t="s">
        <v>339</v>
      </c>
    </row>
    <row r="25" spans="1:16384">
      <c r="A25" s="207">
        <v>15</v>
      </c>
      <c r="B25" s="203" t="s">
        <v>73</v>
      </c>
    </row>
    <row r="26" spans="1:16384">
      <c r="A26" s="207">
        <v>15.1</v>
      </c>
      <c r="B26" s="203" t="s">
        <v>375</v>
      </c>
    </row>
    <row r="27" spans="1:16384" customFormat="1">
      <c r="A27" s="593">
        <v>15.2</v>
      </c>
      <c r="B27" s="632" t="s">
        <v>975</v>
      </c>
      <c r="C27" s="1"/>
      <c r="D27" s="628"/>
      <c r="E27" s="1"/>
      <c r="F27" s="628"/>
      <c r="G27" s="1"/>
      <c r="H27" s="628"/>
      <c r="I27" s="1"/>
      <c r="J27" s="628"/>
      <c r="K27" s="1"/>
      <c r="L27" s="628"/>
      <c r="M27" s="1"/>
      <c r="N27" s="628"/>
      <c r="O27" s="1"/>
      <c r="P27" s="628"/>
      <c r="Q27" s="1"/>
      <c r="R27" s="628"/>
      <c r="S27" s="1"/>
      <c r="T27" s="628"/>
      <c r="U27" s="1"/>
      <c r="V27" s="628"/>
      <c r="W27" s="1"/>
      <c r="X27" s="628"/>
      <c r="Y27" s="1"/>
      <c r="Z27" s="628"/>
      <c r="AA27" s="1"/>
      <c r="AB27" s="628"/>
      <c r="AC27" s="1"/>
      <c r="AD27" s="628"/>
      <c r="AE27" s="1"/>
      <c r="AF27" s="628"/>
      <c r="AG27" s="1"/>
      <c r="AH27" s="628"/>
      <c r="AI27" s="1"/>
      <c r="AJ27" s="628"/>
      <c r="AK27" s="1"/>
      <c r="AL27" s="628"/>
      <c r="AM27" s="1"/>
      <c r="AN27" s="628"/>
      <c r="AO27" s="1"/>
      <c r="AP27" s="628"/>
      <c r="AQ27" s="1"/>
      <c r="AR27" s="628"/>
      <c r="AS27" s="1"/>
      <c r="AT27" s="628"/>
      <c r="AU27" s="1"/>
      <c r="AV27" s="628"/>
      <c r="AW27" s="1"/>
      <c r="AX27" s="628"/>
      <c r="AY27" s="1"/>
      <c r="AZ27" s="628"/>
      <c r="BA27" s="1"/>
      <c r="BB27" s="628"/>
      <c r="BC27" s="1"/>
      <c r="BD27" s="628"/>
      <c r="BE27" s="1"/>
      <c r="BF27" s="628"/>
      <c r="BG27" s="1"/>
      <c r="BH27" s="628"/>
      <c r="BI27" s="1"/>
      <c r="BJ27" s="628"/>
      <c r="BK27" s="1"/>
      <c r="BL27" s="628"/>
      <c r="BM27" s="1"/>
      <c r="BN27" s="628"/>
      <c r="BO27" s="1"/>
      <c r="BP27" s="628"/>
      <c r="BQ27" s="1"/>
      <c r="BR27" s="628"/>
      <c r="BS27" s="1"/>
      <c r="BT27" s="628"/>
      <c r="BU27" s="1"/>
      <c r="BV27" s="628"/>
      <c r="BW27" s="1"/>
      <c r="BX27" s="628"/>
      <c r="BY27" s="1"/>
      <c r="BZ27" s="628"/>
      <c r="CA27" s="1"/>
      <c r="CB27" s="628"/>
      <c r="CC27" s="1"/>
      <c r="CD27" s="628"/>
      <c r="CE27" s="1"/>
      <c r="CF27" s="628"/>
      <c r="CG27" s="1"/>
      <c r="CH27" s="628"/>
      <c r="CI27" s="1"/>
      <c r="CJ27" s="628"/>
      <c r="CK27" s="1"/>
      <c r="CL27" s="628"/>
      <c r="CM27" s="1"/>
      <c r="CN27" s="628"/>
      <c r="CO27" s="1"/>
      <c r="CP27" s="628"/>
      <c r="CQ27" s="1"/>
      <c r="CR27" s="628"/>
      <c r="CS27" s="1"/>
      <c r="CT27" s="628"/>
      <c r="CU27" s="1"/>
      <c r="CV27" s="628"/>
      <c r="CW27" s="1"/>
      <c r="CX27" s="628"/>
      <c r="CY27" s="1"/>
      <c r="CZ27" s="628"/>
      <c r="DA27" s="1"/>
      <c r="DB27" s="628"/>
      <c r="DC27" s="1"/>
      <c r="DD27" s="628"/>
      <c r="DE27" s="1"/>
      <c r="DF27" s="628"/>
      <c r="DG27" s="1"/>
      <c r="DH27" s="628"/>
      <c r="DI27" s="1"/>
      <c r="DJ27" s="628"/>
      <c r="DK27" s="1"/>
      <c r="DL27" s="628"/>
      <c r="DM27" s="1"/>
      <c r="DN27" s="628"/>
      <c r="DO27" s="1"/>
      <c r="DP27" s="628"/>
      <c r="DQ27" s="1"/>
      <c r="DR27" s="628"/>
      <c r="DS27" s="1"/>
      <c r="DT27" s="628"/>
      <c r="DU27" s="1"/>
      <c r="DV27" s="628"/>
      <c r="DW27" s="1"/>
      <c r="DX27" s="628"/>
      <c r="DY27" s="1"/>
      <c r="DZ27" s="628"/>
      <c r="EA27" s="1"/>
      <c r="EB27" s="628"/>
      <c r="EC27" s="1"/>
      <c r="ED27" s="628"/>
      <c r="EE27" s="1"/>
      <c r="EF27" s="628"/>
      <c r="EG27" s="1"/>
      <c r="EH27" s="628"/>
      <c r="EI27" s="1"/>
      <c r="EJ27" s="628"/>
      <c r="EK27" s="1"/>
      <c r="EL27" s="628"/>
      <c r="EM27" s="1"/>
      <c r="EN27" s="628"/>
      <c r="EO27" s="1"/>
      <c r="EP27" s="628"/>
      <c r="EQ27" s="1"/>
      <c r="ER27" s="628"/>
      <c r="ES27" s="1"/>
      <c r="ET27" s="628"/>
      <c r="EU27" s="1"/>
      <c r="EV27" s="628"/>
      <c r="EW27" s="1"/>
      <c r="EX27" s="628"/>
      <c r="EY27" s="1"/>
      <c r="EZ27" s="628"/>
      <c r="FA27" s="1"/>
      <c r="FB27" s="628"/>
      <c r="FC27" s="1"/>
      <c r="FD27" s="628"/>
      <c r="FE27" s="1"/>
      <c r="FF27" s="628"/>
      <c r="FG27" s="1"/>
      <c r="FH27" s="628"/>
      <c r="FI27" s="1"/>
      <c r="FJ27" s="628"/>
      <c r="FK27" s="1"/>
      <c r="FL27" s="628"/>
      <c r="FM27" s="1"/>
      <c r="FN27" s="628"/>
      <c r="FO27" s="1"/>
      <c r="FP27" s="628"/>
      <c r="FQ27" s="1"/>
      <c r="FR27" s="628"/>
      <c r="FS27" s="1"/>
      <c r="FT27" s="628"/>
      <c r="FU27" s="1"/>
      <c r="FV27" s="628"/>
      <c r="FW27" s="1"/>
      <c r="FX27" s="628"/>
      <c r="FY27" s="1"/>
      <c r="FZ27" s="628"/>
      <c r="GA27" s="1"/>
      <c r="GB27" s="628"/>
      <c r="GC27" s="1"/>
      <c r="GD27" s="628"/>
      <c r="GE27" s="1"/>
      <c r="GF27" s="628"/>
      <c r="GG27" s="1"/>
      <c r="GH27" s="628"/>
      <c r="GI27" s="1"/>
      <c r="GJ27" s="628"/>
      <c r="GK27" s="1"/>
      <c r="GL27" s="628"/>
      <c r="GM27" s="1"/>
      <c r="GN27" s="628"/>
      <c r="GO27" s="1"/>
      <c r="GP27" s="628"/>
      <c r="GQ27" s="1"/>
      <c r="GR27" s="628"/>
      <c r="GS27" s="1"/>
      <c r="GT27" s="628"/>
      <c r="GU27" s="1"/>
      <c r="GV27" s="628"/>
      <c r="GW27" s="1"/>
      <c r="GX27" s="628"/>
      <c r="GY27" s="1"/>
      <c r="GZ27" s="628"/>
      <c r="HA27" s="1"/>
      <c r="HB27" s="628"/>
      <c r="HC27" s="1"/>
      <c r="HD27" s="628"/>
      <c r="HE27" s="1"/>
      <c r="HF27" s="628"/>
      <c r="HG27" s="1"/>
      <c r="HH27" s="628"/>
      <c r="HI27" s="1"/>
      <c r="HJ27" s="628"/>
      <c r="HK27" s="1"/>
      <c r="HL27" s="628"/>
      <c r="HM27" s="1"/>
      <c r="HN27" s="628"/>
      <c r="HO27" s="1"/>
      <c r="HP27" s="628"/>
      <c r="HQ27" s="1"/>
      <c r="HR27" s="628"/>
      <c r="HS27" s="1"/>
      <c r="HT27" s="628"/>
      <c r="HU27" s="1"/>
      <c r="HV27" s="628"/>
      <c r="HW27" s="1"/>
      <c r="HX27" s="628"/>
      <c r="HY27" s="1"/>
      <c r="HZ27" s="628"/>
      <c r="IA27" s="1"/>
      <c r="IB27" s="628"/>
      <c r="IC27" s="1"/>
      <c r="ID27" s="628"/>
      <c r="IE27" s="1"/>
      <c r="IF27" s="628"/>
      <c r="IG27" s="1"/>
      <c r="IH27" s="628"/>
      <c r="II27" s="1"/>
      <c r="IJ27" s="628"/>
      <c r="IK27" s="1"/>
      <c r="IL27" s="628"/>
      <c r="IM27" s="1"/>
      <c r="IN27" s="628"/>
      <c r="IO27" s="1"/>
      <c r="IP27" s="628"/>
      <c r="IQ27" s="1"/>
      <c r="IR27" s="628"/>
      <c r="IS27" s="1"/>
      <c r="IT27" s="628"/>
      <c r="IU27" s="1"/>
      <c r="IV27" s="628"/>
      <c r="IW27" s="1"/>
      <c r="IX27" s="628"/>
      <c r="IY27" s="1"/>
      <c r="IZ27" s="628"/>
      <c r="JA27" s="1"/>
      <c r="JB27" s="628"/>
      <c r="JC27" s="1"/>
      <c r="JD27" s="628"/>
      <c r="JE27" s="1"/>
      <c r="JF27" s="628"/>
      <c r="JG27" s="1"/>
      <c r="JH27" s="628"/>
      <c r="JI27" s="1"/>
      <c r="JJ27" s="628"/>
      <c r="JK27" s="1"/>
      <c r="JL27" s="628"/>
      <c r="JM27" s="1"/>
      <c r="JN27" s="628"/>
      <c r="JO27" s="1"/>
      <c r="JP27" s="628"/>
      <c r="JQ27" s="1"/>
      <c r="JR27" s="628"/>
      <c r="JS27" s="1"/>
      <c r="JT27" s="628"/>
      <c r="JU27" s="1"/>
      <c r="JV27" s="628"/>
      <c r="JW27" s="1"/>
      <c r="JX27" s="628"/>
      <c r="JY27" s="1"/>
      <c r="JZ27" s="628"/>
      <c r="KA27" s="1"/>
      <c r="KB27" s="628"/>
      <c r="KC27" s="1"/>
      <c r="KD27" s="628"/>
      <c r="KE27" s="1"/>
      <c r="KF27" s="628"/>
      <c r="KG27" s="1"/>
      <c r="KH27" s="628"/>
      <c r="KI27" s="1"/>
      <c r="KJ27" s="628"/>
      <c r="KK27" s="1"/>
      <c r="KL27" s="628"/>
      <c r="KM27" s="1"/>
      <c r="KN27" s="628"/>
      <c r="KO27" s="1"/>
      <c r="KP27" s="628"/>
      <c r="KQ27" s="1"/>
      <c r="KR27" s="628"/>
      <c r="KS27" s="1"/>
      <c r="KT27" s="628"/>
      <c r="KU27" s="1"/>
      <c r="KV27" s="628"/>
      <c r="KW27" s="1"/>
      <c r="KX27" s="628"/>
      <c r="KY27" s="1"/>
      <c r="KZ27" s="628"/>
      <c r="LA27" s="1"/>
      <c r="LB27" s="628"/>
      <c r="LC27" s="1"/>
      <c r="LD27" s="628"/>
      <c r="LE27" s="1"/>
      <c r="LF27" s="628"/>
      <c r="LG27" s="1"/>
      <c r="LH27" s="628"/>
      <c r="LI27" s="1"/>
      <c r="LJ27" s="628"/>
      <c r="LK27" s="1"/>
      <c r="LL27" s="628"/>
      <c r="LM27" s="1"/>
      <c r="LN27" s="628"/>
      <c r="LO27" s="1"/>
      <c r="LP27" s="628"/>
      <c r="LQ27" s="1"/>
      <c r="LR27" s="628"/>
      <c r="LS27" s="1"/>
      <c r="LT27" s="628"/>
      <c r="LU27" s="1"/>
      <c r="LV27" s="628"/>
      <c r="LW27" s="1"/>
      <c r="LX27" s="628"/>
      <c r="LY27" s="1"/>
      <c r="LZ27" s="628"/>
      <c r="MA27" s="1"/>
      <c r="MB27" s="628"/>
      <c r="MC27" s="1"/>
      <c r="MD27" s="628"/>
      <c r="ME27" s="1"/>
      <c r="MF27" s="628"/>
      <c r="MG27" s="1"/>
      <c r="MH27" s="628"/>
      <c r="MI27" s="1"/>
      <c r="MJ27" s="628"/>
      <c r="MK27" s="1"/>
      <c r="ML27" s="628"/>
      <c r="MM27" s="1"/>
      <c r="MN27" s="628"/>
      <c r="MO27" s="1"/>
      <c r="MP27" s="628"/>
      <c r="MQ27" s="1"/>
      <c r="MR27" s="628"/>
      <c r="MS27" s="1"/>
      <c r="MT27" s="628"/>
      <c r="MU27" s="1"/>
      <c r="MV27" s="628"/>
      <c r="MW27" s="1"/>
      <c r="MX27" s="628"/>
      <c r="MY27" s="1"/>
      <c r="MZ27" s="628"/>
      <c r="NA27" s="1"/>
      <c r="NB27" s="628"/>
      <c r="NC27" s="1"/>
      <c r="ND27" s="628"/>
      <c r="NE27" s="1"/>
      <c r="NF27" s="628"/>
      <c r="NG27" s="1"/>
      <c r="NH27" s="628"/>
      <c r="NI27" s="1"/>
      <c r="NJ27" s="628"/>
      <c r="NK27" s="1"/>
      <c r="NL27" s="628"/>
      <c r="NM27" s="1"/>
      <c r="NN27" s="628"/>
      <c r="NO27" s="1"/>
      <c r="NP27" s="628"/>
      <c r="NQ27" s="1"/>
      <c r="NR27" s="628"/>
      <c r="NS27" s="1"/>
      <c r="NT27" s="628"/>
      <c r="NU27" s="1"/>
      <c r="NV27" s="628"/>
      <c r="NW27" s="1"/>
      <c r="NX27" s="628"/>
      <c r="NY27" s="1"/>
      <c r="NZ27" s="628"/>
      <c r="OA27" s="1"/>
      <c r="OB27" s="628"/>
      <c r="OC27" s="1"/>
      <c r="OD27" s="628"/>
      <c r="OE27" s="1"/>
      <c r="OF27" s="628"/>
      <c r="OG27" s="1"/>
      <c r="OH27" s="628"/>
      <c r="OI27" s="1"/>
      <c r="OJ27" s="628"/>
      <c r="OK27" s="1"/>
      <c r="OL27" s="628"/>
      <c r="OM27" s="1"/>
      <c r="ON27" s="628"/>
      <c r="OO27" s="1"/>
      <c r="OP27" s="628"/>
      <c r="OQ27" s="1"/>
      <c r="OR27" s="628"/>
      <c r="OS27" s="1"/>
      <c r="OT27" s="628"/>
      <c r="OU27" s="1"/>
      <c r="OV27" s="628"/>
      <c r="OW27" s="1"/>
      <c r="OX27" s="628"/>
      <c r="OY27" s="1"/>
      <c r="OZ27" s="628"/>
      <c r="PA27" s="1"/>
      <c r="PB27" s="628"/>
      <c r="PC27" s="1"/>
      <c r="PD27" s="628"/>
      <c r="PE27" s="1"/>
      <c r="PF27" s="628"/>
      <c r="PG27" s="1"/>
      <c r="PH27" s="628"/>
      <c r="PI27" s="1"/>
      <c r="PJ27" s="628"/>
      <c r="PK27" s="1"/>
      <c r="PL27" s="628"/>
      <c r="PM27" s="1"/>
      <c r="PN27" s="628"/>
      <c r="PO27" s="1"/>
      <c r="PP27" s="628"/>
      <c r="PQ27" s="1"/>
      <c r="PR27" s="628"/>
      <c r="PS27" s="1"/>
      <c r="PT27" s="628"/>
      <c r="PU27" s="1"/>
      <c r="PV27" s="628"/>
      <c r="PW27" s="1"/>
      <c r="PX27" s="628"/>
      <c r="PY27" s="1"/>
      <c r="PZ27" s="628"/>
      <c r="QA27" s="1"/>
      <c r="QB27" s="628"/>
      <c r="QC27" s="1"/>
      <c r="QD27" s="628"/>
      <c r="QE27" s="1"/>
      <c r="QF27" s="628"/>
      <c r="QG27" s="1"/>
      <c r="QH27" s="628"/>
      <c r="QI27" s="1"/>
      <c r="QJ27" s="628"/>
      <c r="QK27" s="1"/>
      <c r="QL27" s="628"/>
      <c r="QM27" s="1"/>
      <c r="QN27" s="628"/>
      <c r="QO27" s="1"/>
      <c r="QP27" s="628"/>
      <c r="QQ27" s="1"/>
      <c r="QR27" s="628"/>
      <c r="QS27" s="1"/>
      <c r="QT27" s="628"/>
      <c r="QU27" s="1"/>
      <c r="QV27" s="628"/>
      <c r="QW27" s="1"/>
      <c r="QX27" s="628"/>
      <c r="QY27" s="1"/>
      <c r="QZ27" s="628"/>
      <c r="RA27" s="1"/>
      <c r="RB27" s="628"/>
      <c r="RC27" s="1"/>
      <c r="RD27" s="628"/>
      <c r="RE27" s="1"/>
      <c r="RF27" s="628"/>
      <c r="RG27" s="1"/>
      <c r="RH27" s="628"/>
      <c r="RI27" s="1"/>
      <c r="RJ27" s="628"/>
      <c r="RK27" s="1"/>
      <c r="RL27" s="628"/>
      <c r="RM27" s="1"/>
      <c r="RN27" s="628"/>
      <c r="RO27" s="1"/>
      <c r="RP27" s="628"/>
      <c r="RQ27" s="1"/>
      <c r="RR27" s="628"/>
      <c r="RS27" s="1"/>
      <c r="RT27" s="628"/>
      <c r="RU27" s="1"/>
      <c r="RV27" s="628"/>
      <c r="RW27" s="1"/>
      <c r="RX27" s="628"/>
      <c r="RY27" s="1"/>
      <c r="RZ27" s="628"/>
      <c r="SA27" s="1"/>
      <c r="SB27" s="628"/>
      <c r="SC27" s="1"/>
      <c r="SD27" s="628"/>
      <c r="SE27" s="1"/>
      <c r="SF27" s="628"/>
      <c r="SG27" s="1"/>
      <c r="SH27" s="628"/>
      <c r="SI27" s="1"/>
      <c r="SJ27" s="628"/>
      <c r="SK27" s="1"/>
      <c r="SL27" s="628"/>
      <c r="SM27" s="1"/>
      <c r="SN27" s="628"/>
      <c r="SO27" s="1"/>
      <c r="SP27" s="628"/>
      <c r="SQ27" s="1"/>
      <c r="SR27" s="628"/>
      <c r="SS27" s="1"/>
      <c r="ST27" s="628"/>
      <c r="SU27" s="1"/>
      <c r="SV27" s="628"/>
      <c r="SW27" s="1"/>
      <c r="SX27" s="628"/>
      <c r="SY27" s="1"/>
      <c r="SZ27" s="628"/>
      <c r="TA27" s="1"/>
      <c r="TB27" s="628"/>
      <c r="TC27" s="1"/>
      <c r="TD27" s="628"/>
      <c r="TE27" s="1"/>
      <c r="TF27" s="628"/>
      <c r="TG27" s="1"/>
      <c r="TH27" s="628"/>
      <c r="TI27" s="1"/>
      <c r="TJ27" s="628"/>
      <c r="TK27" s="1"/>
      <c r="TL27" s="628"/>
      <c r="TM27" s="1"/>
      <c r="TN27" s="628"/>
      <c r="TO27" s="1"/>
      <c r="TP27" s="628"/>
      <c r="TQ27" s="1"/>
      <c r="TR27" s="628"/>
      <c r="TS27" s="1"/>
      <c r="TT27" s="628"/>
      <c r="TU27" s="1"/>
      <c r="TV27" s="628"/>
      <c r="TW27" s="1"/>
      <c r="TX27" s="628"/>
      <c r="TY27" s="1"/>
      <c r="TZ27" s="628"/>
      <c r="UA27" s="1"/>
      <c r="UB27" s="628"/>
      <c r="UC27" s="1"/>
      <c r="UD27" s="628"/>
      <c r="UE27" s="1"/>
      <c r="UF27" s="628"/>
      <c r="UG27" s="1"/>
      <c r="UH27" s="628"/>
      <c r="UI27" s="1"/>
      <c r="UJ27" s="628"/>
      <c r="UK27" s="1"/>
      <c r="UL27" s="628"/>
      <c r="UM27" s="1"/>
      <c r="UN27" s="628"/>
      <c r="UO27" s="1"/>
      <c r="UP27" s="628"/>
      <c r="UQ27" s="1"/>
      <c r="UR27" s="628"/>
      <c r="US27" s="1"/>
      <c r="UT27" s="628"/>
      <c r="UU27" s="1"/>
      <c r="UV27" s="628"/>
      <c r="UW27" s="1"/>
      <c r="UX27" s="628"/>
      <c r="UY27" s="1"/>
      <c r="UZ27" s="628"/>
      <c r="VA27" s="1"/>
      <c r="VB27" s="628"/>
      <c r="VC27" s="1"/>
      <c r="VD27" s="628"/>
      <c r="VE27" s="1"/>
      <c r="VF27" s="628"/>
      <c r="VG27" s="1"/>
      <c r="VH27" s="628"/>
      <c r="VI27" s="1"/>
      <c r="VJ27" s="628"/>
      <c r="VK27" s="1"/>
      <c r="VL27" s="628"/>
      <c r="VM27" s="1"/>
      <c r="VN27" s="628"/>
      <c r="VO27" s="1"/>
      <c r="VP27" s="628"/>
      <c r="VQ27" s="1"/>
      <c r="VR27" s="628"/>
      <c r="VS27" s="1"/>
      <c r="VT27" s="628"/>
      <c r="VU27" s="1"/>
      <c r="VV27" s="628"/>
      <c r="VW27" s="1"/>
      <c r="VX27" s="628"/>
      <c r="VY27" s="1"/>
      <c r="VZ27" s="628"/>
      <c r="WA27" s="1"/>
      <c r="WB27" s="628"/>
      <c r="WC27" s="1"/>
      <c r="WD27" s="628"/>
      <c r="WE27" s="1"/>
      <c r="WF27" s="628"/>
      <c r="WG27" s="1"/>
      <c r="WH27" s="628"/>
      <c r="WI27" s="1"/>
      <c r="WJ27" s="628"/>
      <c r="WK27" s="1"/>
      <c r="WL27" s="628"/>
      <c r="WM27" s="1"/>
      <c r="WN27" s="628"/>
      <c r="WO27" s="1"/>
      <c r="WP27" s="628"/>
      <c r="WQ27" s="1"/>
      <c r="WR27" s="628"/>
      <c r="WS27" s="1"/>
      <c r="WT27" s="628"/>
      <c r="WU27" s="1"/>
      <c r="WV27" s="628"/>
      <c r="WW27" s="1"/>
      <c r="WX27" s="628"/>
      <c r="WY27" s="1"/>
      <c r="WZ27" s="628"/>
      <c r="XA27" s="1"/>
      <c r="XB27" s="628"/>
      <c r="XC27" s="1"/>
      <c r="XD27" s="628"/>
      <c r="XE27" s="1"/>
      <c r="XF27" s="628"/>
      <c r="XG27" s="1"/>
      <c r="XH27" s="628"/>
      <c r="XI27" s="1"/>
      <c r="XJ27" s="628"/>
      <c r="XK27" s="1"/>
      <c r="XL27" s="628"/>
      <c r="XM27" s="1"/>
      <c r="XN27" s="628"/>
      <c r="XO27" s="1"/>
      <c r="XP27" s="628"/>
      <c r="XQ27" s="1"/>
      <c r="XR27" s="628"/>
      <c r="XS27" s="1"/>
      <c r="XT27" s="628"/>
      <c r="XU27" s="1"/>
      <c r="XV27" s="628"/>
      <c r="XW27" s="1"/>
      <c r="XX27" s="628"/>
      <c r="XY27" s="1"/>
      <c r="XZ27" s="628"/>
      <c r="YA27" s="1"/>
      <c r="YB27" s="628"/>
      <c r="YC27" s="1"/>
      <c r="YD27" s="628"/>
      <c r="YE27" s="1"/>
      <c r="YF27" s="628"/>
      <c r="YG27" s="1"/>
      <c r="YH27" s="628"/>
      <c r="YI27" s="1"/>
      <c r="YJ27" s="628"/>
      <c r="YK27" s="1"/>
      <c r="YL27" s="628"/>
      <c r="YM27" s="1"/>
      <c r="YN27" s="628"/>
      <c r="YO27" s="1"/>
      <c r="YP27" s="628"/>
      <c r="YQ27" s="1"/>
      <c r="YR27" s="628"/>
      <c r="YS27" s="1"/>
      <c r="YT27" s="628"/>
      <c r="YU27" s="1"/>
      <c r="YV27" s="628"/>
      <c r="YW27" s="1"/>
      <c r="YX27" s="628"/>
      <c r="YY27" s="1"/>
      <c r="YZ27" s="628"/>
      <c r="ZA27" s="1"/>
      <c r="ZB27" s="628"/>
      <c r="ZC27" s="1"/>
      <c r="ZD27" s="628"/>
      <c r="ZE27" s="1"/>
      <c r="ZF27" s="628"/>
      <c r="ZG27" s="1"/>
      <c r="ZH27" s="628"/>
      <c r="ZI27" s="1"/>
      <c r="ZJ27" s="628"/>
      <c r="ZK27" s="1"/>
      <c r="ZL27" s="628"/>
      <c r="ZM27" s="1"/>
      <c r="ZN27" s="628"/>
      <c r="ZO27" s="1"/>
      <c r="ZP27" s="628"/>
      <c r="ZQ27" s="1"/>
      <c r="ZR27" s="628"/>
      <c r="ZS27" s="1"/>
      <c r="ZT27" s="628"/>
      <c r="ZU27" s="1"/>
      <c r="ZV27" s="628"/>
      <c r="ZW27" s="1"/>
      <c r="ZX27" s="628"/>
      <c r="ZY27" s="1"/>
      <c r="ZZ27" s="628"/>
      <c r="AAA27" s="1"/>
      <c r="AAB27" s="628"/>
      <c r="AAC27" s="1"/>
      <c r="AAD27" s="628"/>
      <c r="AAE27" s="1"/>
      <c r="AAF27" s="628"/>
      <c r="AAG27" s="1"/>
      <c r="AAH27" s="628"/>
      <c r="AAI27" s="1"/>
      <c r="AAJ27" s="628"/>
      <c r="AAK27" s="1"/>
      <c r="AAL27" s="628"/>
      <c r="AAM27" s="1"/>
      <c r="AAN27" s="628"/>
      <c r="AAO27" s="1"/>
      <c r="AAP27" s="628"/>
      <c r="AAQ27" s="1"/>
      <c r="AAR27" s="628"/>
      <c r="AAS27" s="1"/>
      <c r="AAT27" s="628"/>
      <c r="AAU27" s="1"/>
      <c r="AAV27" s="628"/>
      <c r="AAW27" s="1"/>
      <c r="AAX27" s="628"/>
      <c r="AAY27" s="1"/>
      <c r="AAZ27" s="628"/>
      <c r="ABA27" s="1"/>
      <c r="ABB27" s="628"/>
      <c r="ABC27" s="1"/>
      <c r="ABD27" s="628"/>
      <c r="ABE27" s="1"/>
      <c r="ABF27" s="628"/>
      <c r="ABG27" s="1"/>
      <c r="ABH27" s="628"/>
      <c r="ABI27" s="1"/>
      <c r="ABJ27" s="628"/>
      <c r="ABK27" s="1"/>
      <c r="ABL27" s="628"/>
      <c r="ABM27" s="1"/>
      <c r="ABN27" s="628"/>
      <c r="ABO27" s="1"/>
      <c r="ABP27" s="628"/>
      <c r="ABQ27" s="1"/>
      <c r="ABR27" s="628"/>
      <c r="ABS27" s="1"/>
      <c r="ABT27" s="628"/>
      <c r="ABU27" s="1"/>
      <c r="ABV27" s="628"/>
      <c r="ABW27" s="1"/>
      <c r="ABX27" s="628"/>
      <c r="ABY27" s="1"/>
      <c r="ABZ27" s="628"/>
      <c r="ACA27" s="1"/>
      <c r="ACB27" s="628"/>
      <c r="ACC27" s="1"/>
      <c r="ACD27" s="628"/>
      <c r="ACE27" s="1"/>
      <c r="ACF27" s="628"/>
      <c r="ACG27" s="1"/>
      <c r="ACH27" s="628"/>
      <c r="ACI27" s="1"/>
      <c r="ACJ27" s="628"/>
      <c r="ACK27" s="1"/>
      <c r="ACL27" s="628"/>
      <c r="ACM27" s="1"/>
      <c r="ACN27" s="628"/>
      <c r="ACO27" s="1"/>
      <c r="ACP27" s="628"/>
      <c r="ACQ27" s="1"/>
      <c r="ACR27" s="628"/>
      <c r="ACS27" s="1"/>
      <c r="ACT27" s="628"/>
      <c r="ACU27" s="1"/>
      <c r="ACV27" s="628"/>
      <c r="ACW27" s="1"/>
      <c r="ACX27" s="628"/>
      <c r="ACY27" s="1"/>
      <c r="ACZ27" s="628"/>
      <c r="ADA27" s="1"/>
      <c r="ADB27" s="628"/>
      <c r="ADC27" s="1"/>
      <c r="ADD27" s="628"/>
      <c r="ADE27" s="1"/>
      <c r="ADF27" s="628"/>
      <c r="ADG27" s="1"/>
      <c r="ADH27" s="628"/>
      <c r="ADI27" s="1"/>
      <c r="ADJ27" s="628"/>
      <c r="ADK27" s="1"/>
      <c r="ADL27" s="628"/>
      <c r="ADM27" s="1"/>
      <c r="ADN27" s="628"/>
      <c r="ADO27" s="1"/>
      <c r="ADP27" s="628"/>
      <c r="ADQ27" s="1"/>
      <c r="ADR27" s="628"/>
      <c r="ADS27" s="1"/>
      <c r="ADT27" s="628"/>
      <c r="ADU27" s="1"/>
      <c r="ADV27" s="628"/>
      <c r="ADW27" s="1"/>
      <c r="ADX27" s="628"/>
      <c r="ADY27" s="1"/>
      <c r="ADZ27" s="628"/>
      <c r="AEA27" s="1"/>
      <c r="AEB27" s="628"/>
      <c r="AEC27" s="1"/>
      <c r="AED27" s="628"/>
      <c r="AEE27" s="1"/>
      <c r="AEF27" s="628"/>
      <c r="AEG27" s="1"/>
      <c r="AEH27" s="628"/>
      <c r="AEI27" s="1"/>
      <c r="AEJ27" s="628"/>
      <c r="AEK27" s="1"/>
      <c r="AEL27" s="628"/>
      <c r="AEM27" s="1"/>
      <c r="AEN27" s="628"/>
      <c r="AEO27" s="1"/>
      <c r="AEP27" s="628"/>
      <c r="AEQ27" s="1"/>
      <c r="AER27" s="628"/>
      <c r="AES27" s="1"/>
      <c r="AET27" s="628"/>
      <c r="AEU27" s="1"/>
      <c r="AEV27" s="628"/>
      <c r="AEW27" s="1"/>
      <c r="AEX27" s="628"/>
      <c r="AEY27" s="1"/>
      <c r="AEZ27" s="628"/>
      <c r="AFA27" s="1"/>
      <c r="AFB27" s="628"/>
      <c r="AFC27" s="1"/>
      <c r="AFD27" s="628"/>
      <c r="AFE27" s="1"/>
      <c r="AFF27" s="628"/>
      <c r="AFG27" s="1"/>
      <c r="AFH27" s="628"/>
      <c r="AFI27" s="1"/>
      <c r="AFJ27" s="628"/>
      <c r="AFK27" s="1"/>
      <c r="AFL27" s="628"/>
      <c r="AFM27" s="1"/>
      <c r="AFN27" s="628"/>
      <c r="AFO27" s="1"/>
      <c r="AFP27" s="628"/>
      <c r="AFQ27" s="1"/>
      <c r="AFR27" s="628"/>
      <c r="AFS27" s="1"/>
      <c r="AFT27" s="628"/>
      <c r="AFU27" s="1"/>
      <c r="AFV27" s="628"/>
      <c r="AFW27" s="1"/>
      <c r="AFX27" s="628"/>
      <c r="AFY27" s="1"/>
      <c r="AFZ27" s="628"/>
      <c r="AGA27" s="1"/>
      <c r="AGB27" s="628"/>
      <c r="AGC27" s="1"/>
      <c r="AGD27" s="628"/>
      <c r="AGE27" s="1"/>
      <c r="AGF27" s="628"/>
      <c r="AGG27" s="1"/>
      <c r="AGH27" s="628"/>
      <c r="AGI27" s="1"/>
      <c r="AGJ27" s="628"/>
      <c r="AGK27" s="1"/>
      <c r="AGL27" s="628"/>
      <c r="AGM27" s="1"/>
      <c r="AGN27" s="628"/>
      <c r="AGO27" s="1"/>
      <c r="AGP27" s="628"/>
      <c r="AGQ27" s="1"/>
      <c r="AGR27" s="628"/>
      <c r="AGS27" s="1"/>
      <c r="AGT27" s="628"/>
      <c r="AGU27" s="1"/>
      <c r="AGV27" s="628"/>
      <c r="AGW27" s="1"/>
      <c r="AGX27" s="628"/>
      <c r="AGY27" s="1"/>
      <c r="AGZ27" s="628"/>
      <c r="AHA27" s="1"/>
      <c r="AHB27" s="628"/>
      <c r="AHC27" s="1"/>
      <c r="AHD27" s="628"/>
      <c r="AHE27" s="1"/>
      <c r="AHF27" s="628"/>
      <c r="AHG27" s="1"/>
      <c r="AHH27" s="628"/>
      <c r="AHI27" s="1"/>
      <c r="AHJ27" s="628"/>
      <c r="AHK27" s="1"/>
      <c r="AHL27" s="628"/>
      <c r="AHM27" s="1"/>
      <c r="AHN27" s="628"/>
      <c r="AHO27" s="1"/>
      <c r="AHP27" s="628"/>
      <c r="AHQ27" s="1"/>
      <c r="AHR27" s="628"/>
      <c r="AHS27" s="1"/>
      <c r="AHT27" s="628"/>
      <c r="AHU27" s="1"/>
      <c r="AHV27" s="628"/>
      <c r="AHW27" s="1"/>
      <c r="AHX27" s="628"/>
      <c r="AHY27" s="1"/>
      <c r="AHZ27" s="628"/>
      <c r="AIA27" s="1"/>
      <c r="AIB27" s="628"/>
      <c r="AIC27" s="1"/>
      <c r="AID27" s="628"/>
      <c r="AIE27" s="1"/>
      <c r="AIF27" s="628"/>
      <c r="AIG27" s="1"/>
      <c r="AIH27" s="628"/>
      <c r="AII27" s="1"/>
      <c r="AIJ27" s="628"/>
      <c r="AIK27" s="1"/>
      <c r="AIL27" s="628"/>
      <c r="AIM27" s="1"/>
      <c r="AIN27" s="628"/>
      <c r="AIO27" s="1"/>
      <c r="AIP27" s="628"/>
      <c r="AIQ27" s="1"/>
      <c r="AIR27" s="628"/>
      <c r="AIS27" s="1"/>
      <c r="AIT27" s="628"/>
      <c r="AIU27" s="1"/>
      <c r="AIV27" s="628"/>
      <c r="AIW27" s="1"/>
      <c r="AIX27" s="628"/>
      <c r="AIY27" s="1"/>
      <c r="AIZ27" s="628"/>
      <c r="AJA27" s="1"/>
      <c r="AJB27" s="628"/>
      <c r="AJC27" s="1"/>
      <c r="AJD27" s="628"/>
      <c r="AJE27" s="1"/>
      <c r="AJF27" s="628"/>
      <c r="AJG27" s="1"/>
      <c r="AJH27" s="628"/>
      <c r="AJI27" s="1"/>
      <c r="AJJ27" s="628"/>
      <c r="AJK27" s="1"/>
      <c r="AJL27" s="628"/>
      <c r="AJM27" s="1"/>
      <c r="AJN27" s="628"/>
      <c r="AJO27" s="1"/>
      <c r="AJP27" s="628"/>
      <c r="AJQ27" s="1"/>
      <c r="AJR27" s="628"/>
      <c r="AJS27" s="1"/>
      <c r="AJT27" s="628"/>
      <c r="AJU27" s="1"/>
      <c r="AJV27" s="628"/>
      <c r="AJW27" s="1"/>
      <c r="AJX27" s="628"/>
      <c r="AJY27" s="1"/>
      <c r="AJZ27" s="628"/>
      <c r="AKA27" s="1"/>
      <c r="AKB27" s="628"/>
      <c r="AKC27" s="1"/>
      <c r="AKD27" s="628"/>
      <c r="AKE27" s="1"/>
      <c r="AKF27" s="628"/>
      <c r="AKG27" s="1"/>
      <c r="AKH27" s="628"/>
      <c r="AKI27" s="1"/>
      <c r="AKJ27" s="628"/>
      <c r="AKK27" s="1"/>
      <c r="AKL27" s="628"/>
      <c r="AKM27" s="1"/>
      <c r="AKN27" s="628"/>
      <c r="AKO27" s="1"/>
      <c r="AKP27" s="628"/>
      <c r="AKQ27" s="1"/>
      <c r="AKR27" s="628"/>
      <c r="AKS27" s="1"/>
      <c r="AKT27" s="628"/>
      <c r="AKU27" s="1"/>
      <c r="AKV27" s="628"/>
      <c r="AKW27" s="1"/>
      <c r="AKX27" s="628"/>
      <c r="AKY27" s="1"/>
      <c r="AKZ27" s="628"/>
      <c r="ALA27" s="1"/>
      <c r="ALB27" s="628"/>
      <c r="ALC27" s="1"/>
      <c r="ALD27" s="628"/>
      <c r="ALE27" s="1"/>
      <c r="ALF27" s="628"/>
      <c r="ALG27" s="1"/>
      <c r="ALH27" s="628"/>
      <c r="ALI27" s="1"/>
      <c r="ALJ27" s="628"/>
      <c r="ALK27" s="1"/>
      <c r="ALL27" s="628"/>
      <c r="ALM27" s="1"/>
      <c r="ALN27" s="628"/>
      <c r="ALO27" s="1"/>
      <c r="ALP27" s="628"/>
      <c r="ALQ27" s="1"/>
      <c r="ALR27" s="628"/>
      <c r="ALS27" s="1"/>
      <c r="ALT27" s="628"/>
      <c r="ALU27" s="1"/>
      <c r="ALV27" s="628"/>
      <c r="ALW27" s="1"/>
      <c r="ALX27" s="628"/>
      <c r="ALY27" s="1"/>
      <c r="ALZ27" s="628"/>
      <c r="AMA27" s="1"/>
      <c r="AMB27" s="628"/>
      <c r="AMC27" s="1"/>
      <c r="AMD27" s="628"/>
      <c r="AME27" s="1"/>
      <c r="AMF27" s="628"/>
      <c r="AMG27" s="1"/>
      <c r="AMH27" s="628"/>
      <c r="AMI27" s="1"/>
      <c r="AMJ27" s="628"/>
      <c r="AMK27" s="1"/>
      <c r="AML27" s="628"/>
      <c r="AMM27" s="1"/>
      <c r="AMN27" s="628"/>
      <c r="AMO27" s="1"/>
      <c r="AMP27" s="628"/>
      <c r="AMQ27" s="1"/>
      <c r="AMR27" s="628"/>
      <c r="AMS27" s="1"/>
      <c r="AMT27" s="628"/>
      <c r="AMU27" s="1"/>
      <c r="AMV27" s="628"/>
      <c r="AMW27" s="1"/>
      <c r="AMX27" s="628"/>
      <c r="AMY27" s="1"/>
      <c r="AMZ27" s="628"/>
      <c r="ANA27" s="1"/>
      <c r="ANB27" s="628"/>
      <c r="ANC27" s="1"/>
      <c r="AND27" s="628"/>
      <c r="ANE27" s="1"/>
      <c r="ANF27" s="628"/>
      <c r="ANG27" s="1"/>
      <c r="ANH27" s="628"/>
      <c r="ANI27" s="1"/>
      <c r="ANJ27" s="628"/>
      <c r="ANK27" s="1"/>
      <c r="ANL27" s="628"/>
      <c r="ANM27" s="1"/>
      <c r="ANN27" s="628"/>
      <c r="ANO27" s="1"/>
      <c r="ANP27" s="628"/>
      <c r="ANQ27" s="1"/>
      <c r="ANR27" s="628"/>
      <c r="ANS27" s="1"/>
      <c r="ANT27" s="628"/>
      <c r="ANU27" s="1"/>
      <c r="ANV27" s="628"/>
      <c r="ANW27" s="1"/>
      <c r="ANX27" s="628"/>
      <c r="ANY27" s="1"/>
      <c r="ANZ27" s="628"/>
      <c r="AOA27" s="1"/>
      <c r="AOB27" s="628"/>
      <c r="AOC27" s="1"/>
      <c r="AOD27" s="628"/>
      <c r="AOE27" s="1"/>
      <c r="AOF27" s="628"/>
      <c r="AOG27" s="1"/>
      <c r="AOH27" s="628"/>
      <c r="AOI27" s="1"/>
      <c r="AOJ27" s="628"/>
      <c r="AOK27" s="1"/>
      <c r="AOL27" s="628"/>
      <c r="AOM27" s="1"/>
      <c r="AON27" s="628"/>
      <c r="AOO27" s="1"/>
      <c r="AOP27" s="628"/>
      <c r="AOQ27" s="1"/>
      <c r="AOR27" s="628"/>
      <c r="AOS27" s="1"/>
      <c r="AOT27" s="628"/>
      <c r="AOU27" s="1"/>
      <c r="AOV27" s="628"/>
      <c r="AOW27" s="1"/>
      <c r="AOX27" s="628"/>
      <c r="AOY27" s="1"/>
      <c r="AOZ27" s="628"/>
      <c r="APA27" s="1"/>
      <c r="APB27" s="628"/>
      <c r="APC27" s="1"/>
      <c r="APD27" s="628"/>
      <c r="APE27" s="1"/>
      <c r="APF27" s="628"/>
      <c r="APG27" s="1"/>
      <c r="APH27" s="628"/>
      <c r="API27" s="1"/>
      <c r="APJ27" s="628"/>
      <c r="APK27" s="1"/>
      <c r="APL27" s="628"/>
      <c r="APM27" s="1"/>
      <c r="APN27" s="628"/>
      <c r="APO27" s="1"/>
      <c r="APP27" s="628"/>
      <c r="APQ27" s="1"/>
      <c r="APR27" s="628"/>
      <c r="APS27" s="1"/>
      <c r="APT27" s="628"/>
      <c r="APU27" s="1"/>
      <c r="APV27" s="628"/>
      <c r="APW27" s="1"/>
      <c r="APX27" s="628"/>
      <c r="APY27" s="1"/>
      <c r="APZ27" s="628"/>
      <c r="AQA27" s="1"/>
      <c r="AQB27" s="628"/>
      <c r="AQC27" s="1"/>
      <c r="AQD27" s="628"/>
      <c r="AQE27" s="1"/>
      <c r="AQF27" s="628"/>
      <c r="AQG27" s="1"/>
      <c r="AQH27" s="628"/>
      <c r="AQI27" s="1"/>
      <c r="AQJ27" s="628"/>
      <c r="AQK27" s="1"/>
      <c r="AQL27" s="628"/>
      <c r="AQM27" s="1"/>
      <c r="AQN27" s="628"/>
      <c r="AQO27" s="1"/>
      <c r="AQP27" s="628"/>
      <c r="AQQ27" s="1"/>
      <c r="AQR27" s="628"/>
      <c r="AQS27" s="1"/>
      <c r="AQT27" s="628"/>
      <c r="AQU27" s="1"/>
      <c r="AQV27" s="628"/>
      <c r="AQW27" s="1"/>
      <c r="AQX27" s="628"/>
      <c r="AQY27" s="1"/>
      <c r="AQZ27" s="628"/>
      <c r="ARA27" s="1"/>
      <c r="ARB27" s="628"/>
      <c r="ARC27" s="1"/>
      <c r="ARD27" s="628"/>
      <c r="ARE27" s="1"/>
      <c r="ARF27" s="628"/>
      <c r="ARG27" s="1"/>
      <c r="ARH27" s="628"/>
      <c r="ARI27" s="1"/>
      <c r="ARJ27" s="628"/>
      <c r="ARK27" s="1"/>
      <c r="ARL27" s="628"/>
      <c r="ARM27" s="1"/>
      <c r="ARN27" s="628"/>
      <c r="ARO27" s="1"/>
      <c r="ARP27" s="628"/>
      <c r="ARQ27" s="1"/>
      <c r="ARR27" s="628"/>
      <c r="ARS27" s="1"/>
      <c r="ART27" s="628"/>
      <c r="ARU27" s="1"/>
      <c r="ARV27" s="628"/>
      <c r="ARW27" s="1"/>
      <c r="ARX27" s="628"/>
      <c r="ARY27" s="1"/>
      <c r="ARZ27" s="628"/>
      <c r="ASA27" s="1"/>
      <c r="ASB27" s="628"/>
      <c r="ASC27" s="1"/>
      <c r="ASD27" s="628"/>
      <c r="ASE27" s="1"/>
      <c r="ASF27" s="628"/>
      <c r="ASG27" s="1"/>
      <c r="ASH27" s="628"/>
      <c r="ASI27" s="1"/>
      <c r="ASJ27" s="628"/>
      <c r="ASK27" s="1"/>
      <c r="ASL27" s="628"/>
      <c r="ASM27" s="1"/>
      <c r="ASN27" s="628"/>
      <c r="ASO27" s="1"/>
      <c r="ASP27" s="628"/>
      <c r="ASQ27" s="1"/>
      <c r="ASR27" s="628"/>
      <c r="ASS27" s="1"/>
      <c r="AST27" s="628"/>
      <c r="ASU27" s="1"/>
      <c r="ASV27" s="628"/>
      <c r="ASW27" s="1"/>
      <c r="ASX27" s="628"/>
      <c r="ASY27" s="1"/>
      <c r="ASZ27" s="628"/>
      <c r="ATA27" s="1"/>
      <c r="ATB27" s="628"/>
      <c r="ATC27" s="1"/>
      <c r="ATD27" s="628"/>
      <c r="ATE27" s="1"/>
      <c r="ATF27" s="628"/>
      <c r="ATG27" s="1"/>
      <c r="ATH27" s="628"/>
      <c r="ATI27" s="1"/>
      <c r="ATJ27" s="628"/>
      <c r="ATK27" s="1"/>
      <c r="ATL27" s="628"/>
      <c r="ATM27" s="1"/>
      <c r="ATN27" s="628"/>
      <c r="ATO27" s="1"/>
      <c r="ATP27" s="628"/>
      <c r="ATQ27" s="1"/>
      <c r="ATR27" s="628"/>
      <c r="ATS27" s="1"/>
      <c r="ATT27" s="628"/>
      <c r="ATU27" s="1"/>
      <c r="ATV27" s="628"/>
      <c r="ATW27" s="1"/>
      <c r="ATX27" s="628"/>
      <c r="ATY27" s="1"/>
      <c r="ATZ27" s="628"/>
      <c r="AUA27" s="1"/>
      <c r="AUB27" s="628"/>
      <c r="AUC27" s="1"/>
      <c r="AUD27" s="628"/>
      <c r="AUE27" s="1"/>
      <c r="AUF27" s="628"/>
      <c r="AUG27" s="1"/>
      <c r="AUH27" s="628"/>
      <c r="AUI27" s="1"/>
      <c r="AUJ27" s="628"/>
      <c r="AUK27" s="1"/>
      <c r="AUL27" s="628"/>
      <c r="AUM27" s="1"/>
      <c r="AUN27" s="628"/>
      <c r="AUO27" s="1"/>
      <c r="AUP27" s="628"/>
      <c r="AUQ27" s="1"/>
      <c r="AUR27" s="628"/>
      <c r="AUS27" s="1"/>
      <c r="AUT27" s="628"/>
      <c r="AUU27" s="1"/>
      <c r="AUV27" s="628"/>
      <c r="AUW27" s="1"/>
      <c r="AUX27" s="628"/>
      <c r="AUY27" s="1"/>
      <c r="AUZ27" s="628"/>
      <c r="AVA27" s="1"/>
      <c r="AVB27" s="628"/>
      <c r="AVC27" s="1"/>
      <c r="AVD27" s="628"/>
      <c r="AVE27" s="1"/>
      <c r="AVF27" s="628"/>
      <c r="AVG27" s="1"/>
      <c r="AVH27" s="628"/>
      <c r="AVI27" s="1"/>
      <c r="AVJ27" s="628"/>
      <c r="AVK27" s="1"/>
      <c r="AVL27" s="628"/>
      <c r="AVM27" s="1"/>
      <c r="AVN27" s="628"/>
      <c r="AVO27" s="1"/>
      <c r="AVP27" s="628"/>
      <c r="AVQ27" s="1"/>
      <c r="AVR27" s="628"/>
      <c r="AVS27" s="1"/>
      <c r="AVT27" s="628"/>
      <c r="AVU27" s="1"/>
      <c r="AVV27" s="628"/>
      <c r="AVW27" s="1"/>
      <c r="AVX27" s="628"/>
      <c r="AVY27" s="1"/>
      <c r="AVZ27" s="628"/>
      <c r="AWA27" s="1"/>
      <c r="AWB27" s="628"/>
      <c r="AWC27" s="1"/>
      <c r="AWD27" s="628"/>
      <c r="AWE27" s="1"/>
      <c r="AWF27" s="628"/>
      <c r="AWG27" s="1"/>
      <c r="AWH27" s="628"/>
      <c r="AWI27" s="1"/>
      <c r="AWJ27" s="628"/>
      <c r="AWK27" s="1"/>
      <c r="AWL27" s="628"/>
      <c r="AWM27" s="1"/>
      <c r="AWN27" s="628"/>
      <c r="AWO27" s="1"/>
      <c r="AWP27" s="628"/>
      <c r="AWQ27" s="1"/>
      <c r="AWR27" s="628"/>
      <c r="AWS27" s="1"/>
      <c r="AWT27" s="628"/>
      <c r="AWU27" s="1"/>
      <c r="AWV27" s="628"/>
      <c r="AWW27" s="1"/>
      <c r="AWX27" s="628"/>
      <c r="AWY27" s="1"/>
      <c r="AWZ27" s="628"/>
      <c r="AXA27" s="1"/>
      <c r="AXB27" s="628"/>
      <c r="AXC27" s="1"/>
      <c r="AXD27" s="628"/>
      <c r="AXE27" s="1"/>
      <c r="AXF27" s="628"/>
      <c r="AXG27" s="1"/>
      <c r="AXH27" s="628"/>
      <c r="AXI27" s="1"/>
      <c r="AXJ27" s="628"/>
      <c r="AXK27" s="1"/>
      <c r="AXL27" s="628"/>
      <c r="AXM27" s="1"/>
      <c r="AXN27" s="628"/>
      <c r="AXO27" s="1"/>
      <c r="AXP27" s="628"/>
      <c r="AXQ27" s="1"/>
      <c r="AXR27" s="628"/>
      <c r="AXS27" s="1"/>
      <c r="AXT27" s="628"/>
      <c r="AXU27" s="1"/>
      <c r="AXV27" s="628"/>
      <c r="AXW27" s="1"/>
      <c r="AXX27" s="628"/>
      <c r="AXY27" s="1"/>
      <c r="AXZ27" s="628"/>
      <c r="AYA27" s="1"/>
      <c r="AYB27" s="628"/>
      <c r="AYC27" s="1"/>
      <c r="AYD27" s="628"/>
      <c r="AYE27" s="1"/>
      <c r="AYF27" s="628"/>
      <c r="AYG27" s="1"/>
      <c r="AYH27" s="628"/>
      <c r="AYI27" s="1"/>
      <c r="AYJ27" s="628"/>
      <c r="AYK27" s="1"/>
      <c r="AYL27" s="628"/>
      <c r="AYM27" s="1"/>
      <c r="AYN27" s="628"/>
      <c r="AYO27" s="1"/>
      <c r="AYP27" s="628"/>
      <c r="AYQ27" s="1"/>
      <c r="AYR27" s="628"/>
      <c r="AYS27" s="1"/>
      <c r="AYT27" s="628"/>
      <c r="AYU27" s="1"/>
      <c r="AYV27" s="628"/>
      <c r="AYW27" s="1"/>
      <c r="AYX27" s="628"/>
      <c r="AYY27" s="1"/>
      <c r="AYZ27" s="628"/>
      <c r="AZA27" s="1"/>
      <c r="AZB27" s="628"/>
      <c r="AZC27" s="1"/>
      <c r="AZD27" s="628"/>
      <c r="AZE27" s="1"/>
      <c r="AZF27" s="628"/>
      <c r="AZG27" s="1"/>
      <c r="AZH27" s="628"/>
      <c r="AZI27" s="1"/>
      <c r="AZJ27" s="628"/>
      <c r="AZK27" s="1"/>
      <c r="AZL27" s="628"/>
      <c r="AZM27" s="1"/>
      <c r="AZN27" s="628"/>
      <c r="AZO27" s="1"/>
      <c r="AZP27" s="628"/>
      <c r="AZQ27" s="1"/>
      <c r="AZR27" s="628"/>
      <c r="AZS27" s="1"/>
      <c r="AZT27" s="628"/>
      <c r="AZU27" s="1"/>
      <c r="AZV27" s="628"/>
      <c r="AZW27" s="1"/>
      <c r="AZX27" s="628"/>
      <c r="AZY27" s="1"/>
      <c r="AZZ27" s="628"/>
      <c r="BAA27" s="1"/>
      <c r="BAB27" s="628"/>
      <c r="BAC27" s="1"/>
      <c r="BAD27" s="628"/>
      <c r="BAE27" s="1"/>
      <c r="BAF27" s="628"/>
      <c r="BAG27" s="1"/>
      <c r="BAH27" s="628"/>
      <c r="BAI27" s="1"/>
      <c r="BAJ27" s="628"/>
      <c r="BAK27" s="1"/>
      <c r="BAL27" s="628"/>
      <c r="BAM27" s="1"/>
      <c r="BAN27" s="628"/>
      <c r="BAO27" s="1"/>
      <c r="BAP27" s="628"/>
      <c r="BAQ27" s="1"/>
      <c r="BAR27" s="628"/>
      <c r="BAS27" s="1"/>
      <c r="BAT27" s="628"/>
      <c r="BAU27" s="1"/>
      <c r="BAV27" s="628"/>
      <c r="BAW27" s="1"/>
      <c r="BAX27" s="628"/>
      <c r="BAY27" s="1"/>
      <c r="BAZ27" s="628"/>
      <c r="BBA27" s="1"/>
      <c r="BBB27" s="628"/>
      <c r="BBC27" s="1"/>
      <c r="BBD27" s="628"/>
      <c r="BBE27" s="1"/>
      <c r="BBF27" s="628"/>
      <c r="BBG27" s="1"/>
      <c r="BBH27" s="628"/>
      <c r="BBI27" s="1"/>
      <c r="BBJ27" s="628"/>
      <c r="BBK27" s="1"/>
      <c r="BBL27" s="628"/>
      <c r="BBM27" s="1"/>
      <c r="BBN27" s="628"/>
      <c r="BBO27" s="1"/>
      <c r="BBP27" s="628"/>
      <c r="BBQ27" s="1"/>
      <c r="BBR27" s="628"/>
      <c r="BBS27" s="1"/>
      <c r="BBT27" s="628"/>
      <c r="BBU27" s="1"/>
      <c r="BBV27" s="628"/>
      <c r="BBW27" s="1"/>
      <c r="BBX27" s="628"/>
      <c r="BBY27" s="1"/>
      <c r="BBZ27" s="628"/>
      <c r="BCA27" s="1"/>
      <c r="BCB27" s="628"/>
      <c r="BCC27" s="1"/>
      <c r="BCD27" s="628"/>
      <c r="BCE27" s="1"/>
      <c r="BCF27" s="628"/>
      <c r="BCG27" s="1"/>
      <c r="BCH27" s="628"/>
      <c r="BCI27" s="1"/>
      <c r="BCJ27" s="628"/>
      <c r="BCK27" s="1"/>
      <c r="BCL27" s="628"/>
      <c r="BCM27" s="1"/>
      <c r="BCN27" s="628"/>
      <c r="BCO27" s="1"/>
      <c r="BCP27" s="628"/>
      <c r="BCQ27" s="1"/>
      <c r="BCR27" s="628"/>
      <c r="BCS27" s="1"/>
      <c r="BCT27" s="628"/>
      <c r="BCU27" s="1"/>
      <c r="BCV27" s="628"/>
      <c r="BCW27" s="1"/>
      <c r="BCX27" s="628"/>
      <c r="BCY27" s="1"/>
      <c r="BCZ27" s="628"/>
      <c r="BDA27" s="1"/>
      <c r="BDB27" s="628"/>
      <c r="BDC27" s="1"/>
      <c r="BDD27" s="628"/>
      <c r="BDE27" s="1"/>
      <c r="BDF27" s="628"/>
      <c r="BDG27" s="1"/>
      <c r="BDH27" s="628"/>
      <c r="BDI27" s="1"/>
      <c r="BDJ27" s="628"/>
      <c r="BDK27" s="1"/>
      <c r="BDL27" s="628"/>
      <c r="BDM27" s="1"/>
      <c r="BDN27" s="628"/>
      <c r="BDO27" s="1"/>
      <c r="BDP27" s="628"/>
      <c r="BDQ27" s="1"/>
      <c r="BDR27" s="628"/>
      <c r="BDS27" s="1"/>
      <c r="BDT27" s="628"/>
      <c r="BDU27" s="1"/>
      <c r="BDV27" s="628"/>
      <c r="BDW27" s="1"/>
      <c r="BDX27" s="628"/>
      <c r="BDY27" s="1"/>
      <c r="BDZ27" s="628"/>
      <c r="BEA27" s="1"/>
      <c r="BEB27" s="628"/>
      <c r="BEC27" s="1"/>
      <c r="BED27" s="628"/>
      <c r="BEE27" s="1"/>
      <c r="BEF27" s="628"/>
      <c r="BEG27" s="1"/>
      <c r="BEH27" s="628"/>
      <c r="BEI27" s="1"/>
      <c r="BEJ27" s="628"/>
      <c r="BEK27" s="1"/>
      <c r="BEL27" s="628"/>
      <c r="BEM27" s="1"/>
      <c r="BEN27" s="628"/>
      <c r="BEO27" s="1"/>
      <c r="BEP27" s="628"/>
      <c r="BEQ27" s="1"/>
      <c r="BER27" s="628"/>
      <c r="BES27" s="1"/>
      <c r="BET27" s="628"/>
      <c r="BEU27" s="1"/>
      <c r="BEV27" s="628"/>
      <c r="BEW27" s="1"/>
      <c r="BEX27" s="628"/>
      <c r="BEY27" s="1"/>
      <c r="BEZ27" s="628"/>
      <c r="BFA27" s="1"/>
      <c r="BFB27" s="628"/>
      <c r="BFC27" s="1"/>
      <c r="BFD27" s="628"/>
      <c r="BFE27" s="1"/>
      <c r="BFF27" s="628"/>
      <c r="BFG27" s="1"/>
      <c r="BFH27" s="628"/>
      <c r="BFI27" s="1"/>
      <c r="BFJ27" s="628"/>
      <c r="BFK27" s="1"/>
      <c r="BFL27" s="628"/>
      <c r="BFM27" s="1"/>
      <c r="BFN27" s="628"/>
      <c r="BFO27" s="1"/>
      <c r="BFP27" s="628"/>
      <c r="BFQ27" s="1"/>
      <c r="BFR27" s="628"/>
      <c r="BFS27" s="1"/>
      <c r="BFT27" s="628"/>
      <c r="BFU27" s="1"/>
      <c r="BFV27" s="628"/>
      <c r="BFW27" s="1"/>
      <c r="BFX27" s="628"/>
      <c r="BFY27" s="1"/>
      <c r="BFZ27" s="628"/>
      <c r="BGA27" s="1"/>
      <c r="BGB27" s="628"/>
      <c r="BGC27" s="1"/>
      <c r="BGD27" s="628"/>
      <c r="BGE27" s="1"/>
      <c r="BGF27" s="628"/>
      <c r="BGG27" s="1"/>
      <c r="BGH27" s="628"/>
      <c r="BGI27" s="1"/>
      <c r="BGJ27" s="628"/>
      <c r="BGK27" s="1"/>
      <c r="BGL27" s="628"/>
      <c r="BGM27" s="1"/>
      <c r="BGN27" s="628"/>
      <c r="BGO27" s="1"/>
      <c r="BGP27" s="628"/>
      <c r="BGQ27" s="1"/>
      <c r="BGR27" s="628"/>
      <c r="BGS27" s="1"/>
      <c r="BGT27" s="628"/>
      <c r="BGU27" s="1"/>
      <c r="BGV27" s="628"/>
      <c r="BGW27" s="1"/>
      <c r="BGX27" s="628"/>
      <c r="BGY27" s="1"/>
      <c r="BGZ27" s="628"/>
      <c r="BHA27" s="1"/>
      <c r="BHB27" s="628"/>
      <c r="BHC27" s="1"/>
      <c r="BHD27" s="628"/>
      <c r="BHE27" s="1"/>
      <c r="BHF27" s="628"/>
      <c r="BHG27" s="1"/>
      <c r="BHH27" s="628"/>
      <c r="BHI27" s="1"/>
      <c r="BHJ27" s="628"/>
      <c r="BHK27" s="1"/>
      <c r="BHL27" s="628"/>
      <c r="BHM27" s="1"/>
      <c r="BHN27" s="628"/>
      <c r="BHO27" s="1"/>
      <c r="BHP27" s="628"/>
      <c r="BHQ27" s="1"/>
      <c r="BHR27" s="628"/>
      <c r="BHS27" s="1"/>
      <c r="BHT27" s="628"/>
      <c r="BHU27" s="1"/>
      <c r="BHV27" s="628"/>
      <c r="BHW27" s="1"/>
      <c r="BHX27" s="628"/>
      <c r="BHY27" s="1"/>
      <c r="BHZ27" s="628"/>
      <c r="BIA27" s="1"/>
      <c r="BIB27" s="628"/>
      <c r="BIC27" s="1"/>
      <c r="BID27" s="628"/>
      <c r="BIE27" s="1"/>
      <c r="BIF27" s="628"/>
      <c r="BIG27" s="1"/>
      <c r="BIH27" s="628"/>
      <c r="BII27" s="1"/>
      <c r="BIJ27" s="628"/>
      <c r="BIK27" s="1"/>
      <c r="BIL27" s="628"/>
      <c r="BIM27" s="1"/>
      <c r="BIN27" s="628"/>
      <c r="BIO27" s="1"/>
      <c r="BIP27" s="628"/>
      <c r="BIQ27" s="1"/>
      <c r="BIR27" s="628"/>
      <c r="BIS27" s="1"/>
      <c r="BIT27" s="628"/>
      <c r="BIU27" s="1"/>
      <c r="BIV27" s="628"/>
      <c r="BIW27" s="1"/>
      <c r="BIX27" s="628"/>
      <c r="BIY27" s="1"/>
      <c r="BIZ27" s="628"/>
      <c r="BJA27" s="1"/>
      <c r="BJB27" s="628"/>
      <c r="BJC27" s="1"/>
      <c r="BJD27" s="628"/>
      <c r="BJE27" s="1"/>
      <c r="BJF27" s="628"/>
      <c r="BJG27" s="1"/>
      <c r="BJH27" s="628"/>
      <c r="BJI27" s="1"/>
      <c r="BJJ27" s="628"/>
      <c r="BJK27" s="1"/>
      <c r="BJL27" s="628"/>
      <c r="BJM27" s="1"/>
      <c r="BJN27" s="628"/>
      <c r="BJO27" s="1"/>
      <c r="BJP27" s="628"/>
      <c r="BJQ27" s="1"/>
      <c r="BJR27" s="628"/>
      <c r="BJS27" s="1"/>
      <c r="BJT27" s="628"/>
      <c r="BJU27" s="1"/>
      <c r="BJV27" s="628"/>
      <c r="BJW27" s="1"/>
      <c r="BJX27" s="628"/>
      <c r="BJY27" s="1"/>
      <c r="BJZ27" s="628"/>
      <c r="BKA27" s="1"/>
      <c r="BKB27" s="628"/>
      <c r="BKC27" s="1"/>
      <c r="BKD27" s="628"/>
      <c r="BKE27" s="1"/>
      <c r="BKF27" s="628"/>
      <c r="BKG27" s="1"/>
      <c r="BKH27" s="628"/>
      <c r="BKI27" s="1"/>
      <c r="BKJ27" s="628"/>
      <c r="BKK27" s="1"/>
      <c r="BKL27" s="628"/>
      <c r="BKM27" s="1"/>
      <c r="BKN27" s="628"/>
      <c r="BKO27" s="1"/>
      <c r="BKP27" s="628"/>
      <c r="BKQ27" s="1"/>
      <c r="BKR27" s="628"/>
      <c r="BKS27" s="1"/>
      <c r="BKT27" s="628"/>
      <c r="BKU27" s="1"/>
      <c r="BKV27" s="628"/>
      <c r="BKW27" s="1"/>
      <c r="BKX27" s="628"/>
      <c r="BKY27" s="1"/>
      <c r="BKZ27" s="628"/>
      <c r="BLA27" s="1"/>
      <c r="BLB27" s="628"/>
      <c r="BLC27" s="1"/>
      <c r="BLD27" s="628"/>
      <c r="BLE27" s="1"/>
      <c r="BLF27" s="628"/>
      <c r="BLG27" s="1"/>
      <c r="BLH27" s="628"/>
      <c r="BLI27" s="1"/>
      <c r="BLJ27" s="628"/>
      <c r="BLK27" s="1"/>
      <c r="BLL27" s="628"/>
      <c r="BLM27" s="1"/>
      <c r="BLN27" s="628"/>
      <c r="BLO27" s="1"/>
      <c r="BLP27" s="628"/>
      <c r="BLQ27" s="1"/>
      <c r="BLR27" s="628"/>
      <c r="BLS27" s="1"/>
      <c r="BLT27" s="628"/>
      <c r="BLU27" s="1"/>
      <c r="BLV27" s="628"/>
      <c r="BLW27" s="1"/>
      <c r="BLX27" s="628"/>
      <c r="BLY27" s="1"/>
      <c r="BLZ27" s="628"/>
      <c r="BMA27" s="1"/>
      <c r="BMB27" s="628"/>
      <c r="BMC27" s="1"/>
      <c r="BMD27" s="628"/>
      <c r="BME27" s="1"/>
      <c r="BMF27" s="628"/>
      <c r="BMG27" s="1"/>
      <c r="BMH27" s="628"/>
      <c r="BMI27" s="1"/>
      <c r="BMJ27" s="628"/>
      <c r="BMK27" s="1"/>
      <c r="BML27" s="628"/>
      <c r="BMM27" s="1"/>
      <c r="BMN27" s="628"/>
      <c r="BMO27" s="1"/>
      <c r="BMP27" s="628"/>
      <c r="BMQ27" s="1"/>
      <c r="BMR27" s="628"/>
      <c r="BMS27" s="1"/>
      <c r="BMT27" s="628"/>
      <c r="BMU27" s="1"/>
      <c r="BMV27" s="628"/>
      <c r="BMW27" s="1"/>
      <c r="BMX27" s="628"/>
      <c r="BMY27" s="1"/>
      <c r="BMZ27" s="628"/>
      <c r="BNA27" s="1"/>
      <c r="BNB27" s="628"/>
      <c r="BNC27" s="1"/>
      <c r="BND27" s="628"/>
      <c r="BNE27" s="1"/>
      <c r="BNF27" s="628"/>
      <c r="BNG27" s="1"/>
      <c r="BNH27" s="628"/>
      <c r="BNI27" s="1"/>
      <c r="BNJ27" s="628"/>
      <c r="BNK27" s="1"/>
      <c r="BNL27" s="628"/>
      <c r="BNM27" s="1"/>
      <c r="BNN27" s="628"/>
      <c r="BNO27" s="1"/>
      <c r="BNP27" s="628"/>
      <c r="BNQ27" s="1"/>
      <c r="BNR27" s="628"/>
      <c r="BNS27" s="1"/>
      <c r="BNT27" s="628"/>
      <c r="BNU27" s="1"/>
      <c r="BNV27" s="628"/>
      <c r="BNW27" s="1"/>
      <c r="BNX27" s="628"/>
      <c r="BNY27" s="1"/>
      <c r="BNZ27" s="628"/>
      <c r="BOA27" s="1"/>
      <c r="BOB27" s="628"/>
      <c r="BOC27" s="1"/>
      <c r="BOD27" s="628"/>
      <c r="BOE27" s="1"/>
      <c r="BOF27" s="628"/>
      <c r="BOG27" s="1"/>
      <c r="BOH27" s="628"/>
      <c r="BOI27" s="1"/>
      <c r="BOJ27" s="628"/>
      <c r="BOK27" s="1"/>
      <c r="BOL27" s="628"/>
      <c r="BOM27" s="1"/>
      <c r="BON27" s="628"/>
      <c r="BOO27" s="1"/>
      <c r="BOP27" s="628"/>
      <c r="BOQ27" s="1"/>
      <c r="BOR27" s="628"/>
      <c r="BOS27" s="1"/>
      <c r="BOT27" s="628"/>
      <c r="BOU27" s="1"/>
      <c r="BOV27" s="628"/>
      <c r="BOW27" s="1"/>
      <c r="BOX27" s="628"/>
      <c r="BOY27" s="1"/>
      <c r="BOZ27" s="628"/>
      <c r="BPA27" s="1"/>
      <c r="BPB27" s="628"/>
      <c r="BPC27" s="1"/>
      <c r="BPD27" s="628"/>
      <c r="BPE27" s="1"/>
      <c r="BPF27" s="628"/>
      <c r="BPG27" s="1"/>
      <c r="BPH27" s="628"/>
      <c r="BPI27" s="1"/>
      <c r="BPJ27" s="628"/>
      <c r="BPK27" s="1"/>
      <c r="BPL27" s="628"/>
      <c r="BPM27" s="1"/>
      <c r="BPN27" s="628"/>
      <c r="BPO27" s="1"/>
      <c r="BPP27" s="628"/>
      <c r="BPQ27" s="1"/>
      <c r="BPR27" s="628"/>
      <c r="BPS27" s="1"/>
      <c r="BPT27" s="628"/>
      <c r="BPU27" s="1"/>
      <c r="BPV27" s="628"/>
      <c r="BPW27" s="1"/>
      <c r="BPX27" s="628"/>
      <c r="BPY27" s="1"/>
      <c r="BPZ27" s="628"/>
      <c r="BQA27" s="1"/>
      <c r="BQB27" s="628"/>
      <c r="BQC27" s="1"/>
      <c r="BQD27" s="628"/>
      <c r="BQE27" s="1"/>
      <c r="BQF27" s="628"/>
      <c r="BQG27" s="1"/>
      <c r="BQH27" s="628"/>
      <c r="BQI27" s="1"/>
      <c r="BQJ27" s="628"/>
      <c r="BQK27" s="1"/>
      <c r="BQL27" s="628"/>
      <c r="BQM27" s="1"/>
      <c r="BQN27" s="628"/>
      <c r="BQO27" s="1"/>
      <c r="BQP27" s="628"/>
      <c r="BQQ27" s="1"/>
      <c r="BQR27" s="628"/>
      <c r="BQS27" s="1"/>
      <c r="BQT27" s="628"/>
      <c r="BQU27" s="1"/>
      <c r="BQV27" s="628"/>
      <c r="BQW27" s="1"/>
      <c r="BQX27" s="628"/>
      <c r="BQY27" s="1"/>
      <c r="BQZ27" s="628"/>
      <c r="BRA27" s="1"/>
      <c r="BRB27" s="628"/>
      <c r="BRC27" s="1"/>
      <c r="BRD27" s="628"/>
      <c r="BRE27" s="1"/>
      <c r="BRF27" s="628"/>
      <c r="BRG27" s="1"/>
      <c r="BRH27" s="628"/>
      <c r="BRI27" s="1"/>
      <c r="BRJ27" s="628"/>
      <c r="BRK27" s="1"/>
      <c r="BRL27" s="628"/>
      <c r="BRM27" s="1"/>
      <c r="BRN27" s="628"/>
      <c r="BRO27" s="1"/>
      <c r="BRP27" s="628"/>
      <c r="BRQ27" s="1"/>
      <c r="BRR27" s="628"/>
      <c r="BRS27" s="1"/>
      <c r="BRT27" s="628"/>
      <c r="BRU27" s="1"/>
      <c r="BRV27" s="628"/>
      <c r="BRW27" s="1"/>
      <c r="BRX27" s="628"/>
      <c r="BRY27" s="1"/>
      <c r="BRZ27" s="628"/>
      <c r="BSA27" s="1"/>
      <c r="BSB27" s="628"/>
      <c r="BSC27" s="1"/>
      <c r="BSD27" s="628"/>
      <c r="BSE27" s="1"/>
      <c r="BSF27" s="628"/>
      <c r="BSG27" s="1"/>
      <c r="BSH27" s="628"/>
      <c r="BSI27" s="1"/>
      <c r="BSJ27" s="628"/>
      <c r="BSK27" s="1"/>
      <c r="BSL27" s="628"/>
      <c r="BSM27" s="1"/>
      <c r="BSN27" s="628"/>
      <c r="BSO27" s="1"/>
      <c r="BSP27" s="628"/>
      <c r="BSQ27" s="1"/>
      <c r="BSR27" s="628"/>
      <c r="BSS27" s="1"/>
      <c r="BST27" s="628"/>
      <c r="BSU27" s="1"/>
      <c r="BSV27" s="628"/>
      <c r="BSW27" s="1"/>
      <c r="BSX27" s="628"/>
      <c r="BSY27" s="1"/>
      <c r="BSZ27" s="628"/>
      <c r="BTA27" s="1"/>
      <c r="BTB27" s="628"/>
      <c r="BTC27" s="1"/>
      <c r="BTD27" s="628"/>
      <c r="BTE27" s="1"/>
      <c r="BTF27" s="628"/>
      <c r="BTG27" s="1"/>
      <c r="BTH27" s="628"/>
      <c r="BTI27" s="1"/>
      <c r="BTJ27" s="628"/>
      <c r="BTK27" s="1"/>
      <c r="BTL27" s="628"/>
      <c r="BTM27" s="1"/>
      <c r="BTN27" s="628"/>
      <c r="BTO27" s="1"/>
      <c r="BTP27" s="628"/>
      <c r="BTQ27" s="1"/>
      <c r="BTR27" s="628"/>
      <c r="BTS27" s="1"/>
      <c r="BTT27" s="628"/>
      <c r="BTU27" s="1"/>
      <c r="BTV27" s="628"/>
      <c r="BTW27" s="1"/>
      <c r="BTX27" s="628"/>
      <c r="BTY27" s="1"/>
      <c r="BTZ27" s="628"/>
      <c r="BUA27" s="1"/>
      <c r="BUB27" s="628"/>
      <c r="BUC27" s="1"/>
      <c r="BUD27" s="628"/>
      <c r="BUE27" s="1"/>
      <c r="BUF27" s="628"/>
      <c r="BUG27" s="1"/>
      <c r="BUH27" s="628"/>
      <c r="BUI27" s="1"/>
      <c r="BUJ27" s="628"/>
      <c r="BUK27" s="1"/>
      <c r="BUL27" s="628"/>
      <c r="BUM27" s="1"/>
      <c r="BUN27" s="628"/>
      <c r="BUO27" s="1"/>
      <c r="BUP27" s="628"/>
      <c r="BUQ27" s="1"/>
      <c r="BUR27" s="628"/>
      <c r="BUS27" s="1"/>
      <c r="BUT27" s="628"/>
      <c r="BUU27" s="1"/>
      <c r="BUV27" s="628"/>
      <c r="BUW27" s="1"/>
      <c r="BUX27" s="628"/>
      <c r="BUY27" s="1"/>
      <c r="BUZ27" s="628"/>
      <c r="BVA27" s="1"/>
      <c r="BVB27" s="628"/>
      <c r="BVC27" s="1"/>
      <c r="BVD27" s="628"/>
      <c r="BVE27" s="1"/>
      <c r="BVF27" s="628"/>
      <c r="BVG27" s="1"/>
      <c r="BVH27" s="628"/>
      <c r="BVI27" s="1"/>
      <c r="BVJ27" s="628"/>
      <c r="BVK27" s="1"/>
      <c r="BVL27" s="628"/>
      <c r="BVM27" s="1"/>
      <c r="BVN27" s="628"/>
      <c r="BVO27" s="1"/>
      <c r="BVP27" s="628"/>
      <c r="BVQ27" s="1"/>
      <c r="BVR27" s="628"/>
      <c r="BVS27" s="1"/>
      <c r="BVT27" s="628"/>
      <c r="BVU27" s="1"/>
      <c r="BVV27" s="628"/>
      <c r="BVW27" s="1"/>
      <c r="BVX27" s="628"/>
      <c r="BVY27" s="1"/>
      <c r="BVZ27" s="628"/>
      <c r="BWA27" s="1"/>
      <c r="BWB27" s="628"/>
      <c r="BWC27" s="1"/>
      <c r="BWD27" s="628"/>
      <c r="BWE27" s="1"/>
      <c r="BWF27" s="628"/>
      <c r="BWG27" s="1"/>
      <c r="BWH27" s="628"/>
      <c r="BWI27" s="1"/>
      <c r="BWJ27" s="628"/>
      <c r="BWK27" s="1"/>
      <c r="BWL27" s="628"/>
      <c r="BWM27" s="1"/>
      <c r="BWN27" s="628"/>
      <c r="BWO27" s="1"/>
      <c r="BWP27" s="628"/>
      <c r="BWQ27" s="1"/>
      <c r="BWR27" s="628"/>
      <c r="BWS27" s="1"/>
      <c r="BWT27" s="628"/>
      <c r="BWU27" s="1"/>
      <c r="BWV27" s="628"/>
      <c r="BWW27" s="1"/>
      <c r="BWX27" s="628"/>
      <c r="BWY27" s="1"/>
      <c r="BWZ27" s="628"/>
      <c r="BXA27" s="1"/>
      <c r="BXB27" s="628"/>
      <c r="BXC27" s="1"/>
      <c r="BXD27" s="628"/>
      <c r="BXE27" s="1"/>
      <c r="BXF27" s="628"/>
      <c r="BXG27" s="1"/>
      <c r="BXH27" s="628"/>
      <c r="BXI27" s="1"/>
      <c r="BXJ27" s="628"/>
      <c r="BXK27" s="1"/>
      <c r="BXL27" s="628"/>
      <c r="BXM27" s="1"/>
      <c r="BXN27" s="628"/>
      <c r="BXO27" s="1"/>
      <c r="BXP27" s="628"/>
      <c r="BXQ27" s="1"/>
      <c r="BXR27" s="628"/>
      <c r="BXS27" s="1"/>
      <c r="BXT27" s="628"/>
      <c r="BXU27" s="1"/>
      <c r="BXV27" s="628"/>
      <c r="BXW27" s="1"/>
      <c r="BXX27" s="628"/>
      <c r="BXY27" s="1"/>
      <c r="BXZ27" s="628"/>
      <c r="BYA27" s="1"/>
      <c r="BYB27" s="628"/>
      <c r="BYC27" s="1"/>
      <c r="BYD27" s="628"/>
      <c r="BYE27" s="1"/>
      <c r="BYF27" s="628"/>
      <c r="BYG27" s="1"/>
      <c r="BYH27" s="628"/>
      <c r="BYI27" s="1"/>
      <c r="BYJ27" s="628"/>
      <c r="BYK27" s="1"/>
      <c r="BYL27" s="628"/>
      <c r="BYM27" s="1"/>
      <c r="BYN27" s="628"/>
      <c r="BYO27" s="1"/>
      <c r="BYP27" s="628"/>
      <c r="BYQ27" s="1"/>
      <c r="BYR27" s="628"/>
      <c r="BYS27" s="1"/>
      <c r="BYT27" s="628"/>
      <c r="BYU27" s="1"/>
      <c r="BYV27" s="628"/>
      <c r="BYW27" s="1"/>
      <c r="BYX27" s="628"/>
      <c r="BYY27" s="1"/>
      <c r="BYZ27" s="628"/>
      <c r="BZA27" s="1"/>
      <c r="BZB27" s="628"/>
      <c r="BZC27" s="1"/>
      <c r="BZD27" s="628"/>
      <c r="BZE27" s="1"/>
      <c r="BZF27" s="628"/>
      <c r="BZG27" s="1"/>
      <c r="BZH27" s="628"/>
      <c r="BZI27" s="1"/>
      <c r="BZJ27" s="628"/>
      <c r="BZK27" s="1"/>
      <c r="BZL27" s="628"/>
      <c r="BZM27" s="1"/>
      <c r="BZN27" s="628"/>
      <c r="BZO27" s="1"/>
      <c r="BZP27" s="628"/>
      <c r="BZQ27" s="1"/>
      <c r="BZR27" s="628"/>
      <c r="BZS27" s="1"/>
      <c r="BZT27" s="628"/>
      <c r="BZU27" s="1"/>
      <c r="BZV27" s="628"/>
      <c r="BZW27" s="1"/>
      <c r="BZX27" s="628"/>
      <c r="BZY27" s="1"/>
      <c r="BZZ27" s="628"/>
      <c r="CAA27" s="1"/>
      <c r="CAB27" s="628"/>
      <c r="CAC27" s="1"/>
      <c r="CAD27" s="628"/>
      <c r="CAE27" s="1"/>
      <c r="CAF27" s="628"/>
      <c r="CAG27" s="1"/>
      <c r="CAH27" s="628"/>
      <c r="CAI27" s="1"/>
      <c r="CAJ27" s="628"/>
      <c r="CAK27" s="1"/>
      <c r="CAL27" s="628"/>
      <c r="CAM27" s="1"/>
      <c r="CAN27" s="628"/>
      <c r="CAO27" s="1"/>
      <c r="CAP27" s="628"/>
      <c r="CAQ27" s="1"/>
      <c r="CAR27" s="628"/>
      <c r="CAS27" s="1"/>
      <c r="CAT27" s="628"/>
      <c r="CAU27" s="1"/>
      <c r="CAV27" s="628"/>
      <c r="CAW27" s="1"/>
      <c r="CAX27" s="628"/>
      <c r="CAY27" s="1"/>
      <c r="CAZ27" s="628"/>
      <c r="CBA27" s="1"/>
      <c r="CBB27" s="628"/>
      <c r="CBC27" s="1"/>
      <c r="CBD27" s="628"/>
      <c r="CBE27" s="1"/>
      <c r="CBF27" s="628"/>
      <c r="CBG27" s="1"/>
      <c r="CBH27" s="628"/>
      <c r="CBI27" s="1"/>
      <c r="CBJ27" s="628"/>
      <c r="CBK27" s="1"/>
      <c r="CBL27" s="628"/>
      <c r="CBM27" s="1"/>
      <c r="CBN27" s="628"/>
      <c r="CBO27" s="1"/>
      <c r="CBP27" s="628"/>
      <c r="CBQ27" s="1"/>
      <c r="CBR27" s="628"/>
      <c r="CBS27" s="1"/>
      <c r="CBT27" s="628"/>
      <c r="CBU27" s="1"/>
      <c r="CBV27" s="628"/>
      <c r="CBW27" s="1"/>
      <c r="CBX27" s="628"/>
      <c r="CBY27" s="1"/>
      <c r="CBZ27" s="628"/>
      <c r="CCA27" s="1"/>
      <c r="CCB27" s="628"/>
      <c r="CCC27" s="1"/>
      <c r="CCD27" s="628"/>
      <c r="CCE27" s="1"/>
      <c r="CCF27" s="628"/>
      <c r="CCG27" s="1"/>
      <c r="CCH27" s="628"/>
      <c r="CCI27" s="1"/>
      <c r="CCJ27" s="628"/>
      <c r="CCK27" s="1"/>
      <c r="CCL27" s="628"/>
      <c r="CCM27" s="1"/>
      <c r="CCN27" s="628"/>
      <c r="CCO27" s="1"/>
      <c r="CCP27" s="628"/>
      <c r="CCQ27" s="1"/>
      <c r="CCR27" s="628"/>
      <c r="CCS27" s="1"/>
      <c r="CCT27" s="628"/>
      <c r="CCU27" s="1"/>
      <c r="CCV27" s="628"/>
      <c r="CCW27" s="1"/>
      <c r="CCX27" s="628"/>
      <c r="CCY27" s="1"/>
      <c r="CCZ27" s="628"/>
      <c r="CDA27" s="1"/>
      <c r="CDB27" s="628"/>
      <c r="CDC27" s="1"/>
      <c r="CDD27" s="628"/>
      <c r="CDE27" s="1"/>
      <c r="CDF27" s="628"/>
      <c r="CDG27" s="1"/>
      <c r="CDH27" s="628"/>
      <c r="CDI27" s="1"/>
      <c r="CDJ27" s="628"/>
      <c r="CDK27" s="1"/>
      <c r="CDL27" s="628"/>
      <c r="CDM27" s="1"/>
      <c r="CDN27" s="628"/>
      <c r="CDO27" s="1"/>
      <c r="CDP27" s="628"/>
      <c r="CDQ27" s="1"/>
      <c r="CDR27" s="628"/>
      <c r="CDS27" s="1"/>
      <c r="CDT27" s="628"/>
      <c r="CDU27" s="1"/>
      <c r="CDV27" s="628"/>
      <c r="CDW27" s="1"/>
      <c r="CDX27" s="628"/>
      <c r="CDY27" s="1"/>
      <c r="CDZ27" s="628"/>
      <c r="CEA27" s="1"/>
      <c r="CEB27" s="628"/>
      <c r="CEC27" s="1"/>
      <c r="CED27" s="628"/>
      <c r="CEE27" s="1"/>
      <c r="CEF27" s="628"/>
      <c r="CEG27" s="1"/>
      <c r="CEH27" s="628"/>
      <c r="CEI27" s="1"/>
      <c r="CEJ27" s="628"/>
      <c r="CEK27" s="1"/>
      <c r="CEL27" s="628"/>
      <c r="CEM27" s="1"/>
      <c r="CEN27" s="628"/>
      <c r="CEO27" s="1"/>
      <c r="CEP27" s="628"/>
      <c r="CEQ27" s="1"/>
      <c r="CER27" s="628"/>
      <c r="CES27" s="1"/>
      <c r="CET27" s="628"/>
      <c r="CEU27" s="1"/>
      <c r="CEV27" s="628"/>
      <c r="CEW27" s="1"/>
      <c r="CEX27" s="628"/>
      <c r="CEY27" s="1"/>
      <c r="CEZ27" s="628"/>
      <c r="CFA27" s="1"/>
      <c r="CFB27" s="628"/>
      <c r="CFC27" s="1"/>
      <c r="CFD27" s="628"/>
      <c r="CFE27" s="1"/>
      <c r="CFF27" s="628"/>
      <c r="CFG27" s="1"/>
      <c r="CFH27" s="628"/>
      <c r="CFI27" s="1"/>
      <c r="CFJ27" s="628"/>
      <c r="CFK27" s="1"/>
      <c r="CFL27" s="628"/>
      <c r="CFM27" s="1"/>
      <c r="CFN27" s="628"/>
      <c r="CFO27" s="1"/>
      <c r="CFP27" s="628"/>
      <c r="CFQ27" s="1"/>
      <c r="CFR27" s="628"/>
      <c r="CFS27" s="1"/>
      <c r="CFT27" s="628"/>
      <c r="CFU27" s="1"/>
      <c r="CFV27" s="628"/>
      <c r="CFW27" s="1"/>
      <c r="CFX27" s="628"/>
      <c r="CFY27" s="1"/>
      <c r="CFZ27" s="628"/>
      <c r="CGA27" s="1"/>
      <c r="CGB27" s="628"/>
      <c r="CGC27" s="1"/>
      <c r="CGD27" s="628"/>
      <c r="CGE27" s="1"/>
      <c r="CGF27" s="628"/>
      <c r="CGG27" s="1"/>
      <c r="CGH27" s="628"/>
      <c r="CGI27" s="1"/>
      <c r="CGJ27" s="628"/>
      <c r="CGK27" s="1"/>
      <c r="CGL27" s="628"/>
      <c r="CGM27" s="1"/>
      <c r="CGN27" s="628"/>
      <c r="CGO27" s="1"/>
      <c r="CGP27" s="628"/>
      <c r="CGQ27" s="1"/>
      <c r="CGR27" s="628"/>
      <c r="CGS27" s="1"/>
      <c r="CGT27" s="628"/>
      <c r="CGU27" s="1"/>
      <c r="CGV27" s="628"/>
      <c r="CGW27" s="1"/>
      <c r="CGX27" s="628"/>
      <c r="CGY27" s="1"/>
      <c r="CGZ27" s="628"/>
      <c r="CHA27" s="1"/>
      <c r="CHB27" s="628"/>
      <c r="CHC27" s="1"/>
      <c r="CHD27" s="628"/>
      <c r="CHE27" s="1"/>
      <c r="CHF27" s="628"/>
      <c r="CHG27" s="1"/>
      <c r="CHH27" s="628"/>
      <c r="CHI27" s="1"/>
      <c r="CHJ27" s="628"/>
      <c r="CHK27" s="1"/>
      <c r="CHL27" s="628"/>
      <c r="CHM27" s="1"/>
      <c r="CHN27" s="628"/>
      <c r="CHO27" s="1"/>
      <c r="CHP27" s="628"/>
      <c r="CHQ27" s="1"/>
      <c r="CHR27" s="628"/>
      <c r="CHS27" s="1"/>
      <c r="CHT27" s="628"/>
      <c r="CHU27" s="1"/>
      <c r="CHV27" s="628"/>
      <c r="CHW27" s="1"/>
      <c r="CHX27" s="628"/>
      <c r="CHY27" s="1"/>
      <c r="CHZ27" s="628"/>
      <c r="CIA27" s="1"/>
      <c r="CIB27" s="628"/>
      <c r="CIC27" s="1"/>
      <c r="CID27" s="628"/>
      <c r="CIE27" s="1"/>
      <c r="CIF27" s="628"/>
      <c r="CIG27" s="1"/>
      <c r="CIH27" s="628"/>
      <c r="CII27" s="1"/>
      <c r="CIJ27" s="628"/>
      <c r="CIK27" s="1"/>
      <c r="CIL27" s="628"/>
      <c r="CIM27" s="1"/>
      <c r="CIN27" s="628"/>
      <c r="CIO27" s="1"/>
      <c r="CIP27" s="628"/>
      <c r="CIQ27" s="1"/>
      <c r="CIR27" s="628"/>
      <c r="CIS27" s="1"/>
      <c r="CIT27" s="628"/>
      <c r="CIU27" s="1"/>
      <c r="CIV27" s="628"/>
      <c r="CIW27" s="1"/>
      <c r="CIX27" s="628"/>
      <c r="CIY27" s="1"/>
      <c r="CIZ27" s="628"/>
      <c r="CJA27" s="1"/>
      <c r="CJB27" s="628"/>
      <c r="CJC27" s="1"/>
      <c r="CJD27" s="628"/>
      <c r="CJE27" s="1"/>
      <c r="CJF27" s="628"/>
      <c r="CJG27" s="1"/>
      <c r="CJH27" s="628"/>
      <c r="CJI27" s="1"/>
      <c r="CJJ27" s="628"/>
      <c r="CJK27" s="1"/>
      <c r="CJL27" s="628"/>
      <c r="CJM27" s="1"/>
      <c r="CJN27" s="628"/>
      <c r="CJO27" s="1"/>
      <c r="CJP27" s="628"/>
      <c r="CJQ27" s="1"/>
      <c r="CJR27" s="628"/>
      <c r="CJS27" s="1"/>
      <c r="CJT27" s="628"/>
      <c r="CJU27" s="1"/>
      <c r="CJV27" s="628"/>
      <c r="CJW27" s="1"/>
      <c r="CJX27" s="628"/>
      <c r="CJY27" s="1"/>
      <c r="CJZ27" s="628"/>
      <c r="CKA27" s="1"/>
      <c r="CKB27" s="628"/>
      <c r="CKC27" s="1"/>
      <c r="CKD27" s="628"/>
      <c r="CKE27" s="1"/>
      <c r="CKF27" s="628"/>
      <c r="CKG27" s="1"/>
      <c r="CKH27" s="628"/>
      <c r="CKI27" s="1"/>
      <c r="CKJ27" s="628"/>
      <c r="CKK27" s="1"/>
      <c r="CKL27" s="628"/>
      <c r="CKM27" s="1"/>
      <c r="CKN27" s="628"/>
      <c r="CKO27" s="1"/>
      <c r="CKP27" s="628"/>
      <c r="CKQ27" s="1"/>
      <c r="CKR27" s="628"/>
      <c r="CKS27" s="1"/>
      <c r="CKT27" s="628"/>
      <c r="CKU27" s="1"/>
      <c r="CKV27" s="628"/>
      <c r="CKW27" s="1"/>
      <c r="CKX27" s="628"/>
      <c r="CKY27" s="1"/>
      <c r="CKZ27" s="628"/>
      <c r="CLA27" s="1"/>
      <c r="CLB27" s="628"/>
      <c r="CLC27" s="1"/>
      <c r="CLD27" s="628"/>
      <c r="CLE27" s="1"/>
      <c r="CLF27" s="628"/>
      <c r="CLG27" s="1"/>
      <c r="CLH27" s="628"/>
      <c r="CLI27" s="1"/>
      <c r="CLJ27" s="628"/>
      <c r="CLK27" s="1"/>
      <c r="CLL27" s="628"/>
      <c r="CLM27" s="1"/>
      <c r="CLN27" s="628"/>
      <c r="CLO27" s="1"/>
      <c r="CLP27" s="628"/>
      <c r="CLQ27" s="1"/>
      <c r="CLR27" s="628"/>
      <c r="CLS27" s="1"/>
      <c r="CLT27" s="628"/>
      <c r="CLU27" s="1"/>
      <c r="CLV27" s="628"/>
      <c r="CLW27" s="1"/>
      <c r="CLX27" s="628"/>
      <c r="CLY27" s="1"/>
      <c r="CLZ27" s="628"/>
      <c r="CMA27" s="1"/>
      <c r="CMB27" s="628"/>
      <c r="CMC27" s="1"/>
      <c r="CMD27" s="628"/>
      <c r="CME27" s="1"/>
      <c r="CMF27" s="628"/>
      <c r="CMG27" s="1"/>
      <c r="CMH27" s="628"/>
      <c r="CMI27" s="1"/>
      <c r="CMJ27" s="628"/>
      <c r="CMK27" s="1"/>
      <c r="CML27" s="628"/>
      <c r="CMM27" s="1"/>
      <c r="CMN27" s="628"/>
      <c r="CMO27" s="1"/>
      <c r="CMP27" s="628"/>
      <c r="CMQ27" s="1"/>
      <c r="CMR27" s="628"/>
      <c r="CMS27" s="1"/>
      <c r="CMT27" s="628"/>
      <c r="CMU27" s="1"/>
      <c r="CMV27" s="628"/>
      <c r="CMW27" s="1"/>
      <c r="CMX27" s="628"/>
      <c r="CMY27" s="1"/>
      <c r="CMZ27" s="628"/>
      <c r="CNA27" s="1"/>
      <c r="CNB27" s="628"/>
      <c r="CNC27" s="1"/>
      <c r="CND27" s="628"/>
      <c r="CNE27" s="1"/>
      <c r="CNF27" s="628"/>
      <c r="CNG27" s="1"/>
      <c r="CNH27" s="628"/>
      <c r="CNI27" s="1"/>
      <c r="CNJ27" s="628"/>
      <c r="CNK27" s="1"/>
      <c r="CNL27" s="628"/>
      <c r="CNM27" s="1"/>
      <c r="CNN27" s="628"/>
      <c r="CNO27" s="1"/>
      <c r="CNP27" s="628"/>
      <c r="CNQ27" s="1"/>
      <c r="CNR27" s="628"/>
      <c r="CNS27" s="1"/>
      <c r="CNT27" s="628"/>
      <c r="CNU27" s="1"/>
      <c r="CNV27" s="628"/>
      <c r="CNW27" s="1"/>
      <c r="CNX27" s="628"/>
      <c r="CNY27" s="1"/>
      <c r="CNZ27" s="628"/>
      <c r="COA27" s="1"/>
      <c r="COB27" s="628"/>
      <c r="COC27" s="1"/>
      <c r="COD27" s="628"/>
      <c r="COE27" s="1"/>
      <c r="COF27" s="628"/>
      <c r="COG27" s="1"/>
      <c r="COH27" s="628"/>
      <c r="COI27" s="1"/>
      <c r="COJ27" s="628"/>
      <c r="COK27" s="1"/>
      <c r="COL27" s="628"/>
      <c r="COM27" s="1"/>
      <c r="CON27" s="628"/>
      <c r="COO27" s="1"/>
      <c r="COP27" s="628"/>
      <c r="COQ27" s="1"/>
      <c r="COR27" s="628"/>
      <c r="COS27" s="1"/>
      <c r="COT27" s="628"/>
      <c r="COU27" s="1"/>
      <c r="COV27" s="628"/>
      <c r="COW27" s="1"/>
      <c r="COX27" s="628"/>
      <c r="COY27" s="1"/>
      <c r="COZ27" s="628"/>
      <c r="CPA27" s="1"/>
      <c r="CPB27" s="628"/>
      <c r="CPC27" s="1"/>
      <c r="CPD27" s="628"/>
      <c r="CPE27" s="1"/>
      <c r="CPF27" s="628"/>
      <c r="CPG27" s="1"/>
      <c r="CPH27" s="628"/>
      <c r="CPI27" s="1"/>
      <c r="CPJ27" s="628"/>
      <c r="CPK27" s="1"/>
      <c r="CPL27" s="628"/>
      <c r="CPM27" s="1"/>
      <c r="CPN27" s="628"/>
      <c r="CPO27" s="1"/>
      <c r="CPP27" s="628"/>
      <c r="CPQ27" s="1"/>
      <c r="CPR27" s="628"/>
      <c r="CPS27" s="1"/>
      <c r="CPT27" s="628"/>
      <c r="CPU27" s="1"/>
      <c r="CPV27" s="628"/>
      <c r="CPW27" s="1"/>
      <c r="CPX27" s="628"/>
      <c r="CPY27" s="1"/>
      <c r="CPZ27" s="628"/>
      <c r="CQA27" s="1"/>
      <c r="CQB27" s="628"/>
      <c r="CQC27" s="1"/>
      <c r="CQD27" s="628"/>
      <c r="CQE27" s="1"/>
      <c r="CQF27" s="628"/>
      <c r="CQG27" s="1"/>
      <c r="CQH27" s="628"/>
      <c r="CQI27" s="1"/>
      <c r="CQJ27" s="628"/>
      <c r="CQK27" s="1"/>
      <c r="CQL27" s="628"/>
      <c r="CQM27" s="1"/>
      <c r="CQN27" s="628"/>
      <c r="CQO27" s="1"/>
      <c r="CQP27" s="628"/>
      <c r="CQQ27" s="1"/>
      <c r="CQR27" s="628"/>
      <c r="CQS27" s="1"/>
      <c r="CQT27" s="628"/>
      <c r="CQU27" s="1"/>
      <c r="CQV27" s="628"/>
      <c r="CQW27" s="1"/>
      <c r="CQX27" s="628"/>
      <c r="CQY27" s="1"/>
      <c r="CQZ27" s="628"/>
      <c r="CRA27" s="1"/>
      <c r="CRB27" s="628"/>
      <c r="CRC27" s="1"/>
      <c r="CRD27" s="628"/>
      <c r="CRE27" s="1"/>
      <c r="CRF27" s="628"/>
      <c r="CRG27" s="1"/>
      <c r="CRH27" s="628"/>
      <c r="CRI27" s="1"/>
      <c r="CRJ27" s="628"/>
      <c r="CRK27" s="1"/>
      <c r="CRL27" s="628"/>
      <c r="CRM27" s="1"/>
      <c r="CRN27" s="628"/>
      <c r="CRO27" s="1"/>
      <c r="CRP27" s="628"/>
      <c r="CRQ27" s="1"/>
      <c r="CRR27" s="628"/>
      <c r="CRS27" s="1"/>
      <c r="CRT27" s="628"/>
      <c r="CRU27" s="1"/>
      <c r="CRV27" s="628"/>
      <c r="CRW27" s="1"/>
      <c r="CRX27" s="628"/>
      <c r="CRY27" s="1"/>
      <c r="CRZ27" s="628"/>
      <c r="CSA27" s="1"/>
      <c r="CSB27" s="628"/>
      <c r="CSC27" s="1"/>
      <c r="CSD27" s="628"/>
      <c r="CSE27" s="1"/>
      <c r="CSF27" s="628"/>
      <c r="CSG27" s="1"/>
      <c r="CSH27" s="628"/>
      <c r="CSI27" s="1"/>
      <c r="CSJ27" s="628"/>
      <c r="CSK27" s="1"/>
      <c r="CSL27" s="628"/>
      <c r="CSM27" s="1"/>
      <c r="CSN27" s="628"/>
      <c r="CSO27" s="1"/>
      <c r="CSP27" s="628"/>
      <c r="CSQ27" s="1"/>
      <c r="CSR27" s="628"/>
      <c r="CSS27" s="1"/>
      <c r="CST27" s="628"/>
      <c r="CSU27" s="1"/>
      <c r="CSV27" s="628"/>
      <c r="CSW27" s="1"/>
      <c r="CSX27" s="628"/>
      <c r="CSY27" s="1"/>
      <c r="CSZ27" s="628"/>
      <c r="CTA27" s="1"/>
      <c r="CTB27" s="628"/>
      <c r="CTC27" s="1"/>
      <c r="CTD27" s="628"/>
      <c r="CTE27" s="1"/>
      <c r="CTF27" s="628"/>
      <c r="CTG27" s="1"/>
      <c r="CTH27" s="628"/>
      <c r="CTI27" s="1"/>
      <c r="CTJ27" s="628"/>
      <c r="CTK27" s="1"/>
      <c r="CTL27" s="628"/>
      <c r="CTM27" s="1"/>
      <c r="CTN27" s="628"/>
      <c r="CTO27" s="1"/>
      <c r="CTP27" s="628"/>
      <c r="CTQ27" s="1"/>
      <c r="CTR27" s="628"/>
      <c r="CTS27" s="1"/>
      <c r="CTT27" s="628"/>
      <c r="CTU27" s="1"/>
      <c r="CTV27" s="628"/>
      <c r="CTW27" s="1"/>
      <c r="CTX27" s="628"/>
      <c r="CTY27" s="1"/>
      <c r="CTZ27" s="628"/>
      <c r="CUA27" s="1"/>
      <c r="CUB27" s="628"/>
      <c r="CUC27" s="1"/>
      <c r="CUD27" s="628"/>
      <c r="CUE27" s="1"/>
      <c r="CUF27" s="628"/>
      <c r="CUG27" s="1"/>
      <c r="CUH27" s="628"/>
      <c r="CUI27" s="1"/>
      <c r="CUJ27" s="628"/>
      <c r="CUK27" s="1"/>
      <c r="CUL27" s="628"/>
      <c r="CUM27" s="1"/>
      <c r="CUN27" s="628"/>
      <c r="CUO27" s="1"/>
      <c r="CUP27" s="628"/>
      <c r="CUQ27" s="1"/>
      <c r="CUR27" s="628"/>
      <c r="CUS27" s="1"/>
      <c r="CUT27" s="628"/>
      <c r="CUU27" s="1"/>
      <c r="CUV27" s="628"/>
      <c r="CUW27" s="1"/>
      <c r="CUX27" s="628"/>
      <c r="CUY27" s="1"/>
      <c r="CUZ27" s="628"/>
      <c r="CVA27" s="1"/>
      <c r="CVB27" s="628"/>
      <c r="CVC27" s="1"/>
      <c r="CVD27" s="628"/>
      <c r="CVE27" s="1"/>
      <c r="CVF27" s="628"/>
      <c r="CVG27" s="1"/>
      <c r="CVH27" s="628"/>
      <c r="CVI27" s="1"/>
      <c r="CVJ27" s="628"/>
      <c r="CVK27" s="1"/>
      <c r="CVL27" s="628"/>
      <c r="CVM27" s="1"/>
      <c r="CVN27" s="628"/>
      <c r="CVO27" s="1"/>
      <c r="CVP27" s="628"/>
      <c r="CVQ27" s="1"/>
      <c r="CVR27" s="628"/>
      <c r="CVS27" s="1"/>
      <c r="CVT27" s="628"/>
      <c r="CVU27" s="1"/>
      <c r="CVV27" s="628"/>
      <c r="CVW27" s="1"/>
      <c r="CVX27" s="628"/>
      <c r="CVY27" s="1"/>
      <c r="CVZ27" s="628"/>
      <c r="CWA27" s="1"/>
      <c r="CWB27" s="628"/>
      <c r="CWC27" s="1"/>
      <c r="CWD27" s="628"/>
      <c r="CWE27" s="1"/>
      <c r="CWF27" s="628"/>
      <c r="CWG27" s="1"/>
      <c r="CWH27" s="628"/>
      <c r="CWI27" s="1"/>
      <c r="CWJ27" s="628"/>
      <c r="CWK27" s="1"/>
      <c r="CWL27" s="628"/>
      <c r="CWM27" s="1"/>
      <c r="CWN27" s="628"/>
      <c r="CWO27" s="1"/>
      <c r="CWP27" s="628"/>
      <c r="CWQ27" s="1"/>
      <c r="CWR27" s="628"/>
      <c r="CWS27" s="1"/>
      <c r="CWT27" s="628"/>
      <c r="CWU27" s="1"/>
      <c r="CWV27" s="628"/>
      <c r="CWW27" s="1"/>
      <c r="CWX27" s="628"/>
      <c r="CWY27" s="1"/>
      <c r="CWZ27" s="628"/>
      <c r="CXA27" s="1"/>
      <c r="CXB27" s="628"/>
      <c r="CXC27" s="1"/>
      <c r="CXD27" s="628"/>
      <c r="CXE27" s="1"/>
      <c r="CXF27" s="628"/>
      <c r="CXG27" s="1"/>
      <c r="CXH27" s="628"/>
      <c r="CXI27" s="1"/>
      <c r="CXJ27" s="628"/>
      <c r="CXK27" s="1"/>
      <c r="CXL27" s="628"/>
      <c r="CXM27" s="1"/>
      <c r="CXN27" s="628"/>
      <c r="CXO27" s="1"/>
      <c r="CXP27" s="628"/>
      <c r="CXQ27" s="1"/>
      <c r="CXR27" s="628"/>
      <c r="CXS27" s="1"/>
      <c r="CXT27" s="628"/>
      <c r="CXU27" s="1"/>
      <c r="CXV27" s="628"/>
      <c r="CXW27" s="1"/>
      <c r="CXX27" s="628"/>
      <c r="CXY27" s="1"/>
      <c r="CXZ27" s="628"/>
      <c r="CYA27" s="1"/>
      <c r="CYB27" s="628"/>
      <c r="CYC27" s="1"/>
      <c r="CYD27" s="628"/>
      <c r="CYE27" s="1"/>
      <c r="CYF27" s="628"/>
      <c r="CYG27" s="1"/>
      <c r="CYH27" s="628"/>
      <c r="CYI27" s="1"/>
      <c r="CYJ27" s="628"/>
      <c r="CYK27" s="1"/>
      <c r="CYL27" s="628"/>
      <c r="CYM27" s="1"/>
      <c r="CYN27" s="628"/>
      <c r="CYO27" s="1"/>
      <c r="CYP27" s="628"/>
      <c r="CYQ27" s="1"/>
      <c r="CYR27" s="628"/>
      <c r="CYS27" s="1"/>
      <c r="CYT27" s="628"/>
      <c r="CYU27" s="1"/>
      <c r="CYV27" s="628"/>
      <c r="CYW27" s="1"/>
      <c r="CYX27" s="628"/>
      <c r="CYY27" s="1"/>
      <c r="CYZ27" s="628"/>
      <c r="CZA27" s="1"/>
      <c r="CZB27" s="628"/>
      <c r="CZC27" s="1"/>
      <c r="CZD27" s="628"/>
      <c r="CZE27" s="1"/>
      <c r="CZF27" s="628"/>
      <c r="CZG27" s="1"/>
      <c r="CZH27" s="628"/>
      <c r="CZI27" s="1"/>
      <c r="CZJ27" s="628"/>
      <c r="CZK27" s="1"/>
      <c r="CZL27" s="628"/>
      <c r="CZM27" s="1"/>
      <c r="CZN27" s="628"/>
      <c r="CZO27" s="1"/>
      <c r="CZP27" s="628"/>
      <c r="CZQ27" s="1"/>
      <c r="CZR27" s="628"/>
      <c r="CZS27" s="1"/>
      <c r="CZT27" s="628"/>
      <c r="CZU27" s="1"/>
      <c r="CZV27" s="628"/>
      <c r="CZW27" s="1"/>
      <c r="CZX27" s="628"/>
      <c r="CZY27" s="1"/>
      <c r="CZZ27" s="628"/>
      <c r="DAA27" s="1"/>
      <c r="DAB27" s="628"/>
      <c r="DAC27" s="1"/>
      <c r="DAD27" s="628"/>
      <c r="DAE27" s="1"/>
      <c r="DAF27" s="628"/>
      <c r="DAG27" s="1"/>
      <c r="DAH27" s="628"/>
      <c r="DAI27" s="1"/>
      <c r="DAJ27" s="628"/>
      <c r="DAK27" s="1"/>
      <c r="DAL27" s="628"/>
      <c r="DAM27" s="1"/>
      <c r="DAN27" s="628"/>
      <c r="DAO27" s="1"/>
      <c r="DAP27" s="628"/>
      <c r="DAQ27" s="1"/>
      <c r="DAR27" s="628"/>
      <c r="DAS27" s="1"/>
      <c r="DAT27" s="628"/>
      <c r="DAU27" s="1"/>
      <c r="DAV27" s="628"/>
      <c r="DAW27" s="1"/>
      <c r="DAX27" s="628"/>
      <c r="DAY27" s="1"/>
      <c r="DAZ27" s="628"/>
      <c r="DBA27" s="1"/>
      <c r="DBB27" s="628"/>
      <c r="DBC27" s="1"/>
      <c r="DBD27" s="628"/>
      <c r="DBE27" s="1"/>
      <c r="DBF27" s="628"/>
      <c r="DBG27" s="1"/>
      <c r="DBH27" s="628"/>
      <c r="DBI27" s="1"/>
      <c r="DBJ27" s="628"/>
      <c r="DBK27" s="1"/>
      <c r="DBL27" s="628"/>
      <c r="DBM27" s="1"/>
      <c r="DBN27" s="628"/>
      <c r="DBO27" s="1"/>
      <c r="DBP27" s="628"/>
      <c r="DBQ27" s="1"/>
      <c r="DBR27" s="628"/>
      <c r="DBS27" s="1"/>
      <c r="DBT27" s="628"/>
      <c r="DBU27" s="1"/>
      <c r="DBV27" s="628"/>
      <c r="DBW27" s="1"/>
      <c r="DBX27" s="628"/>
      <c r="DBY27" s="1"/>
      <c r="DBZ27" s="628"/>
      <c r="DCA27" s="1"/>
      <c r="DCB27" s="628"/>
      <c r="DCC27" s="1"/>
      <c r="DCD27" s="628"/>
      <c r="DCE27" s="1"/>
      <c r="DCF27" s="628"/>
      <c r="DCG27" s="1"/>
      <c r="DCH27" s="628"/>
      <c r="DCI27" s="1"/>
      <c r="DCJ27" s="628"/>
      <c r="DCK27" s="1"/>
      <c r="DCL27" s="628"/>
      <c r="DCM27" s="1"/>
      <c r="DCN27" s="628"/>
      <c r="DCO27" s="1"/>
      <c r="DCP27" s="628"/>
      <c r="DCQ27" s="1"/>
      <c r="DCR27" s="628"/>
      <c r="DCS27" s="1"/>
      <c r="DCT27" s="628"/>
      <c r="DCU27" s="1"/>
      <c r="DCV27" s="628"/>
      <c r="DCW27" s="1"/>
      <c r="DCX27" s="628"/>
      <c r="DCY27" s="1"/>
      <c r="DCZ27" s="628"/>
      <c r="DDA27" s="1"/>
      <c r="DDB27" s="628"/>
      <c r="DDC27" s="1"/>
      <c r="DDD27" s="628"/>
      <c r="DDE27" s="1"/>
      <c r="DDF27" s="628"/>
      <c r="DDG27" s="1"/>
      <c r="DDH27" s="628"/>
      <c r="DDI27" s="1"/>
      <c r="DDJ27" s="628"/>
      <c r="DDK27" s="1"/>
      <c r="DDL27" s="628"/>
      <c r="DDM27" s="1"/>
      <c r="DDN27" s="628"/>
      <c r="DDO27" s="1"/>
      <c r="DDP27" s="628"/>
      <c r="DDQ27" s="1"/>
      <c r="DDR27" s="628"/>
      <c r="DDS27" s="1"/>
      <c r="DDT27" s="628"/>
      <c r="DDU27" s="1"/>
      <c r="DDV27" s="628"/>
      <c r="DDW27" s="1"/>
      <c r="DDX27" s="628"/>
      <c r="DDY27" s="1"/>
      <c r="DDZ27" s="628"/>
      <c r="DEA27" s="1"/>
      <c r="DEB27" s="628"/>
      <c r="DEC27" s="1"/>
      <c r="DED27" s="628"/>
      <c r="DEE27" s="1"/>
      <c r="DEF27" s="628"/>
      <c r="DEG27" s="1"/>
      <c r="DEH27" s="628"/>
      <c r="DEI27" s="1"/>
      <c r="DEJ27" s="628"/>
      <c r="DEK27" s="1"/>
      <c r="DEL27" s="628"/>
      <c r="DEM27" s="1"/>
      <c r="DEN27" s="628"/>
      <c r="DEO27" s="1"/>
      <c r="DEP27" s="628"/>
      <c r="DEQ27" s="1"/>
      <c r="DER27" s="628"/>
      <c r="DES27" s="1"/>
      <c r="DET27" s="628"/>
      <c r="DEU27" s="1"/>
      <c r="DEV27" s="628"/>
      <c r="DEW27" s="1"/>
      <c r="DEX27" s="628"/>
      <c r="DEY27" s="1"/>
      <c r="DEZ27" s="628"/>
      <c r="DFA27" s="1"/>
      <c r="DFB27" s="628"/>
      <c r="DFC27" s="1"/>
      <c r="DFD27" s="628"/>
      <c r="DFE27" s="1"/>
      <c r="DFF27" s="628"/>
      <c r="DFG27" s="1"/>
      <c r="DFH27" s="628"/>
      <c r="DFI27" s="1"/>
      <c r="DFJ27" s="628"/>
      <c r="DFK27" s="1"/>
      <c r="DFL27" s="628"/>
      <c r="DFM27" s="1"/>
      <c r="DFN27" s="628"/>
      <c r="DFO27" s="1"/>
      <c r="DFP27" s="628"/>
      <c r="DFQ27" s="1"/>
      <c r="DFR27" s="628"/>
      <c r="DFS27" s="1"/>
      <c r="DFT27" s="628"/>
      <c r="DFU27" s="1"/>
      <c r="DFV27" s="628"/>
      <c r="DFW27" s="1"/>
      <c r="DFX27" s="628"/>
      <c r="DFY27" s="1"/>
      <c r="DFZ27" s="628"/>
      <c r="DGA27" s="1"/>
      <c r="DGB27" s="628"/>
      <c r="DGC27" s="1"/>
      <c r="DGD27" s="628"/>
      <c r="DGE27" s="1"/>
      <c r="DGF27" s="628"/>
      <c r="DGG27" s="1"/>
      <c r="DGH27" s="628"/>
      <c r="DGI27" s="1"/>
      <c r="DGJ27" s="628"/>
      <c r="DGK27" s="1"/>
      <c r="DGL27" s="628"/>
      <c r="DGM27" s="1"/>
      <c r="DGN27" s="628"/>
      <c r="DGO27" s="1"/>
      <c r="DGP27" s="628"/>
      <c r="DGQ27" s="1"/>
      <c r="DGR27" s="628"/>
      <c r="DGS27" s="1"/>
      <c r="DGT27" s="628"/>
      <c r="DGU27" s="1"/>
      <c r="DGV27" s="628"/>
      <c r="DGW27" s="1"/>
      <c r="DGX27" s="628"/>
      <c r="DGY27" s="1"/>
      <c r="DGZ27" s="628"/>
      <c r="DHA27" s="1"/>
      <c r="DHB27" s="628"/>
      <c r="DHC27" s="1"/>
      <c r="DHD27" s="628"/>
      <c r="DHE27" s="1"/>
      <c r="DHF27" s="628"/>
      <c r="DHG27" s="1"/>
      <c r="DHH27" s="628"/>
      <c r="DHI27" s="1"/>
      <c r="DHJ27" s="628"/>
      <c r="DHK27" s="1"/>
      <c r="DHL27" s="628"/>
      <c r="DHM27" s="1"/>
      <c r="DHN27" s="628"/>
      <c r="DHO27" s="1"/>
      <c r="DHP27" s="628"/>
      <c r="DHQ27" s="1"/>
      <c r="DHR27" s="628"/>
      <c r="DHS27" s="1"/>
      <c r="DHT27" s="628"/>
      <c r="DHU27" s="1"/>
      <c r="DHV27" s="628"/>
      <c r="DHW27" s="1"/>
      <c r="DHX27" s="628"/>
      <c r="DHY27" s="1"/>
      <c r="DHZ27" s="628"/>
      <c r="DIA27" s="1"/>
      <c r="DIB27" s="628"/>
      <c r="DIC27" s="1"/>
      <c r="DID27" s="628"/>
      <c r="DIE27" s="1"/>
      <c r="DIF27" s="628"/>
      <c r="DIG27" s="1"/>
      <c r="DIH27" s="628"/>
      <c r="DII27" s="1"/>
      <c r="DIJ27" s="628"/>
      <c r="DIK27" s="1"/>
      <c r="DIL27" s="628"/>
      <c r="DIM27" s="1"/>
      <c r="DIN27" s="628"/>
      <c r="DIO27" s="1"/>
      <c r="DIP27" s="628"/>
      <c r="DIQ27" s="1"/>
      <c r="DIR27" s="628"/>
      <c r="DIS27" s="1"/>
      <c r="DIT27" s="628"/>
      <c r="DIU27" s="1"/>
      <c r="DIV27" s="628"/>
      <c r="DIW27" s="1"/>
      <c r="DIX27" s="628"/>
      <c r="DIY27" s="1"/>
      <c r="DIZ27" s="628"/>
      <c r="DJA27" s="1"/>
      <c r="DJB27" s="628"/>
      <c r="DJC27" s="1"/>
      <c r="DJD27" s="628"/>
      <c r="DJE27" s="1"/>
      <c r="DJF27" s="628"/>
      <c r="DJG27" s="1"/>
      <c r="DJH27" s="628"/>
      <c r="DJI27" s="1"/>
      <c r="DJJ27" s="628"/>
      <c r="DJK27" s="1"/>
      <c r="DJL27" s="628"/>
      <c r="DJM27" s="1"/>
      <c r="DJN27" s="628"/>
      <c r="DJO27" s="1"/>
      <c r="DJP27" s="628"/>
      <c r="DJQ27" s="1"/>
      <c r="DJR27" s="628"/>
      <c r="DJS27" s="1"/>
      <c r="DJT27" s="628"/>
      <c r="DJU27" s="1"/>
      <c r="DJV27" s="628"/>
      <c r="DJW27" s="1"/>
      <c r="DJX27" s="628"/>
      <c r="DJY27" s="1"/>
      <c r="DJZ27" s="628"/>
      <c r="DKA27" s="1"/>
      <c r="DKB27" s="628"/>
      <c r="DKC27" s="1"/>
      <c r="DKD27" s="628"/>
      <c r="DKE27" s="1"/>
      <c r="DKF27" s="628"/>
      <c r="DKG27" s="1"/>
      <c r="DKH27" s="628"/>
      <c r="DKI27" s="1"/>
      <c r="DKJ27" s="628"/>
      <c r="DKK27" s="1"/>
      <c r="DKL27" s="628"/>
      <c r="DKM27" s="1"/>
      <c r="DKN27" s="628"/>
      <c r="DKO27" s="1"/>
      <c r="DKP27" s="628"/>
      <c r="DKQ27" s="1"/>
      <c r="DKR27" s="628"/>
      <c r="DKS27" s="1"/>
      <c r="DKT27" s="628"/>
      <c r="DKU27" s="1"/>
      <c r="DKV27" s="628"/>
      <c r="DKW27" s="1"/>
      <c r="DKX27" s="628"/>
      <c r="DKY27" s="1"/>
      <c r="DKZ27" s="628"/>
      <c r="DLA27" s="1"/>
      <c r="DLB27" s="628"/>
      <c r="DLC27" s="1"/>
      <c r="DLD27" s="628"/>
      <c r="DLE27" s="1"/>
      <c r="DLF27" s="628"/>
      <c r="DLG27" s="1"/>
      <c r="DLH27" s="628"/>
      <c r="DLI27" s="1"/>
      <c r="DLJ27" s="628"/>
      <c r="DLK27" s="1"/>
      <c r="DLL27" s="628"/>
      <c r="DLM27" s="1"/>
      <c r="DLN27" s="628"/>
      <c r="DLO27" s="1"/>
      <c r="DLP27" s="628"/>
      <c r="DLQ27" s="1"/>
      <c r="DLR27" s="628"/>
      <c r="DLS27" s="1"/>
      <c r="DLT27" s="628"/>
      <c r="DLU27" s="1"/>
      <c r="DLV27" s="628"/>
      <c r="DLW27" s="1"/>
      <c r="DLX27" s="628"/>
      <c r="DLY27" s="1"/>
      <c r="DLZ27" s="628"/>
      <c r="DMA27" s="1"/>
      <c r="DMB27" s="628"/>
      <c r="DMC27" s="1"/>
      <c r="DMD27" s="628"/>
      <c r="DME27" s="1"/>
      <c r="DMF27" s="628"/>
      <c r="DMG27" s="1"/>
      <c r="DMH27" s="628"/>
      <c r="DMI27" s="1"/>
      <c r="DMJ27" s="628"/>
      <c r="DMK27" s="1"/>
      <c r="DML27" s="628"/>
      <c r="DMM27" s="1"/>
      <c r="DMN27" s="628"/>
      <c r="DMO27" s="1"/>
      <c r="DMP27" s="628"/>
      <c r="DMQ27" s="1"/>
      <c r="DMR27" s="628"/>
      <c r="DMS27" s="1"/>
      <c r="DMT27" s="628"/>
      <c r="DMU27" s="1"/>
      <c r="DMV27" s="628"/>
      <c r="DMW27" s="1"/>
      <c r="DMX27" s="628"/>
      <c r="DMY27" s="1"/>
      <c r="DMZ27" s="628"/>
      <c r="DNA27" s="1"/>
      <c r="DNB27" s="628"/>
      <c r="DNC27" s="1"/>
      <c r="DND27" s="628"/>
      <c r="DNE27" s="1"/>
      <c r="DNF27" s="628"/>
      <c r="DNG27" s="1"/>
      <c r="DNH27" s="628"/>
      <c r="DNI27" s="1"/>
      <c r="DNJ27" s="628"/>
      <c r="DNK27" s="1"/>
      <c r="DNL27" s="628"/>
      <c r="DNM27" s="1"/>
      <c r="DNN27" s="628"/>
      <c r="DNO27" s="1"/>
      <c r="DNP27" s="628"/>
      <c r="DNQ27" s="1"/>
      <c r="DNR27" s="628"/>
      <c r="DNS27" s="1"/>
      <c r="DNT27" s="628"/>
      <c r="DNU27" s="1"/>
      <c r="DNV27" s="628"/>
      <c r="DNW27" s="1"/>
      <c r="DNX27" s="628"/>
      <c r="DNY27" s="1"/>
      <c r="DNZ27" s="628"/>
      <c r="DOA27" s="1"/>
      <c r="DOB27" s="628"/>
      <c r="DOC27" s="1"/>
      <c r="DOD27" s="628"/>
      <c r="DOE27" s="1"/>
      <c r="DOF27" s="628"/>
      <c r="DOG27" s="1"/>
      <c r="DOH27" s="628"/>
      <c r="DOI27" s="1"/>
      <c r="DOJ27" s="628"/>
      <c r="DOK27" s="1"/>
      <c r="DOL27" s="628"/>
      <c r="DOM27" s="1"/>
      <c r="DON27" s="628"/>
      <c r="DOO27" s="1"/>
      <c r="DOP27" s="628"/>
      <c r="DOQ27" s="1"/>
      <c r="DOR27" s="628"/>
      <c r="DOS27" s="1"/>
      <c r="DOT27" s="628"/>
      <c r="DOU27" s="1"/>
      <c r="DOV27" s="628"/>
      <c r="DOW27" s="1"/>
      <c r="DOX27" s="628"/>
      <c r="DOY27" s="1"/>
      <c r="DOZ27" s="628"/>
      <c r="DPA27" s="1"/>
      <c r="DPB27" s="628"/>
      <c r="DPC27" s="1"/>
      <c r="DPD27" s="628"/>
      <c r="DPE27" s="1"/>
      <c r="DPF27" s="628"/>
      <c r="DPG27" s="1"/>
      <c r="DPH27" s="628"/>
      <c r="DPI27" s="1"/>
      <c r="DPJ27" s="628"/>
      <c r="DPK27" s="1"/>
      <c r="DPL27" s="628"/>
      <c r="DPM27" s="1"/>
      <c r="DPN27" s="628"/>
      <c r="DPO27" s="1"/>
      <c r="DPP27" s="628"/>
      <c r="DPQ27" s="1"/>
      <c r="DPR27" s="628"/>
      <c r="DPS27" s="1"/>
      <c r="DPT27" s="628"/>
      <c r="DPU27" s="1"/>
      <c r="DPV27" s="628"/>
      <c r="DPW27" s="1"/>
      <c r="DPX27" s="628"/>
      <c r="DPY27" s="1"/>
      <c r="DPZ27" s="628"/>
      <c r="DQA27" s="1"/>
      <c r="DQB27" s="628"/>
      <c r="DQC27" s="1"/>
      <c r="DQD27" s="628"/>
      <c r="DQE27" s="1"/>
      <c r="DQF27" s="628"/>
      <c r="DQG27" s="1"/>
      <c r="DQH27" s="628"/>
      <c r="DQI27" s="1"/>
      <c r="DQJ27" s="628"/>
      <c r="DQK27" s="1"/>
      <c r="DQL27" s="628"/>
      <c r="DQM27" s="1"/>
      <c r="DQN27" s="628"/>
      <c r="DQO27" s="1"/>
      <c r="DQP27" s="628"/>
      <c r="DQQ27" s="1"/>
      <c r="DQR27" s="628"/>
      <c r="DQS27" s="1"/>
      <c r="DQT27" s="628"/>
      <c r="DQU27" s="1"/>
      <c r="DQV27" s="628"/>
      <c r="DQW27" s="1"/>
      <c r="DQX27" s="628"/>
      <c r="DQY27" s="1"/>
      <c r="DQZ27" s="628"/>
      <c r="DRA27" s="1"/>
      <c r="DRB27" s="628"/>
      <c r="DRC27" s="1"/>
      <c r="DRD27" s="628"/>
      <c r="DRE27" s="1"/>
      <c r="DRF27" s="628"/>
      <c r="DRG27" s="1"/>
      <c r="DRH27" s="628"/>
      <c r="DRI27" s="1"/>
      <c r="DRJ27" s="628"/>
      <c r="DRK27" s="1"/>
      <c r="DRL27" s="628"/>
      <c r="DRM27" s="1"/>
      <c r="DRN27" s="628"/>
      <c r="DRO27" s="1"/>
      <c r="DRP27" s="628"/>
      <c r="DRQ27" s="1"/>
      <c r="DRR27" s="628"/>
      <c r="DRS27" s="1"/>
      <c r="DRT27" s="628"/>
      <c r="DRU27" s="1"/>
      <c r="DRV27" s="628"/>
      <c r="DRW27" s="1"/>
      <c r="DRX27" s="628"/>
      <c r="DRY27" s="1"/>
      <c r="DRZ27" s="628"/>
      <c r="DSA27" s="1"/>
      <c r="DSB27" s="628"/>
      <c r="DSC27" s="1"/>
      <c r="DSD27" s="628"/>
      <c r="DSE27" s="1"/>
      <c r="DSF27" s="628"/>
      <c r="DSG27" s="1"/>
      <c r="DSH27" s="628"/>
      <c r="DSI27" s="1"/>
      <c r="DSJ27" s="628"/>
      <c r="DSK27" s="1"/>
      <c r="DSL27" s="628"/>
      <c r="DSM27" s="1"/>
      <c r="DSN27" s="628"/>
      <c r="DSO27" s="1"/>
      <c r="DSP27" s="628"/>
      <c r="DSQ27" s="1"/>
      <c r="DSR27" s="628"/>
      <c r="DSS27" s="1"/>
      <c r="DST27" s="628"/>
      <c r="DSU27" s="1"/>
      <c r="DSV27" s="628"/>
      <c r="DSW27" s="1"/>
      <c r="DSX27" s="628"/>
      <c r="DSY27" s="1"/>
      <c r="DSZ27" s="628"/>
      <c r="DTA27" s="1"/>
      <c r="DTB27" s="628"/>
      <c r="DTC27" s="1"/>
      <c r="DTD27" s="628"/>
      <c r="DTE27" s="1"/>
      <c r="DTF27" s="628"/>
      <c r="DTG27" s="1"/>
      <c r="DTH27" s="628"/>
      <c r="DTI27" s="1"/>
      <c r="DTJ27" s="628"/>
      <c r="DTK27" s="1"/>
      <c r="DTL27" s="628"/>
      <c r="DTM27" s="1"/>
      <c r="DTN27" s="628"/>
      <c r="DTO27" s="1"/>
      <c r="DTP27" s="628"/>
      <c r="DTQ27" s="1"/>
      <c r="DTR27" s="628"/>
      <c r="DTS27" s="1"/>
      <c r="DTT27" s="628"/>
      <c r="DTU27" s="1"/>
      <c r="DTV27" s="628"/>
      <c r="DTW27" s="1"/>
      <c r="DTX27" s="628"/>
      <c r="DTY27" s="1"/>
      <c r="DTZ27" s="628"/>
      <c r="DUA27" s="1"/>
      <c r="DUB27" s="628"/>
      <c r="DUC27" s="1"/>
      <c r="DUD27" s="628"/>
      <c r="DUE27" s="1"/>
      <c r="DUF27" s="628"/>
      <c r="DUG27" s="1"/>
      <c r="DUH27" s="628"/>
      <c r="DUI27" s="1"/>
      <c r="DUJ27" s="628"/>
      <c r="DUK27" s="1"/>
      <c r="DUL27" s="628"/>
      <c r="DUM27" s="1"/>
      <c r="DUN27" s="628"/>
      <c r="DUO27" s="1"/>
      <c r="DUP27" s="628"/>
      <c r="DUQ27" s="1"/>
      <c r="DUR27" s="628"/>
      <c r="DUS27" s="1"/>
      <c r="DUT27" s="628"/>
      <c r="DUU27" s="1"/>
      <c r="DUV27" s="628"/>
      <c r="DUW27" s="1"/>
      <c r="DUX27" s="628"/>
      <c r="DUY27" s="1"/>
      <c r="DUZ27" s="628"/>
      <c r="DVA27" s="1"/>
      <c r="DVB27" s="628"/>
      <c r="DVC27" s="1"/>
      <c r="DVD27" s="628"/>
      <c r="DVE27" s="1"/>
      <c r="DVF27" s="628"/>
      <c r="DVG27" s="1"/>
      <c r="DVH27" s="628"/>
      <c r="DVI27" s="1"/>
      <c r="DVJ27" s="628"/>
      <c r="DVK27" s="1"/>
      <c r="DVL27" s="628"/>
      <c r="DVM27" s="1"/>
      <c r="DVN27" s="628"/>
      <c r="DVO27" s="1"/>
      <c r="DVP27" s="628"/>
      <c r="DVQ27" s="1"/>
      <c r="DVR27" s="628"/>
      <c r="DVS27" s="1"/>
      <c r="DVT27" s="628"/>
      <c r="DVU27" s="1"/>
      <c r="DVV27" s="628"/>
      <c r="DVW27" s="1"/>
      <c r="DVX27" s="628"/>
      <c r="DVY27" s="1"/>
      <c r="DVZ27" s="628"/>
      <c r="DWA27" s="1"/>
      <c r="DWB27" s="628"/>
      <c r="DWC27" s="1"/>
      <c r="DWD27" s="628"/>
      <c r="DWE27" s="1"/>
      <c r="DWF27" s="628"/>
      <c r="DWG27" s="1"/>
      <c r="DWH27" s="628"/>
      <c r="DWI27" s="1"/>
      <c r="DWJ27" s="628"/>
      <c r="DWK27" s="1"/>
      <c r="DWL27" s="628"/>
      <c r="DWM27" s="1"/>
      <c r="DWN27" s="628"/>
      <c r="DWO27" s="1"/>
      <c r="DWP27" s="628"/>
      <c r="DWQ27" s="1"/>
      <c r="DWR27" s="628"/>
      <c r="DWS27" s="1"/>
      <c r="DWT27" s="628"/>
      <c r="DWU27" s="1"/>
      <c r="DWV27" s="628"/>
      <c r="DWW27" s="1"/>
      <c r="DWX27" s="628"/>
      <c r="DWY27" s="1"/>
      <c r="DWZ27" s="628"/>
      <c r="DXA27" s="1"/>
      <c r="DXB27" s="628"/>
      <c r="DXC27" s="1"/>
      <c r="DXD27" s="628"/>
      <c r="DXE27" s="1"/>
      <c r="DXF27" s="628"/>
      <c r="DXG27" s="1"/>
      <c r="DXH27" s="628"/>
      <c r="DXI27" s="1"/>
      <c r="DXJ27" s="628"/>
      <c r="DXK27" s="1"/>
      <c r="DXL27" s="628"/>
      <c r="DXM27" s="1"/>
      <c r="DXN27" s="628"/>
      <c r="DXO27" s="1"/>
      <c r="DXP27" s="628"/>
      <c r="DXQ27" s="1"/>
      <c r="DXR27" s="628"/>
      <c r="DXS27" s="1"/>
      <c r="DXT27" s="628"/>
      <c r="DXU27" s="1"/>
      <c r="DXV27" s="628"/>
      <c r="DXW27" s="1"/>
      <c r="DXX27" s="628"/>
      <c r="DXY27" s="1"/>
      <c r="DXZ27" s="628"/>
      <c r="DYA27" s="1"/>
      <c r="DYB27" s="628"/>
      <c r="DYC27" s="1"/>
      <c r="DYD27" s="628"/>
      <c r="DYE27" s="1"/>
      <c r="DYF27" s="628"/>
      <c r="DYG27" s="1"/>
      <c r="DYH27" s="628"/>
      <c r="DYI27" s="1"/>
      <c r="DYJ27" s="628"/>
      <c r="DYK27" s="1"/>
      <c r="DYL27" s="628"/>
      <c r="DYM27" s="1"/>
      <c r="DYN27" s="628"/>
      <c r="DYO27" s="1"/>
      <c r="DYP27" s="628"/>
      <c r="DYQ27" s="1"/>
      <c r="DYR27" s="628"/>
      <c r="DYS27" s="1"/>
      <c r="DYT27" s="628"/>
      <c r="DYU27" s="1"/>
      <c r="DYV27" s="628"/>
      <c r="DYW27" s="1"/>
      <c r="DYX27" s="628"/>
      <c r="DYY27" s="1"/>
      <c r="DYZ27" s="628"/>
      <c r="DZA27" s="1"/>
      <c r="DZB27" s="628"/>
      <c r="DZC27" s="1"/>
      <c r="DZD27" s="628"/>
      <c r="DZE27" s="1"/>
      <c r="DZF27" s="628"/>
      <c r="DZG27" s="1"/>
      <c r="DZH27" s="628"/>
      <c r="DZI27" s="1"/>
      <c r="DZJ27" s="628"/>
      <c r="DZK27" s="1"/>
      <c r="DZL27" s="628"/>
      <c r="DZM27" s="1"/>
      <c r="DZN27" s="628"/>
      <c r="DZO27" s="1"/>
      <c r="DZP27" s="628"/>
      <c r="DZQ27" s="1"/>
      <c r="DZR27" s="628"/>
      <c r="DZS27" s="1"/>
      <c r="DZT27" s="628"/>
      <c r="DZU27" s="1"/>
      <c r="DZV27" s="628"/>
      <c r="DZW27" s="1"/>
      <c r="DZX27" s="628"/>
      <c r="DZY27" s="1"/>
      <c r="DZZ27" s="628"/>
      <c r="EAA27" s="1"/>
      <c r="EAB27" s="628"/>
      <c r="EAC27" s="1"/>
      <c r="EAD27" s="628"/>
      <c r="EAE27" s="1"/>
      <c r="EAF27" s="628"/>
      <c r="EAG27" s="1"/>
      <c r="EAH27" s="628"/>
      <c r="EAI27" s="1"/>
      <c r="EAJ27" s="628"/>
      <c r="EAK27" s="1"/>
      <c r="EAL27" s="628"/>
      <c r="EAM27" s="1"/>
      <c r="EAN27" s="628"/>
      <c r="EAO27" s="1"/>
      <c r="EAP27" s="628"/>
      <c r="EAQ27" s="1"/>
      <c r="EAR27" s="628"/>
      <c r="EAS27" s="1"/>
      <c r="EAT27" s="628"/>
      <c r="EAU27" s="1"/>
      <c r="EAV27" s="628"/>
      <c r="EAW27" s="1"/>
      <c r="EAX27" s="628"/>
      <c r="EAY27" s="1"/>
      <c r="EAZ27" s="628"/>
      <c r="EBA27" s="1"/>
      <c r="EBB27" s="628"/>
      <c r="EBC27" s="1"/>
      <c r="EBD27" s="628"/>
      <c r="EBE27" s="1"/>
      <c r="EBF27" s="628"/>
      <c r="EBG27" s="1"/>
      <c r="EBH27" s="628"/>
      <c r="EBI27" s="1"/>
      <c r="EBJ27" s="628"/>
      <c r="EBK27" s="1"/>
      <c r="EBL27" s="628"/>
      <c r="EBM27" s="1"/>
      <c r="EBN27" s="628"/>
      <c r="EBO27" s="1"/>
      <c r="EBP27" s="628"/>
      <c r="EBQ27" s="1"/>
      <c r="EBR27" s="628"/>
      <c r="EBS27" s="1"/>
      <c r="EBT27" s="628"/>
      <c r="EBU27" s="1"/>
      <c r="EBV27" s="628"/>
      <c r="EBW27" s="1"/>
      <c r="EBX27" s="628"/>
      <c r="EBY27" s="1"/>
      <c r="EBZ27" s="628"/>
      <c r="ECA27" s="1"/>
      <c r="ECB27" s="628"/>
      <c r="ECC27" s="1"/>
      <c r="ECD27" s="628"/>
      <c r="ECE27" s="1"/>
      <c r="ECF27" s="628"/>
      <c r="ECG27" s="1"/>
      <c r="ECH27" s="628"/>
      <c r="ECI27" s="1"/>
      <c r="ECJ27" s="628"/>
      <c r="ECK27" s="1"/>
      <c r="ECL27" s="628"/>
      <c r="ECM27" s="1"/>
      <c r="ECN27" s="628"/>
      <c r="ECO27" s="1"/>
      <c r="ECP27" s="628"/>
      <c r="ECQ27" s="1"/>
      <c r="ECR27" s="628"/>
      <c r="ECS27" s="1"/>
      <c r="ECT27" s="628"/>
      <c r="ECU27" s="1"/>
      <c r="ECV27" s="628"/>
      <c r="ECW27" s="1"/>
      <c r="ECX27" s="628"/>
      <c r="ECY27" s="1"/>
      <c r="ECZ27" s="628"/>
      <c r="EDA27" s="1"/>
      <c r="EDB27" s="628"/>
      <c r="EDC27" s="1"/>
      <c r="EDD27" s="628"/>
      <c r="EDE27" s="1"/>
      <c r="EDF27" s="628"/>
      <c r="EDG27" s="1"/>
      <c r="EDH27" s="628"/>
      <c r="EDI27" s="1"/>
      <c r="EDJ27" s="628"/>
      <c r="EDK27" s="1"/>
      <c r="EDL27" s="628"/>
      <c r="EDM27" s="1"/>
      <c r="EDN27" s="628"/>
      <c r="EDO27" s="1"/>
      <c r="EDP27" s="628"/>
      <c r="EDQ27" s="1"/>
      <c r="EDR27" s="628"/>
      <c r="EDS27" s="1"/>
      <c r="EDT27" s="628"/>
      <c r="EDU27" s="1"/>
      <c r="EDV27" s="628"/>
      <c r="EDW27" s="1"/>
      <c r="EDX27" s="628"/>
      <c r="EDY27" s="1"/>
      <c r="EDZ27" s="628"/>
      <c r="EEA27" s="1"/>
      <c r="EEB27" s="628"/>
      <c r="EEC27" s="1"/>
      <c r="EED27" s="628"/>
      <c r="EEE27" s="1"/>
      <c r="EEF27" s="628"/>
      <c r="EEG27" s="1"/>
      <c r="EEH27" s="628"/>
      <c r="EEI27" s="1"/>
      <c r="EEJ27" s="628"/>
      <c r="EEK27" s="1"/>
      <c r="EEL27" s="628"/>
      <c r="EEM27" s="1"/>
      <c r="EEN27" s="628"/>
      <c r="EEO27" s="1"/>
      <c r="EEP27" s="628"/>
      <c r="EEQ27" s="1"/>
      <c r="EER27" s="628"/>
      <c r="EES27" s="1"/>
      <c r="EET27" s="628"/>
      <c r="EEU27" s="1"/>
      <c r="EEV27" s="628"/>
      <c r="EEW27" s="1"/>
      <c r="EEX27" s="628"/>
      <c r="EEY27" s="1"/>
      <c r="EEZ27" s="628"/>
      <c r="EFA27" s="1"/>
      <c r="EFB27" s="628"/>
      <c r="EFC27" s="1"/>
      <c r="EFD27" s="628"/>
      <c r="EFE27" s="1"/>
      <c r="EFF27" s="628"/>
      <c r="EFG27" s="1"/>
      <c r="EFH27" s="628"/>
      <c r="EFI27" s="1"/>
      <c r="EFJ27" s="628"/>
      <c r="EFK27" s="1"/>
      <c r="EFL27" s="628"/>
      <c r="EFM27" s="1"/>
      <c r="EFN27" s="628"/>
      <c r="EFO27" s="1"/>
      <c r="EFP27" s="628"/>
      <c r="EFQ27" s="1"/>
      <c r="EFR27" s="628"/>
      <c r="EFS27" s="1"/>
      <c r="EFT27" s="628"/>
      <c r="EFU27" s="1"/>
      <c r="EFV27" s="628"/>
      <c r="EFW27" s="1"/>
      <c r="EFX27" s="628"/>
      <c r="EFY27" s="1"/>
      <c r="EFZ27" s="628"/>
      <c r="EGA27" s="1"/>
      <c r="EGB27" s="628"/>
      <c r="EGC27" s="1"/>
      <c r="EGD27" s="628"/>
      <c r="EGE27" s="1"/>
      <c r="EGF27" s="628"/>
      <c r="EGG27" s="1"/>
      <c r="EGH27" s="628"/>
      <c r="EGI27" s="1"/>
      <c r="EGJ27" s="628"/>
      <c r="EGK27" s="1"/>
      <c r="EGL27" s="628"/>
      <c r="EGM27" s="1"/>
      <c r="EGN27" s="628"/>
      <c r="EGO27" s="1"/>
      <c r="EGP27" s="628"/>
      <c r="EGQ27" s="1"/>
      <c r="EGR27" s="628"/>
      <c r="EGS27" s="1"/>
      <c r="EGT27" s="628"/>
      <c r="EGU27" s="1"/>
      <c r="EGV27" s="628"/>
      <c r="EGW27" s="1"/>
      <c r="EGX27" s="628"/>
      <c r="EGY27" s="1"/>
      <c r="EGZ27" s="628"/>
      <c r="EHA27" s="1"/>
      <c r="EHB27" s="628"/>
      <c r="EHC27" s="1"/>
      <c r="EHD27" s="628"/>
      <c r="EHE27" s="1"/>
      <c r="EHF27" s="628"/>
      <c r="EHG27" s="1"/>
      <c r="EHH27" s="628"/>
      <c r="EHI27" s="1"/>
      <c r="EHJ27" s="628"/>
      <c r="EHK27" s="1"/>
      <c r="EHL27" s="628"/>
      <c r="EHM27" s="1"/>
      <c r="EHN27" s="628"/>
      <c r="EHO27" s="1"/>
      <c r="EHP27" s="628"/>
      <c r="EHQ27" s="1"/>
      <c r="EHR27" s="628"/>
      <c r="EHS27" s="1"/>
      <c r="EHT27" s="628"/>
      <c r="EHU27" s="1"/>
      <c r="EHV27" s="628"/>
      <c r="EHW27" s="1"/>
      <c r="EHX27" s="628"/>
      <c r="EHY27" s="1"/>
      <c r="EHZ27" s="628"/>
      <c r="EIA27" s="1"/>
      <c r="EIB27" s="628"/>
      <c r="EIC27" s="1"/>
      <c r="EID27" s="628"/>
      <c r="EIE27" s="1"/>
      <c r="EIF27" s="628"/>
      <c r="EIG27" s="1"/>
      <c r="EIH27" s="628"/>
      <c r="EII27" s="1"/>
      <c r="EIJ27" s="628"/>
      <c r="EIK27" s="1"/>
      <c r="EIL27" s="628"/>
      <c r="EIM27" s="1"/>
      <c r="EIN27" s="628"/>
      <c r="EIO27" s="1"/>
      <c r="EIP27" s="628"/>
      <c r="EIQ27" s="1"/>
      <c r="EIR27" s="628"/>
      <c r="EIS27" s="1"/>
      <c r="EIT27" s="628"/>
      <c r="EIU27" s="1"/>
      <c r="EIV27" s="628"/>
      <c r="EIW27" s="1"/>
      <c r="EIX27" s="628"/>
      <c r="EIY27" s="1"/>
      <c r="EIZ27" s="628"/>
      <c r="EJA27" s="1"/>
      <c r="EJB27" s="628"/>
      <c r="EJC27" s="1"/>
      <c r="EJD27" s="628"/>
      <c r="EJE27" s="1"/>
      <c r="EJF27" s="628"/>
      <c r="EJG27" s="1"/>
      <c r="EJH27" s="628"/>
      <c r="EJI27" s="1"/>
      <c r="EJJ27" s="628"/>
      <c r="EJK27" s="1"/>
      <c r="EJL27" s="628"/>
      <c r="EJM27" s="1"/>
      <c r="EJN27" s="628"/>
      <c r="EJO27" s="1"/>
      <c r="EJP27" s="628"/>
      <c r="EJQ27" s="1"/>
      <c r="EJR27" s="628"/>
      <c r="EJS27" s="1"/>
      <c r="EJT27" s="628"/>
      <c r="EJU27" s="1"/>
      <c r="EJV27" s="628"/>
      <c r="EJW27" s="1"/>
      <c r="EJX27" s="628"/>
      <c r="EJY27" s="1"/>
      <c r="EJZ27" s="628"/>
      <c r="EKA27" s="1"/>
      <c r="EKB27" s="628"/>
      <c r="EKC27" s="1"/>
      <c r="EKD27" s="628"/>
      <c r="EKE27" s="1"/>
      <c r="EKF27" s="628"/>
      <c r="EKG27" s="1"/>
      <c r="EKH27" s="628"/>
      <c r="EKI27" s="1"/>
      <c r="EKJ27" s="628"/>
      <c r="EKK27" s="1"/>
      <c r="EKL27" s="628"/>
      <c r="EKM27" s="1"/>
      <c r="EKN27" s="628"/>
      <c r="EKO27" s="1"/>
      <c r="EKP27" s="628"/>
      <c r="EKQ27" s="1"/>
      <c r="EKR27" s="628"/>
      <c r="EKS27" s="1"/>
      <c r="EKT27" s="628"/>
      <c r="EKU27" s="1"/>
      <c r="EKV27" s="628"/>
      <c r="EKW27" s="1"/>
      <c r="EKX27" s="628"/>
      <c r="EKY27" s="1"/>
      <c r="EKZ27" s="628"/>
      <c r="ELA27" s="1"/>
      <c r="ELB27" s="628"/>
      <c r="ELC27" s="1"/>
      <c r="ELD27" s="628"/>
      <c r="ELE27" s="1"/>
      <c r="ELF27" s="628"/>
      <c r="ELG27" s="1"/>
      <c r="ELH27" s="628"/>
      <c r="ELI27" s="1"/>
      <c r="ELJ27" s="628"/>
      <c r="ELK27" s="1"/>
      <c r="ELL27" s="628"/>
      <c r="ELM27" s="1"/>
      <c r="ELN27" s="628"/>
      <c r="ELO27" s="1"/>
      <c r="ELP27" s="628"/>
      <c r="ELQ27" s="1"/>
      <c r="ELR27" s="628"/>
      <c r="ELS27" s="1"/>
      <c r="ELT27" s="628"/>
      <c r="ELU27" s="1"/>
      <c r="ELV27" s="628"/>
      <c r="ELW27" s="1"/>
      <c r="ELX27" s="628"/>
      <c r="ELY27" s="1"/>
      <c r="ELZ27" s="628"/>
      <c r="EMA27" s="1"/>
      <c r="EMB27" s="628"/>
      <c r="EMC27" s="1"/>
      <c r="EMD27" s="628"/>
      <c r="EME27" s="1"/>
      <c r="EMF27" s="628"/>
      <c r="EMG27" s="1"/>
      <c r="EMH27" s="628"/>
      <c r="EMI27" s="1"/>
      <c r="EMJ27" s="628"/>
      <c r="EMK27" s="1"/>
      <c r="EML27" s="628"/>
      <c r="EMM27" s="1"/>
      <c r="EMN27" s="628"/>
      <c r="EMO27" s="1"/>
      <c r="EMP27" s="628"/>
      <c r="EMQ27" s="1"/>
      <c r="EMR27" s="628"/>
      <c r="EMS27" s="1"/>
      <c r="EMT27" s="628"/>
      <c r="EMU27" s="1"/>
      <c r="EMV27" s="628"/>
      <c r="EMW27" s="1"/>
      <c r="EMX27" s="628"/>
      <c r="EMY27" s="1"/>
      <c r="EMZ27" s="628"/>
      <c r="ENA27" s="1"/>
      <c r="ENB27" s="628"/>
      <c r="ENC27" s="1"/>
      <c r="END27" s="628"/>
      <c r="ENE27" s="1"/>
      <c r="ENF27" s="628"/>
      <c r="ENG27" s="1"/>
      <c r="ENH27" s="628"/>
      <c r="ENI27" s="1"/>
      <c r="ENJ27" s="628"/>
      <c r="ENK27" s="1"/>
      <c r="ENL27" s="628"/>
      <c r="ENM27" s="1"/>
      <c r="ENN27" s="628"/>
      <c r="ENO27" s="1"/>
      <c r="ENP27" s="628"/>
      <c r="ENQ27" s="1"/>
      <c r="ENR27" s="628"/>
      <c r="ENS27" s="1"/>
      <c r="ENT27" s="628"/>
      <c r="ENU27" s="1"/>
      <c r="ENV27" s="628"/>
      <c r="ENW27" s="1"/>
      <c r="ENX27" s="628"/>
      <c r="ENY27" s="1"/>
      <c r="ENZ27" s="628"/>
      <c r="EOA27" s="1"/>
      <c r="EOB27" s="628"/>
      <c r="EOC27" s="1"/>
      <c r="EOD27" s="628"/>
      <c r="EOE27" s="1"/>
      <c r="EOF27" s="628"/>
      <c r="EOG27" s="1"/>
      <c r="EOH27" s="628"/>
      <c r="EOI27" s="1"/>
      <c r="EOJ27" s="628"/>
      <c r="EOK27" s="1"/>
      <c r="EOL27" s="628"/>
      <c r="EOM27" s="1"/>
      <c r="EON27" s="628"/>
      <c r="EOO27" s="1"/>
      <c r="EOP27" s="628"/>
      <c r="EOQ27" s="1"/>
      <c r="EOR27" s="628"/>
      <c r="EOS27" s="1"/>
      <c r="EOT27" s="628"/>
      <c r="EOU27" s="1"/>
      <c r="EOV27" s="628"/>
      <c r="EOW27" s="1"/>
      <c r="EOX27" s="628"/>
      <c r="EOY27" s="1"/>
      <c r="EOZ27" s="628"/>
      <c r="EPA27" s="1"/>
      <c r="EPB27" s="628"/>
      <c r="EPC27" s="1"/>
      <c r="EPD27" s="628"/>
      <c r="EPE27" s="1"/>
      <c r="EPF27" s="628"/>
      <c r="EPG27" s="1"/>
      <c r="EPH27" s="628"/>
      <c r="EPI27" s="1"/>
      <c r="EPJ27" s="628"/>
      <c r="EPK27" s="1"/>
      <c r="EPL27" s="628"/>
      <c r="EPM27" s="1"/>
      <c r="EPN27" s="628"/>
      <c r="EPO27" s="1"/>
      <c r="EPP27" s="628"/>
      <c r="EPQ27" s="1"/>
      <c r="EPR27" s="628"/>
      <c r="EPS27" s="1"/>
      <c r="EPT27" s="628"/>
      <c r="EPU27" s="1"/>
      <c r="EPV27" s="628"/>
      <c r="EPW27" s="1"/>
      <c r="EPX27" s="628"/>
      <c r="EPY27" s="1"/>
      <c r="EPZ27" s="628"/>
      <c r="EQA27" s="1"/>
      <c r="EQB27" s="628"/>
      <c r="EQC27" s="1"/>
      <c r="EQD27" s="628"/>
      <c r="EQE27" s="1"/>
      <c r="EQF27" s="628"/>
      <c r="EQG27" s="1"/>
      <c r="EQH27" s="628"/>
      <c r="EQI27" s="1"/>
      <c r="EQJ27" s="628"/>
      <c r="EQK27" s="1"/>
      <c r="EQL27" s="628"/>
      <c r="EQM27" s="1"/>
      <c r="EQN27" s="628"/>
      <c r="EQO27" s="1"/>
      <c r="EQP27" s="628"/>
      <c r="EQQ27" s="1"/>
      <c r="EQR27" s="628"/>
      <c r="EQS27" s="1"/>
      <c r="EQT27" s="628"/>
      <c r="EQU27" s="1"/>
      <c r="EQV27" s="628"/>
      <c r="EQW27" s="1"/>
      <c r="EQX27" s="628"/>
      <c r="EQY27" s="1"/>
      <c r="EQZ27" s="628"/>
      <c r="ERA27" s="1"/>
      <c r="ERB27" s="628"/>
      <c r="ERC27" s="1"/>
      <c r="ERD27" s="628"/>
      <c r="ERE27" s="1"/>
      <c r="ERF27" s="628"/>
      <c r="ERG27" s="1"/>
      <c r="ERH27" s="628"/>
      <c r="ERI27" s="1"/>
      <c r="ERJ27" s="628"/>
      <c r="ERK27" s="1"/>
      <c r="ERL27" s="628"/>
      <c r="ERM27" s="1"/>
      <c r="ERN27" s="628"/>
      <c r="ERO27" s="1"/>
      <c r="ERP27" s="628"/>
      <c r="ERQ27" s="1"/>
      <c r="ERR27" s="628"/>
      <c r="ERS27" s="1"/>
      <c r="ERT27" s="628"/>
      <c r="ERU27" s="1"/>
      <c r="ERV27" s="628"/>
      <c r="ERW27" s="1"/>
      <c r="ERX27" s="628"/>
      <c r="ERY27" s="1"/>
      <c r="ERZ27" s="628"/>
      <c r="ESA27" s="1"/>
      <c r="ESB27" s="628"/>
      <c r="ESC27" s="1"/>
      <c r="ESD27" s="628"/>
      <c r="ESE27" s="1"/>
      <c r="ESF27" s="628"/>
      <c r="ESG27" s="1"/>
      <c r="ESH27" s="628"/>
      <c r="ESI27" s="1"/>
      <c r="ESJ27" s="628"/>
      <c r="ESK27" s="1"/>
      <c r="ESL27" s="628"/>
      <c r="ESM27" s="1"/>
      <c r="ESN27" s="628"/>
      <c r="ESO27" s="1"/>
      <c r="ESP27" s="628"/>
      <c r="ESQ27" s="1"/>
      <c r="ESR27" s="628"/>
      <c r="ESS27" s="1"/>
      <c r="EST27" s="628"/>
      <c r="ESU27" s="1"/>
      <c r="ESV27" s="628"/>
      <c r="ESW27" s="1"/>
      <c r="ESX27" s="628"/>
      <c r="ESY27" s="1"/>
      <c r="ESZ27" s="628"/>
      <c r="ETA27" s="1"/>
      <c r="ETB27" s="628"/>
      <c r="ETC27" s="1"/>
      <c r="ETD27" s="628"/>
      <c r="ETE27" s="1"/>
      <c r="ETF27" s="628"/>
      <c r="ETG27" s="1"/>
      <c r="ETH27" s="628"/>
      <c r="ETI27" s="1"/>
      <c r="ETJ27" s="628"/>
      <c r="ETK27" s="1"/>
      <c r="ETL27" s="628"/>
      <c r="ETM27" s="1"/>
      <c r="ETN27" s="628"/>
      <c r="ETO27" s="1"/>
      <c r="ETP27" s="628"/>
      <c r="ETQ27" s="1"/>
      <c r="ETR27" s="628"/>
      <c r="ETS27" s="1"/>
      <c r="ETT27" s="628"/>
      <c r="ETU27" s="1"/>
      <c r="ETV27" s="628"/>
      <c r="ETW27" s="1"/>
      <c r="ETX27" s="628"/>
      <c r="ETY27" s="1"/>
      <c r="ETZ27" s="628"/>
      <c r="EUA27" s="1"/>
      <c r="EUB27" s="628"/>
      <c r="EUC27" s="1"/>
      <c r="EUD27" s="628"/>
      <c r="EUE27" s="1"/>
      <c r="EUF27" s="628"/>
      <c r="EUG27" s="1"/>
      <c r="EUH27" s="628"/>
      <c r="EUI27" s="1"/>
      <c r="EUJ27" s="628"/>
      <c r="EUK27" s="1"/>
      <c r="EUL27" s="628"/>
      <c r="EUM27" s="1"/>
      <c r="EUN27" s="628"/>
      <c r="EUO27" s="1"/>
      <c r="EUP27" s="628"/>
      <c r="EUQ27" s="1"/>
      <c r="EUR27" s="628"/>
      <c r="EUS27" s="1"/>
      <c r="EUT27" s="628"/>
      <c r="EUU27" s="1"/>
      <c r="EUV27" s="628"/>
      <c r="EUW27" s="1"/>
      <c r="EUX27" s="628"/>
      <c r="EUY27" s="1"/>
      <c r="EUZ27" s="628"/>
      <c r="EVA27" s="1"/>
      <c r="EVB27" s="628"/>
      <c r="EVC27" s="1"/>
      <c r="EVD27" s="628"/>
      <c r="EVE27" s="1"/>
      <c r="EVF27" s="628"/>
      <c r="EVG27" s="1"/>
      <c r="EVH27" s="628"/>
      <c r="EVI27" s="1"/>
      <c r="EVJ27" s="628"/>
      <c r="EVK27" s="1"/>
      <c r="EVL27" s="628"/>
      <c r="EVM27" s="1"/>
      <c r="EVN27" s="628"/>
      <c r="EVO27" s="1"/>
      <c r="EVP27" s="628"/>
      <c r="EVQ27" s="1"/>
      <c r="EVR27" s="628"/>
      <c r="EVS27" s="1"/>
      <c r="EVT27" s="628"/>
      <c r="EVU27" s="1"/>
      <c r="EVV27" s="628"/>
      <c r="EVW27" s="1"/>
      <c r="EVX27" s="628"/>
      <c r="EVY27" s="1"/>
      <c r="EVZ27" s="628"/>
      <c r="EWA27" s="1"/>
      <c r="EWB27" s="628"/>
      <c r="EWC27" s="1"/>
      <c r="EWD27" s="628"/>
      <c r="EWE27" s="1"/>
      <c r="EWF27" s="628"/>
      <c r="EWG27" s="1"/>
      <c r="EWH27" s="628"/>
      <c r="EWI27" s="1"/>
      <c r="EWJ27" s="628"/>
      <c r="EWK27" s="1"/>
      <c r="EWL27" s="628"/>
      <c r="EWM27" s="1"/>
      <c r="EWN27" s="628"/>
      <c r="EWO27" s="1"/>
      <c r="EWP27" s="628"/>
      <c r="EWQ27" s="1"/>
      <c r="EWR27" s="628"/>
      <c r="EWS27" s="1"/>
      <c r="EWT27" s="628"/>
      <c r="EWU27" s="1"/>
      <c r="EWV27" s="628"/>
      <c r="EWW27" s="1"/>
      <c r="EWX27" s="628"/>
      <c r="EWY27" s="1"/>
      <c r="EWZ27" s="628"/>
      <c r="EXA27" s="1"/>
      <c r="EXB27" s="628"/>
      <c r="EXC27" s="1"/>
      <c r="EXD27" s="628"/>
      <c r="EXE27" s="1"/>
      <c r="EXF27" s="628"/>
      <c r="EXG27" s="1"/>
      <c r="EXH27" s="628"/>
      <c r="EXI27" s="1"/>
      <c r="EXJ27" s="628"/>
      <c r="EXK27" s="1"/>
      <c r="EXL27" s="628"/>
      <c r="EXM27" s="1"/>
      <c r="EXN27" s="628"/>
      <c r="EXO27" s="1"/>
      <c r="EXP27" s="628"/>
      <c r="EXQ27" s="1"/>
      <c r="EXR27" s="628"/>
      <c r="EXS27" s="1"/>
      <c r="EXT27" s="628"/>
      <c r="EXU27" s="1"/>
      <c r="EXV27" s="628"/>
      <c r="EXW27" s="1"/>
      <c r="EXX27" s="628"/>
      <c r="EXY27" s="1"/>
      <c r="EXZ27" s="628"/>
      <c r="EYA27" s="1"/>
      <c r="EYB27" s="628"/>
      <c r="EYC27" s="1"/>
      <c r="EYD27" s="628"/>
      <c r="EYE27" s="1"/>
      <c r="EYF27" s="628"/>
      <c r="EYG27" s="1"/>
      <c r="EYH27" s="628"/>
      <c r="EYI27" s="1"/>
      <c r="EYJ27" s="628"/>
      <c r="EYK27" s="1"/>
      <c r="EYL27" s="628"/>
      <c r="EYM27" s="1"/>
      <c r="EYN27" s="628"/>
      <c r="EYO27" s="1"/>
      <c r="EYP27" s="628"/>
      <c r="EYQ27" s="1"/>
      <c r="EYR27" s="628"/>
      <c r="EYS27" s="1"/>
      <c r="EYT27" s="628"/>
      <c r="EYU27" s="1"/>
      <c r="EYV27" s="628"/>
      <c r="EYW27" s="1"/>
      <c r="EYX27" s="628"/>
      <c r="EYY27" s="1"/>
      <c r="EYZ27" s="628"/>
      <c r="EZA27" s="1"/>
      <c r="EZB27" s="628"/>
      <c r="EZC27" s="1"/>
      <c r="EZD27" s="628"/>
      <c r="EZE27" s="1"/>
      <c r="EZF27" s="628"/>
      <c r="EZG27" s="1"/>
      <c r="EZH27" s="628"/>
      <c r="EZI27" s="1"/>
      <c r="EZJ27" s="628"/>
      <c r="EZK27" s="1"/>
      <c r="EZL27" s="628"/>
      <c r="EZM27" s="1"/>
      <c r="EZN27" s="628"/>
      <c r="EZO27" s="1"/>
      <c r="EZP27" s="628"/>
      <c r="EZQ27" s="1"/>
      <c r="EZR27" s="628"/>
      <c r="EZS27" s="1"/>
      <c r="EZT27" s="628"/>
      <c r="EZU27" s="1"/>
      <c r="EZV27" s="628"/>
      <c r="EZW27" s="1"/>
      <c r="EZX27" s="628"/>
      <c r="EZY27" s="1"/>
      <c r="EZZ27" s="628"/>
      <c r="FAA27" s="1"/>
      <c r="FAB27" s="628"/>
      <c r="FAC27" s="1"/>
      <c r="FAD27" s="628"/>
      <c r="FAE27" s="1"/>
      <c r="FAF27" s="628"/>
      <c r="FAG27" s="1"/>
      <c r="FAH27" s="628"/>
      <c r="FAI27" s="1"/>
      <c r="FAJ27" s="628"/>
      <c r="FAK27" s="1"/>
      <c r="FAL27" s="628"/>
      <c r="FAM27" s="1"/>
      <c r="FAN27" s="628"/>
      <c r="FAO27" s="1"/>
      <c r="FAP27" s="628"/>
      <c r="FAQ27" s="1"/>
      <c r="FAR27" s="628"/>
      <c r="FAS27" s="1"/>
      <c r="FAT27" s="628"/>
      <c r="FAU27" s="1"/>
      <c r="FAV27" s="628"/>
      <c r="FAW27" s="1"/>
      <c r="FAX27" s="628"/>
      <c r="FAY27" s="1"/>
      <c r="FAZ27" s="628"/>
      <c r="FBA27" s="1"/>
      <c r="FBB27" s="628"/>
      <c r="FBC27" s="1"/>
      <c r="FBD27" s="628"/>
      <c r="FBE27" s="1"/>
      <c r="FBF27" s="628"/>
      <c r="FBG27" s="1"/>
      <c r="FBH27" s="628"/>
      <c r="FBI27" s="1"/>
      <c r="FBJ27" s="628"/>
      <c r="FBK27" s="1"/>
      <c r="FBL27" s="628"/>
      <c r="FBM27" s="1"/>
      <c r="FBN27" s="628"/>
      <c r="FBO27" s="1"/>
      <c r="FBP27" s="628"/>
      <c r="FBQ27" s="1"/>
      <c r="FBR27" s="628"/>
      <c r="FBS27" s="1"/>
      <c r="FBT27" s="628"/>
      <c r="FBU27" s="1"/>
      <c r="FBV27" s="628"/>
      <c r="FBW27" s="1"/>
      <c r="FBX27" s="628"/>
      <c r="FBY27" s="1"/>
      <c r="FBZ27" s="628"/>
      <c r="FCA27" s="1"/>
      <c r="FCB27" s="628"/>
      <c r="FCC27" s="1"/>
      <c r="FCD27" s="628"/>
      <c r="FCE27" s="1"/>
      <c r="FCF27" s="628"/>
      <c r="FCG27" s="1"/>
      <c r="FCH27" s="628"/>
      <c r="FCI27" s="1"/>
      <c r="FCJ27" s="628"/>
      <c r="FCK27" s="1"/>
      <c r="FCL27" s="628"/>
      <c r="FCM27" s="1"/>
      <c r="FCN27" s="628"/>
      <c r="FCO27" s="1"/>
      <c r="FCP27" s="628"/>
      <c r="FCQ27" s="1"/>
      <c r="FCR27" s="628"/>
      <c r="FCS27" s="1"/>
      <c r="FCT27" s="628"/>
      <c r="FCU27" s="1"/>
      <c r="FCV27" s="628"/>
      <c r="FCW27" s="1"/>
      <c r="FCX27" s="628"/>
      <c r="FCY27" s="1"/>
      <c r="FCZ27" s="628"/>
      <c r="FDA27" s="1"/>
      <c r="FDB27" s="628"/>
      <c r="FDC27" s="1"/>
      <c r="FDD27" s="628"/>
      <c r="FDE27" s="1"/>
      <c r="FDF27" s="628"/>
      <c r="FDG27" s="1"/>
      <c r="FDH27" s="628"/>
      <c r="FDI27" s="1"/>
      <c r="FDJ27" s="628"/>
      <c r="FDK27" s="1"/>
      <c r="FDL27" s="628"/>
      <c r="FDM27" s="1"/>
      <c r="FDN27" s="628"/>
      <c r="FDO27" s="1"/>
      <c r="FDP27" s="628"/>
      <c r="FDQ27" s="1"/>
      <c r="FDR27" s="628"/>
      <c r="FDS27" s="1"/>
      <c r="FDT27" s="628"/>
      <c r="FDU27" s="1"/>
      <c r="FDV27" s="628"/>
      <c r="FDW27" s="1"/>
      <c r="FDX27" s="628"/>
      <c r="FDY27" s="1"/>
      <c r="FDZ27" s="628"/>
      <c r="FEA27" s="1"/>
      <c r="FEB27" s="628"/>
      <c r="FEC27" s="1"/>
      <c r="FED27" s="628"/>
      <c r="FEE27" s="1"/>
      <c r="FEF27" s="628"/>
      <c r="FEG27" s="1"/>
      <c r="FEH27" s="628"/>
      <c r="FEI27" s="1"/>
      <c r="FEJ27" s="628"/>
      <c r="FEK27" s="1"/>
      <c r="FEL27" s="628"/>
      <c r="FEM27" s="1"/>
      <c r="FEN27" s="628"/>
      <c r="FEO27" s="1"/>
      <c r="FEP27" s="628"/>
      <c r="FEQ27" s="1"/>
      <c r="FER27" s="628"/>
      <c r="FES27" s="1"/>
      <c r="FET27" s="628"/>
      <c r="FEU27" s="1"/>
      <c r="FEV27" s="628"/>
      <c r="FEW27" s="1"/>
      <c r="FEX27" s="628"/>
      <c r="FEY27" s="1"/>
      <c r="FEZ27" s="628"/>
      <c r="FFA27" s="1"/>
      <c r="FFB27" s="628"/>
      <c r="FFC27" s="1"/>
      <c r="FFD27" s="628"/>
      <c r="FFE27" s="1"/>
      <c r="FFF27" s="628"/>
      <c r="FFG27" s="1"/>
      <c r="FFH27" s="628"/>
      <c r="FFI27" s="1"/>
      <c r="FFJ27" s="628"/>
      <c r="FFK27" s="1"/>
      <c r="FFL27" s="628"/>
      <c r="FFM27" s="1"/>
      <c r="FFN27" s="628"/>
      <c r="FFO27" s="1"/>
      <c r="FFP27" s="628"/>
      <c r="FFQ27" s="1"/>
      <c r="FFR27" s="628"/>
      <c r="FFS27" s="1"/>
      <c r="FFT27" s="628"/>
      <c r="FFU27" s="1"/>
      <c r="FFV27" s="628"/>
      <c r="FFW27" s="1"/>
      <c r="FFX27" s="628"/>
      <c r="FFY27" s="1"/>
      <c r="FFZ27" s="628"/>
      <c r="FGA27" s="1"/>
      <c r="FGB27" s="628"/>
      <c r="FGC27" s="1"/>
      <c r="FGD27" s="628"/>
      <c r="FGE27" s="1"/>
      <c r="FGF27" s="628"/>
      <c r="FGG27" s="1"/>
      <c r="FGH27" s="628"/>
      <c r="FGI27" s="1"/>
      <c r="FGJ27" s="628"/>
      <c r="FGK27" s="1"/>
      <c r="FGL27" s="628"/>
      <c r="FGM27" s="1"/>
      <c r="FGN27" s="628"/>
      <c r="FGO27" s="1"/>
      <c r="FGP27" s="628"/>
      <c r="FGQ27" s="1"/>
      <c r="FGR27" s="628"/>
      <c r="FGS27" s="1"/>
      <c r="FGT27" s="628"/>
      <c r="FGU27" s="1"/>
      <c r="FGV27" s="628"/>
      <c r="FGW27" s="1"/>
      <c r="FGX27" s="628"/>
      <c r="FGY27" s="1"/>
      <c r="FGZ27" s="628"/>
      <c r="FHA27" s="1"/>
      <c r="FHB27" s="628"/>
      <c r="FHC27" s="1"/>
      <c r="FHD27" s="628"/>
      <c r="FHE27" s="1"/>
      <c r="FHF27" s="628"/>
      <c r="FHG27" s="1"/>
      <c r="FHH27" s="628"/>
      <c r="FHI27" s="1"/>
      <c r="FHJ27" s="628"/>
      <c r="FHK27" s="1"/>
      <c r="FHL27" s="628"/>
      <c r="FHM27" s="1"/>
      <c r="FHN27" s="628"/>
      <c r="FHO27" s="1"/>
      <c r="FHP27" s="628"/>
      <c r="FHQ27" s="1"/>
      <c r="FHR27" s="628"/>
      <c r="FHS27" s="1"/>
      <c r="FHT27" s="628"/>
      <c r="FHU27" s="1"/>
      <c r="FHV27" s="628"/>
      <c r="FHW27" s="1"/>
      <c r="FHX27" s="628"/>
      <c r="FHY27" s="1"/>
      <c r="FHZ27" s="628"/>
      <c r="FIA27" s="1"/>
      <c r="FIB27" s="628"/>
      <c r="FIC27" s="1"/>
      <c r="FID27" s="628"/>
      <c r="FIE27" s="1"/>
      <c r="FIF27" s="628"/>
      <c r="FIG27" s="1"/>
      <c r="FIH27" s="628"/>
      <c r="FII27" s="1"/>
      <c r="FIJ27" s="628"/>
      <c r="FIK27" s="1"/>
      <c r="FIL27" s="628"/>
      <c r="FIM27" s="1"/>
      <c r="FIN27" s="628"/>
      <c r="FIO27" s="1"/>
      <c r="FIP27" s="628"/>
      <c r="FIQ27" s="1"/>
      <c r="FIR27" s="628"/>
      <c r="FIS27" s="1"/>
      <c r="FIT27" s="628"/>
      <c r="FIU27" s="1"/>
      <c r="FIV27" s="628"/>
      <c r="FIW27" s="1"/>
      <c r="FIX27" s="628"/>
      <c r="FIY27" s="1"/>
      <c r="FIZ27" s="628"/>
      <c r="FJA27" s="1"/>
      <c r="FJB27" s="628"/>
      <c r="FJC27" s="1"/>
      <c r="FJD27" s="628"/>
      <c r="FJE27" s="1"/>
      <c r="FJF27" s="628"/>
      <c r="FJG27" s="1"/>
      <c r="FJH27" s="628"/>
      <c r="FJI27" s="1"/>
      <c r="FJJ27" s="628"/>
      <c r="FJK27" s="1"/>
      <c r="FJL27" s="628"/>
      <c r="FJM27" s="1"/>
      <c r="FJN27" s="628"/>
      <c r="FJO27" s="1"/>
      <c r="FJP27" s="628"/>
      <c r="FJQ27" s="1"/>
      <c r="FJR27" s="628"/>
      <c r="FJS27" s="1"/>
      <c r="FJT27" s="628"/>
      <c r="FJU27" s="1"/>
      <c r="FJV27" s="628"/>
      <c r="FJW27" s="1"/>
      <c r="FJX27" s="628"/>
      <c r="FJY27" s="1"/>
      <c r="FJZ27" s="628"/>
      <c r="FKA27" s="1"/>
      <c r="FKB27" s="628"/>
      <c r="FKC27" s="1"/>
      <c r="FKD27" s="628"/>
      <c r="FKE27" s="1"/>
      <c r="FKF27" s="628"/>
      <c r="FKG27" s="1"/>
      <c r="FKH27" s="628"/>
      <c r="FKI27" s="1"/>
      <c r="FKJ27" s="628"/>
      <c r="FKK27" s="1"/>
      <c r="FKL27" s="628"/>
      <c r="FKM27" s="1"/>
      <c r="FKN27" s="628"/>
      <c r="FKO27" s="1"/>
      <c r="FKP27" s="628"/>
      <c r="FKQ27" s="1"/>
      <c r="FKR27" s="628"/>
      <c r="FKS27" s="1"/>
      <c r="FKT27" s="628"/>
      <c r="FKU27" s="1"/>
      <c r="FKV27" s="628"/>
      <c r="FKW27" s="1"/>
      <c r="FKX27" s="628"/>
      <c r="FKY27" s="1"/>
      <c r="FKZ27" s="628"/>
      <c r="FLA27" s="1"/>
      <c r="FLB27" s="628"/>
      <c r="FLC27" s="1"/>
      <c r="FLD27" s="628"/>
      <c r="FLE27" s="1"/>
      <c r="FLF27" s="628"/>
      <c r="FLG27" s="1"/>
      <c r="FLH27" s="628"/>
      <c r="FLI27" s="1"/>
      <c r="FLJ27" s="628"/>
      <c r="FLK27" s="1"/>
      <c r="FLL27" s="628"/>
      <c r="FLM27" s="1"/>
      <c r="FLN27" s="628"/>
      <c r="FLO27" s="1"/>
      <c r="FLP27" s="628"/>
      <c r="FLQ27" s="1"/>
      <c r="FLR27" s="628"/>
      <c r="FLS27" s="1"/>
      <c r="FLT27" s="628"/>
      <c r="FLU27" s="1"/>
      <c r="FLV27" s="628"/>
      <c r="FLW27" s="1"/>
      <c r="FLX27" s="628"/>
      <c r="FLY27" s="1"/>
      <c r="FLZ27" s="628"/>
      <c r="FMA27" s="1"/>
      <c r="FMB27" s="628"/>
      <c r="FMC27" s="1"/>
      <c r="FMD27" s="628"/>
      <c r="FME27" s="1"/>
      <c r="FMF27" s="628"/>
      <c r="FMG27" s="1"/>
      <c r="FMH27" s="628"/>
      <c r="FMI27" s="1"/>
      <c r="FMJ27" s="628"/>
      <c r="FMK27" s="1"/>
      <c r="FML27" s="628"/>
      <c r="FMM27" s="1"/>
      <c r="FMN27" s="628"/>
      <c r="FMO27" s="1"/>
      <c r="FMP27" s="628"/>
      <c r="FMQ27" s="1"/>
      <c r="FMR27" s="628"/>
      <c r="FMS27" s="1"/>
      <c r="FMT27" s="628"/>
      <c r="FMU27" s="1"/>
      <c r="FMV27" s="628"/>
      <c r="FMW27" s="1"/>
      <c r="FMX27" s="628"/>
      <c r="FMY27" s="1"/>
      <c r="FMZ27" s="628"/>
      <c r="FNA27" s="1"/>
      <c r="FNB27" s="628"/>
      <c r="FNC27" s="1"/>
      <c r="FND27" s="628"/>
      <c r="FNE27" s="1"/>
      <c r="FNF27" s="628"/>
      <c r="FNG27" s="1"/>
      <c r="FNH27" s="628"/>
      <c r="FNI27" s="1"/>
      <c r="FNJ27" s="628"/>
      <c r="FNK27" s="1"/>
      <c r="FNL27" s="628"/>
      <c r="FNM27" s="1"/>
      <c r="FNN27" s="628"/>
      <c r="FNO27" s="1"/>
      <c r="FNP27" s="628"/>
      <c r="FNQ27" s="1"/>
      <c r="FNR27" s="628"/>
      <c r="FNS27" s="1"/>
      <c r="FNT27" s="628"/>
      <c r="FNU27" s="1"/>
      <c r="FNV27" s="628"/>
      <c r="FNW27" s="1"/>
      <c r="FNX27" s="628"/>
      <c r="FNY27" s="1"/>
      <c r="FNZ27" s="628"/>
      <c r="FOA27" s="1"/>
      <c r="FOB27" s="628"/>
      <c r="FOC27" s="1"/>
      <c r="FOD27" s="628"/>
      <c r="FOE27" s="1"/>
      <c r="FOF27" s="628"/>
      <c r="FOG27" s="1"/>
      <c r="FOH27" s="628"/>
      <c r="FOI27" s="1"/>
      <c r="FOJ27" s="628"/>
      <c r="FOK27" s="1"/>
      <c r="FOL27" s="628"/>
      <c r="FOM27" s="1"/>
      <c r="FON27" s="628"/>
      <c r="FOO27" s="1"/>
      <c r="FOP27" s="628"/>
      <c r="FOQ27" s="1"/>
      <c r="FOR27" s="628"/>
      <c r="FOS27" s="1"/>
      <c r="FOT27" s="628"/>
      <c r="FOU27" s="1"/>
      <c r="FOV27" s="628"/>
      <c r="FOW27" s="1"/>
      <c r="FOX27" s="628"/>
      <c r="FOY27" s="1"/>
      <c r="FOZ27" s="628"/>
      <c r="FPA27" s="1"/>
      <c r="FPB27" s="628"/>
      <c r="FPC27" s="1"/>
      <c r="FPD27" s="628"/>
      <c r="FPE27" s="1"/>
      <c r="FPF27" s="628"/>
      <c r="FPG27" s="1"/>
      <c r="FPH27" s="628"/>
      <c r="FPI27" s="1"/>
      <c r="FPJ27" s="628"/>
      <c r="FPK27" s="1"/>
      <c r="FPL27" s="628"/>
      <c r="FPM27" s="1"/>
      <c r="FPN27" s="628"/>
      <c r="FPO27" s="1"/>
      <c r="FPP27" s="628"/>
      <c r="FPQ27" s="1"/>
      <c r="FPR27" s="628"/>
      <c r="FPS27" s="1"/>
      <c r="FPT27" s="628"/>
      <c r="FPU27" s="1"/>
      <c r="FPV27" s="628"/>
      <c r="FPW27" s="1"/>
      <c r="FPX27" s="628"/>
      <c r="FPY27" s="1"/>
      <c r="FPZ27" s="628"/>
      <c r="FQA27" s="1"/>
      <c r="FQB27" s="628"/>
      <c r="FQC27" s="1"/>
      <c r="FQD27" s="628"/>
      <c r="FQE27" s="1"/>
      <c r="FQF27" s="628"/>
      <c r="FQG27" s="1"/>
      <c r="FQH27" s="628"/>
      <c r="FQI27" s="1"/>
      <c r="FQJ27" s="628"/>
      <c r="FQK27" s="1"/>
      <c r="FQL27" s="628"/>
      <c r="FQM27" s="1"/>
      <c r="FQN27" s="628"/>
      <c r="FQO27" s="1"/>
      <c r="FQP27" s="628"/>
      <c r="FQQ27" s="1"/>
      <c r="FQR27" s="628"/>
      <c r="FQS27" s="1"/>
      <c r="FQT27" s="628"/>
      <c r="FQU27" s="1"/>
      <c r="FQV27" s="628"/>
      <c r="FQW27" s="1"/>
      <c r="FQX27" s="628"/>
      <c r="FQY27" s="1"/>
      <c r="FQZ27" s="628"/>
      <c r="FRA27" s="1"/>
      <c r="FRB27" s="628"/>
      <c r="FRC27" s="1"/>
      <c r="FRD27" s="628"/>
      <c r="FRE27" s="1"/>
      <c r="FRF27" s="628"/>
      <c r="FRG27" s="1"/>
      <c r="FRH27" s="628"/>
      <c r="FRI27" s="1"/>
      <c r="FRJ27" s="628"/>
      <c r="FRK27" s="1"/>
      <c r="FRL27" s="628"/>
      <c r="FRM27" s="1"/>
      <c r="FRN27" s="628"/>
      <c r="FRO27" s="1"/>
      <c r="FRP27" s="628"/>
      <c r="FRQ27" s="1"/>
      <c r="FRR27" s="628"/>
      <c r="FRS27" s="1"/>
      <c r="FRT27" s="628"/>
      <c r="FRU27" s="1"/>
      <c r="FRV27" s="628"/>
      <c r="FRW27" s="1"/>
      <c r="FRX27" s="628"/>
      <c r="FRY27" s="1"/>
      <c r="FRZ27" s="628"/>
      <c r="FSA27" s="1"/>
      <c r="FSB27" s="628"/>
      <c r="FSC27" s="1"/>
      <c r="FSD27" s="628"/>
      <c r="FSE27" s="1"/>
      <c r="FSF27" s="628"/>
      <c r="FSG27" s="1"/>
      <c r="FSH27" s="628"/>
      <c r="FSI27" s="1"/>
      <c r="FSJ27" s="628"/>
      <c r="FSK27" s="1"/>
      <c r="FSL27" s="628"/>
      <c r="FSM27" s="1"/>
      <c r="FSN27" s="628"/>
      <c r="FSO27" s="1"/>
      <c r="FSP27" s="628"/>
      <c r="FSQ27" s="1"/>
      <c r="FSR27" s="628"/>
      <c r="FSS27" s="1"/>
      <c r="FST27" s="628"/>
      <c r="FSU27" s="1"/>
      <c r="FSV27" s="628"/>
      <c r="FSW27" s="1"/>
      <c r="FSX27" s="628"/>
      <c r="FSY27" s="1"/>
      <c r="FSZ27" s="628"/>
      <c r="FTA27" s="1"/>
      <c r="FTB27" s="628"/>
      <c r="FTC27" s="1"/>
      <c r="FTD27" s="628"/>
      <c r="FTE27" s="1"/>
      <c r="FTF27" s="628"/>
      <c r="FTG27" s="1"/>
      <c r="FTH27" s="628"/>
      <c r="FTI27" s="1"/>
      <c r="FTJ27" s="628"/>
      <c r="FTK27" s="1"/>
      <c r="FTL27" s="628"/>
      <c r="FTM27" s="1"/>
      <c r="FTN27" s="628"/>
      <c r="FTO27" s="1"/>
      <c r="FTP27" s="628"/>
      <c r="FTQ27" s="1"/>
      <c r="FTR27" s="628"/>
      <c r="FTS27" s="1"/>
      <c r="FTT27" s="628"/>
      <c r="FTU27" s="1"/>
      <c r="FTV27" s="628"/>
      <c r="FTW27" s="1"/>
      <c r="FTX27" s="628"/>
      <c r="FTY27" s="1"/>
      <c r="FTZ27" s="628"/>
      <c r="FUA27" s="1"/>
      <c r="FUB27" s="628"/>
      <c r="FUC27" s="1"/>
      <c r="FUD27" s="628"/>
      <c r="FUE27" s="1"/>
      <c r="FUF27" s="628"/>
      <c r="FUG27" s="1"/>
      <c r="FUH27" s="628"/>
      <c r="FUI27" s="1"/>
      <c r="FUJ27" s="628"/>
      <c r="FUK27" s="1"/>
      <c r="FUL27" s="628"/>
      <c r="FUM27" s="1"/>
      <c r="FUN27" s="628"/>
      <c r="FUO27" s="1"/>
      <c r="FUP27" s="628"/>
      <c r="FUQ27" s="1"/>
      <c r="FUR27" s="628"/>
      <c r="FUS27" s="1"/>
      <c r="FUT27" s="628"/>
      <c r="FUU27" s="1"/>
      <c r="FUV27" s="628"/>
      <c r="FUW27" s="1"/>
      <c r="FUX27" s="628"/>
      <c r="FUY27" s="1"/>
      <c r="FUZ27" s="628"/>
      <c r="FVA27" s="1"/>
      <c r="FVB27" s="628"/>
      <c r="FVC27" s="1"/>
      <c r="FVD27" s="628"/>
      <c r="FVE27" s="1"/>
      <c r="FVF27" s="628"/>
      <c r="FVG27" s="1"/>
      <c r="FVH27" s="628"/>
      <c r="FVI27" s="1"/>
      <c r="FVJ27" s="628"/>
      <c r="FVK27" s="1"/>
      <c r="FVL27" s="628"/>
      <c r="FVM27" s="1"/>
      <c r="FVN27" s="628"/>
      <c r="FVO27" s="1"/>
      <c r="FVP27" s="628"/>
      <c r="FVQ27" s="1"/>
      <c r="FVR27" s="628"/>
      <c r="FVS27" s="1"/>
      <c r="FVT27" s="628"/>
      <c r="FVU27" s="1"/>
      <c r="FVV27" s="628"/>
      <c r="FVW27" s="1"/>
      <c r="FVX27" s="628"/>
      <c r="FVY27" s="1"/>
      <c r="FVZ27" s="628"/>
      <c r="FWA27" s="1"/>
      <c r="FWB27" s="628"/>
      <c r="FWC27" s="1"/>
      <c r="FWD27" s="628"/>
      <c r="FWE27" s="1"/>
      <c r="FWF27" s="628"/>
      <c r="FWG27" s="1"/>
      <c r="FWH27" s="628"/>
      <c r="FWI27" s="1"/>
      <c r="FWJ27" s="628"/>
      <c r="FWK27" s="1"/>
      <c r="FWL27" s="628"/>
      <c r="FWM27" s="1"/>
      <c r="FWN27" s="628"/>
      <c r="FWO27" s="1"/>
      <c r="FWP27" s="628"/>
      <c r="FWQ27" s="1"/>
      <c r="FWR27" s="628"/>
      <c r="FWS27" s="1"/>
      <c r="FWT27" s="628"/>
      <c r="FWU27" s="1"/>
      <c r="FWV27" s="628"/>
      <c r="FWW27" s="1"/>
      <c r="FWX27" s="628"/>
      <c r="FWY27" s="1"/>
      <c r="FWZ27" s="628"/>
      <c r="FXA27" s="1"/>
      <c r="FXB27" s="628"/>
      <c r="FXC27" s="1"/>
      <c r="FXD27" s="628"/>
      <c r="FXE27" s="1"/>
      <c r="FXF27" s="628"/>
      <c r="FXG27" s="1"/>
      <c r="FXH27" s="628"/>
      <c r="FXI27" s="1"/>
      <c r="FXJ27" s="628"/>
      <c r="FXK27" s="1"/>
      <c r="FXL27" s="628"/>
      <c r="FXM27" s="1"/>
      <c r="FXN27" s="628"/>
      <c r="FXO27" s="1"/>
      <c r="FXP27" s="628"/>
      <c r="FXQ27" s="1"/>
      <c r="FXR27" s="628"/>
      <c r="FXS27" s="1"/>
      <c r="FXT27" s="628"/>
      <c r="FXU27" s="1"/>
      <c r="FXV27" s="628"/>
      <c r="FXW27" s="1"/>
      <c r="FXX27" s="628"/>
      <c r="FXY27" s="1"/>
      <c r="FXZ27" s="628"/>
      <c r="FYA27" s="1"/>
      <c r="FYB27" s="628"/>
      <c r="FYC27" s="1"/>
      <c r="FYD27" s="628"/>
      <c r="FYE27" s="1"/>
      <c r="FYF27" s="628"/>
      <c r="FYG27" s="1"/>
      <c r="FYH27" s="628"/>
      <c r="FYI27" s="1"/>
      <c r="FYJ27" s="628"/>
      <c r="FYK27" s="1"/>
      <c r="FYL27" s="628"/>
      <c r="FYM27" s="1"/>
      <c r="FYN27" s="628"/>
      <c r="FYO27" s="1"/>
      <c r="FYP27" s="628"/>
      <c r="FYQ27" s="1"/>
      <c r="FYR27" s="628"/>
      <c r="FYS27" s="1"/>
      <c r="FYT27" s="628"/>
      <c r="FYU27" s="1"/>
      <c r="FYV27" s="628"/>
      <c r="FYW27" s="1"/>
      <c r="FYX27" s="628"/>
      <c r="FYY27" s="1"/>
      <c r="FYZ27" s="628"/>
      <c r="FZA27" s="1"/>
      <c r="FZB27" s="628"/>
      <c r="FZC27" s="1"/>
      <c r="FZD27" s="628"/>
      <c r="FZE27" s="1"/>
      <c r="FZF27" s="628"/>
      <c r="FZG27" s="1"/>
      <c r="FZH27" s="628"/>
      <c r="FZI27" s="1"/>
      <c r="FZJ27" s="628"/>
      <c r="FZK27" s="1"/>
      <c r="FZL27" s="628"/>
      <c r="FZM27" s="1"/>
      <c r="FZN27" s="628"/>
      <c r="FZO27" s="1"/>
      <c r="FZP27" s="628"/>
      <c r="FZQ27" s="1"/>
      <c r="FZR27" s="628"/>
      <c r="FZS27" s="1"/>
      <c r="FZT27" s="628"/>
      <c r="FZU27" s="1"/>
      <c r="FZV27" s="628"/>
      <c r="FZW27" s="1"/>
      <c r="FZX27" s="628"/>
      <c r="FZY27" s="1"/>
      <c r="FZZ27" s="628"/>
      <c r="GAA27" s="1"/>
      <c r="GAB27" s="628"/>
      <c r="GAC27" s="1"/>
      <c r="GAD27" s="628"/>
      <c r="GAE27" s="1"/>
      <c r="GAF27" s="628"/>
      <c r="GAG27" s="1"/>
      <c r="GAH27" s="628"/>
      <c r="GAI27" s="1"/>
      <c r="GAJ27" s="628"/>
      <c r="GAK27" s="1"/>
      <c r="GAL27" s="628"/>
      <c r="GAM27" s="1"/>
      <c r="GAN27" s="628"/>
      <c r="GAO27" s="1"/>
      <c r="GAP27" s="628"/>
      <c r="GAQ27" s="1"/>
      <c r="GAR27" s="628"/>
      <c r="GAS27" s="1"/>
      <c r="GAT27" s="628"/>
      <c r="GAU27" s="1"/>
      <c r="GAV27" s="628"/>
      <c r="GAW27" s="1"/>
      <c r="GAX27" s="628"/>
      <c r="GAY27" s="1"/>
      <c r="GAZ27" s="628"/>
      <c r="GBA27" s="1"/>
      <c r="GBB27" s="628"/>
      <c r="GBC27" s="1"/>
      <c r="GBD27" s="628"/>
      <c r="GBE27" s="1"/>
      <c r="GBF27" s="628"/>
      <c r="GBG27" s="1"/>
      <c r="GBH27" s="628"/>
      <c r="GBI27" s="1"/>
      <c r="GBJ27" s="628"/>
      <c r="GBK27" s="1"/>
      <c r="GBL27" s="628"/>
      <c r="GBM27" s="1"/>
      <c r="GBN27" s="628"/>
      <c r="GBO27" s="1"/>
      <c r="GBP27" s="628"/>
      <c r="GBQ27" s="1"/>
      <c r="GBR27" s="628"/>
      <c r="GBS27" s="1"/>
      <c r="GBT27" s="628"/>
      <c r="GBU27" s="1"/>
      <c r="GBV27" s="628"/>
      <c r="GBW27" s="1"/>
      <c r="GBX27" s="628"/>
      <c r="GBY27" s="1"/>
      <c r="GBZ27" s="628"/>
      <c r="GCA27" s="1"/>
      <c r="GCB27" s="628"/>
      <c r="GCC27" s="1"/>
      <c r="GCD27" s="628"/>
      <c r="GCE27" s="1"/>
      <c r="GCF27" s="628"/>
      <c r="GCG27" s="1"/>
      <c r="GCH27" s="628"/>
      <c r="GCI27" s="1"/>
      <c r="GCJ27" s="628"/>
      <c r="GCK27" s="1"/>
      <c r="GCL27" s="628"/>
      <c r="GCM27" s="1"/>
      <c r="GCN27" s="628"/>
      <c r="GCO27" s="1"/>
      <c r="GCP27" s="628"/>
      <c r="GCQ27" s="1"/>
      <c r="GCR27" s="628"/>
      <c r="GCS27" s="1"/>
      <c r="GCT27" s="628"/>
      <c r="GCU27" s="1"/>
      <c r="GCV27" s="628"/>
      <c r="GCW27" s="1"/>
      <c r="GCX27" s="628"/>
      <c r="GCY27" s="1"/>
      <c r="GCZ27" s="628"/>
      <c r="GDA27" s="1"/>
      <c r="GDB27" s="628"/>
      <c r="GDC27" s="1"/>
      <c r="GDD27" s="628"/>
      <c r="GDE27" s="1"/>
      <c r="GDF27" s="628"/>
      <c r="GDG27" s="1"/>
      <c r="GDH27" s="628"/>
      <c r="GDI27" s="1"/>
      <c r="GDJ27" s="628"/>
      <c r="GDK27" s="1"/>
      <c r="GDL27" s="628"/>
      <c r="GDM27" s="1"/>
      <c r="GDN27" s="628"/>
      <c r="GDO27" s="1"/>
      <c r="GDP27" s="628"/>
      <c r="GDQ27" s="1"/>
      <c r="GDR27" s="628"/>
      <c r="GDS27" s="1"/>
      <c r="GDT27" s="628"/>
      <c r="GDU27" s="1"/>
      <c r="GDV27" s="628"/>
      <c r="GDW27" s="1"/>
      <c r="GDX27" s="628"/>
      <c r="GDY27" s="1"/>
      <c r="GDZ27" s="628"/>
      <c r="GEA27" s="1"/>
      <c r="GEB27" s="628"/>
      <c r="GEC27" s="1"/>
      <c r="GED27" s="628"/>
      <c r="GEE27" s="1"/>
      <c r="GEF27" s="628"/>
      <c r="GEG27" s="1"/>
      <c r="GEH27" s="628"/>
      <c r="GEI27" s="1"/>
      <c r="GEJ27" s="628"/>
      <c r="GEK27" s="1"/>
      <c r="GEL27" s="628"/>
      <c r="GEM27" s="1"/>
      <c r="GEN27" s="628"/>
      <c r="GEO27" s="1"/>
      <c r="GEP27" s="628"/>
      <c r="GEQ27" s="1"/>
      <c r="GER27" s="628"/>
      <c r="GES27" s="1"/>
      <c r="GET27" s="628"/>
      <c r="GEU27" s="1"/>
      <c r="GEV27" s="628"/>
      <c r="GEW27" s="1"/>
      <c r="GEX27" s="628"/>
      <c r="GEY27" s="1"/>
      <c r="GEZ27" s="628"/>
      <c r="GFA27" s="1"/>
      <c r="GFB27" s="628"/>
      <c r="GFC27" s="1"/>
      <c r="GFD27" s="628"/>
      <c r="GFE27" s="1"/>
      <c r="GFF27" s="628"/>
      <c r="GFG27" s="1"/>
      <c r="GFH27" s="628"/>
      <c r="GFI27" s="1"/>
      <c r="GFJ27" s="628"/>
      <c r="GFK27" s="1"/>
      <c r="GFL27" s="628"/>
      <c r="GFM27" s="1"/>
      <c r="GFN27" s="628"/>
      <c r="GFO27" s="1"/>
      <c r="GFP27" s="628"/>
      <c r="GFQ27" s="1"/>
      <c r="GFR27" s="628"/>
      <c r="GFS27" s="1"/>
      <c r="GFT27" s="628"/>
      <c r="GFU27" s="1"/>
      <c r="GFV27" s="628"/>
      <c r="GFW27" s="1"/>
      <c r="GFX27" s="628"/>
      <c r="GFY27" s="1"/>
      <c r="GFZ27" s="628"/>
      <c r="GGA27" s="1"/>
      <c r="GGB27" s="628"/>
      <c r="GGC27" s="1"/>
      <c r="GGD27" s="628"/>
      <c r="GGE27" s="1"/>
      <c r="GGF27" s="628"/>
      <c r="GGG27" s="1"/>
      <c r="GGH27" s="628"/>
      <c r="GGI27" s="1"/>
      <c r="GGJ27" s="628"/>
      <c r="GGK27" s="1"/>
      <c r="GGL27" s="628"/>
      <c r="GGM27" s="1"/>
      <c r="GGN27" s="628"/>
      <c r="GGO27" s="1"/>
      <c r="GGP27" s="628"/>
      <c r="GGQ27" s="1"/>
      <c r="GGR27" s="628"/>
      <c r="GGS27" s="1"/>
      <c r="GGT27" s="628"/>
      <c r="GGU27" s="1"/>
      <c r="GGV27" s="628"/>
      <c r="GGW27" s="1"/>
      <c r="GGX27" s="628"/>
      <c r="GGY27" s="1"/>
      <c r="GGZ27" s="628"/>
      <c r="GHA27" s="1"/>
      <c r="GHB27" s="628"/>
      <c r="GHC27" s="1"/>
      <c r="GHD27" s="628"/>
      <c r="GHE27" s="1"/>
      <c r="GHF27" s="628"/>
      <c r="GHG27" s="1"/>
      <c r="GHH27" s="628"/>
      <c r="GHI27" s="1"/>
      <c r="GHJ27" s="628"/>
      <c r="GHK27" s="1"/>
      <c r="GHL27" s="628"/>
      <c r="GHM27" s="1"/>
      <c r="GHN27" s="628"/>
      <c r="GHO27" s="1"/>
      <c r="GHP27" s="628"/>
      <c r="GHQ27" s="1"/>
      <c r="GHR27" s="628"/>
      <c r="GHS27" s="1"/>
      <c r="GHT27" s="628"/>
      <c r="GHU27" s="1"/>
      <c r="GHV27" s="628"/>
      <c r="GHW27" s="1"/>
      <c r="GHX27" s="628"/>
      <c r="GHY27" s="1"/>
      <c r="GHZ27" s="628"/>
      <c r="GIA27" s="1"/>
      <c r="GIB27" s="628"/>
      <c r="GIC27" s="1"/>
      <c r="GID27" s="628"/>
      <c r="GIE27" s="1"/>
      <c r="GIF27" s="628"/>
      <c r="GIG27" s="1"/>
      <c r="GIH27" s="628"/>
      <c r="GII27" s="1"/>
      <c r="GIJ27" s="628"/>
      <c r="GIK27" s="1"/>
      <c r="GIL27" s="628"/>
      <c r="GIM27" s="1"/>
      <c r="GIN27" s="628"/>
      <c r="GIO27" s="1"/>
      <c r="GIP27" s="628"/>
      <c r="GIQ27" s="1"/>
      <c r="GIR27" s="628"/>
      <c r="GIS27" s="1"/>
      <c r="GIT27" s="628"/>
      <c r="GIU27" s="1"/>
      <c r="GIV27" s="628"/>
      <c r="GIW27" s="1"/>
      <c r="GIX27" s="628"/>
      <c r="GIY27" s="1"/>
      <c r="GIZ27" s="628"/>
      <c r="GJA27" s="1"/>
      <c r="GJB27" s="628"/>
      <c r="GJC27" s="1"/>
      <c r="GJD27" s="628"/>
      <c r="GJE27" s="1"/>
      <c r="GJF27" s="628"/>
      <c r="GJG27" s="1"/>
      <c r="GJH27" s="628"/>
      <c r="GJI27" s="1"/>
      <c r="GJJ27" s="628"/>
      <c r="GJK27" s="1"/>
      <c r="GJL27" s="628"/>
      <c r="GJM27" s="1"/>
      <c r="GJN27" s="628"/>
      <c r="GJO27" s="1"/>
      <c r="GJP27" s="628"/>
      <c r="GJQ27" s="1"/>
      <c r="GJR27" s="628"/>
      <c r="GJS27" s="1"/>
      <c r="GJT27" s="628"/>
      <c r="GJU27" s="1"/>
      <c r="GJV27" s="628"/>
      <c r="GJW27" s="1"/>
      <c r="GJX27" s="628"/>
      <c r="GJY27" s="1"/>
      <c r="GJZ27" s="628"/>
      <c r="GKA27" s="1"/>
      <c r="GKB27" s="628"/>
      <c r="GKC27" s="1"/>
      <c r="GKD27" s="628"/>
      <c r="GKE27" s="1"/>
      <c r="GKF27" s="628"/>
      <c r="GKG27" s="1"/>
      <c r="GKH27" s="628"/>
      <c r="GKI27" s="1"/>
      <c r="GKJ27" s="628"/>
      <c r="GKK27" s="1"/>
      <c r="GKL27" s="628"/>
      <c r="GKM27" s="1"/>
      <c r="GKN27" s="628"/>
      <c r="GKO27" s="1"/>
      <c r="GKP27" s="628"/>
      <c r="GKQ27" s="1"/>
      <c r="GKR27" s="628"/>
      <c r="GKS27" s="1"/>
      <c r="GKT27" s="628"/>
      <c r="GKU27" s="1"/>
      <c r="GKV27" s="628"/>
      <c r="GKW27" s="1"/>
      <c r="GKX27" s="628"/>
      <c r="GKY27" s="1"/>
      <c r="GKZ27" s="628"/>
      <c r="GLA27" s="1"/>
      <c r="GLB27" s="628"/>
      <c r="GLC27" s="1"/>
      <c r="GLD27" s="628"/>
      <c r="GLE27" s="1"/>
      <c r="GLF27" s="628"/>
      <c r="GLG27" s="1"/>
      <c r="GLH27" s="628"/>
      <c r="GLI27" s="1"/>
      <c r="GLJ27" s="628"/>
      <c r="GLK27" s="1"/>
      <c r="GLL27" s="628"/>
      <c r="GLM27" s="1"/>
      <c r="GLN27" s="628"/>
      <c r="GLO27" s="1"/>
      <c r="GLP27" s="628"/>
      <c r="GLQ27" s="1"/>
      <c r="GLR27" s="628"/>
      <c r="GLS27" s="1"/>
      <c r="GLT27" s="628"/>
      <c r="GLU27" s="1"/>
      <c r="GLV27" s="628"/>
      <c r="GLW27" s="1"/>
      <c r="GLX27" s="628"/>
      <c r="GLY27" s="1"/>
      <c r="GLZ27" s="628"/>
      <c r="GMA27" s="1"/>
      <c r="GMB27" s="628"/>
      <c r="GMC27" s="1"/>
      <c r="GMD27" s="628"/>
      <c r="GME27" s="1"/>
      <c r="GMF27" s="628"/>
      <c r="GMG27" s="1"/>
      <c r="GMH27" s="628"/>
      <c r="GMI27" s="1"/>
      <c r="GMJ27" s="628"/>
      <c r="GMK27" s="1"/>
      <c r="GML27" s="628"/>
      <c r="GMM27" s="1"/>
      <c r="GMN27" s="628"/>
      <c r="GMO27" s="1"/>
      <c r="GMP27" s="628"/>
      <c r="GMQ27" s="1"/>
      <c r="GMR27" s="628"/>
      <c r="GMS27" s="1"/>
      <c r="GMT27" s="628"/>
      <c r="GMU27" s="1"/>
      <c r="GMV27" s="628"/>
      <c r="GMW27" s="1"/>
      <c r="GMX27" s="628"/>
      <c r="GMY27" s="1"/>
      <c r="GMZ27" s="628"/>
      <c r="GNA27" s="1"/>
      <c r="GNB27" s="628"/>
      <c r="GNC27" s="1"/>
      <c r="GND27" s="628"/>
      <c r="GNE27" s="1"/>
      <c r="GNF27" s="628"/>
      <c r="GNG27" s="1"/>
      <c r="GNH27" s="628"/>
      <c r="GNI27" s="1"/>
      <c r="GNJ27" s="628"/>
      <c r="GNK27" s="1"/>
      <c r="GNL27" s="628"/>
      <c r="GNM27" s="1"/>
      <c r="GNN27" s="628"/>
      <c r="GNO27" s="1"/>
      <c r="GNP27" s="628"/>
      <c r="GNQ27" s="1"/>
      <c r="GNR27" s="628"/>
      <c r="GNS27" s="1"/>
      <c r="GNT27" s="628"/>
      <c r="GNU27" s="1"/>
      <c r="GNV27" s="628"/>
      <c r="GNW27" s="1"/>
      <c r="GNX27" s="628"/>
      <c r="GNY27" s="1"/>
      <c r="GNZ27" s="628"/>
      <c r="GOA27" s="1"/>
      <c r="GOB27" s="628"/>
      <c r="GOC27" s="1"/>
      <c r="GOD27" s="628"/>
      <c r="GOE27" s="1"/>
      <c r="GOF27" s="628"/>
      <c r="GOG27" s="1"/>
      <c r="GOH27" s="628"/>
      <c r="GOI27" s="1"/>
      <c r="GOJ27" s="628"/>
      <c r="GOK27" s="1"/>
      <c r="GOL27" s="628"/>
      <c r="GOM27" s="1"/>
      <c r="GON27" s="628"/>
      <c r="GOO27" s="1"/>
      <c r="GOP27" s="628"/>
      <c r="GOQ27" s="1"/>
      <c r="GOR27" s="628"/>
      <c r="GOS27" s="1"/>
      <c r="GOT27" s="628"/>
      <c r="GOU27" s="1"/>
      <c r="GOV27" s="628"/>
      <c r="GOW27" s="1"/>
      <c r="GOX27" s="628"/>
      <c r="GOY27" s="1"/>
      <c r="GOZ27" s="628"/>
      <c r="GPA27" s="1"/>
      <c r="GPB27" s="628"/>
      <c r="GPC27" s="1"/>
      <c r="GPD27" s="628"/>
      <c r="GPE27" s="1"/>
      <c r="GPF27" s="628"/>
      <c r="GPG27" s="1"/>
      <c r="GPH27" s="628"/>
      <c r="GPI27" s="1"/>
      <c r="GPJ27" s="628"/>
      <c r="GPK27" s="1"/>
      <c r="GPL27" s="628"/>
      <c r="GPM27" s="1"/>
      <c r="GPN27" s="628"/>
      <c r="GPO27" s="1"/>
      <c r="GPP27" s="628"/>
      <c r="GPQ27" s="1"/>
      <c r="GPR27" s="628"/>
      <c r="GPS27" s="1"/>
      <c r="GPT27" s="628"/>
      <c r="GPU27" s="1"/>
      <c r="GPV27" s="628"/>
      <c r="GPW27" s="1"/>
      <c r="GPX27" s="628"/>
      <c r="GPY27" s="1"/>
      <c r="GPZ27" s="628"/>
      <c r="GQA27" s="1"/>
      <c r="GQB27" s="628"/>
      <c r="GQC27" s="1"/>
      <c r="GQD27" s="628"/>
      <c r="GQE27" s="1"/>
      <c r="GQF27" s="628"/>
      <c r="GQG27" s="1"/>
      <c r="GQH27" s="628"/>
      <c r="GQI27" s="1"/>
      <c r="GQJ27" s="628"/>
      <c r="GQK27" s="1"/>
      <c r="GQL27" s="628"/>
      <c r="GQM27" s="1"/>
      <c r="GQN27" s="628"/>
      <c r="GQO27" s="1"/>
      <c r="GQP27" s="628"/>
      <c r="GQQ27" s="1"/>
      <c r="GQR27" s="628"/>
      <c r="GQS27" s="1"/>
      <c r="GQT27" s="628"/>
      <c r="GQU27" s="1"/>
      <c r="GQV27" s="628"/>
      <c r="GQW27" s="1"/>
      <c r="GQX27" s="628"/>
      <c r="GQY27" s="1"/>
      <c r="GQZ27" s="628"/>
      <c r="GRA27" s="1"/>
      <c r="GRB27" s="628"/>
      <c r="GRC27" s="1"/>
      <c r="GRD27" s="628"/>
      <c r="GRE27" s="1"/>
      <c r="GRF27" s="628"/>
      <c r="GRG27" s="1"/>
      <c r="GRH27" s="628"/>
      <c r="GRI27" s="1"/>
      <c r="GRJ27" s="628"/>
      <c r="GRK27" s="1"/>
      <c r="GRL27" s="628"/>
      <c r="GRM27" s="1"/>
      <c r="GRN27" s="628"/>
      <c r="GRO27" s="1"/>
      <c r="GRP27" s="628"/>
      <c r="GRQ27" s="1"/>
      <c r="GRR27" s="628"/>
      <c r="GRS27" s="1"/>
      <c r="GRT27" s="628"/>
      <c r="GRU27" s="1"/>
      <c r="GRV27" s="628"/>
      <c r="GRW27" s="1"/>
      <c r="GRX27" s="628"/>
      <c r="GRY27" s="1"/>
      <c r="GRZ27" s="628"/>
      <c r="GSA27" s="1"/>
      <c r="GSB27" s="628"/>
      <c r="GSC27" s="1"/>
      <c r="GSD27" s="628"/>
      <c r="GSE27" s="1"/>
      <c r="GSF27" s="628"/>
      <c r="GSG27" s="1"/>
      <c r="GSH27" s="628"/>
      <c r="GSI27" s="1"/>
      <c r="GSJ27" s="628"/>
      <c r="GSK27" s="1"/>
      <c r="GSL27" s="628"/>
      <c r="GSM27" s="1"/>
      <c r="GSN27" s="628"/>
      <c r="GSO27" s="1"/>
      <c r="GSP27" s="628"/>
      <c r="GSQ27" s="1"/>
      <c r="GSR27" s="628"/>
      <c r="GSS27" s="1"/>
      <c r="GST27" s="628"/>
      <c r="GSU27" s="1"/>
      <c r="GSV27" s="628"/>
      <c r="GSW27" s="1"/>
      <c r="GSX27" s="628"/>
      <c r="GSY27" s="1"/>
      <c r="GSZ27" s="628"/>
      <c r="GTA27" s="1"/>
      <c r="GTB27" s="628"/>
      <c r="GTC27" s="1"/>
      <c r="GTD27" s="628"/>
      <c r="GTE27" s="1"/>
      <c r="GTF27" s="628"/>
      <c r="GTG27" s="1"/>
      <c r="GTH27" s="628"/>
      <c r="GTI27" s="1"/>
      <c r="GTJ27" s="628"/>
      <c r="GTK27" s="1"/>
      <c r="GTL27" s="628"/>
      <c r="GTM27" s="1"/>
      <c r="GTN27" s="628"/>
      <c r="GTO27" s="1"/>
      <c r="GTP27" s="628"/>
      <c r="GTQ27" s="1"/>
      <c r="GTR27" s="628"/>
      <c r="GTS27" s="1"/>
      <c r="GTT27" s="628"/>
      <c r="GTU27" s="1"/>
      <c r="GTV27" s="628"/>
      <c r="GTW27" s="1"/>
      <c r="GTX27" s="628"/>
      <c r="GTY27" s="1"/>
      <c r="GTZ27" s="628"/>
      <c r="GUA27" s="1"/>
      <c r="GUB27" s="628"/>
      <c r="GUC27" s="1"/>
      <c r="GUD27" s="628"/>
      <c r="GUE27" s="1"/>
      <c r="GUF27" s="628"/>
      <c r="GUG27" s="1"/>
      <c r="GUH27" s="628"/>
      <c r="GUI27" s="1"/>
      <c r="GUJ27" s="628"/>
      <c r="GUK27" s="1"/>
      <c r="GUL27" s="628"/>
      <c r="GUM27" s="1"/>
      <c r="GUN27" s="628"/>
      <c r="GUO27" s="1"/>
      <c r="GUP27" s="628"/>
      <c r="GUQ27" s="1"/>
      <c r="GUR27" s="628"/>
      <c r="GUS27" s="1"/>
      <c r="GUT27" s="628"/>
      <c r="GUU27" s="1"/>
      <c r="GUV27" s="628"/>
      <c r="GUW27" s="1"/>
      <c r="GUX27" s="628"/>
      <c r="GUY27" s="1"/>
      <c r="GUZ27" s="628"/>
      <c r="GVA27" s="1"/>
      <c r="GVB27" s="628"/>
      <c r="GVC27" s="1"/>
      <c r="GVD27" s="628"/>
      <c r="GVE27" s="1"/>
      <c r="GVF27" s="628"/>
      <c r="GVG27" s="1"/>
      <c r="GVH27" s="628"/>
      <c r="GVI27" s="1"/>
      <c r="GVJ27" s="628"/>
      <c r="GVK27" s="1"/>
      <c r="GVL27" s="628"/>
      <c r="GVM27" s="1"/>
      <c r="GVN27" s="628"/>
      <c r="GVO27" s="1"/>
      <c r="GVP27" s="628"/>
      <c r="GVQ27" s="1"/>
      <c r="GVR27" s="628"/>
      <c r="GVS27" s="1"/>
      <c r="GVT27" s="628"/>
      <c r="GVU27" s="1"/>
      <c r="GVV27" s="628"/>
      <c r="GVW27" s="1"/>
      <c r="GVX27" s="628"/>
      <c r="GVY27" s="1"/>
      <c r="GVZ27" s="628"/>
      <c r="GWA27" s="1"/>
      <c r="GWB27" s="628"/>
      <c r="GWC27" s="1"/>
      <c r="GWD27" s="628"/>
      <c r="GWE27" s="1"/>
      <c r="GWF27" s="628"/>
      <c r="GWG27" s="1"/>
      <c r="GWH27" s="628"/>
      <c r="GWI27" s="1"/>
      <c r="GWJ27" s="628"/>
      <c r="GWK27" s="1"/>
      <c r="GWL27" s="628"/>
      <c r="GWM27" s="1"/>
      <c r="GWN27" s="628"/>
      <c r="GWO27" s="1"/>
      <c r="GWP27" s="628"/>
      <c r="GWQ27" s="1"/>
      <c r="GWR27" s="628"/>
      <c r="GWS27" s="1"/>
      <c r="GWT27" s="628"/>
      <c r="GWU27" s="1"/>
      <c r="GWV27" s="628"/>
      <c r="GWW27" s="1"/>
      <c r="GWX27" s="628"/>
      <c r="GWY27" s="1"/>
      <c r="GWZ27" s="628"/>
      <c r="GXA27" s="1"/>
      <c r="GXB27" s="628"/>
      <c r="GXC27" s="1"/>
      <c r="GXD27" s="628"/>
      <c r="GXE27" s="1"/>
      <c r="GXF27" s="628"/>
      <c r="GXG27" s="1"/>
      <c r="GXH27" s="628"/>
      <c r="GXI27" s="1"/>
      <c r="GXJ27" s="628"/>
      <c r="GXK27" s="1"/>
      <c r="GXL27" s="628"/>
      <c r="GXM27" s="1"/>
      <c r="GXN27" s="628"/>
      <c r="GXO27" s="1"/>
      <c r="GXP27" s="628"/>
      <c r="GXQ27" s="1"/>
      <c r="GXR27" s="628"/>
      <c r="GXS27" s="1"/>
      <c r="GXT27" s="628"/>
      <c r="GXU27" s="1"/>
      <c r="GXV27" s="628"/>
      <c r="GXW27" s="1"/>
      <c r="GXX27" s="628"/>
      <c r="GXY27" s="1"/>
      <c r="GXZ27" s="628"/>
      <c r="GYA27" s="1"/>
      <c r="GYB27" s="628"/>
      <c r="GYC27" s="1"/>
      <c r="GYD27" s="628"/>
      <c r="GYE27" s="1"/>
      <c r="GYF27" s="628"/>
      <c r="GYG27" s="1"/>
      <c r="GYH27" s="628"/>
      <c r="GYI27" s="1"/>
      <c r="GYJ27" s="628"/>
      <c r="GYK27" s="1"/>
      <c r="GYL27" s="628"/>
      <c r="GYM27" s="1"/>
      <c r="GYN27" s="628"/>
      <c r="GYO27" s="1"/>
      <c r="GYP27" s="628"/>
      <c r="GYQ27" s="1"/>
      <c r="GYR27" s="628"/>
      <c r="GYS27" s="1"/>
      <c r="GYT27" s="628"/>
      <c r="GYU27" s="1"/>
      <c r="GYV27" s="628"/>
      <c r="GYW27" s="1"/>
      <c r="GYX27" s="628"/>
      <c r="GYY27" s="1"/>
      <c r="GYZ27" s="628"/>
      <c r="GZA27" s="1"/>
      <c r="GZB27" s="628"/>
      <c r="GZC27" s="1"/>
      <c r="GZD27" s="628"/>
      <c r="GZE27" s="1"/>
      <c r="GZF27" s="628"/>
      <c r="GZG27" s="1"/>
      <c r="GZH27" s="628"/>
      <c r="GZI27" s="1"/>
      <c r="GZJ27" s="628"/>
      <c r="GZK27" s="1"/>
      <c r="GZL27" s="628"/>
      <c r="GZM27" s="1"/>
      <c r="GZN27" s="628"/>
      <c r="GZO27" s="1"/>
      <c r="GZP27" s="628"/>
      <c r="GZQ27" s="1"/>
      <c r="GZR27" s="628"/>
      <c r="GZS27" s="1"/>
      <c r="GZT27" s="628"/>
      <c r="GZU27" s="1"/>
      <c r="GZV27" s="628"/>
      <c r="GZW27" s="1"/>
      <c r="GZX27" s="628"/>
      <c r="GZY27" s="1"/>
      <c r="GZZ27" s="628"/>
      <c r="HAA27" s="1"/>
      <c r="HAB27" s="628"/>
      <c r="HAC27" s="1"/>
      <c r="HAD27" s="628"/>
      <c r="HAE27" s="1"/>
      <c r="HAF27" s="628"/>
      <c r="HAG27" s="1"/>
      <c r="HAH27" s="628"/>
      <c r="HAI27" s="1"/>
      <c r="HAJ27" s="628"/>
      <c r="HAK27" s="1"/>
      <c r="HAL27" s="628"/>
      <c r="HAM27" s="1"/>
      <c r="HAN27" s="628"/>
      <c r="HAO27" s="1"/>
      <c r="HAP27" s="628"/>
      <c r="HAQ27" s="1"/>
      <c r="HAR27" s="628"/>
      <c r="HAS27" s="1"/>
      <c r="HAT27" s="628"/>
      <c r="HAU27" s="1"/>
      <c r="HAV27" s="628"/>
      <c r="HAW27" s="1"/>
      <c r="HAX27" s="628"/>
      <c r="HAY27" s="1"/>
      <c r="HAZ27" s="628"/>
      <c r="HBA27" s="1"/>
      <c r="HBB27" s="628"/>
      <c r="HBC27" s="1"/>
      <c r="HBD27" s="628"/>
      <c r="HBE27" s="1"/>
      <c r="HBF27" s="628"/>
      <c r="HBG27" s="1"/>
      <c r="HBH27" s="628"/>
      <c r="HBI27" s="1"/>
      <c r="HBJ27" s="628"/>
      <c r="HBK27" s="1"/>
      <c r="HBL27" s="628"/>
      <c r="HBM27" s="1"/>
      <c r="HBN27" s="628"/>
      <c r="HBO27" s="1"/>
      <c r="HBP27" s="628"/>
      <c r="HBQ27" s="1"/>
      <c r="HBR27" s="628"/>
      <c r="HBS27" s="1"/>
      <c r="HBT27" s="628"/>
      <c r="HBU27" s="1"/>
      <c r="HBV27" s="628"/>
      <c r="HBW27" s="1"/>
      <c r="HBX27" s="628"/>
      <c r="HBY27" s="1"/>
      <c r="HBZ27" s="628"/>
      <c r="HCA27" s="1"/>
      <c r="HCB27" s="628"/>
      <c r="HCC27" s="1"/>
      <c r="HCD27" s="628"/>
      <c r="HCE27" s="1"/>
      <c r="HCF27" s="628"/>
      <c r="HCG27" s="1"/>
      <c r="HCH27" s="628"/>
      <c r="HCI27" s="1"/>
      <c r="HCJ27" s="628"/>
      <c r="HCK27" s="1"/>
      <c r="HCL27" s="628"/>
      <c r="HCM27" s="1"/>
      <c r="HCN27" s="628"/>
      <c r="HCO27" s="1"/>
      <c r="HCP27" s="628"/>
      <c r="HCQ27" s="1"/>
      <c r="HCR27" s="628"/>
      <c r="HCS27" s="1"/>
      <c r="HCT27" s="628"/>
      <c r="HCU27" s="1"/>
      <c r="HCV27" s="628"/>
      <c r="HCW27" s="1"/>
      <c r="HCX27" s="628"/>
      <c r="HCY27" s="1"/>
      <c r="HCZ27" s="628"/>
      <c r="HDA27" s="1"/>
      <c r="HDB27" s="628"/>
      <c r="HDC27" s="1"/>
      <c r="HDD27" s="628"/>
      <c r="HDE27" s="1"/>
      <c r="HDF27" s="628"/>
      <c r="HDG27" s="1"/>
      <c r="HDH27" s="628"/>
      <c r="HDI27" s="1"/>
      <c r="HDJ27" s="628"/>
      <c r="HDK27" s="1"/>
      <c r="HDL27" s="628"/>
      <c r="HDM27" s="1"/>
      <c r="HDN27" s="628"/>
      <c r="HDO27" s="1"/>
      <c r="HDP27" s="628"/>
      <c r="HDQ27" s="1"/>
      <c r="HDR27" s="628"/>
      <c r="HDS27" s="1"/>
      <c r="HDT27" s="628"/>
      <c r="HDU27" s="1"/>
      <c r="HDV27" s="628"/>
      <c r="HDW27" s="1"/>
      <c r="HDX27" s="628"/>
      <c r="HDY27" s="1"/>
      <c r="HDZ27" s="628"/>
      <c r="HEA27" s="1"/>
      <c r="HEB27" s="628"/>
      <c r="HEC27" s="1"/>
      <c r="HED27" s="628"/>
      <c r="HEE27" s="1"/>
      <c r="HEF27" s="628"/>
      <c r="HEG27" s="1"/>
      <c r="HEH27" s="628"/>
      <c r="HEI27" s="1"/>
      <c r="HEJ27" s="628"/>
      <c r="HEK27" s="1"/>
      <c r="HEL27" s="628"/>
      <c r="HEM27" s="1"/>
      <c r="HEN27" s="628"/>
      <c r="HEO27" s="1"/>
      <c r="HEP27" s="628"/>
      <c r="HEQ27" s="1"/>
      <c r="HER27" s="628"/>
      <c r="HES27" s="1"/>
      <c r="HET27" s="628"/>
      <c r="HEU27" s="1"/>
      <c r="HEV27" s="628"/>
      <c r="HEW27" s="1"/>
      <c r="HEX27" s="628"/>
      <c r="HEY27" s="1"/>
      <c r="HEZ27" s="628"/>
      <c r="HFA27" s="1"/>
      <c r="HFB27" s="628"/>
      <c r="HFC27" s="1"/>
      <c r="HFD27" s="628"/>
      <c r="HFE27" s="1"/>
      <c r="HFF27" s="628"/>
      <c r="HFG27" s="1"/>
      <c r="HFH27" s="628"/>
      <c r="HFI27" s="1"/>
      <c r="HFJ27" s="628"/>
      <c r="HFK27" s="1"/>
      <c r="HFL27" s="628"/>
      <c r="HFM27" s="1"/>
      <c r="HFN27" s="628"/>
      <c r="HFO27" s="1"/>
      <c r="HFP27" s="628"/>
      <c r="HFQ27" s="1"/>
      <c r="HFR27" s="628"/>
      <c r="HFS27" s="1"/>
      <c r="HFT27" s="628"/>
      <c r="HFU27" s="1"/>
      <c r="HFV27" s="628"/>
      <c r="HFW27" s="1"/>
      <c r="HFX27" s="628"/>
      <c r="HFY27" s="1"/>
      <c r="HFZ27" s="628"/>
      <c r="HGA27" s="1"/>
      <c r="HGB27" s="628"/>
      <c r="HGC27" s="1"/>
      <c r="HGD27" s="628"/>
      <c r="HGE27" s="1"/>
      <c r="HGF27" s="628"/>
      <c r="HGG27" s="1"/>
      <c r="HGH27" s="628"/>
      <c r="HGI27" s="1"/>
      <c r="HGJ27" s="628"/>
      <c r="HGK27" s="1"/>
      <c r="HGL27" s="628"/>
      <c r="HGM27" s="1"/>
      <c r="HGN27" s="628"/>
      <c r="HGO27" s="1"/>
      <c r="HGP27" s="628"/>
      <c r="HGQ27" s="1"/>
      <c r="HGR27" s="628"/>
      <c r="HGS27" s="1"/>
      <c r="HGT27" s="628"/>
      <c r="HGU27" s="1"/>
      <c r="HGV27" s="628"/>
      <c r="HGW27" s="1"/>
      <c r="HGX27" s="628"/>
      <c r="HGY27" s="1"/>
      <c r="HGZ27" s="628"/>
      <c r="HHA27" s="1"/>
      <c r="HHB27" s="628"/>
      <c r="HHC27" s="1"/>
      <c r="HHD27" s="628"/>
      <c r="HHE27" s="1"/>
      <c r="HHF27" s="628"/>
      <c r="HHG27" s="1"/>
      <c r="HHH27" s="628"/>
      <c r="HHI27" s="1"/>
      <c r="HHJ27" s="628"/>
      <c r="HHK27" s="1"/>
      <c r="HHL27" s="628"/>
      <c r="HHM27" s="1"/>
      <c r="HHN27" s="628"/>
      <c r="HHO27" s="1"/>
      <c r="HHP27" s="628"/>
      <c r="HHQ27" s="1"/>
      <c r="HHR27" s="628"/>
      <c r="HHS27" s="1"/>
      <c r="HHT27" s="628"/>
      <c r="HHU27" s="1"/>
      <c r="HHV27" s="628"/>
      <c r="HHW27" s="1"/>
      <c r="HHX27" s="628"/>
      <c r="HHY27" s="1"/>
      <c r="HHZ27" s="628"/>
      <c r="HIA27" s="1"/>
      <c r="HIB27" s="628"/>
      <c r="HIC27" s="1"/>
      <c r="HID27" s="628"/>
      <c r="HIE27" s="1"/>
      <c r="HIF27" s="628"/>
      <c r="HIG27" s="1"/>
      <c r="HIH27" s="628"/>
      <c r="HII27" s="1"/>
      <c r="HIJ27" s="628"/>
      <c r="HIK27" s="1"/>
      <c r="HIL27" s="628"/>
      <c r="HIM27" s="1"/>
      <c r="HIN27" s="628"/>
      <c r="HIO27" s="1"/>
      <c r="HIP27" s="628"/>
      <c r="HIQ27" s="1"/>
      <c r="HIR27" s="628"/>
      <c r="HIS27" s="1"/>
      <c r="HIT27" s="628"/>
      <c r="HIU27" s="1"/>
      <c r="HIV27" s="628"/>
      <c r="HIW27" s="1"/>
      <c r="HIX27" s="628"/>
      <c r="HIY27" s="1"/>
      <c r="HIZ27" s="628"/>
      <c r="HJA27" s="1"/>
      <c r="HJB27" s="628"/>
      <c r="HJC27" s="1"/>
      <c r="HJD27" s="628"/>
      <c r="HJE27" s="1"/>
      <c r="HJF27" s="628"/>
      <c r="HJG27" s="1"/>
      <c r="HJH27" s="628"/>
      <c r="HJI27" s="1"/>
      <c r="HJJ27" s="628"/>
      <c r="HJK27" s="1"/>
      <c r="HJL27" s="628"/>
      <c r="HJM27" s="1"/>
      <c r="HJN27" s="628"/>
      <c r="HJO27" s="1"/>
      <c r="HJP27" s="628"/>
      <c r="HJQ27" s="1"/>
      <c r="HJR27" s="628"/>
      <c r="HJS27" s="1"/>
      <c r="HJT27" s="628"/>
      <c r="HJU27" s="1"/>
      <c r="HJV27" s="628"/>
      <c r="HJW27" s="1"/>
      <c r="HJX27" s="628"/>
      <c r="HJY27" s="1"/>
      <c r="HJZ27" s="628"/>
      <c r="HKA27" s="1"/>
      <c r="HKB27" s="628"/>
      <c r="HKC27" s="1"/>
      <c r="HKD27" s="628"/>
      <c r="HKE27" s="1"/>
      <c r="HKF27" s="628"/>
      <c r="HKG27" s="1"/>
      <c r="HKH27" s="628"/>
      <c r="HKI27" s="1"/>
      <c r="HKJ27" s="628"/>
      <c r="HKK27" s="1"/>
      <c r="HKL27" s="628"/>
      <c r="HKM27" s="1"/>
      <c r="HKN27" s="628"/>
      <c r="HKO27" s="1"/>
      <c r="HKP27" s="628"/>
      <c r="HKQ27" s="1"/>
      <c r="HKR27" s="628"/>
      <c r="HKS27" s="1"/>
      <c r="HKT27" s="628"/>
      <c r="HKU27" s="1"/>
      <c r="HKV27" s="628"/>
      <c r="HKW27" s="1"/>
      <c r="HKX27" s="628"/>
      <c r="HKY27" s="1"/>
      <c r="HKZ27" s="628"/>
      <c r="HLA27" s="1"/>
      <c r="HLB27" s="628"/>
      <c r="HLC27" s="1"/>
      <c r="HLD27" s="628"/>
      <c r="HLE27" s="1"/>
      <c r="HLF27" s="628"/>
      <c r="HLG27" s="1"/>
      <c r="HLH27" s="628"/>
      <c r="HLI27" s="1"/>
      <c r="HLJ27" s="628"/>
      <c r="HLK27" s="1"/>
      <c r="HLL27" s="628"/>
      <c r="HLM27" s="1"/>
      <c r="HLN27" s="628"/>
      <c r="HLO27" s="1"/>
      <c r="HLP27" s="628"/>
      <c r="HLQ27" s="1"/>
      <c r="HLR27" s="628"/>
      <c r="HLS27" s="1"/>
      <c r="HLT27" s="628"/>
      <c r="HLU27" s="1"/>
      <c r="HLV27" s="628"/>
      <c r="HLW27" s="1"/>
      <c r="HLX27" s="628"/>
      <c r="HLY27" s="1"/>
      <c r="HLZ27" s="628"/>
      <c r="HMA27" s="1"/>
      <c r="HMB27" s="628"/>
      <c r="HMC27" s="1"/>
      <c r="HMD27" s="628"/>
      <c r="HME27" s="1"/>
      <c r="HMF27" s="628"/>
      <c r="HMG27" s="1"/>
      <c r="HMH27" s="628"/>
      <c r="HMI27" s="1"/>
      <c r="HMJ27" s="628"/>
      <c r="HMK27" s="1"/>
      <c r="HML27" s="628"/>
      <c r="HMM27" s="1"/>
      <c r="HMN27" s="628"/>
      <c r="HMO27" s="1"/>
      <c r="HMP27" s="628"/>
      <c r="HMQ27" s="1"/>
      <c r="HMR27" s="628"/>
      <c r="HMS27" s="1"/>
      <c r="HMT27" s="628"/>
      <c r="HMU27" s="1"/>
      <c r="HMV27" s="628"/>
      <c r="HMW27" s="1"/>
      <c r="HMX27" s="628"/>
      <c r="HMY27" s="1"/>
      <c r="HMZ27" s="628"/>
      <c r="HNA27" s="1"/>
      <c r="HNB27" s="628"/>
      <c r="HNC27" s="1"/>
      <c r="HND27" s="628"/>
      <c r="HNE27" s="1"/>
      <c r="HNF27" s="628"/>
      <c r="HNG27" s="1"/>
      <c r="HNH27" s="628"/>
      <c r="HNI27" s="1"/>
      <c r="HNJ27" s="628"/>
      <c r="HNK27" s="1"/>
      <c r="HNL27" s="628"/>
      <c r="HNM27" s="1"/>
      <c r="HNN27" s="628"/>
      <c r="HNO27" s="1"/>
      <c r="HNP27" s="628"/>
      <c r="HNQ27" s="1"/>
      <c r="HNR27" s="628"/>
      <c r="HNS27" s="1"/>
      <c r="HNT27" s="628"/>
      <c r="HNU27" s="1"/>
      <c r="HNV27" s="628"/>
      <c r="HNW27" s="1"/>
      <c r="HNX27" s="628"/>
      <c r="HNY27" s="1"/>
      <c r="HNZ27" s="628"/>
      <c r="HOA27" s="1"/>
      <c r="HOB27" s="628"/>
      <c r="HOC27" s="1"/>
      <c r="HOD27" s="628"/>
      <c r="HOE27" s="1"/>
      <c r="HOF27" s="628"/>
      <c r="HOG27" s="1"/>
      <c r="HOH27" s="628"/>
      <c r="HOI27" s="1"/>
      <c r="HOJ27" s="628"/>
      <c r="HOK27" s="1"/>
      <c r="HOL27" s="628"/>
      <c r="HOM27" s="1"/>
      <c r="HON27" s="628"/>
      <c r="HOO27" s="1"/>
      <c r="HOP27" s="628"/>
      <c r="HOQ27" s="1"/>
      <c r="HOR27" s="628"/>
      <c r="HOS27" s="1"/>
      <c r="HOT27" s="628"/>
      <c r="HOU27" s="1"/>
      <c r="HOV27" s="628"/>
      <c r="HOW27" s="1"/>
      <c r="HOX27" s="628"/>
      <c r="HOY27" s="1"/>
      <c r="HOZ27" s="628"/>
      <c r="HPA27" s="1"/>
      <c r="HPB27" s="628"/>
      <c r="HPC27" s="1"/>
      <c r="HPD27" s="628"/>
      <c r="HPE27" s="1"/>
      <c r="HPF27" s="628"/>
      <c r="HPG27" s="1"/>
      <c r="HPH27" s="628"/>
      <c r="HPI27" s="1"/>
      <c r="HPJ27" s="628"/>
      <c r="HPK27" s="1"/>
      <c r="HPL27" s="628"/>
      <c r="HPM27" s="1"/>
      <c r="HPN27" s="628"/>
      <c r="HPO27" s="1"/>
      <c r="HPP27" s="628"/>
      <c r="HPQ27" s="1"/>
      <c r="HPR27" s="628"/>
      <c r="HPS27" s="1"/>
      <c r="HPT27" s="628"/>
      <c r="HPU27" s="1"/>
      <c r="HPV27" s="628"/>
      <c r="HPW27" s="1"/>
      <c r="HPX27" s="628"/>
      <c r="HPY27" s="1"/>
      <c r="HPZ27" s="628"/>
      <c r="HQA27" s="1"/>
      <c r="HQB27" s="628"/>
      <c r="HQC27" s="1"/>
      <c r="HQD27" s="628"/>
      <c r="HQE27" s="1"/>
      <c r="HQF27" s="628"/>
      <c r="HQG27" s="1"/>
      <c r="HQH27" s="628"/>
      <c r="HQI27" s="1"/>
      <c r="HQJ27" s="628"/>
      <c r="HQK27" s="1"/>
      <c r="HQL27" s="628"/>
      <c r="HQM27" s="1"/>
      <c r="HQN27" s="628"/>
      <c r="HQO27" s="1"/>
      <c r="HQP27" s="628"/>
      <c r="HQQ27" s="1"/>
      <c r="HQR27" s="628"/>
      <c r="HQS27" s="1"/>
      <c r="HQT27" s="628"/>
      <c r="HQU27" s="1"/>
      <c r="HQV27" s="628"/>
      <c r="HQW27" s="1"/>
      <c r="HQX27" s="628"/>
      <c r="HQY27" s="1"/>
      <c r="HQZ27" s="628"/>
      <c r="HRA27" s="1"/>
      <c r="HRB27" s="628"/>
      <c r="HRC27" s="1"/>
      <c r="HRD27" s="628"/>
      <c r="HRE27" s="1"/>
      <c r="HRF27" s="628"/>
      <c r="HRG27" s="1"/>
      <c r="HRH27" s="628"/>
      <c r="HRI27" s="1"/>
      <c r="HRJ27" s="628"/>
      <c r="HRK27" s="1"/>
      <c r="HRL27" s="628"/>
      <c r="HRM27" s="1"/>
      <c r="HRN27" s="628"/>
      <c r="HRO27" s="1"/>
      <c r="HRP27" s="628"/>
      <c r="HRQ27" s="1"/>
      <c r="HRR27" s="628"/>
      <c r="HRS27" s="1"/>
      <c r="HRT27" s="628"/>
      <c r="HRU27" s="1"/>
      <c r="HRV27" s="628"/>
      <c r="HRW27" s="1"/>
      <c r="HRX27" s="628"/>
      <c r="HRY27" s="1"/>
      <c r="HRZ27" s="628"/>
      <c r="HSA27" s="1"/>
      <c r="HSB27" s="628"/>
      <c r="HSC27" s="1"/>
      <c r="HSD27" s="628"/>
      <c r="HSE27" s="1"/>
      <c r="HSF27" s="628"/>
      <c r="HSG27" s="1"/>
      <c r="HSH27" s="628"/>
      <c r="HSI27" s="1"/>
      <c r="HSJ27" s="628"/>
      <c r="HSK27" s="1"/>
      <c r="HSL27" s="628"/>
      <c r="HSM27" s="1"/>
      <c r="HSN27" s="628"/>
      <c r="HSO27" s="1"/>
      <c r="HSP27" s="628"/>
      <c r="HSQ27" s="1"/>
      <c r="HSR27" s="628"/>
      <c r="HSS27" s="1"/>
      <c r="HST27" s="628"/>
      <c r="HSU27" s="1"/>
      <c r="HSV27" s="628"/>
      <c r="HSW27" s="1"/>
      <c r="HSX27" s="628"/>
      <c r="HSY27" s="1"/>
      <c r="HSZ27" s="628"/>
      <c r="HTA27" s="1"/>
      <c r="HTB27" s="628"/>
      <c r="HTC27" s="1"/>
      <c r="HTD27" s="628"/>
      <c r="HTE27" s="1"/>
      <c r="HTF27" s="628"/>
      <c r="HTG27" s="1"/>
      <c r="HTH27" s="628"/>
      <c r="HTI27" s="1"/>
      <c r="HTJ27" s="628"/>
      <c r="HTK27" s="1"/>
      <c r="HTL27" s="628"/>
      <c r="HTM27" s="1"/>
      <c r="HTN27" s="628"/>
      <c r="HTO27" s="1"/>
      <c r="HTP27" s="628"/>
      <c r="HTQ27" s="1"/>
      <c r="HTR27" s="628"/>
      <c r="HTS27" s="1"/>
      <c r="HTT27" s="628"/>
      <c r="HTU27" s="1"/>
      <c r="HTV27" s="628"/>
      <c r="HTW27" s="1"/>
      <c r="HTX27" s="628"/>
      <c r="HTY27" s="1"/>
      <c r="HTZ27" s="628"/>
      <c r="HUA27" s="1"/>
      <c r="HUB27" s="628"/>
      <c r="HUC27" s="1"/>
      <c r="HUD27" s="628"/>
      <c r="HUE27" s="1"/>
      <c r="HUF27" s="628"/>
      <c r="HUG27" s="1"/>
      <c r="HUH27" s="628"/>
      <c r="HUI27" s="1"/>
      <c r="HUJ27" s="628"/>
      <c r="HUK27" s="1"/>
      <c r="HUL27" s="628"/>
      <c r="HUM27" s="1"/>
      <c r="HUN27" s="628"/>
      <c r="HUO27" s="1"/>
      <c r="HUP27" s="628"/>
      <c r="HUQ27" s="1"/>
      <c r="HUR27" s="628"/>
      <c r="HUS27" s="1"/>
      <c r="HUT27" s="628"/>
      <c r="HUU27" s="1"/>
      <c r="HUV27" s="628"/>
      <c r="HUW27" s="1"/>
      <c r="HUX27" s="628"/>
      <c r="HUY27" s="1"/>
      <c r="HUZ27" s="628"/>
      <c r="HVA27" s="1"/>
      <c r="HVB27" s="628"/>
      <c r="HVC27" s="1"/>
      <c r="HVD27" s="628"/>
      <c r="HVE27" s="1"/>
      <c r="HVF27" s="628"/>
      <c r="HVG27" s="1"/>
      <c r="HVH27" s="628"/>
      <c r="HVI27" s="1"/>
      <c r="HVJ27" s="628"/>
      <c r="HVK27" s="1"/>
      <c r="HVL27" s="628"/>
      <c r="HVM27" s="1"/>
      <c r="HVN27" s="628"/>
      <c r="HVO27" s="1"/>
      <c r="HVP27" s="628"/>
      <c r="HVQ27" s="1"/>
      <c r="HVR27" s="628"/>
      <c r="HVS27" s="1"/>
      <c r="HVT27" s="628"/>
      <c r="HVU27" s="1"/>
      <c r="HVV27" s="628"/>
      <c r="HVW27" s="1"/>
      <c r="HVX27" s="628"/>
      <c r="HVY27" s="1"/>
      <c r="HVZ27" s="628"/>
      <c r="HWA27" s="1"/>
      <c r="HWB27" s="628"/>
      <c r="HWC27" s="1"/>
      <c r="HWD27" s="628"/>
      <c r="HWE27" s="1"/>
      <c r="HWF27" s="628"/>
      <c r="HWG27" s="1"/>
      <c r="HWH27" s="628"/>
      <c r="HWI27" s="1"/>
      <c r="HWJ27" s="628"/>
      <c r="HWK27" s="1"/>
      <c r="HWL27" s="628"/>
      <c r="HWM27" s="1"/>
      <c r="HWN27" s="628"/>
      <c r="HWO27" s="1"/>
      <c r="HWP27" s="628"/>
      <c r="HWQ27" s="1"/>
      <c r="HWR27" s="628"/>
      <c r="HWS27" s="1"/>
      <c r="HWT27" s="628"/>
      <c r="HWU27" s="1"/>
      <c r="HWV27" s="628"/>
      <c r="HWW27" s="1"/>
      <c r="HWX27" s="628"/>
      <c r="HWY27" s="1"/>
      <c r="HWZ27" s="628"/>
      <c r="HXA27" s="1"/>
      <c r="HXB27" s="628"/>
      <c r="HXC27" s="1"/>
      <c r="HXD27" s="628"/>
      <c r="HXE27" s="1"/>
      <c r="HXF27" s="628"/>
      <c r="HXG27" s="1"/>
      <c r="HXH27" s="628"/>
      <c r="HXI27" s="1"/>
      <c r="HXJ27" s="628"/>
      <c r="HXK27" s="1"/>
      <c r="HXL27" s="628"/>
      <c r="HXM27" s="1"/>
      <c r="HXN27" s="628"/>
      <c r="HXO27" s="1"/>
      <c r="HXP27" s="628"/>
      <c r="HXQ27" s="1"/>
      <c r="HXR27" s="628"/>
      <c r="HXS27" s="1"/>
      <c r="HXT27" s="628"/>
      <c r="HXU27" s="1"/>
      <c r="HXV27" s="628"/>
      <c r="HXW27" s="1"/>
      <c r="HXX27" s="628"/>
      <c r="HXY27" s="1"/>
      <c r="HXZ27" s="628"/>
      <c r="HYA27" s="1"/>
      <c r="HYB27" s="628"/>
      <c r="HYC27" s="1"/>
      <c r="HYD27" s="628"/>
      <c r="HYE27" s="1"/>
      <c r="HYF27" s="628"/>
      <c r="HYG27" s="1"/>
      <c r="HYH27" s="628"/>
      <c r="HYI27" s="1"/>
      <c r="HYJ27" s="628"/>
      <c r="HYK27" s="1"/>
      <c r="HYL27" s="628"/>
      <c r="HYM27" s="1"/>
      <c r="HYN27" s="628"/>
      <c r="HYO27" s="1"/>
      <c r="HYP27" s="628"/>
      <c r="HYQ27" s="1"/>
      <c r="HYR27" s="628"/>
      <c r="HYS27" s="1"/>
      <c r="HYT27" s="628"/>
      <c r="HYU27" s="1"/>
      <c r="HYV27" s="628"/>
      <c r="HYW27" s="1"/>
      <c r="HYX27" s="628"/>
      <c r="HYY27" s="1"/>
      <c r="HYZ27" s="628"/>
      <c r="HZA27" s="1"/>
      <c r="HZB27" s="628"/>
      <c r="HZC27" s="1"/>
      <c r="HZD27" s="628"/>
      <c r="HZE27" s="1"/>
      <c r="HZF27" s="628"/>
      <c r="HZG27" s="1"/>
      <c r="HZH27" s="628"/>
      <c r="HZI27" s="1"/>
      <c r="HZJ27" s="628"/>
      <c r="HZK27" s="1"/>
      <c r="HZL27" s="628"/>
      <c r="HZM27" s="1"/>
      <c r="HZN27" s="628"/>
      <c r="HZO27" s="1"/>
      <c r="HZP27" s="628"/>
      <c r="HZQ27" s="1"/>
      <c r="HZR27" s="628"/>
      <c r="HZS27" s="1"/>
      <c r="HZT27" s="628"/>
      <c r="HZU27" s="1"/>
      <c r="HZV27" s="628"/>
      <c r="HZW27" s="1"/>
      <c r="HZX27" s="628"/>
      <c r="HZY27" s="1"/>
      <c r="HZZ27" s="628"/>
      <c r="IAA27" s="1"/>
      <c r="IAB27" s="628"/>
      <c r="IAC27" s="1"/>
      <c r="IAD27" s="628"/>
      <c r="IAE27" s="1"/>
      <c r="IAF27" s="628"/>
      <c r="IAG27" s="1"/>
      <c r="IAH27" s="628"/>
      <c r="IAI27" s="1"/>
      <c r="IAJ27" s="628"/>
      <c r="IAK27" s="1"/>
      <c r="IAL27" s="628"/>
      <c r="IAM27" s="1"/>
      <c r="IAN27" s="628"/>
      <c r="IAO27" s="1"/>
      <c r="IAP27" s="628"/>
      <c r="IAQ27" s="1"/>
      <c r="IAR27" s="628"/>
      <c r="IAS27" s="1"/>
      <c r="IAT27" s="628"/>
      <c r="IAU27" s="1"/>
      <c r="IAV27" s="628"/>
      <c r="IAW27" s="1"/>
      <c r="IAX27" s="628"/>
      <c r="IAY27" s="1"/>
      <c r="IAZ27" s="628"/>
      <c r="IBA27" s="1"/>
      <c r="IBB27" s="628"/>
      <c r="IBC27" s="1"/>
      <c r="IBD27" s="628"/>
      <c r="IBE27" s="1"/>
      <c r="IBF27" s="628"/>
      <c r="IBG27" s="1"/>
      <c r="IBH27" s="628"/>
      <c r="IBI27" s="1"/>
      <c r="IBJ27" s="628"/>
      <c r="IBK27" s="1"/>
      <c r="IBL27" s="628"/>
      <c r="IBM27" s="1"/>
      <c r="IBN27" s="628"/>
      <c r="IBO27" s="1"/>
      <c r="IBP27" s="628"/>
      <c r="IBQ27" s="1"/>
      <c r="IBR27" s="628"/>
      <c r="IBS27" s="1"/>
      <c r="IBT27" s="628"/>
      <c r="IBU27" s="1"/>
      <c r="IBV27" s="628"/>
      <c r="IBW27" s="1"/>
      <c r="IBX27" s="628"/>
      <c r="IBY27" s="1"/>
      <c r="IBZ27" s="628"/>
      <c r="ICA27" s="1"/>
      <c r="ICB27" s="628"/>
      <c r="ICC27" s="1"/>
      <c r="ICD27" s="628"/>
      <c r="ICE27" s="1"/>
      <c r="ICF27" s="628"/>
      <c r="ICG27" s="1"/>
      <c r="ICH27" s="628"/>
      <c r="ICI27" s="1"/>
      <c r="ICJ27" s="628"/>
      <c r="ICK27" s="1"/>
      <c r="ICL27" s="628"/>
      <c r="ICM27" s="1"/>
      <c r="ICN27" s="628"/>
      <c r="ICO27" s="1"/>
      <c r="ICP27" s="628"/>
      <c r="ICQ27" s="1"/>
      <c r="ICR27" s="628"/>
      <c r="ICS27" s="1"/>
      <c r="ICT27" s="628"/>
      <c r="ICU27" s="1"/>
      <c r="ICV27" s="628"/>
      <c r="ICW27" s="1"/>
      <c r="ICX27" s="628"/>
      <c r="ICY27" s="1"/>
      <c r="ICZ27" s="628"/>
      <c r="IDA27" s="1"/>
      <c r="IDB27" s="628"/>
      <c r="IDC27" s="1"/>
      <c r="IDD27" s="628"/>
      <c r="IDE27" s="1"/>
      <c r="IDF27" s="628"/>
      <c r="IDG27" s="1"/>
      <c r="IDH27" s="628"/>
      <c r="IDI27" s="1"/>
      <c r="IDJ27" s="628"/>
      <c r="IDK27" s="1"/>
      <c r="IDL27" s="628"/>
      <c r="IDM27" s="1"/>
      <c r="IDN27" s="628"/>
      <c r="IDO27" s="1"/>
      <c r="IDP27" s="628"/>
      <c r="IDQ27" s="1"/>
      <c r="IDR27" s="628"/>
      <c r="IDS27" s="1"/>
      <c r="IDT27" s="628"/>
      <c r="IDU27" s="1"/>
      <c r="IDV27" s="628"/>
      <c r="IDW27" s="1"/>
      <c r="IDX27" s="628"/>
      <c r="IDY27" s="1"/>
      <c r="IDZ27" s="628"/>
      <c r="IEA27" s="1"/>
      <c r="IEB27" s="628"/>
      <c r="IEC27" s="1"/>
      <c r="IED27" s="628"/>
      <c r="IEE27" s="1"/>
      <c r="IEF27" s="628"/>
      <c r="IEG27" s="1"/>
      <c r="IEH27" s="628"/>
      <c r="IEI27" s="1"/>
      <c r="IEJ27" s="628"/>
      <c r="IEK27" s="1"/>
      <c r="IEL27" s="628"/>
      <c r="IEM27" s="1"/>
      <c r="IEN27" s="628"/>
      <c r="IEO27" s="1"/>
      <c r="IEP27" s="628"/>
      <c r="IEQ27" s="1"/>
      <c r="IER27" s="628"/>
      <c r="IES27" s="1"/>
      <c r="IET27" s="628"/>
      <c r="IEU27" s="1"/>
      <c r="IEV27" s="628"/>
      <c r="IEW27" s="1"/>
      <c r="IEX27" s="628"/>
      <c r="IEY27" s="1"/>
      <c r="IEZ27" s="628"/>
      <c r="IFA27" s="1"/>
      <c r="IFB27" s="628"/>
      <c r="IFC27" s="1"/>
      <c r="IFD27" s="628"/>
      <c r="IFE27" s="1"/>
      <c r="IFF27" s="628"/>
      <c r="IFG27" s="1"/>
      <c r="IFH27" s="628"/>
      <c r="IFI27" s="1"/>
      <c r="IFJ27" s="628"/>
      <c r="IFK27" s="1"/>
      <c r="IFL27" s="628"/>
      <c r="IFM27" s="1"/>
      <c r="IFN27" s="628"/>
      <c r="IFO27" s="1"/>
      <c r="IFP27" s="628"/>
      <c r="IFQ27" s="1"/>
      <c r="IFR27" s="628"/>
      <c r="IFS27" s="1"/>
      <c r="IFT27" s="628"/>
      <c r="IFU27" s="1"/>
      <c r="IFV27" s="628"/>
      <c r="IFW27" s="1"/>
      <c r="IFX27" s="628"/>
      <c r="IFY27" s="1"/>
      <c r="IFZ27" s="628"/>
      <c r="IGA27" s="1"/>
      <c r="IGB27" s="628"/>
      <c r="IGC27" s="1"/>
      <c r="IGD27" s="628"/>
      <c r="IGE27" s="1"/>
      <c r="IGF27" s="628"/>
      <c r="IGG27" s="1"/>
      <c r="IGH27" s="628"/>
      <c r="IGI27" s="1"/>
      <c r="IGJ27" s="628"/>
      <c r="IGK27" s="1"/>
      <c r="IGL27" s="628"/>
      <c r="IGM27" s="1"/>
      <c r="IGN27" s="628"/>
      <c r="IGO27" s="1"/>
      <c r="IGP27" s="628"/>
      <c r="IGQ27" s="1"/>
      <c r="IGR27" s="628"/>
      <c r="IGS27" s="1"/>
      <c r="IGT27" s="628"/>
      <c r="IGU27" s="1"/>
      <c r="IGV27" s="628"/>
      <c r="IGW27" s="1"/>
      <c r="IGX27" s="628"/>
      <c r="IGY27" s="1"/>
      <c r="IGZ27" s="628"/>
      <c r="IHA27" s="1"/>
      <c r="IHB27" s="628"/>
      <c r="IHC27" s="1"/>
      <c r="IHD27" s="628"/>
      <c r="IHE27" s="1"/>
      <c r="IHF27" s="628"/>
      <c r="IHG27" s="1"/>
      <c r="IHH27" s="628"/>
      <c r="IHI27" s="1"/>
      <c r="IHJ27" s="628"/>
      <c r="IHK27" s="1"/>
      <c r="IHL27" s="628"/>
      <c r="IHM27" s="1"/>
      <c r="IHN27" s="628"/>
      <c r="IHO27" s="1"/>
      <c r="IHP27" s="628"/>
      <c r="IHQ27" s="1"/>
      <c r="IHR27" s="628"/>
      <c r="IHS27" s="1"/>
      <c r="IHT27" s="628"/>
      <c r="IHU27" s="1"/>
      <c r="IHV27" s="628"/>
      <c r="IHW27" s="1"/>
      <c r="IHX27" s="628"/>
      <c r="IHY27" s="1"/>
      <c r="IHZ27" s="628"/>
      <c r="IIA27" s="1"/>
      <c r="IIB27" s="628"/>
      <c r="IIC27" s="1"/>
      <c r="IID27" s="628"/>
      <c r="IIE27" s="1"/>
      <c r="IIF27" s="628"/>
      <c r="IIG27" s="1"/>
      <c r="IIH27" s="628"/>
      <c r="III27" s="1"/>
      <c r="IIJ27" s="628"/>
      <c r="IIK27" s="1"/>
      <c r="IIL27" s="628"/>
      <c r="IIM27" s="1"/>
      <c r="IIN27" s="628"/>
      <c r="IIO27" s="1"/>
      <c r="IIP27" s="628"/>
      <c r="IIQ27" s="1"/>
      <c r="IIR27" s="628"/>
      <c r="IIS27" s="1"/>
      <c r="IIT27" s="628"/>
      <c r="IIU27" s="1"/>
      <c r="IIV27" s="628"/>
      <c r="IIW27" s="1"/>
      <c r="IIX27" s="628"/>
      <c r="IIY27" s="1"/>
      <c r="IIZ27" s="628"/>
      <c r="IJA27" s="1"/>
      <c r="IJB27" s="628"/>
      <c r="IJC27" s="1"/>
      <c r="IJD27" s="628"/>
      <c r="IJE27" s="1"/>
      <c r="IJF27" s="628"/>
      <c r="IJG27" s="1"/>
      <c r="IJH27" s="628"/>
      <c r="IJI27" s="1"/>
      <c r="IJJ27" s="628"/>
      <c r="IJK27" s="1"/>
      <c r="IJL27" s="628"/>
      <c r="IJM27" s="1"/>
      <c r="IJN27" s="628"/>
      <c r="IJO27" s="1"/>
      <c r="IJP27" s="628"/>
      <c r="IJQ27" s="1"/>
      <c r="IJR27" s="628"/>
      <c r="IJS27" s="1"/>
      <c r="IJT27" s="628"/>
      <c r="IJU27" s="1"/>
      <c r="IJV27" s="628"/>
      <c r="IJW27" s="1"/>
      <c r="IJX27" s="628"/>
      <c r="IJY27" s="1"/>
      <c r="IJZ27" s="628"/>
      <c r="IKA27" s="1"/>
      <c r="IKB27" s="628"/>
      <c r="IKC27" s="1"/>
      <c r="IKD27" s="628"/>
      <c r="IKE27" s="1"/>
      <c r="IKF27" s="628"/>
      <c r="IKG27" s="1"/>
      <c r="IKH27" s="628"/>
      <c r="IKI27" s="1"/>
      <c r="IKJ27" s="628"/>
      <c r="IKK27" s="1"/>
      <c r="IKL27" s="628"/>
      <c r="IKM27" s="1"/>
      <c r="IKN27" s="628"/>
      <c r="IKO27" s="1"/>
      <c r="IKP27" s="628"/>
      <c r="IKQ27" s="1"/>
      <c r="IKR27" s="628"/>
      <c r="IKS27" s="1"/>
      <c r="IKT27" s="628"/>
      <c r="IKU27" s="1"/>
      <c r="IKV27" s="628"/>
      <c r="IKW27" s="1"/>
      <c r="IKX27" s="628"/>
      <c r="IKY27" s="1"/>
      <c r="IKZ27" s="628"/>
      <c r="ILA27" s="1"/>
      <c r="ILB27" s="628"/>
      <c r="ILC27" s="1"/>
      <c r="ILD27" s="628"/>
      <c r="ILE27" s="1"/>
      <c r="ILF27" s="628"/>
      <c r="ILG27" s="1"/>
      <c r="ILH27" s="628"/>
      <c r="ILI27" s="1"/>
      <c r="ILJ27" s="628"/>
      <c r="ILK27" s="1"/>
      <c r="ILL27" s="628"/>
      <c r="ILM27" s="1"/>
      <c r="ILN27" s="628"/>
      <c r="ILO27" s="1"/>
      <c r="ILP27" s="628"/>
      <c r="ILQ27" s="1"/>
      <c r="ILR27" s="628"/>
      <c r="ILS27" s="1"/>
      <c r="ILT27" s="628"/>
      <c r="ILU27" s="1"/>
      <c r="ILV27" s="628"/>
      <c r="ILW27" s="1"/>
      <c r="ILX27" s="628"/>
      <c r="ILY27" s="1"/>
      <c r="ILZ27" s="628"/>
      <c r="IMA27" s="1"/>
      <c r="IMB27" s="628"/>
      <c r="IMC27" s="1"/>
      <c r="IMD27" s="628"/>
      <c r="IME27" s="1"/>
      <c r="IMF27" s="628"/>
      <c r="IMG27" s="1"/>
      <c r="IMH27" s="628"/>
      <c r="IMI27" s="1"/>
      <c r="IMJ27" s="628"/>
      <c r="IMK27" s="1"/>
      <c r="IML27" s="628"/>
      <c r="IMM27" s="1"/>
      <c r="IMN27" s="628"/>
      <c r="IMO27" s="1"/>
      <c r="IMP27" s="628"/>
      <c r="IMQ27" s="1"/>
      <c r="IMR27" s="628"/>
      <c r="IMS27" s="1"/>
      <c r="IMT27" s="628"/>
      <c r="IMU27" s="1"/>
      <c r="IMV27" s="628"/>
      <c r="IMW27" s="1"/>
      <c r="IMX27" s="628"/>
      <c r="IMY27" s="1"/>
      <c r="IMZ27" s="628"/>
      <c r="INA27" s="1"/>
      <c r="INB27" s="628"/>
      <c r="INC27" s="1"/>
      <c r="IND27" s="628"/>
      <c r="INE27" s="1"/>
      <c r="INF27" s="628"/>
      <c r="ING27" s="1"/>
      <c r="INH27" s="628"/>
      <c r="INI27" s="1"/>
      <c r="INJ27" s="628"/>
      <c r="INK27" s="1"/>
      <c r="INL27" s="628"/>
      <c r="INM27" s="1"/>
      <c r="INN27" s="628"/>
      <c r="INO27" s="1"/>
      <c r="INP27" s="628"/>
      <c r="INQ27" s="1"/>
      <c r="INR27" s="628"/>
      <c r="INS27" s="1"/>
      <c r="INT27" s="628"/>
      <c r="INU27" s="1"/>
      <c r="INV27" s="628"/>
      <c r="INW27" s="1"/>
      <c r="INX27" s="628"/>
      <c r="INY27" s="1"/>
      <c r="INZ27" s="628"/>
      <c r="IOA27" s="1"/>
      <c r="IOB27" s="628"/>
      <c r="IOC27" s="1"/>
      <c r="IOD27" s="628"/>
      <c r="IOE27" s="1"/>
      <c r="IOF27" s="628"/>
      <c r="IOG27" s="1"/>
      <c r="IOH27" s="628"/>
      <c r="IOI27" s="1"/>
      <c r="IOJ27" s="628"/>
      <c r="IOK27" s="1"/>
      <c r="IOL27" s="628"/>
      <c r="IOM27" s="1"/>
      <c r="ION27" s="628"/>
      <c r="IOO27" s="1"/>
      <c r="IOP27" s="628"/>
      <c r="IOQ27" s="1"/>
      <c r="IOR27" s="628"/>
      <c r="IOS27" s="1"/>
      <c r="IOT27" s="628"/>
      <c r="IOU27" s="1"/>
      <c r="IOV27" s="628"/>
      <c r="IOW27" s="1"/>
      <c r="IOX27" s="628"/>
      <c r="IOY27" s="1"/>
      <c r="IOZ27" s="628"/>
      <c r="IPA27" s="1"/>
      <c r="IPB27" s="628"/>
      <c r="IPC27" s="1"/>
      <c r="IPD27" s="628"/>
      <c r="IPE27" s="1"/>
      <c r="IPF27" s="628"/>
      <c r="IPG27" s="1"/>
      <c r="IPH27" s="628"/>
      <c r="IPI27" s="1"/>
      <c r="IPJ27" s="628"/>
      <c r="IPK27" s="1"/>
      <c r="IPL27" s="628"/>
      <c r="IPM27" s="1"/>
      <c r="IPN27" s="628"/>
      <c r="IPO27" s="1"/>
      <c r="IPP27" s="628"/>
      <c r="IPQ27" s="1"/>
      <c r="IPR27" s="628"/>
      <c r="IPS27" s="1"/>
      <c r="IPT27" s="628"/>
      <c r="IPU27" s="1"/>
      <c r="IPV27" s="628"/>
      <c r="IPW27" s="1"/>
      <c r="IPX27" s="628"/>
      <c r="IPY27" s="1"/>
      <c r="IPZ27" s="628"/>
      <c r="IQA27" s="1"/>
      <c r="IQB27" s="628"/>
      <c r="IQC27" s="1"/>
      <c r="IQD27" s="628"/>
      <c r="IQE27" s="1"/>
      <c r="IQF27" s="628"/>
      <c r="IQG27" s="1"/>
      <c r="IQH27" s="628"/>
      <c r="IQI27" s="1"/>
      <c r="IQJ27" s="628"/>
      <c r="IQK27" s="1"/>
      <c r="IQL27" s="628"/>
      <c r="IQM27" s="1"/>
      <c r="IQN27" s="628"/>
      <c r="IQO27" s="1"/>
      <c r="IQP27" s="628"/>
      <c r="IQQ27" s="1"/>
      <c r="IQR27" s="628"/>
      <c r="IQS27" s="1"/>
      <c r="IQT27" s="628"/>
      <c r="IQU27" s="1"/>
      <c r="IQV27" s="628"/>
      <c r="IQW27" s="1"/>
      <c r="IQX27" s="628"/>
      <c r="IQY27" s="1"/>
      <c r="IQZ27" s="628"/>
      <c r="IRA27" s="1"/>
      <c r="IRB27" s="628"/>
      <c r="IRC27" s="1"/>
      <c r="IRD27" s="628"/>
      <c r="IRE27" s="1"/>
      <c r="IRF27" s="628"/>
      <c r="IRG27" s="1"/>
      <c r="IRH27" s="628"/>
      <c r="IRI27" s="1"/>
      <c r="IRJ27" s="628"/>
      <c r="IRK27" s="1"/>
      <c r="IRL27" s="628"/>
      <c r="IRM27" s="1"/>
      <c r="IRN27" s="628"/>
      <c r="IRO27" s="1"/>
      <c r="IRP27" s="628"/>
      <c r="IRQ27" s="1"/>
      <c r="IRR27" s="628"/>
      <c r="IRS27" s="1"/>
      <c r="IRT27" s="628"/>
      <c r="IRU27" s="1"/>
      <c r="IRV27" s="628"/>
      <c r="IRW27" s="1"/>
      <c r="IRX27" s="628"/>
      <c r="IRY27" s="1"/>
      <c r="IRZ27" s="628"/>
      <c r="ISA27" s="1"/>
      <c r="ISB27" s="628"/>
      <c r="ISC27" s="1"/>
      <c r="ISD27" s="628"/>
      <c r="ISE27" s="1"/>
      <c r="ISF27" s="628"/>
      <c r="ISG27" s="1"/>
      <c r="ISH27" s="628"/>
      <c r="ISI27" s="1"/>
      <c r="ISJ27" s="628"/>
      <c r="ISK27" s="1"/>
      <c r="ISL27" s="628"/>
      <c r="ISM27" s="1"/>
      <c r="ISN27" s="628"/>
      <c r="ISO27" s="1"/>
      <c r="ISP27" s="628"/>
      <c r="ISQ27" s="1"/>
      <c r="ISR27" s="628"/>
      <c r="ISS27" s="1"/>
      <c r="IST27" s="628"/>
      <c r="ISU27" s="1"/>
      <c r="ISV27" s="628"/>
      <c r="ISW27" s="1"/>
      <c r="ISX27" s="628"/>
      <c r="ISY27" s="1"/>
      <c r="ISZ27" s="628"/>
      <c r="ITA27" s="1"/>
      <c r="ITB27" s="628"/>
      <c r="ITC27" s="1"/>
      <c r="ITD27" s="628"/>
      <c r="ITE27" s="1"/>
      <c r="ITF27" s="628"/>
      <c r="ITG27" s="1"/>
      <c r="ITH27" s="628"/>
      <c r="ITI27" s="1"/>
      <c r="ITJ27" s="628"/>
      <c r="ITK27" s="1"/>
      <c r="ITL27" s="628"/>
      <c r="ITM27" s="1"/>
      <c r="ITN27" s="628"/>
      <c r="ITO27" s="1"/>
      <c r="ITP27" s="628"/>
      <c r="ITQ27" s="1"/>
      <c r="ITR27" s="628"/>
      <c r="ITS27" s="1"/>
      <c r="ITT27" s="628"/>
      <c r="ITU27" s="1"/>
      <c r="ITV27" s="628"/>
      <c r="ITW27" s="1"/>
      <c r="ITX27" s="628"/>
      <c r="ITY27" s="1"/>
      <c r="ITZ27" s="628"/>
      <c r="IUA27" s="1"/>
      <c r="IUB27" s="628"/>
      <c r="IUC27" s="1"/>
      <c r="IUD27" s="628"/>
      <c r="IUE27" s="1"/>
      <c r="IUF27" s="628"/>
      <c r="IUG27" s="1"/>
      <c r="IUH27" s="628"/>
      <c r="IUI27" s="1"/>
      <c r="IUJ27" s="628"/>
      <c r="IUK27" s="1"/>
      <c r="IUL27" s="628"/>
      <c r="IUM27" s="1"/>
      <c r="IUN27" s="628"/>
      <c r="IUO27" s="1"/>
      <c r="IUP27" s="628"/>
      <c r="IUQ27" s="1"/>
      <c r="IUR27" s="628"/>
      <c r="IUS27" s="1"/>
      <c r="IUT27" s="628"/>
      <c r="IUU27" s="1"/>
      <c r="IUV27" s="628"/>
      <c r="IUW27" s="1"/>
      <c r="IUX27" s="628"/>
      <c r="IUY27" s="1"/>
      <c r="IUZ27" s="628"/>
      <c r="IVA27" s="1"/>
      <c r="IVB27" s="628"/>
      <c r="IVC27" s="1"/>
      <c r="IVD27" s="628"/>
      <c r="IVE27" s="1"/>
      <c r="IVF27" s="628"/>
      <c r="IVG27" s="1"/>
      <c r="IVH27" s="628"/>
      <c r="IVI27" s="1"/>
      <c r="IVJ27" s="628"/>
      <c r="IVK27" s="1"/>
      <c r="IVL27" s="628"/>
      <c r="IVM27" s="1"/>
      <c r="IVN27" s="628"/>
      <c r="IVO27" s="1"/>
      <c r="IVP27" s="628"/>
      <c r="IVQ27" s="1"/>
      <c r="IVR27" s="628"/>
      <c r="IVS27" s="1"/>
      <c r="IVT27" s="628"/>
      <c r="IVU27" s="1"/>
      <c r="IVV27" s="628"/>
      <c r="IVW27" s="1"/>
      <c r="IVX27" s="628"/>
      <c r="IVY27" s="1"/>
      <c r="IVZ27" s="628"/>
      <c r="IWA27" s="1"/>
      <c r="IWB27" s="628"/>
      <c r="IWC27" s="1"/>
      <c r="IWD27" s="628"/>
      <c r="IWE27" s="1"/>
      <c r="IWF27" s="628"/>
      <c r="IWG27" s="1"/>
      <c r="IWH27" s="628"/>
      <c r="IWI27" s="1"/>
      <c r="IWJ27" s="628"/>
      <c r="IWK27" s="1"/>
      <c r="IWL27" s="628"/>
      <c r="IWM27" s="1"/>
      <c r="IWN27" s="628"/>
      <c r="IWO27" s="1"/>
      <c r="IWP27" s="628"/>
      <c r="IWQ27" s="1"/>
      <c r="IWR27" s="628"/>
      <c r="IWS27" s="1"/>
      <c r="IWT27" s="628"/>
      <c r="IWU27" s="1"/>
      <c r="IWV27" s="628"/>
      <c r="IWW27" s="1"/>
      <c r="IWX27" s="628"/>
      <c r="IWY27" s="1"/>
      <c r="IWZ27" s="628"/>
      <c r="IXA27" s="1"/>
      <c r="IXB27" s="628"/>
      <c r="IXC27" s="1"/>
      <c r="IXD27" s="628"/>
      <c r="IXE27" s="1"/>
      <c r="IXF27" s="628"/>
      <c r="IXG27" s="1"/>
      <c r="IXH27" s="628"/>
      <c r="IXI27" s="1"/>
      <c r="IXJ27" s="628"/>
      <c r="IXK27" s="1"/>
      <c r="IXL27" s="628"/>
      <c r="IXM27" s="1"/>
      <c r="IXN27" s="628"/>
      <c r="IXO27" s="1"/>
      <c r="IXP27" s="628"/>
      <c r="IXQ27" s="1"/>
      <c r="IXR27" s="628"/>
      <c r="IXS27" s="1"/>
      <c r="IXT27" s="628"/>
      <c r="IXU27" s="1"/>
      <c r="IXV27" s="628"/>
      <c r="IXW27" s="1"/>
      <c r="IXX27" s="628"/>
      <c r="IXY27" s="1"/>
      <c r="IXZ27" s="628"/>
      <c r="IYA27" s="1"/>
      <c r="IYB27" s="628"/>
      <c r="IYC27" s="1"/>
      <c r="IYD27" s="628"/>
      <c r="IYE27" s="1"/>
      <c r="IYF27" s="628"/>
      <c r="IYG27" s="1"/>
      <c r="IYH27" s="628"/>
      <c r="IYI27" s="1"/>
      <c r="IYJ27" s="628"/>
      <c r="IYK27" s="1"/>
      <c r="IYL27" s="628"/>
      <c r="IYM27" s="1"/>
      <c r="IYN27" s="628"/>
      <c r="IYO27" s="1"/>
      <c r="IYP27" s="628"/>
      <c r="IYQ27" s="1"/>
      <c r="IYR27" s="628"/>
      <c r="IYS27" s="1"/>
      <c r="IYT27" s="628"/>
      <c r="IYU27" s="1"/>
      <c r="IYV27" s="628"/>
      <c r="IYW27" s="1"/>
      <c r="IYX27" s="628"/>
      <c r="IYY27" s="1"/>
      <c r="IYZ27" s="628"/>
      <c r="IZA27" s="1"/>
      <c r="IZB27" s="628"/>
      <c r="IZC27" s="1"/>
      <c r="IZD27" s="628"/>
      <c r="IZE27" s="1"/>
      <c r="IZF27" s="628"/>
      <c r="IZG27" s="1"/>
      <c r="IZH27" s="628"/>
      <c r="IZI27" s="1"/>
      <c r="IZJ27" s="628"/>
      <c r="IZK27" s="1"/>
      <c r="IZL27" s="628"/>
      <c r="IZM27" s="1"/>
      <c r="IZN27" s="628"/>
      <c r="IZO27" s="1"/>
      <c r="IZP27" s="628"/>
      <c r="IZQ27" s="1"/>
      <c r="IZR27" s="628"/>
      <c r="IZS27" s="1"/>
      <c r="IZT27" s="628"/>
      <c r="IZU27" s="1"/>
      <c r="IZV27" s="628"/>
      <c r="IZW27" s="1"/>
      <c r="IZX27" s="628"/>
      <c r="IZY27" s="1"/>
      <c r="IZZ27" s="628"/>
      <c r="JAA27" s="1"/>
      <c r="JAB27" s="628"/>
      <c r="JAC27" s="1"/>
      <c r="JAD27" s="628"/>
      <c r="JAE27" s="1"/>
      <c r="JAF27" s="628"/>
      <c r="JAG27" s="1"/>
      <c r="JAH27" s="628"/>
      <c r="JAI27" s="1"/>
      <c r="JAJ27" s="628"/>
      <c r="JAK27" s="1"/>
      <c r="JAL27" s="628"/>
      <c r="JAM27" s="1"/>
      <c r="JAN27" s="628"/>
      <c r="JAO27" s="1"/>
      <c r="JAP27" s="628"/>
      <c r="JAQ27" s="1"/>
      <c r="JAR27" s="628"/>
      <c r="JAS27" s="1"/>
      <c r="JAT27" s="628"/>
      <c r="JAU27" s="1"/>
      <c r="JAV27" s="628"/>
      <c r="JAW27" s="1"/>
      <c r="JAX27" s="628"/>
      <c r="JAY27" s="1"/>
      <c r="JAZ27" s="628"/>
      <c r="JBA27" s="1"/>
      <c r="JBB27" s="628"/>
      <c r="JBC27" s="1"/>
      <c r="JBD27" s="628"/>
      <c r="JBE27" s="1"/>
      <c r="JBF27" s="628"/>
      <c r="JBG27" s="1"/>
      <c r="JBH27" s="628"/>
      <c r="JBI27" s="1"/>
      <c r="JBJ27" s="628"/>
      <c r="JBK27" s="1"/>
      <c r="JBL27" s="628"/>
      <c r="JBM27" s="1"/>
      <c r="JBN27" s="628"/>
      <c r="JBO27" s="1"/>
      <c r="JBP27" s="628"/>
      <c r="JBQ27" s="1"/>
      <c r="JBR27" s="628"/>
      <c r="JBS27" s="1"/>
      <c r="JBT27" s="628"/>
      <c r="JBU27" s="1"/>
      <c r="JBV27" s="628"/>
      <c r="JBW27" s="1"/>
      <c r="JBX27" s="628"/>
      <c r="JBY27" s="1"/>
      <c r="JBZ27" s="628"/>
      <c r="JCA27" s="1"/>
      <c r="JCB27" s="628"/>
      <c r="JCC27" s="1"/>
      <c r="JCD27" s="628"/>
      <c r="JCE27" s="1"/>
      <c r="JCF27" s="628"/>
      <c r="JCG27" s="1"/>
      <c r="JCH27" s="628"/>
      <c r="JCI27" s="1"/>
      <c r="JCJ27" s="628"/>
      <c r="JCK27" s="1"/>
      <c r="JCL27" s="628"/>
      <c r="JCM27" s="1"/>
      <c r="JCN27" s="628"/>
      <c r="JCO27" s="1"/>
      <c r="JCP27" s="628"/>
      <c r="JCQ27" s="1"/>
      <c r="JCR27" s="628"/>
      <c r="JCS27" s="1"/>
      <c r="JCT27" s="628"/>
      <c r="JCU27" s="1"/>
      <c r="JCV27" s="628"/>
      <c r="JCW27" s="1"/>
      <c r="JCX27" s="628"/>
      <c r="JCY27" s="1"/>
      <c r="JCZ27" s="628"/>
      <c r="JDA27" s="1"/>
      <c r="JDB27" s="628"/>
      <c r="JDC27" s="1"/>
      <c r="JDD27" s="628"/>
      <c r="JDE27" s="1"/>
      <c r="JDF27" s="628"/>
      <c r="JDG27" s="1"/>
      <c r="JDH27" s="628"/>
      <c r="JDI27" s="1"/>
      <c r="JDJ27" s="628"/>
      <c r="JDK27" s="1"/>
      <c r="JDL27" s="628"/>
      <c r="JDM27" s="1"/>
      <c r="JDN27" s="628"/>
      <c r="JDO27" s="1"/>
      <c r="JDP27" s="628"/>
      <c r="JDQ27" s="1"/>
      <c r="JDR27" s="628"/>
      <c r="JDS27" s="1"/>
      <c r="JDT27" s="628"/>
      <c r="JDU27" s="1"/>
      <c r="JDV27" s="628"/>
      <c r="JDW27" s="1"/>
      <c r="JDX27" s="628"/>
      <c r="JDY27" s="1"/>
      <c r="JDZ27" s="628"/>
      <c r="JEA27" s="1"/>
      <c r="JEB27" s="628"/>
      <c r="JEC27" s="1"/>
      <c r="JED27" s="628"/>
      <c r="JEE27" s="1"/>
      <c r="JEF27" s="628"/>
      <c r="JEG27" s="1"/>
      <c r="JEH27" s="628"/>
      <c r="JEI27" s="1"/>
      <c r="JEJ27" s="628"/>
      <c r="JEK27" s="1"/>
      <c r="JEL27" s="628"/>
      <c r="JEM27" s="1"/>
      <c r="JEN27" s="628"/>
      <c r="JEO27" s="1"/>
      <c r="JEP27" s="628"/>
      <c r="JEQ27" s="1"/>
      <c r="JER27" s="628"/>
      <c r="JES27" s="1"/>
      <c r="JET27" s="628"/>
      <c r="JEU27" s="1"/>
      <c r="JEV27" s="628"/>
      <c r="JEW27" s="1"/>
      <c r="JEX27" s="628"/>
      <c r="JEY27" s="1"/>
      <c r="JEZ27" s="628"/>
      <c r="JFA27" s="1"/>
      <c r="JFB27" s="628"/>
      <c r="JFC27" s="1"/>
      <c r="JFD27" s="628"/>
      <c r="JFE27" s="1"/>
      <c r="JFF27" s="628"/>
      <c r="JFG27" s="1"/>
      <c r="JFH27" s="628"/>
      <c r="JFI27" s="1"/>
      <c r="JFJ27" s="628"/>
      <c r="JFK27" s="1"/>
      <c r="JFL27" s="628"/>
      <c r="JFM27" s="1"/>
      <c r="JFN27" s="628"/>
      <c r="JFO27" s="1"/>
      <c r="JFP27" s="628"/>
      <c r="JFQ27" s="1"/>
      <c r="JFR27" s="628"/>
      <c r="JFS27" s="1"/>
      <c r="JFT27" s="628"/>
      <c r="JFU27" s="1"/>
      <c r="JFV27" s="628"/>
      <c r="JFW27" s="1"/>
      <c r="JFX27" s="628"/>
      <c r="JFY27" s="1"/>
      <c r="JFZ27" s="628"/>
      <c r="JGA27" s="1"/>
      <c r="JGB27" s="628"/>
      <c r="JGC27" s="1"/>
      <c r="JGD27" s="628"/>
      <c r="JGE27" s="1"/>
      <c r="JGF27" s="628"/>
      <c r="JGG27" s="1"/>
      <c r="JGH27" s="628"/>
      <c r="JGI27" s="1"/>
      <c r="JGJ27" s="628"/>
      <c r="JGK27" s="1"/>
      <c r="JGL27" s="628"/>
      <c r="JGM27" s="1"/>
      <c r="JGN27" s="628"/>
      <c r="JGO27" s="1"/>
      <c r="JGP27" s="628"/>
      <c r="JGQ27" s="1"/>
      <c r="JGR27" s="628"/>
      <c r="JGS27" s="1"/>
      <c r="JGT27" s="628"/>
      <c r="JGU27" s="1"/>
      <c r="JGV27" s="628"/>
      <c r="JGW27" s="1"/>
      <c r="JGX27" s="628"/>
      <c r="JGY27" s="1"/>
      <c r="JGZ27" s="628"/>
      <c r="JHA27" s="1"/>
      <c r="JHB27" s="628"/>
      <c r="JHC27" s="1"/>
      <c r="JHD27" s="628"/>
      <c r="JHE27" s="1"/>
      <c r="JHF27" s="628"/>
      <c r="JHG27" s="1"/>
      <c r="JHH27" s="628"/>
      <c r="JHI27" s="1"/>
      <c r="JHJ27" s="628"/>
      <c r="JHK27" s="1"/>
      <c r="JHL27" s="628"/>
      <c r="JHM27" s="1"/>
      <c r="JHN27" s="628"/>
      <c r="JHO27" s="1"/>
      <c r="JHP27" s="628"/>
      <c r="JHQ27" s="1"/>
      <c r="JHR27" s="628"/>
      <c r="JHS27" s="1"/>
      <c r="JHT27" s="628"/>
      <c r="JHU27" s="1"/>
      <c r="JHV27" s="628"/>
      <c r="JHW27" s="1"/>
      <c r="JHX27" s="628"/>
      <c r="JHY27" s="1"/>
      <c r="JHZ27" s="628"/>
      <c r="JIA27" s="1"/>
      <c r="JIB27" s="628"/>
      <c r="JIC27" s="1"/>
      <c r="JID27" s="628"/>
      <c r="JIE27" s="1"/>
      <c r="JIF27" s="628"/>
      <c r="JIG27" s="1"/>
      <c r="JIH27" s="628"/>
      <c r="JII27" s="1"/>
      <c r="JIJ27" s="628"/>
      <c r="JIK27" s="1"/>
      <c r="JIL27" s="628"/>
      <c r="JIM27" s="1"/>
      <c r="JIN27" s="628"/>
      <c r="JIO27" s="1"/>
      <c r="JIP27" s="628"/>
      <c r="JIQ27" s="1"/>
      <c r="JIR27" s="628"/>
      <c r="JIS27" s="1"/>
      <c r="JIT27" s="628"/>
      <c r="JIU27" s="1"/>
      <c r="JIV27" s="628"/>
      <c r="JIW27" s="1"/>
      <c r="JIX27" s="628"/>
      <c r="JIY27" s="1"/>
      <c r="JIZ27" s="628"/>
      <c r="JJA27" s="1"/>
      <c r="JJB27" s="628"/>
      <c r="JJC27" s="1"/>
      <c r="JJD27" s="628"/>
      <c r="JJE27" s="1"/>
      <c r="JJF27" s="628"/>
      <c r="JJG27" s="1"/>
      <c r="JJH27" s="628"/>
      <c r="JJI27" s="1"/>
      <c r="JJJ27" s="628"/>
      <c r="JJK27" s="1"/>
      <c r="JJL27" s="628"/>
      <c r="JJM27" s="1"/>
      <c r="JJN27" s="628"/>
      <c r="JJO27" s="1"/>
      <c r="JJP27" s="628"/>
      <c r="JJQ27" s="1"/>
      <c r="JJR27" s="628"/>
      <c r="JJS27" s="1"/>
      <c r="JJT27" s="628"/>
      <c r="JJU27" s="1"/>
      <c r="JJV27" s="628"/>
      <c r="JJW27" s="1"/>
      <c r="JJX27" s="628"/>
      <c r="JJY27" s="1"/>
      <c r="JJZ27" s="628"/>
      <c r="JKA27" s="1"/>
      <c r="JKB27" s="628"/>
      <c r="JKC27" s="1"/>
      <c r="JKD27" s="628"/>
      <c r="JKE27" s="1"/>
      <c r="JKF27" s="628"/>
      <c r="JKG27" s="1"/>
      <c r="JKH27" s="628"/>
      <c r="JKI27" s="1"/>
      <c r="JKJ27" s="628"/>
      <c r="JKK27" s="1"/>
      <c r="JKL27" s="628"/>
      <c r="JKM27" s="1"/>
      <c r="JKN27" s="628"/>
      <c r="JKO27" s="1"/>
      <c r="JKP27" s="628"/>
      <c r="JKQ27" s="1"/>
      <c r="JKR27" s="628"/>
      <c r="JKS27" s="1"/>
      <c r="JKT27" s="628"/>
      <c r="JKU27" s="1"/>
      <c r="JKV27" s="628"/>
      <c r="JKW27" s="1"/>
      <c r="JKX27" s="628"/>
      <c r="JKY27" s="1"/>
      <c r="JKZ27" s="628"/>
      <c r="JLA27" s="1"/>
      <c r="JLB27" s="628"/>
      <c r="JLC27" s="1"/>
      <c r="JLD27" s="628"/>
      <c r="JLE27" s="1"/>
      <c r="JLF27" s="628"/>
      <c r="JLG27" s="1"/>
      <c r="JLH27" s="628"/>
      <c r="JLI27" s="1"/>
      <c r="JLJ27" s="628"/>
      <c r="JLK27" s="1"/>
      <c r="JLL27" s="628"/>
      <c r="JLM27" s="1"/>
      <c r="JLN27" s="628"/>
      <c r="JLO27" s="1"/>
      <c r="JLP27" s="628"/>
      <c r="JLQ27" s="1"/>
      <c r="JLR27" s="628"/>
      <c r="JLS27" s="1"/>
      <c r="JLT27" s="628"/>
      <c r="JLU27" s="1"/>
      <c r="JLV27" s="628"/>
      <c r="JLW27" s="1"/>
      <c r="JLX27" s="628"/>
      <c r="JLY27" s="1"/>
      <c r="JLZ27" s="628"/>
      <c r="JMA27" s="1"/>
      <c r="JMB27" s="628"/>
      <c r="JMC27" s="1"/>
      <c r="JMD27" s="628"/>
      <c r="JME27" s="1"/>
      <c r="JMF27" s="628"/>
      <c r="JMG27" s="1"/>
      <c r="JMH27" s="628"/>
      <c r="JMI27" s="1"/>
      <c r="JMJ27" s="628"/>
      <c r="JMK27" s="1"/>
      <c r="JML27" s="628"/>
      <c r="JMM27" s="1"/>
      <c r="JMN27" s="628"/>
      <c r="JMO27" s="1"/>
      <c r="JMP27" s="628"/>
      <c r="JMQ27" s="1"/>
      <c r="JMR27" s="628"/>
      <c r="JMS27" s="1"/>
      <c r="JMT27" s="628"/>
      <c r="JMU27" s="1"/>
      <c r="JMV27" s="628"/>
      <c r="JMW27" s="1"/>
      <c r="JMX27" s="628"/>
      <c r="JMY27" s="1"/>
      <c r="JMZ27" s="628"/>
      <c r="JNA27" s="1"/>
      <c r="JNB27" s="628"/>
      <c r="JNC27" s="1"/>
      <c r="JND27" s="628"/>
      <c r="JNE27" s="1"/>
      <c r="JNF27" s="628"/>
      <c r="JNG27" s="1"/>
      <c r="JNH27" s="628"/>
      <c r="JNI27" s="1"/>
      <c r="JNJ27" s="628"/>
      <c r="JNK27" s="1"/>
      <c r="JNL27" s="628"/>
      <c r="JNM27" s="1"/>
      <c r="JNN27" s="628"/>
      <c r="JNO27" s="1"/>
      <c r="JNP27" s="628"/>
      <c r="JNQ27" s="1"/>
      <c r="JNR27" s="628"/>
      <c r="JNS27" s="1"/>
      <c r="JNT27" s="628"/>
      <c r="JNU27" s="1"/>
      <c r="JNV27" s="628"/>
      <c r="JNW27" s="1"/>
      <c r="JNX27" s="628"/>
      <c r="JNY27" s="1"/>
      <c r="JNZ27" s="628"/>
      <c r="JOA27" s="1"/>
      <c r="JOB27" s="628"/>
      <c r="JOC27" s="1"/>
      <c r="JOD27" s="628"/>
      <c r="JOE27" s="1"/>
      <c r="JOF27" s="628"/>
      <c r="JOG27" s="1"/>
      <c r="JOH27" s="628"/>
      <c r="JOI27" s="1"/>
      <c r="JOJ27" s="628"/>
      <c r="JOK27" s="1"/>
      <c r="JOL27" s="628"/>
      <c r="JOM27" s="1"/>
      <c r="JON27" s="628"/>
      <c r="JOO27" s="1"/>
      <c r="JOP27" s="628"/>
      <c r="JOQ27" s="1"/>
      <c r="JOR27" s="628"/>
      <c r="JOS27" s="1"/>
      <c r="JOT27" s="628"/>
      <c r="JOU27" s="1"/>
      <c r="JOV27" s="628"/>
      <c r="JOW27" s="1"/>
      <c r="JOX27" s="628"/>
      <c r="JOY27" s="1"/>
      <c r="JOZ27" s="628"/>
      <c r="JPA27" s="1"/>
      <c r="JPB27" s="628"/>
      <c r="JPC27" s="1"/>
      <c r="JPD27" s="628"/>
      <c r="JPE27" s="1"/>
      <c r="JPF27" s="628"/>
      <c r="JPG27" s="1"/>
      <c r="JPH27" s="628"/>
      <c r="JPI27" s="1"/>
      <c r="JPJ27" s="628"/>
      <c r="JPK27" s="1"/>
      <c r="JPL27" s="628"/>
      <c r="JPM27" s="1"/>
      <c r="JPN27" s="628"/>
      <c r="JPO27" s="1"/>
      <c r="JPP27" s="628"/>
      <c r="JPQ27" s="1"/>
      <c r="JPR27" s="628"/>
      <c r="JPS27" s="1"/>
      <c r="JPT27" s="628"/>
      <c r="JPU27" s="1"/>
      <c r="JPV27" s="628"/>
      <c r="JPW27" s="1"/>
      <c r="JPX27" s="628"/>
      <c r="JPY27" s="1"/>
      <c r="JPZ27" s="628"/>
      <c r="JQA27" s="1"/>
      <c r="JQB27" s="628"/>
      <c r="JQC27" s="1"/>
      <c r="JQD27" s="628"/>
      <c r="JQE27" s="1"/>
      <c r="JQF27" s="628"/>
      <c r="JQG27" s="1"/>
      <c r="JQH27" s="628"/>
      <c r="JQI27" s="1"/>
      <c r="JQJ27" s="628"/>
      <c r="JQK27" s="1"/>
      <c r="JQL27" s="628"/>
      <c r="JQM27" s="1"/>
      <c r="JQN27" s="628"/>
      <c r="JQO27" s="1"/>
      <c r="JQP27" s="628"/>
      <c r="JQQ27" s="1"/>
      <c r="JQR27" s="628"/>
      <c r="JQS27" s="1"/>
      <c r="JQT27" s="628"/>
      <c r="JQU27" s="1"/>
      <c r="JQV27" s="628"/>
      <c r="JQW27" s="1"/>
      <c r="JQX27" s="628"/>
      <c r="JQY27" s="1"/>
      <c r="JQZ27" s="628"/>
      <c r="JRA27" s="1"/>
      <c r="JRB27" s="628"/>
      <c r="JRC27" s="1"/>
      <c r="JRD27" s="628"/>
      <c r="JRE27" s="1"/>
      <c r="JRF27" s="628"/>
      <c r="JRG27" s="1"/>
      <c r="JRH27" s="628"/>
      <c r="JRI27" s="1"/>
      <c r="JRJ27" s="628"/>
      <c r="JRK27" s="1"/>
      <c r="JRL27" s="628"/>
      <c r="JRM27" s="1"/>
      <c r="JRN27" s="628"/>
      <c r="JRO27" s="1"/>
      <c r="JRP27" s="628"/>
      <c r="JRQ27" s="1"/>
      <c r="JRR27" s="628"/>
      <c r="JRS27" s="1"/>
      <c r="JRT27" s="628"/>
      <c r="JRU27" s="1"/>
      <c r="JRV27" s="628"/>
      <c r="JRW27" s="1"/>
      <c r="JRX27" s="628"/>
      <c r="JRY27" s="1"/>
      <c r="JRZ27" s="628"/>
      <c r="JSA27" s="1"/>
      <c r="JSB27" s="628"/>
      <c r="JSC27" s="1"/>
      <c r="JSD27" s="628"/>
      <c r="JSE27" s="1"/>
      <c r="JSF27" s="628"/>
      <c r="JSG27" s="1"/>
      <c r="JSH27" s="628"/>
      <c r="JSI27" s="1"/>
      <c r="JSJ27" s="628"/>
      <c r="JSK27" s="1"/>
      <c r="JSL27" s="628"/>
      <c r="JSM27" s="1"/>
      <c r="JSN27" s="628"/>
      <c r="JSO27" s="1"/>
      <c r="JSP27" s="628"/>
      <c r="JSQ27" s="1"/>
      <c r="JSR27" s="628"/>
      <c r="JSS27" s="1"/>
      <c r="JST27" s="628"/>
      <c r="JSU27" s="1"/>
      <c r="JSV27" s="628"/>
      <c r="JSW27" s="1"/>
      <c r="JSX27" s="628"/>
      <c r="JSY27" s="1"/>
      <c r="JSZ27" s="628"/>
      <c r="JTA27" s="1"/>
      <c r="JTB27" s="628"/>
      <c r="JTC27" s="1"/>
      <c r="JTD27" s="628"/>
      <c r="JTE27" s="1"/>
      <c r="JTF27" s="628"/>
      <c r="JTG27" s="1"/>
      <c r="JTH27" s="628"/>
      <c r="JTI27" s="1"/>
      <c r="JTJ27" s="628"/>
      <c r="JTK27" s="1"/>
      <c r="JTL27" s="628"/>
      <c r="JTM27" s="1"/>
      <c r="JTN27" s="628"/>
      <c r="JTO27" s="1"/>
      <c r="JTP27" s="628"/>
      <c r="JTQ27" s="1"/>
      <c r="JTR27" s="628"/>
      <c r="JTS27" s="1"/>
      <c r="JTT27" s="628"/>
      <c r="JTU27" s="1"/>
      <c r="JTV27" s="628"/>
      <c r="JTW27" s="1"/>
      <c r="JTX27" s="628"/>
      <c r="JTY27" s="1"/>
      <c r="JTZ27" s="628"/>
      <c r="JUA27" s="1"/>
      <c r="JUB27" s="628"/>
      <c r="JUC27" s="1"/>
      <c r="JUD27" s="628"/>
      <c r="JUE27" s="1"/>
      <c r="JUF27" s="628"/>
      <c r="JUG27" s="1"/>
      <c r="JUH27" s="628"/>
      <c r="JUI27" s="1"/>
      <c r="JUJ27" s="628"/>
      <c r="JUK27" s="1"/>
      <c r="JUL27" s="628"/>
      <c r="JUM27" s="1"/>
      <c r="JUN27" s="628"/>
      <c r="JUO27" s="1"/>
      <c r="JUP27" s="628"/>
      <c r="JUQ27" s="1"/>
      <c r="JUR27" s="628"/>
      <c r="JUS27" s="1"/>
      <c r="JUT27" s="628"/>
      <c r="JUU27" s="1"/>
      <c r="JUV27" s="628"/>
      <c r="JUW27" s="1"/>
      <c r="JUX27" s="628"/>
      <c r="JUY27" s="1"/>
      <c r="JUZ27" s="628"/>
      <c r="JVA27" s="1"/>
      <c r="JVB27" s="628"/>
      <c r="JVC27" s="1"/>
      <c r="JVD27" s="628"/>
      <c r="JVE27" s="1"/>
      <c r="JVF27" s="628"/>
      <c r="JVG27" s="1"/>
      <c r="JVH27" s="628"/>
      <c r="JVI27" s="1"/>
      <c r="JVJ27" s="628"/>
      <c r="JVK27" s="1"/>
      <c r="JVL27" s="628"/>
      <c r="JVM27" s="1"/>
      <c r="JVN27" s="628"/>
      <c r="JVO27" s="1"/>
      <c r="JVP27" s="628"/>
      <c r="JVQ27" s="1"/>
      <c r="JVR27" s="628"/>
      <c r="JVS27" s="1"/>
      <c r="JVT27" s="628"/>
      <c r="JVU27" s="1"/>
      <c r="JVV27" s="628"/>
      <c r="JVW27" s="1"/>
      <c r="JVX27" s="628"/>
      <c r="JVY27" s="1"/>
      <c r="JVZ27" s="628"/>
      <c r="JWA27" s="1"/>
      <c r="JWB27" s="628"/>
      <c r="JWC27" s="1"/>
      <c r="JWD27" s="628"/>
      <c r="JWE27" s="1"/>
      <c r="JWF27" s="628"/>
      <c r="JWG27" s="1"/>
      <c r="JWH27" s="628"/>
      <c r="JWI27" s="1"/>
      <c r="JWJ27" s="628"/>
      <c r="JWK27" s="1"/>
      <c r="JWL27" s="628"/>
      <c r="JWM27" s="1"/>
      <c r="JWN27" s="628"/>
      <c r="JWO27" s="1"/>
      <c r="JWP27" s="628"/>
      <c r="JWQ27" s="1"/>
      <c r="JWR27" s="628"/>
      <c r="JWS27" s="1"/>
      <c r="JWT27" s="628"/>
      <c r="JWU27" s="1"/>
      <c r="JWV27" s="628"/>
      <c r="JWW27" s="1"/>
      <c r="JWX27" s="628"/>
      <c r="JWY27" s="1"/>
      <c r="JWZ27" s="628"/>
      <c r="JXA27" s="1"/>
      <c r="JXB27" s="628"/>
      <c r="JXC27" s="1"/>
      <c r="JXD27" s="628"/>
      <c r="JXE27" s="1"/>
      <c r="JXF27" s="628"/>
      <c r="JXG27" s="1"/>
      <c r="JXH27" s="628"/>
      <c r="JXI27" s="1"/>
      <c r="JXJ27" s="628"/>
      <c r="JXK27" s="1"/>
      <c r="JXL27" s="628"/>
      <c r="JXM27" s="1"/>
      <c r="JXN27" s="628"/>
      <c r="JXO27" s="1"/>
      <c r="JXP27" s="628"/>
      <c r="JXQ27" s="1"/>
      <c r="JXR27" s="628"/>
      <c r="JXS27" s="1"/>
      <c r="JXT27" s="628"/>
      <c r="JXU27" s="1"/>
      <c r="JXV27" s="628"/>
      <c r="JXW27" s="1"/>
      <c r="JXX27" s="628"/>
      <c r="JXY27" s="1"/>
      <c r="JXZ27" s="628"/>
      <c r="JYA27" s="1"/>
      <c r="JYB27" s="628"/>
      <c r="JYC27" s="1"/>
      <c r="JYD27" s="628"/>
      <c r="JYE27" s="1"/>
      <c r="JYF27" s="628"/>
      <c r="JYG27" s="1"/>
      <c r="JYH27" s="628"/>
      <c r="JYI27" s="1"/>
      <c r="JYJ27" s="628"/>
      <c r="JYK27" s="1"/>
      <c r="JYL27" s="628"/>
      <c r="JYM27" s="1"/>
      <c r="JYN27" s="628"/>
      <c r="JYO27" s="1"/>
      <c r="JYP27" s="628"/>
      <c r="JYQ27" s="1"/>
      <c r="JYR27" s="628"/>
      <c r="JYS27" s="1"/>
      <c r="JYT27" s="628"/>
      <c r="JYU27" s="1"/>
      <c r="JYV27" s="628"/>
      <c r="JYW27" s="1"/>
      <c r="JYX27" s="628"/>
      <c r="JYY27" s="1"/>
      <c r="JYZ27" s="628"/>
      <c r="JZA27" s="1"/>
      <c r="JZB27" s="628"/>
      <c r="JZC27" s="1"/>
      <c r="JZD27" s="628"/>
      <c r="JZE27" s="1"/>
      <c r="JZF27" s="628"/>
      <c r="JZG27" s="1"/>
      <c r="JZH27" s="628"/>
      <c r="JZI27" s="1"/>
      <c r="JZJ27" s="628"/>
      <c r="JZK27" s="1"/>
      <c r="JZL27" s="628"/>
      <c r="JZM27" s="1"/>
      <c r="JZN27" s="628"/>
      <c r="JZO27" s="1"/>
      <c r="JZP27" s="628"/>
      <c r="JZQ27" s="1"/>
      <c r="JZR27" s="628"/>
      <c r="JZS27" s="1"/>
      <c r="JZT27" s="628"/>
      <c r="JZU27" s="1"/>
      <c r="JZV27" s="628"/>
      <c r="JZW27" s="1"/>
      <c r="JZX27" s="628"/>
      <c r="JZY27" s="1"/>
      <c r="JZZ27" s="628"/>
      <c r="KAA27" s="1"/>
      <c r="KAB27" s="628"/>
      <c r="KAC27" s="1"/>
      <c r="KAD27" s="628"/>
      <c r="KAE27" s="1"/>
      <c r="KAF27" s="628"/>
      <c r="KAG27" s="1"/>
      <c r="KAH27" s="628"/>
      <c r="KAI27" s="1"/>
      <c r="KAJ27" s="628"/>
      <c r="KAK27" s="1"/>
      <c r="KAL27" s="628"/>
      <c r="KAM27" s="1"/>
      <c r="KAN27" s="628"/>
      <c r="KAO27" s="1"/>
      <c r="KAP27" s="628"/>
      <c r="KAQ27" s="1"/>
      <c r="KAR27" s="628"/>
      <c r="KAS27" s="1"/>
      <c r="KAT27" s="628"/>
      <c r="KAU27" s="1"/>
      <c r="KAV27" s="628"/>
      <c r="KAW27" s="1"/>
      <c r="KAX27" s="628"/>
      <c r="KAY27" s="1"/>
      <c r="KAZ27" s="628"/>
      <c r="KBA27" s="1"/>
      <c r="KBB27" s="628"/>
      <c r="KBC27" s="1"/>
      <c r="KBD27" s="628"/>
      <c r="KBE27" s="1"/>
      <c r="KBF27" s="628"/>
      <c r="KBG27" s="1"/>
      <c r="KBH27" s="628"/>
      <c r="KBI27" s="1"/>
      <c r="KBJ27" s="628"/>
      <c r="KBK27" s="1"/>
      <c r="KBL27" s="628"/>
      <c r="KBM27" s="1"/>
      <c r="KBN27" s="628"/>
      <c r="KBO27" s="1"/>
      <c r="KBP27" s="628"/>
      <c r="KBQ27" s="1"/>
      <c r="KBR27" s="628"/>
      <c r="KBS27" s="1"/>
      <c r="KBT27" s="628"/>
      <c r="KBU27" s="1"/>
      <c r="KBV27" s="628"/>
      <c r="KBW27" s="1"/>
      <c r="KBX27" s="628"/>
      <c r="KBY27" s="1"/>
      <c r="KBZ27" s="628"/>
      <c r="KCA27" s="1"/>
      <c r="KCB27" s="628"/>
      <c r="KCC27" s="1"/>
      <c r="KCD27" s="628"/>
      <c r="KCE27" s="1"/>
      <c r="KCF27" s="628"/>
      <c r="KCG27" s="1"/>
      <c r="KCH27" s="628"/>
      <c r="KCI27" s="1"/>
      <c r="KCJ27" s="628"/>
      <c r="KCK27" s="1"/>
      <c r="KCL27" s="628"/>
      <c r="KCM27" s="1"/>
      <c r="KCN27" s="628"/>
      <c r="KCO27" s="1"/>
      <c r="KCP27" s="628"/>
      <c r="KCQ27" s="1"/>
      <c r="KCR27" s="628"/>
      <c r="KCS27" s="1"/>
      <c r="KCT27" s="628"/>
      <c r="KCU27" s="1"/>
      <c r="KCV27" s="628"/>
      <c r="KCW27" s="1"/>
      <c r="KCX27" s="628"/>
      <c r="KCY27" s="1"/>
      <c r="KCZ27" s="628"/>
      <c r="KDA27" s="1"/>
      <c r="KDB27" s="628"/>
      <c r="KDC27" s="1"/>
      <c r="KDD27" s="628"/>
      <c r="KDE27" s="1"/>
      <c r="KDF27" s="628"/>
      <c r="KDG27" s="1"/>
      <c r="KDH27" s="628"/>
      <c r="KDI27" s="1"/>
      <c r="KDJ27" s="628"/>
      <c r="KDK27" s="1"/>
      <c r="KDL27" s="628"/>
      <c r="KDM27" s="1"/>
      <c r="KDN27" s="628"/>
      <c r="KDO27" s="1"/>
      <c r="KDP27" s="628"/>
      <c r="KDQ27" s="1"/>
      <c r="KDR27" s="628"/>
      <c r="KDS27" s="1"/>
      <c r="KDT27" s="628"/>
      <c r="KDU27" s="1"/>
      <c r="KDV27" s="628"/>
      <c r="KDW27" s="1"/>
      <c r="KDX27" s="628"/>
      <c r="KDY27" s="1"/>
      <c r="KDZ27" s="628"/>
      <c r="KEA27" s="1"/>
      <c r="KEB27" s="628"/>
      <c r="KEC27" s="1"/>
      <c r="KED27" s="628"/>
      <c r="KEE27" s="1"/>
      <c r="KEF27" s="628"/>
      <c r="KEG27" s="1"/>
      <c r="KEH27" s="628"/>
      <c r="KEI27" s="1"/>
      <c r="KEJ27" s="628"/>
      <c r="KEK27" s="1"/>
      <c r="KEL27" s="628"/>
      <c r="KEM27" s="1"/>
      <c r="KEN27" s="628"/>
      <c r="KEO27" s="1"/>
      <c r="KEP27" s="628"/>
      <c r="KEQ27" s="1"/>
      <c r="KER27" s="628"/>
      <c r="KES27" s="1"/>
      <c r="KET27" s="628"/>
      <c r="KEU27" s="1"/>
      <c r="KEV27" s="628"/>
      <c r="KEW27" s="1"/>
      <c r="KEX27" s="628"/>
      <c r="KEY27" s="1"/>
      <c r="KEZ27" s="628"/>
      <c r="KFA27" s="1"/>
      <c r="KFB27" s="628"/>
      <c r="KFC27" s="1"/>
      <c r="KFD27" s="628"/>
      <c r="KFE27" s="1"/>
      <c r="KFF27" s="628"/>
      <c r="KFG27" s="1"/>
      <c r="KFH27" s="628"/>
      <c r="KFI27" s="1"/>
      <c r="KFJ27" s="628"/>
      <c r="KFK27" s="1"/>
      <c r="KFL27" s="628"/>
      <c r="KFM27" s="1"/>
      <c r="KFN27" s="628"/>
      <c r="KFO27" s="1"/>
      <c r="KFP27" s="628"/>
      <c r="KFQ27" s="1"/>
      <c r="KFR27" s="628"/>
      <c r="KFS27" s="1"/>
      <c r="KFT27" s="628"/>
      <c r="KFU27" s="1"/>
      <c r="KFV27" s="628"/>
      <c r="KFW27" s="1"/>
      <c r="KFX27" s="628"/>
      <c r="KFY27" s="1"/>
      <c r="KFZ27" s="628"/>
      <c r="KGA27" s="1"/>
      <c r="KGB27" s="628"/>
      <c r="KGC27" s="1"/>
      <c r="KGD27" s="628"/>
      <c r="KGE27" s="1"/>
      <c r="KGF27" s="628"/>
      <c r="KGG27" s="1"/>
      <c r="KGH27" s="628"/>
      <c r="KGI27" s="1"/>
      <c r="KGJ27" s="628"/>
      <c r="KGK27" s="1"/>
      <c r="KGL27" s="628"/>
      <c r="KGM27" s="1"/>
      <c r="KGN27" s="628"/>
      <c r="KGO27" s="1"/>
      <c r="KGP27" s="628"/>
      <c r="KGQ27" s="1"/>
      <c r="KGR27" s="628"/>
      <c r="KGS27" s="1"/>
      <c r="KGT27" s="628"/>
      <c r="KGU27" s="1"/>
      <c r="KGV27" s="628"/>
      <c r="KGW27" s="1"/>
      <c r="KGX27" s="628"/>
      <c r="KGY27" s="1"/>
      <c r="KGZ27" s="628"/>
      <c r="KHA27" s="1"/>
      <c r="KHB27" s="628"/>
      <c r="KHC27" s="1"/>
      <c r="KHD27" s="628"/>
      <c r="KHE27" s="1"/>
      <c r="KHF27" s="628"/>
      <c r="KHG27" s="1"/>
      <c r="KHH27" s="628"/>
      <c r="KHI27" s="1"/>
      <c r="KHJ27" s="628"/>
      <c r="KHK27" s="1"/>
      <c r="KHL27" s="628"/>
      <c r="KHM27" s="1"/>
      <c r="KHN27" s="628"/>
      <c r="KHO27" s="1"/>
      <c r="KHP27" s="628"/>
      <c r="KHQ27" s="1"/>
      <c r="KHR27" s="628"/>
      <c r="KHS27" s="1"/>
      <c r="KHT27" s="628"/>
      <c r="KHU27" s="1"/>
      <c r="KHV27" s="628"/>
      <c r="KHW27" s="1"/>
      <c r="KHX27" s="628"/>
      <c r="KHY27" s="1"/>
      <c r="KHZ27" s="628"/>
      <c r="KIA27" s="1"/>
      <c r="KIB27" s="628"/>
      <c r="KIC27" s="1"/>
      <c r="KID27" s="628"/>
      <c r="KIE27" s="1"/>
      <c r="KIF27" s="628"/>
      <c r="KIG27" s="1"/>
      <c r="KIH27" s="628"/>
      <c r="KII27" s="1"/>
      <c r="KIJ27" s="628"/>
      <c r="KIK27" s="1"/>
      <c r="KIL27" s="628"/>
      <c r="KIM27" s="1"/>
      <c r="KIN27" s="628"/>
      <c r="KIO27" s="1"/>
      <c r="KIP27" s="628"/>
      <c r="KIQ27" s="1"/>
      <c r="KIR27" s="628"/>
      <c r="KIS27" s="1"/>
      <c r="KIT27" s="628"/>
      <c r="KIU27" s="1"/>
      <c r="KIV27" s="628"/>
      <c r="KIW27" s="1"/>
      <c r="KIX27" s="628"/>
      <c r="KIY27" s="1"/>
      <c r="KIZ27" s="628"/>
      <c r="KJA27" s="1"/>
      <c r="KJB27" s="628"/>
      <c r="KJC27" s="1"/>
      <c r="KJD27" s="628"/>
      <c r="KJE27" s="1"/>
      <c r="KJF27" s="628"/>
      <c r="KJG27" s="1"/>
      <c r="KJH27" s="628"/>
      <c r="KJI27" s="1"/>
      <c r="KJJ27" s="628"/>
      <c r="KJK27" s="1"/>
      <c r="KJL27" s="628"/>
      <c r="KJM27" s="1"/>
      <c r="KJN27" s="628"/>
      <c r="KJO27" s="1"/>
      <c r="KJP27" s="628"/>
      <c r="KJQ27" s="1"/>
      <c r="KJR27" s="628"/>
      <c r="KJS27" s="1"/>
      <c r="KJT27" s="628"/>
      <c r="KJU27" s="1"/>
      <c r="KJV27" s="628"/>
      <c r="KJW27" s="1"/>
      <c r="KJX27" s="628"/>
      <c r="KJY27" s="1"/>
      <c r="KJZ27" s="628"/>
      <c r="KKA27" s="1"/>
      <c r="KKB27" s="628"/>
      <c r="KKC27" s="1"/>
      <c r="KKD27" s="628"/>
      <c r="KKE27" s="1"/>
      <c r="KKF27" s="628"/>
      <c r="KKG27" s="1"/>
      <c r="KKH27" s="628"/>
      <c r="KKI27" s="1"/>
      <c r="KKJ27" s="628"/>
      <c r="KKK27" s="1"/>
      <c r="KKL27" s="628"/>
      <c r="KKM27" s="1"/>
      <c r="KKN27" s="628"/>
      <c r="KKO27" s="1"/>
      <c r="KKP27" s="628"/>
      <c r="KKQ27" s="1"/>
      <c r="KKR27" s="628"/>
      <c r="KKS27" s="1"/>
      <c r="KKT27" s="628"/>
      <c r="KKU27" s="1"/>
      <c r="KKV27" s="628"/>
      <c r="KKW27" s="1"/>
      <c r="KKX27" s="628"/>
      <c r="KKY27" s="1"/>
      <c r="KKZ27" s="628"/>
      <c r="KLA27" s="1"/>
      <c r="KLB27" s="628"/>
      <c r="KLC27" s="1"/>
      <c r="KLD27" s="628"/>
      <c r="KLE27" s="1"/>
      <c r="KLF27" s="628"/>
      <c r="KLG27" s="1"/>
      <c r="KLH27" s="628"/>
      <c r="KLI27" s="1"/>
      <c r="KLJ27" s="628"/>
      <c r="KLK27" s="1"/>
      <c r="KLL27" s="628"/>
      <c r="KLM27" s="1"/>
      <c r="KLN27" s="628"/>
      <c r="KLO27" s="1"/>
      <c r="KLP27" s="628"/>
      <c r="KLQ27" s="1"/>
      <c r="KLR27" s="628"/>
      <c r="KLS27" s="1"/>
      <c r="KLT27" s="628"/>
      <c r="KLU27" s="1"/>
      <c r="KLV27" s="628"/>
      <c r="KLW27" s="1"/>
      <c r="KLX27" s="628"/>
      <c r="KLY27" s="1"/>
      <c r="KLZ27" s="628"/>
      <c r="KMA27" s="1"/>
      <c r="KMB27" s="628"/>
      <c r="KMC27" s="1"/>
      <c r="KMD27" s="628"/>
      <c r="KME27" s="1"/>
      <c r="KMF27" s="628"/>
      <c r="KMG27" s="1"/>
      <c r="KMH27" s="628"/>
      <c r="KMI27" s="1"/>
      <c r="KMJ27" s="628"/>
      <c r="KMK27" s="1"/>
      <c r="KML27" s="628"/>
      <c r="KMM27" s="1"/>
      <c r="KMN27" s="628"/>
      <c r="KMO27" s="1"/>
      <c r="KMP27" s="628"/>
      <c r="KMQ27" s="1"/>
      <c r="KMR27" s="628"/>
      <c r="KMS27" s="1"/>
      <c r="KMT27" s="628"/>
      <c r="KMU27" s="1"/>
      <c r="KMV27" s="628"/>
      <c r="KMW27" s="1"/>
      <c r="KMX27" s="628"/>
      <c r="KMY27" s="1"/>
      <c r="KMZ27" s="628"/>
      <c r="KNA27" s="1"/>
      <c r="KNB27" s="628"/>
      <c r="KNC27" s="1"/>
      <c r="KND27" s="628"/>
      <c r="KNE27" s="1"/>
      <c r="KNF27" s="628"/>
      <c r="KNG27" s="1"/>
      <c r="KNH27" s="628"/>
      <c r="KNI27" s="1"/>
      <c r="KNJ27" s="628"/>
      <c r="KNK27" s="1"/>
      <c r="KNL27" s="628"/>
      <c r="KNM27" s="1"/>
      <c r="KNN27" s="628"/>
      <c r="KNO27" s="1"/>
      <c r="KNP27" s="628"/>
      <c r="KNQ27" s="1"/>
      <c r="KNR27" s="628"/>
      <c r="KNS27" s="1"/>
      <c r="KNT27" s="628"/>
      <c r="KNU27" s="1"/>
      <c r="KNV27" s="628"/>
      <c r="KNW27" s="1"/>
      <c r="KNX27" s="628"/>
      <c r="KNY27" s="1"/>
      <c r="KNZ27" s="628"/>
      <c r="KOA27" s="1"/>
      <c r="KOB27" s="628"/>
      <c r="KOC27" s="1"/>
      <c r="KOD27" s="628"/>
      <c r="KOE27" s="1"/>
      <c r="KOF27" s="628"/>
      <c r="KOG27" s="1"/>
      <c r="KOH27" s="628"/>
      <c r="KOI27" s="1"/>
      <c r="KOJ27" s="628"/>
      <c r="KOK27" s="1"/>
      <c r="KOL27" s="628"/>
      <c r="KOM27" s="1"/>
      <c r="KON27" s="628"/>
      <c r="KOO27" s="1"/>
      <c r="KOP27" s="628"/>
      <c r="KOQ27" s="1"/>
      <c r="KOR27" s="628"/>
      <c r="KOS27" s="1"/>
      <c r="KOT27" s="628"/>
      <c r="KOU27" s="1"/>
      <c r="KOV27" s="628"/>
      <c r="KOW27" s="1"/>
      <c r="KOX27" s="628"/>
      <c r="KOY27" s="1"/>
      <c r="KOZ27" s="628"/>
      <c r="KPA27" s="1"/>
      <c r="KPB27" s="628"/>
      <c r="KPC27" s="1"/>
      <c r="KPD27" s="628"/>
      <c r="KPE27" s="1"/>
      <c r="KPF27" s="628"/>
      <c r="KPG27" s="1"/>
      <c r="KPH27" s="628"/>
      <c r="KPI27" s="1"/>
      <c r="KPJ27" s="628"/>
      <c r="KPK27" s="1"/>
      <c r="KPL27" s="628"/>
      <c r="KPM27" s="1"/>
      <c r="KPN27" s="628"/>
      <c r="KPO27" s="1"/>
      <c r="KPP27" s="628"/>
      <c r="KPQ27" s="1"/>
      <c r="KPR27" s="628"/>
      <c r="KPS27" s="1"/>
      <c r="KPT27" s="628"/>
      <c r="KPU27" s="1"/>
      <c r="KPV27" s="628"/>
      <c r="KPW27" s="1"/>
      <c r="KPX27" s="628"/>
      <c r="KPY27" s="1"/>
      <c r="KPZ27" s="628"/>
      <c r="KQA27" s="1"/>
      <c r="KQB27" s="628"/>
      <c r="KQC27" s="1"/>
      <c r="KQD27" s="628"/>
      <c r="KQE27" s="1"/>
      <c r="KQF27" s="628"/>
      <c r="KQG27" s="1"/>
      <c r="KQH27" s="628"/>
      <c r="KQI27" s="1"/>
      <c r="KQJ27" s="628"/>
      <c r="KQK27" s="1"/>
      <c r="KQL27" s="628"/>
      <c r="KQM27" s="1"/>
      <c r="KQN27" s="628"/>
      <c r="KQO27" s="1"/>
      <c r="KQP27" s="628"/>
      <c r="KQQ27" s="1"/>
      <c r="KQR27" s="628"/>
      <c r="KQS27" s="1"/>
      <c r="KQT27" s="628"/>
      <c r="KQU27" s="1"/>
      <c r="KQV27" s="628"/>
      <c r="KQW27" s="1"/>
      <c r="KQX27" s="628"/>
      <c r="KQY27" s="1"/>
      <c r="KQZ27" s="628"/>
      <c r="KRA27" s="1"/>
      <c r="KRB27" s="628"/>
      <c r="KRC27" s="1"/>
      <c r="KRD27" s="628"/>
      <c r="KRE27" s="1"/>
      <c r="KRF27" s="628"/>
      <c r="KRG27" s="1"/>
      <c r="KRH27" s="628"/>
      <c r="KRI27" s="1"/>
      <c r="KRJ27" s="628"/>
      <c r="KRK27" s="1"/>
      <c r="KRL27" s="628"/>
      <c r="KRM27" s="1"/>
      <c r="KRN27" s="628"/>
      <c r="KRO27" s="1"/>
      <c r="KRP27" s="628"/>
      <c r="KRQ27" s="1"/>
      <c r="KRR27" s="628"/>
      <c r="KRS27" s="1"/>
      <c r="KRT27" s="628"/>
      <c r="KRU27" s="1"/>
      <c r="KRV27" s="628"/>
      <c r="KRW27" s="1"/>
      <c r="KRX27" s="628"/>
      <c r="KRY27" s="1"/>
      <c r="KRZ27" s="628"/>
      <c r="KSA27" s="1"/>
      <c r="KSB27" s="628"/>
      <c r="KSC27" s="1"/>
      <c r="KSD27" s="628"/>
      <c r="KSE27" s="1"/>
      <c r="KSF27" s="628"/>
      <c r="KSG27" s="1"/>
      <c r="KSH27" s="628"/>
      <c r="KSI27" s="1"/>
      <c r="KSJ27" s="628"/>
      <c r="KSK27" s="1"/>
      <c r="KSL27" s="628"/>
      <c r="KSM27" s="1"/>
      <c r="KSN27" s="628"/>
      <c r="KSO27" s="1"/>
      <c r="KSP27" s="628"/>
      <c r="KSQ27" s="1"/>
      <c r="KSR27" s="628"/>
      <c r="KSS27" s="1"/>
      <c r="KST27" s="628"/>
      <c r="KSU27" s="1"/>
      <c r="KSV27" s="628"/>
      <c r="KSW27" s="1"/>
      <c r="KSX27" s="628"/>
      <c r="KSY27" s="1"/>
      <c r="KSZ27" s="628"/>
      <c r="KTA27" s="1"/>
      <c r="KTB27" s="628"/>
      <c r="KTC27" s="1"/>
      <c r="KTD27" s="628"/>
      <c r="KTE27" s="1"/>
      <c r="KTF27" s="628"/>
      <c r="KTG27" s="1"/>
      <c r="KTH27" s="628"/>
      <c r="KTI27" s="1"/>
      <c r="KTJ27" s="628"/>
      <c r="KTK27" s="1"/>
      <c r="KTL27" s="628"/>
      <c r="KTM27" s="1"/>
      <c r="KTN27" s="628"/>
      <c r="KTO27" s="1"/>
      <c r="KTP27" s="628"/>
      <c r="KTQ27" s="1"/>
      <c r="KTR27" s="628"/>
      <c r="KTS27" s="1"/>
      <c r="KTT27" s="628"/>
      <c r="KTU27" s="1"/>
      <c r="KTV27" s="628"/>
      <c r="KTW27" s="1"/>
      <c r="KTX27" s="628"/>
      <c r="KTY27" s="1"/>
      <c r="KTZ27" s="628"/>
      <c r="KUA27" s="1"/>
      <c r="KUB27" s="628"/>
      <c r="KUC27" s="1"/>
      <c r="KUD27" s="628"/>
      <c r="KUE27" s="1"/>
      <c r="KUF27" s="628"/>
      <c r="KUG27" s="1"/>
      <c r="KUH27" s="628"/>
      <c r="KUI27" s="1"/>
      <c r="KUJ27" s="628"/>
      <c r="KUK27" s="1"/>
      <c r="KUL27" s="628"/>
      <c r="KUM27" s="1"/>
      <c r="KUN27" s="628"/>
      <c r="KUO27" s="1"/>
      <c r="KUP27" s="628"/>
      <c r="KUQ27" s="1"/>
      <c r="KUR27" s="628"/>
      <c r="KUS27" s="1"/>
      <c r="KUT27" s="628"/>
      <c r="KUU27" s="1"/>
      <c r="KUV27" s="628"/>
      <c r="KUW27" s="1"/>
      <c r="KUX27" s="628"/>
      <c r="KUY27" s="1"/>
      <c r="KUZ27" s="628"/>
      <c r="KVA27" s="1"/>
      <c r="KVB27" s="628"/>
      <c r="KVC27" s="1"/>
      <c r="KVD27" s="628"/>
      <c r="KVE27" s="1"/>
      <c r="KVF27" s="628"/>
      <c r="KVG27" s="1"/>
      <c r="KVH27" s="628"/>
      <c r="KVI27" s="1"/>
      <c r="KVJ27" s="628"/>
      <c r="KVK27" s="1"/>
      <c r="KVL27" s="628"/>
      <c r="KVM27" s="1"/>
      <c r="KVN27" s="628"/>
      <c r="KVO27" s="1"/>
      <c r="KVP27" s="628"/>
      <c r="KVQ27" s="1"/>
      <c r="KVR27" s="628"/>
      <c r="KVS27" s="1"/>
      <c r="KVT27" s="628"/>
      <c r="KVU27" s="1"/>
      <c r="KVV27" s="628"/>
      <c r="KVW27" s="1"/>
      <c r="KVX27" s="628"/>
      <c r="KVY27" s="1"/>
      <c r="KVZ27" s="628"/>
      <c r="KWA27" s="1"/>
      <c r="KWB27" s="628"/>
      <c r="KWC27" s="1"/>
      <c r="KWD27" s="628"/>
      <c r="KWE27" s="1"/>
      <c r="KWF27" s="628"/>
      <c r="KWG27" s="1"/>
      <c r="KWH27" s="628"/>
      <c r="KWI27" s="1"/>
      <c r="KWJ27" s="628"/>
      <c r="KWK27" s="1"/>
      <c r="KWL27" s="628"/>
      <c r="KWM27" s="1"/>
      <c r="KWN27" s="628"/>
      <c r="KWO27" s="1"/>
      <c r="KWP27" s="628"/>
      <c r="KWQ27" s="1"/>
      <c r="KWR27" s="628"/>
      <c r="KWS27" s="1"/>
      <c r="KWT27" s="628"/>
      <c r="KWU27" s="1"/>
      <c r="KWV27" s="628"/>
      <c r="KWW27" s="1"/>
      <c r="KWX27" s="628"/>
      <c r="KWY27" s="1"/>
      <c r="KWZ27" s="628"/>
      <c r="KXA27" s="1"/>
      <c r="KXB27" s="628"/>
      <c r="KXC27" s="1"/>
      <c r="KXD27" s="628"/>
      <c r="KXE27" s="1"/>
      <c r="KXF27" s="628"/>
      <c r="KXG27" s="1"/>
      <c r="KXH27" s="628"/>
      <c r="KXI27" s="1"/>
      <c r="KXJ27" s="628"/>
      <c r="KXK27" s="1"/>
      <c r="KXL27" s="628"/>
      <c r="KXM27" s="1"/>
      <c r="KXN27" s="628"/>
      <c r="KXO27" s="1"/>
      <c r="KXP27" s="628"/>
      <c r="KXQ27" s="1"/>
      <c r="KXR27" s="628"/>
      <c r="KXS27" s="1"/>
      <c r="KXT27" s="628"/>
      <c r="KXU27" s="1"/>
      <c r="KXV27" s="628"/>
      <c r="KXW27" s="1"/>
      <c r="KXX27" s="628"/>
      <c r="KXY27" s="1"/>
      <c r="KXZ27" s="628"/>
      <c r="KYA27" s="1"/>
      <c r="KYB27" s="628"/>
      <c r="KYC27" s="1"/>
      <c r="KYD27" s="628"/>
      <c r="KYE27" s="1"/>
      <c r="KYF27" s="628"/>
      <c r="KYG27" s="1"/>
      <c r="KYH27" s="628"/>
      <c r="KYI27" s="1"/>
      <c r="KYJ27" s="628"/>
      <c r="KYK27" s="1"/>
      <c r="KYL27" s="628"/>
      <c r="KYM27" s="1"/>
      <c r="KYN27" s="628"/>
      <c r="KYO27" s="1"/>
      <c r="KYP27" s="628"/>
      <c r="KYQ27" s="1"/>
      <c r="KYR27" s="628"/>
      <c r="KYS27" s="1"/>
      <c r="KYT27" s="628"/>
      <c r="KYU27" s="1"/>
      <c r="KYV27" s="628"/>
      <c r="KYW27" s="1"/>
      <c r="KYX27" s="628"/>
      <c r="KYY27" s="1"/>
      <c r="KYZ27" s="628"/>
      <c r="KZA27" s="1"/>
      <c r="KZB27" s="628"/>
      <c r="KZC27" s="1"/>
      <c r="KZD27" s="628"/>
      <c r="KZE27" s="1"/>
      <c r="KZF27" s="628"/>
      <c r="KZG27" s="1"/>
      <c r="KZH27" s="628"/>
      <c r="KZI27" s="1"/>
      <c r="KZJ27" s="628"/>
      <c r="KZK27" s="1"/>
      <c r="KZL27" s="628"/>
      <c r="KZM27" s="1"/>
      <c r="KZN27" s="628"/>
      <c r="KZO27" s="1"/>
      <c r="KZP27" s="628"/>
      <c r="KZQ27" s="1"/>
      <c r="KZR27" s="628"/>
      <c r="KZS27" s="1"/>
      <c r="KZT27" s="628"/>
      <c r="KZU27" s="1"/>
      <c r="KZV27" s="628"/>
      <c r="KZW27" s="1"/>
      <c r="KZX27" s="628"/>
      <c r="KZY27" s="1"/>
      <c r="KZZ27" s="628"/>
      <c r="LAA27" s="1"/>
      <c r="LAB27" s="628"/>
      <c r="LAC27" s="1"/>
      <c r="LAD27" s="628"/>
      <c r="LAE27" s="1"/>
      <c r="LAF27" s="628"/>
      <c r="LAG27" s="1"/>
      <c r="LAH27" s="628"/>
      <c r="LAI27" s="1"/>
      <c r="LAJ27" s="628"/>
      <c r="LAK27" s="1"/>
      <c r="LAL27" s="628"/>
      <c r="LAM27" s="1"/>
      <c r="LAN27" s="628"/>
      <c r="LAO27" s="1"/>
      <c r="LAP27" s="628"/>
      <c r="LAQ27" s="1"/>
      <c r="LAR27" s="628"/>
      <c r="LAS27" s="1"/>
      <c r="LAT27" s="628"/>
      <c r="LAU27" s="1"/>
      <c r="LAV27" s="628"/>
      <c r="LAW27" s="1"/>
      <c r="LAX27" s="628"/>
      <c r="LAY27" s="1"/>
      <c r="LAZ27" s="628"/>
      <c r="LBA27" s="1"/>
      <c r="LBB27" s="628"/>
      <c r="LBC27" s="1"/>
      <c r="LBD27" s="628"/>
      <c r="LBE27" s="1"/>
      <c r="LBF27" s="628"/>
      <c r="LBG27" s="1"/>
      <c r="LBH27" s="628"/>
      <c r="LBI27" s="1"/>
      <c r="LBJ27" s="628"/>
      <c r="LBK27" s="1"/>
      <c r="LBL27" s="628"/>
      <c r="LBM27" s="1"/>
      <c r="LBN27" s="628"/>
      <c r="LBO27" s="1"/>
      <c r="LBP27" s="628"/>
      <c r="LBQ27" s="1"/>
      <c r="LBR27" s="628"/>
      <c r="LBS27" s="1"/>
      <c r="LBT27" s="628"/>
      <c r="LBU27" s="1"/>
      <c r="LBV27" s="628"/>
      <c r="LBW27" s="1"/>
      <c r="LBX27" s="628"/>
      <c r="LBY27" s="1"/>
      <c r="LBZ27" s="628"/>
      <c r="LCA27" s="1"/>
      <c r="LCB27" s="628"/>
      <c r="LCC27" s="1"/>
      <c r="LCD27" s="628"/>
      <c r="LCE27" s="1"/>
      <c r="LCF27" s="628"/>
      <c r="LCG27" s="1"/>
      <c r="LCH27" s="628"/>
      <c r="LCI27" s="1"/>
      <c r="LCJ27" s="628"/>
      <c r="LCK27" s="1"/>
      <c r="LCL27" s="628"/>
      <c r="LCM27" s="1"/>
      <c r="LCN27" s="628"/>
      <c r="LCO27" s="1"/>
      <c r="LCP27" s="628"/>
      <c r="LCQ27" s="1"/>
      <c r="LCR27" s="628"/>
      <c r="LCS27" s="1"/>
      <c r="LCT27" s="628"/>
      <c r="LCU27" s="1"/>
      <c r="LCV27" s="628"/>
      <c r="LCW27" s="1"/>
      <c r="LCX27" s="628"/>
      <c r="LCY27" s="1"/>
      <c r="LCZ27" s="628"/>
      <c r="LDA27" s="1"/>
      <c r="LDB27" s="628"/>
      <c r="LDC27" s="1"/>
      <c r="LDD27" s="628"/>
      <c r="LDE27" s="1"/>
      <c r="LDF27" s="628"/>
      <c r="LDG27" s="1"/>
      <c r="LDH27" s="628"/>
      <c r="LDI27" s="1"/>
      <c r="LDJ27" s="628"/>
      <c r="LDK27" s="1"/>
      <c r="LDL27" s="628"/>
      <c r="LDM27" s="1"/>
      <c r="LDN27" s="628"/>
      <c r="LDO27" s="1"/>
      <c r="LDP27" s="628"/>
      <c r="LDQ27" s="1"/>
      <c r="LDR27" s="628"/>
      <c r="LDS27" s="1"/>
      <c r="LDT27" s="628"/>
      <c r="LDU27" s="1"/>
      <c r="LDV27" s="628"/>
      <c r="LDW27" s="1"/>
      <c r="LDX27" s="628"/>
      <c r="LDY27" s="1"/>
      <c r="LDZ27" s="628"/>
      <c r="LEA27" s="1"/>
      <c r="LEB27" s="628"/>
      <c r="LEC27" s="1"/>
      <c r="LED27" s="628"/>
      <c r="LEE27" s="1"/>
      <c r="LEF27" s="628"/>
      <c r="LEG27" s="1"/>
      <c r="LEH27" s="628"/>
      <c r="LEI27" s="1"/>
      <c r="LEJ27" s="628"/>
      <c r="LEK27" s="1"/>
      <c r="LEL27" s="628"/>
      <c r="LEM27" s="1"/>
      <c r="LEN27" s="628"/>
      <c r="LEO27" s="1"/>
      <c r="LEP27" s="628"/>
      <c r="LEQ27" s="1"/>
      <c r="LER27" s="628"/>
      <c r="LES27" s="1"/>
      <c r="LET27" s="628"/>
      <c r="LEU27" s="1"/>
      <c r="LEV27" s="628"/>
      <c r="LEW27" s="1"/>
      <c r="LEX27" s="628"/>
      <c r="LEY27" s="1"/>
      <c r="LEZ27" s="628"/>
      <c r="LFA27" s="1"/>
      <c r="LFB27" s="628"/>
      <c r="LFC27" s="1"/>
      <c r="LFD27" s="628"/>
      <c r="LFE27" s="1"/>
      <c r="LFF27" s="628"/>
      <c r="LFG27" s="1"/>
      <c r="LFH27" s="628"/>
      <c r="LFI27" s="1"/>
      <c r="LFJ27" s="628"/>
      <c r="LFK27" s="1"/>
      <c r="LFL27" s="628"/>
      <c r="LFM27" s="1"/>
      <c r="LFN27" s="628"/>
      <c r="LFO27" s="1"/>
      <c r="LFP27" s="628"/>
      <c r="LFQ27" s="1"/>
      <c r="LFR27" s="628"/>
      <c r="LFS27" s="1"/>
      <c r="LFT27" s="628"/>
      <c r="LFU27" s="1"/>
      <c r="LFV27" s="628"/>
      <c r="LFW27" s="1"/>
      <c r="LFX27" s="628"/>
      <c r="LFY27" s="1"/>
      <c r="LFZ27" s="628"/>
      <c r="LGA27" s="1"/>
      <c r="LGB27" s="628"/>
      <c r="LGC27" s="1"/>
      <c r="LGD27" s="628"/>
      <c r="LGE27" s="1"/>
      <c r="LGF27" s="628"/>
      <c r="LGG27" s="1"/>
      <c r="LGH27" s="628"/>
      <c r="LGI27" s="1"/>
      <c r="LGJ27" s="628"/>
      <c r="LGK27" s="1"/>
      <c r="LGL27" s="628"/>
      <c r="LGM27" s="1"/>
      <c r="LGN27" s="628"/>
      <c r="LGO27" s="1"/>
      <c r="LGP27" s="628"/>
      <c r="LGQ27" s="1"/>
      <c r="LGR27" s="628"/>
      <c r="LGS27" s="1"/>
      <c r="LGT27" s="628"/>
      <c r="LGU27" s="1"/>
      <c r="LGV27" s="628"/>
      <c r="LGW27" s="1"/>
      <c r="LGX27" s="628"/>
      <c r="LGY27" s="1"/>
      <c r="LGZ27" s="628"/>
      <c r="LHA27" s="1"/>
      <c r="LHB27" s="628"/>
      <c r="LHC27" s="1"/>
      <c r="LHD27" s="628"/>
      <c r="LHE27" s="1"/>
      <c r="LHF27" s="628"/>
      <c r="LHG27" s="1"/>
      <c r="LHH27" s="628"/>
      <c r="LHI27" s="1"/>
      <c r="LHJ27" s="628"/>
      <c r="LHK27" s="1"/>
      <c r="LHL27" s="628"/>
      <c r="LHM27" s="1"/>
      <c r="LHN27" s="628"/>
      <c r="LHO27" s="1"/>
      <c r="LHP27" s="628"/>
      <c r="LHQ27" s="1"/>
      <c r="LHR27" s="628"/>
      <c r="LHS27" s="1"/>
      <c r="LHT27" s="628"/>
      <c r="LHU27" s="1"/>
      <c r="LHV27" s="628"/>
      <c r="LHW27" s="1"/>
      <c r="LHX27" s="628"/>
      <c r="LHY27" s="1"/>
      <c r="LHZ27" s="628"/>
      <c r="LIA27" s="1"/>
      <c r="LIB27" s="628"/>
      <c r="LIC27" s="1"/>
      <c r="LID27" s="628"/>
      <c r="LIE27" s="1"/>
      <c r="LIF27" s="628"/>
      <c r="LIG27" s="1"/>
      <c r="LIH27" s="628"/>
      <c r="LII27" s="1"/>
      <c r="LIJ27" s="628"/>
      <c r="LIK27" s="1"/>
      <c r="LIL27" s="628"/>
      <c r="LIM27" s="1"/>
      <c r="LIN27" s="628"/>
      <c r="LIO27" s="1"/>
      <c r="LIP27" s="628"/>
      <c r="LIQ27" s="1"/>
      <c r="LIR27" s="628"/>
      <c r="LIS27" s="1"/>
      <c r="LIT27" s="628"/>
      <c r="LIU27" s="1"/>
      <c r="LIV27" s="628"/>
      <c r="LIW27" s="1"/>
      <c r="LIX27" s="628"/>
      <c r="LIY27" s="1"/>
      <c r="LIZ27" s="628"/>
      <c r="LJA27" s="1"/>
      <c r="LJB27" s="628"/>
      <c r="LJC27" s="1"/>
      <c r="LJD27" s="628"/>
      <c r="LJE27" s="1"/>
      <c r="LJF27" s="628"/>
      <c r="LJG27" s="1"/>
      <c r="LJH27" s="628"/>
      <c r="LJI27" s="1"/>
      <c r="LJJ27" s="628"/>
      <c r="LJK27" s="1"/>
      <c r="LJL27" s="628"/>
      <c r="LJM27" s="1"/>
      <c r="LJN27" s="628"/>
      <c r="LJO27" s="1"/>
      <c r="LJP27" s="628"/>
      <c r="LJQ27" s="1"/>
      <c r="LJR27" s="628"/>
      <c r="LJS27" s="1"/>
      <c r="LJT27" s="628"/>
      <c r="LJU27" s="1"/>
      <c r="LJV27" s="628"/>
      <c r="LJW27" s="1"/>
      <c r="LJX27" s="628"/>
      <c r="LJY27" s="1"/>
      <c r="LJZ27" s="628"/>
      <c r="LKA27" s="1"/>
      <c r="LKB27" s="628"/>
      <c r="LKC27" s="1"/>
      <c r="LKD27" s="628"/>
      <c r="LKE27" s="1"/>
      <c r="LKF27" s="628"/>
      <c r="LKG27" s="1"/>
      <c r="LKH27" s="628"/>
      <c r="LKI27" s="1"/>
      <c r="LKJ27" s="628"/>
      <c r="LKK27" s="1"/>
      <c r="LKL27" s="628"/>
      <c r="LKM27" s="1"/>
      <c r="LKN27" s="628"/>
      <c r="LKO27" s="1"/>
      <c r="LKP27" s="628"/>
      <c r="LKQ27" s="1"/>
      <c r="LKR27" s="628"/>
      <c r="LKS27" s="1"/>
      <c r="LKT27" s="628"/>
      <c r="LKU27" s="1"/>
      <c r="LKV27" s="628"/>
      <c r="LKW27" s="1"/>
      <c r="LKX27" s="628"/>
      <c r="LKY27" s="1"/>
      <c r="LKZ27" s="628"/>
      <c r="LLA27" s="1"/>
      <c r="LLB27" s="628"/>
      <c r="LLC27" s="1"/>
      <c r="LLD27" s="628"/>
      <c r="LLE27" s="1"/>
      <c r="LLF27" s="628"/>
      <c r="LLG27" s="1"/>
      <c r="LLH27" s="628"/>
      <c r="LLI27" s="1"/>
      <c r="LLJ27" s="628"/>
      <c r="LLK27" s="1"/>
      <c r="LLL27" s="628"/>
      <c r="LLM27" s="1"/>
      <c r="LLN27" s="628"/>
      <c r="LLO27" s="1"/>
      <c r="LLP27" s="628"/>
      <c r="LLQ27" s="1"/>
      <c r="LLR27" s="628"/>
      <c r="LLS27" s="1"/>
      <c r="LLT27" s="628"/>
      <c r="LLU27" s="1"/>
      <c r="LLV27" s="628"/>
      <c r="LLW27" s="1"/>
      <c r="LLX27" s="628"/>
      <c r="LLY27" s="1"/>
      <c r="LLZ27" s="628"/>
      <c r="LMA27" s="1"/>
      <c r="LMB27" s="628"/>
      <c r="LMC27" s="1"/>
      <c r="LMD27" s="628"/>
      <c r="LME27" s="1"/>
      <c r="LMF27" s="628"/>
      <c r="LMG27" s="1"/>
      <c r="LMH27" s="628"/>
      <c r="LMI27" s="1"/>
      <c r="LMJ27" s="628"/>
      <c r="LMK27" s="1"/>
      <c r="LML27" s="628"/>
      <c r="LMM27" s="1"/>
      <c r="LMN27" s="628"/>
      <c r="LMO27" s="1"/>
      <c r="LMP27" s="628"/>
      <c r="LMQ27" s="1"/>
      <c r="LMR27" s="628"/>
      <c r="LMS27" s="1"/>
      <c r="LMT27" s="628"/>
      <c r="LMU27" s="1"/>
      <c r="LMV27" s="628"/>
      <c r="LMW27" s="1"/>
      <c r="LMX27" s="628"/>
      <c r="LMY27" s="1"/>
      <c r="LMZ27" s="628"/>
      <c r="LNA27" s="1"/>
      <c r="LNB27" s="628"/>
      <c r="LNC27" s="1"/>
      <c r="LND27" s="628"/>
      <c r="LNE27" s="1"/>
      <c r="LNF27" s="628"/>
      <c r="LNG27" s="1"/>
      <c r="LNH27" s="628"/>
      <c r="LNI27" s="1"/>
      <c r="LNJ27" s="628"/>
      <c r="LNK27" s="1"/>
      <c r="LNL27" s="628"/>
      <c r="LNM27" s="1"/>
      <c r="LNN27" s="628"/>
      <c r="LNO27" s="1"/>
      <c r="LNP27" s="628"/>
      <c r="LNQ27" s="1"/>
      <c r="LNR27" s="628"/>
      <c r="LNS27" s="1"/>
      <c r="LNT27" s="628"/>
      <c r="LNU27" s="1"/>
      <c r="LNV27" s="628"/>
      <c r="LNW27" s="1"/>
      <c r="LNX27" s="628"/>
      <c r="LNY27" s="1"/>
      <c r="LNZ27" s="628"/>
      <c r="LOA27" s="1"/>
      <c r="LOB27" s="628"/>
      <c r="LOC27" s="1"/>
      <c r="LOD27" s="628"/>
      <c r="LOE27" s="1"/>
      <c r="LOF27" s="628"/>
      <c r="LOG27" s="1"/>
      <c r="LOH27" s="628"/>
      <c r="LOI27" s="1"/>
      <c r="LOJ27" s="628"/>
      <c r="LOK27" s="1"/>
      <c r="LOL27" s="628"/>
      <c r="LOM27" s="1"/>
      <c r="LON27" s="628"/>
      <c r="LOO27" s="1"/>
      <c r="LOP27" s="628"/>
      <c r="LOQ27" s="1"/>
      <c r="LOR27" s="628"/>
      <c r="LOS27" s="1"/>
      <c r="LOT27" s="628"/>
      <c r="LOU27" s="1"/>
      <c r="LOV27" s="628"/>
      <c r="LOW27" s="1"/>
      <c r="LOX27" s="628"/>
      <c r="LOY27" s="1"/>
      <c r="LOZ27" s="628"/>
      <c r="LPA27" s="1"/>
      <c r="LPB27" s="628"/>
      <c r="LPC27" s="1"/>
      <c r="LPD27" s="628"/>
      <c r="LPE27" s="1"/>
      <c r="LPF27" s="628"/>
      <c r="LPG27" s="1"/>
      <c r="LPH27" s="628"/>
      <c r="LPI27" s="1"/>
      <c r="LPJ27" s="628"/>
      <c r="LPK27" s="1"/>
      <c r="LPL27" s="628"/>
      <c r="LPM27" s="1"/>
      <c r="LPN27" s="628"/>
      <c r="LPO27" s="1"/>
      <c r="LPP27" s="628"/>
      <c r="LPQ27" s="1"/>
      <c r="LPR27" s="628"/>
      <c r="LPS27" s="1"/>
      <c r="LPT27" s="628"/>
      <c r="LPU27" s="1"/>
      <c r="LPV27" s="628"/>
      <c r="LPW27" s="1"/>
      <c r="LPX27" s="628"/>
      <c r="LPY27" s="1"/>
      <c r="LPZ27" s="628"/>
      <c r="LQA27" s="1"/>
      <c r="LQB27" s="628"/>
      <c r="LQC27" s="1"/>
      <c r="LQD27" s="628"/>
      <c r="LQE27" s="1"/>
      <c r="LQF27" s="628"/>
      <c r="LQG27" s="1"/>
      <c r="LQH27" s="628"/>
      <c r="LQI27" s="1"/>
      <c r="LQJ27" s="628"/>
      <c r="LQK27" s="1"/>
      <c r="LQL27" s="628"/>
      <c r="LQM27" s="1"/>
      <c r="LQN27" s="628"/>
      <c r="LQO27" s="1"/>
      <c r="LQP27" s="628"/>
      <c r="LQQ27" s="1"/>
      <c r="LQR27" s="628"/>
      <c r="LQS27" s="1"/>
      <c r="LQT27" s="628"/>
      <c r="LQU27" s="1"/>
      <c r="LQV27" s="628"/>
      <c r="LQW27" s="1"/>
      <c r="LQX27" s="628"/>
      <c r="LQY27" s="1"/>
      <c r="LQZ27" s="628"/>
      <c r="LRA27" s="1"/>
      <c r="LRB27" s="628"/>
      <c r="LRC27" s="1"/>
      <c r="LRD27" s="628"/>
      <c r="LRE27" s="1"/>
      <c r="LRF27" s="628"/>
      <c r="LRG27" s="1"/>
      <c r="LRH27" s="628"/>
      <c r="LRI27" s="1"/>
      <c r="LRJ27" s="628"/>
      <c r="LRK27" s="1"/>
      <c r="LRL27" s="628"/>
      <c r="LRM27" s="1"/>
      <c r="LRN27" s="628"/>
      <c r="LRO27" s="1"/>
      <c r="LRP27" s="628"/>
      <c r="LRQ27" s="1"/>
      <c r="LRR27" s="628"/>
      <c r="LRS27" s="1"/>
      <c r="LRT27" s="628"/>
      <c r="LRU27" s="1"/>
      <c r="LRV27" s="628"/>
      <c r="LRW27" s="1"/>
      <c r="LRX27" s="628"/>
      <c r="LRY27" s="1"/>
      <c r="LRZ27" s="628"/>
      <c r="LSA27" s="1"/>
      <c r="LSB27" s="628"/>
      <c r="LSC27" s="1"/>
      <c r="LSD27" s="628"/>
      <c r="LSE27" s="1"/>
      <c r="LSF27" s="628"/>
      <c r="LSG27" s="1"/>
      <c r="LSH27" s="628"/>
      <c r="LSI27" s="1"/>
      <c r="LSJ27" s="628"/>
      <c r="LSK27" s="1"/>
      <c r="LSL27" s="628"/>
      <c r="LSM27" s="1"/>
      <c r="LSN27" s="628"/>
      <c r="LSO27" s="1"/>
      <c r="LSP27" s="628"/>
      <c r="LSQ27" s="1"/>
      <c r="LSR27" s="628"/>
      <c r="LSS27" s="1"/>
      <c r="LST27" s="628"/>
      <c r="LSU27" s="1"/>
      <c r="LSV27" s="628"/>
      <c r="LSW27" s="1"/>
      <c r="LSX27" s="628"/>
      <c r="LSY27" s="1"/>
      <c r="LSZ27" s="628"/>
      <c r="LTA27" s="1"/>
      <c r="LTB27" s="628"/>
      <c r="LTC27" s="1"/>
      <c r="LTD27" s="628"/>
      <c r="LTE27" s="1"/>
      <c r="LTF27" s="628"/>
      <c r="LTG27" s="1"/>
      <c r="LTH27" s="628"/>
      <c r="LTI27" s="1"/>
      <c r="LTJ27" s="628"/>
      <c r="LTK27" s="1"/>
      <c r="LTL27" s="628"/>
      <c r="LTM27" s="1"/>
      <c r="LTN27" s="628"/>
      <c r="LTO27" s="1"/>
      <c r="LTP27" s="628"/>
      <c r="LTQ27" s="1"/>
      <c r="LTR27" s="628"/>
      <c r="LTS27" s="1"/>
      <c r="LTT27" s="628"/>
      <c r="LTU27" s="1"/>
      <c r="LTV27" s="628"/>
      <c r="LTW27" s="1"/>
      <c r="LTX27" s="628"/>
      <c r="LTY27" s="1"/>
      <c r="LTZ27" s="628"/>
      <c r="LUA27" s="1"/>
      <c r="LUB27" s="628"/>
      <c r="LUC27" s="1"/>
      <c r="LUD27" s="628"/>
      <c r="LUE27" s="1"/>
      <c r="LUF27" s="628"/>
      <c r="LUG27" s="1"/>
      <c r="LUH27" s="628"/>
      <c r="LUI27" s="1"/>
      <c r="LUJ27" s="628"/>
      <c r="LUK27" s="1"/>
      <c r="LUL27" s="628"/>
      <c r="LUM27" s="1"/>
      <c r="LUN27" s="628"/>
      <c r="LUO27" s="1"/>
      <c r="LUP27" s="628"/>
      <c r="LUQ27" s="1"/>
      <c r="LUR27" s="628"/>
      <c r="LUS27" s="1"/>
      <c r="LUT27" s="628"/>
      <c r="LUU27" s="1"/>
      <c r="LUV27" s="628"/>
      <c r="LUW27" s="1"/>
      <c r="LUX27" s="628"/>
      <c r="LUY27" s="1"/>
      <c r="LUZ27" s="628"/>
      <c r="LVA27" s="1"/>
      <c r="LVB27" s="628"/>
      <c r="LVC27" s="1"/>
      <c r="LVD27" s="628"/>
      <c r="LVE27" s="1"/>
      <c r="LVF27" s="628"/>
      <c r="LVG27" s="1"/>
      <c r="LVH27" s="628"/>
      <c r="LVI27" s="1"/>
      <c r="LVJ27" s="628"/>
      <c r="LVK27" s="1"/>
      <c r="LVL27" s="628"/>
      <c r="LVM27" s="1"/>
      <c r="LVN27" s="628"/>
      <c r="LVO27" s="1"/>
      <c r="LVP27" s="628"/>
      <c r="LVQ27" s="1"/>
      <c r="LVR27" s="628"/>
      <c r="LVS27" s="1"/>
      <c r="LVT27" s="628"/>
      <c r="LVU27" s="1"/>
      <c r="LVV27" s="628"/>
      <c r="LVW27" s="1"/>
      <c r="LVX27" s="628"/>
      <c r="LVY27" s="1"/>
      <c r="LVZ27" s="628"/>
      <c r="LWA27" s="1"/>
      <c r="LWB27" s="628"/>
      <c r="LWC27" s="1"/>
      <c r="LWD27" s="628"/>
      <c r="LWE27" s="1"/>
      <c r="LWF27" s="628"/>
      <c r="LWG27" s="1"/>
      <c r="LWH27" s="628"/>
      <c r="LWI27" s="1"/>
      <c r="LWJ27" s="628"/>
      <c r="LWK27" s="1"/>
      <c r="LWL27" s="628"/>
      <c r="LWM27" s="1"/>
      <c r="LWN27" s="628"/>
      <c r="LWO27" s="1"/>
      <c r="LWP27" s="628"/>
      <c r="LWQ27" s="1"/>
      <c r="LWR27" s="628"/>
      <c r="LWS27" s="1"/>
      <c r="LWT27" s="628"/>
      <c r="LWU27" s="1"/>
      <c r="LWV27" s="628"/>
      <c r="LWW27" s="1"/>
      <c r="LWX27" s="628"/>
      <c r="LWY27" s="1"/>
      <c r="LWZ27" s="628"/>
      <c r="LXA27" s="1"/>
      <c r="LXB27" s="628"/>
      <c r="LXC27" s="1"/>
      <c r="LXD27" s="628"/>
      <c r="LXE27" s="1"/>
      <c r="LXF27" s="628"/>
      <c r="LXG27" s="1"/>
      <c r="LXH27" s="628"/>
      <c r="LXI27" s="1"/>
      <c r="LXJ27" s="628"/>
      <c r="LXK27" s="1"/>
      <c r="LXL27" s="628"/>
      <c r="LXM27" s="1"/>
      <c r="LXN27" s="628"/>
      <c r="LXO27" s="1"/>
      <c r="LXP27" s="628"/>
      <c r="LXQ27" s="1"/>
      <c r="LXR27" s="628"/>
      <c r="LXS27" s="1"/>
      <c r="LXT27" s="628"/>
      <c r="LXU27" s="1"/>
      <c r="LXV27" s="628"/>
      <c r="LXW27" s="1"/>
      <c r="LXX27" s="628"/>
      <c r="LXY27" s="1"/>
      <c r="LXZ27" s="628"/>
      <c r="LYA27" s="1"/>
      <c r="LYB27" s="628"/>
      <c r="LYC27" s="1"/>
      <c r="LYD27" s="628"/>
      <c r="LYE27" s="1"/>
      <c r="LYF27" s="628"/>
      <c r="LYG27" s="1"/>
      <c r="LYH27" s="628"/>
      <c r="LYI27" s="1"/>
      <c r="LYJ27" s="628"/>
      <c r="LYK27" s="1"/>
      <c r="LYL27" s="628"/>
      <c r="LYM27" s="1"/>
      <c r="LYN27" s="628"/>
      <c r="LYO27" s="1"/>
      <c r="LYP27" s="628"/>
      <c r="LYQ27" s="1"/>
      <c r="LYR27" s="628"/>
      <c r="LYS27" s="1"/>
      <c r="LYT27" s="628"/>
      <c r="LYU27" s="1"/>
      <c r="LYV27" s="628"/>
      <c r="LYW27" s="1"/>
      <c r="LYX27" s="628"/>
      <c r="LYY27" s="1"/>
      <c r="LYZ27" s="628"/>
      <c r="LZA27" s="1"/>
      <c r="LZB27" s="628"/>
      <c r="LZC27" s="1"/>
      <c r="LZD27" s="628"/>
      <c r="LZE27" s="1"/>
      <c r="LZF27" s="628"/>
      <c r="LZG27" s="1"/>
      <c r="LZH27" s="628"/>
      <c r="LZI27" s="1"/>
      <c r="LZJ27" s="628"/>
      <c r="LZK27" s="1"/>
      <c r="LZL27" s="628"/>
      <c r="LZM27" s="1"/>
      <c r="LZN27" s="628"/>
      <c r="LZO27" s="1"/>
      <c r="LZP27" s="628"/>
      <c r="LZQ27" s="1"/>
      <c r="LZR27" s="628"/>
      <c r="LZS27" s="1"/>
      <c r="LZT27" s="628"/>
      <c r="LZU27" s="1"/>
      <c r="LZV27" s="628"/>
      <c r="LZW27" s="1"/>
      <c r="LZX27" s="628"/>
      <c r="LZY27" s="1"/>
      <c r="LZZ27" s="628"/>
      <c r="MAA27" s="1"/>
      <c r="MAB27" s="628"/>
      <c r="MAC27" s="1"/>
      <c r="MAD27" s="628"/>
      <c r="MAE27" s="1"/>
      <c r="MAF27" s="628"/>
      <c r="MAG27" s="1"/>
      <c r="MAH27" s="628"/>
      <c r="MAI27" s="1"/>
      <c r="MAJ27" s="628"/>
      <c r="MAK27" s="1"/>
      <c r="MAL27" s="628"/>
      <c r="MAM27" s="1"/>
      <c r="MAN27" s="628"/>
      <c r="MAO27" s="1"/>
      <c r="MAP27" s="628"/>
      <c r="MAQ27" s="1"/>
      <c r="MAR27" s="628"/>
      <c r="MAS27" s="1"/>
      <c r="MAT27" s="628"/>
      <c r="MAU27" s="1"/>
      <c r="MAV27" s="628"/>
      <c r="MAW27" s="1"/>
      <c r="MAX27" s="628"/>
      <c r="MAY27" s="1"/>
      <c r="MAZ27" s="628"/>
      <c r="MBA27" s="1"/>
      <c r="MBB27" s="628"/>
      <c r="MBC27" s="1"/>
      <c r="MBD27" s="628"/>
      <c r="MBE27" s="1"/>
      <c r="MBF27" s="628"/>
      <c r="MBG27" s="1"/>
      <c r="MBH27" s="628"/>
      <c r="MBI27" s="1"/>
      <c r="MBJ27" s="628"/>
      <c r="MBK27" s="1"/>
      <c r="MBL27" s="628"/>
      <c r="MBM27" s="1"/>
      <c r="MBN27" s="628"/>
      <c r="MBO27" s="1"/>
      <c r="MBP27" s="628"/>
      <c r="MBQ27" s="1"/>
      <c r="MBR27" s="628"/>
      <c r="MBS27" s="1"/>
      <c r="MBT27" s="628"/>
      <c r="MBU27" s="1"/>
      <c r="MBV27" s="628"/>
      <c r="MBW27" s="1"/>
      <c r="MBX27" s="628"/>
      <c r="MBY27" s="1"/>
      <c r="MBZ27" s="628"/>
      <c r="MCA27" s="1"/>
      <c r="MCB27" s="628"/>
      <c r="MCC27" s="1"/>
      <c r="MCD27" s="628"/>
      <c r="MCE27" s="1"/>
      <c r="MCF27" s="628"/>
      <c r="MCG27" s="1"/>
      <c r="MCH27" s="628"/>
      <c r="MCI27" s="1"/>
      <c r="MCJ27" s="628"/>
      <c r="MCK27" s="1"/>
      <c r="MCL27" s="628"/>
      <c r="MCM27" s="1"/>
      <c r="MCN27" s="628"/>
      <c r="MCO27" s="1"/>
      <c r="MCP27" s="628"/>
      <c r="MCQ27" s="1"/>
      <c r="MCR27" s="628"/>
      <c r="MCS27" s="1"/>
      <c r="MCT27" s="628"/>
      <c r="MCU27" s="1"/>
      <c r="MCV27" s="628"/>
      <c r="MCW27" s="1"/>
      <c r="MCX27" s="628"/>
      <c r="MCY27" s="1"/>
      <c r="MCZ27" s="628"/>
      <c r="MDA27" s="1"/>
      <c r="MDB27" s="628"/>
      <c r="MDC27" s="1"/>
      <c r="MDD27" s="628"/>
      <c r="MDE27" s="1"/>
      <c r="MDF27" s="628"/>
      <c r="MDG27" s="1"/>
      <c r="MDH27" s="628"/>
      <c r="MDI27" s="1"/>
      <c r="MDJ27" s="628"/>
      <c r="MDK27" s="1"/>
      <c r="MDL27" s="628"/>
      <c r="MDM27" s="1"/>
      <c r="MDN27" s="628"/>
      <c r="MDO27" s="1"/>
      <c r="MDP27" s="628"/>
      <c r="MDQ27" s="1"/>
      <c r="MDR27" s="628"/>
      <c r="MDS27" s="1"/>
      <c r="MDT27" s="628"/>
      <c r="MDU27" s="1"/>
      <c r="MDV27" s="628"/>
      <c r="MDW27" s="1"/>
      <c r="MDX27" s="628"/>
      <c r="MDY27" s="1"/>
      <c r="MDZ27" s="628"/>
      <c r="MEA27" s="1"/>
      <c r="MEB27" s="628"/>
      <c r="MEC27" s="1"/>
      <c r="MED27" s="628"/>
      <c r="MEE27" s="1"/>
      <c r="MEF27" s="628"/>
      <c r="MEG27" s="1"/>
      <c r="MEH27" s="628"/>
      <c r="MEI27" s="1"/>
      <c r="MEJ27" s="628"/>
      <c r="MEK27" s="1"/>
      <c r="MEL27" s="628"/>
      <c r="MEM27" s="1"/>
      <c r="MEN27" s="628"/>
      <c r="MEO27" s="1"/>
      <c r="MEP27" s="628"/>
      <c r="MEQ27" s="1"/>
      <c r="MER27" s="628"/>
      <c r="MES27" s="1"/>
      <c r="MET27" s="628"/>
      <c r="MEU27" s="1"/>
      <c r="MEV27" s="628"/>
      <c r="MEW27" s="1"/>
      <c r="MEX27" s="628"/>
      <c r="MEY27" s="1"/>
      <c r="MEZ27" s="628"/>
      <c r="MFA27" s="1"/>
      <c r="MFB27" s="628"/>
      <c r="MFC27" s="1"/>
      <c r="MFD27" s="628"/>
      <c r="MFE27" s="1"/>
      <c r="MFF27" s="628"/>
      <c r="MFG27" s="1"/>
      <c r="MFH27" s="628"/>
      <c r="MFI27" s="1"/>
      <c r="MFJ27" s="628"/>
      <c r="MFK27" s="1"/>
      <c r="MFL27" s="628"/>
      <c r="MFM27" s="1"/>
      <c r="MFN27" s="628"/>
      <c r="MFO27" s="1"/>
      <c r="MFP27" s="628"/>
      <c r="MFQ27" s="1"/>
      <c r="MFR27" s="628"/>
      <c r="MFS27" s="1"/>
      <c r="MFT27" s="628"/>
      <c r="MFU27" s="1"/>
      <c r="MFV27" s="628"/>
      <c r="MFW27" s="1"/>
      <c r="MFX27" s="628"/>
      <c r="MFY27" s="1"/>
      <c r="MFZ27" s="628"/>
      <c r="MGA27" s="1"/>
      <c r="MGB27" s="628"/>
      <c r="MGC27" s="1"/>
      <c r="MGD27" s="628"/>
      <c r="MGE27" s="1"/>
      <c r="MGF27" s="628"/>
      <c r="MGG27" s="1"/>
      <c r="MGH27" s="628"/>
      <c r="MGI27" s="1"/>
      <c r="MGJ27" s="628"/>
      <c r="MGK27" s="1"/>
      <c r="MGL27" s="628"/>
      <c r="MGM27" s="1"/>
      <c r="MGN27" s="628"/>
      <c r="MGO27" s="1"/>
      <c r="MGP27" s="628"/>
      <c r="MGQ27" s="1"/>
      <c r="MGR27" s="628"/>
      <c r="MGS27" s="1"/>
      <c r="MGT27" s="628"/>
      <c r="MGU27" s="1"/>
      <c r="MGV27" s="628"/>
      <c r="MGW27" s="1"/>
      <c r="MGX27" s="628"/>
      <c r="MGY27" s="1"/>
      <c r="MGZ27" s="628"/>
      <c r="MHA27" s="1"/>
      <c r="MHB27" s="628"/>
      <c r="MHC27" s="1"/>
      <c r="MHD27" s="628"/>
      <c r="MHE27" s="1"/>
      <c r="MHF27" s="628"/>
      <c r="MHG27" s="1"/>
      <c r="MHH27" s="628"/>
      <c r="MHI27" s="1"/>
      <c r="MHJ27" s="628"/>
      <c r="MHK27" s="1"/>
      <c r="MHL27" s="628"/>
      <c r="MHM27" s="1"/>
      <c r="MHN27" s="628"/>
      <c r="MHO27" s="1"/>
      <c r="MHP27" s="628"/>
      <c r="MHQ27" s="1"/>
      <c r="MHR27" s="628"/>
      <c r="MHS27" s="1"/>
      <c r="MHT27" s="628"/>
      <c r="MHU27" s="1"/>
      <c r="MHV27" s="628"/>
      <c r="MHW27" s="1"/>
      <c r="MHX27" s="628"/>
      <c r="MHY27" s="1"/>
      <c r="MHZ27" s="628"/>
      <c r="MIA27" s="1"/>
      <c r="MIB27" s="628"/>
      <c r="MIC27" s="1"/>
      <c r="MID27" s="628"/>
      <c r="MIE27" s="1"/>
      <c r="MIF27" s="628"/>
      <c r="MIG27" s="1"/>
      <c r="MIH27" s="628"/>
      <c r="MII27" s="1"/>
      <c r="MIJ27" s="628"/>
      <c r="MIK27" s="1"/>
      <c r="MIL27" s="628"/>
      <c r="MIM27" s="1"/>
      <c r="MIN27" s="628"/>
      <c r="MIO27" s="1"/>
      <c r="MIP27" s="628"/>
      <c r="MIQ27" s="1"/>
      <c r="MIR27" s="628"/>
      <c r="MIS27" s="1"/>
      <c r="MIT27" s="628"/>
      <c r="MIU27" s="1"/>
      <c r="MIV27" s="628"/>
      <c r="MIW27" s="1"/>
      <c r="MIX27" s="628"/>
      <c r="MIY27" s="1"/>
      <c r="MIZ27" s="628"/>
      <c r="MJA27" s="1"/>
      <c r="MJB27" s="628"/>
      <c r="MJC27" s="1"/>
      <c r="MJD27" s="628"/>
      <c r="MJE27" s="1"/>
      <c r="MJF27" s="628"/>
      <c r="MJG27" s="1"/>
      <c r="MJH27" s="628"/>
      <c r="MJI27" s="1"/>
      <c r="MJJ27" s="628"/>
      <c r="MJK27" s="1"/>
      <c r="MJL27" s="628"/>
      <c r="MJM27" s="1"/>
      <c r="MJN27" s="628"/>
      <c r="MJO27" s="1"/>
      <c r="MJP27" s="628"/>
      <c r="MJQ27" s="1"/>
      <c r="MJR27" s="628"/>
      <c r="MJS27" s="1"/>
      <c r="MJT27" s="628"/>
      <c r="MJU27" s="1"/>
      <c r="MJV27" s="628"/>
      <c r="MJW27" s="1"/>
      <c r="MJX27" s="628"/>
      <c r="MJY27" s="1"/>
      <c r="MJZ27" s="628"/>
      <c r="MKA27" s="1"/>
      <c r="MKB27" s="628"/>
      <c r="MKC27" s="1"/>
      <c r="MKD27" s="628"/>
      <c r="MKE27" s="1"/>
      <c r="MKF27" s="628"/>
      <c r="MKG27" s="1"/>
      <c r="MKH27" s="628"/>
      <c r="MKI27" s="1"/>
      <c r="MKJ27" s="628"/>
      <c r="MKK27" s="1"/>
      <c r="MKL27" s="628"/>
      <c r="MKM27" s="1"/>
      <c r="MKN27" s="628"/>
      <c r="MKO27" s="1"/>
      <c r="MKP27" s="628"/>
      <c r="MKQ27" s="1"/>
      <c r="MKR27" s="628"/>
      <c r="MKS27" s="1"/>
      <c r="MKT27" s="628"/>
      <c r="MKU27" s="1"/>
      <c r="MKV27" s="628"/>
      <c r="MKW27" s="1"/>
      <c r="MKX27" s="628"/>
      <c r="MKY27" s="1"/>
      <c r="MKZ27" s="628"/>
      <c r="MLA27" s="1"/>
      <c r="MLB27" s="628"/>
      <c r="MLC27" s="1"/>
      <c r="MLD27" s="628"/>
      <c r="MLE27" s="1"/>
      <c r="MLF27" s="628"/>
      <c r="MLG27" s="1"/>
      <c r="MLH27" s="628"/>
      <c r="MLI27" s="1"/>
      <c r="MLJ27" s="628"/>
      <c r="MLK27" s="1"/>
      <c r="MLL27" s="628"/>
      <c r="MLM27" s="1"/>
      <c r="MLN27" s="628"/>
      <c r="MLO27" s="1"/>
      <c r="MLP27" s="628"/>
      <c r="MLQ27" s="1"/>
      <c r="MLR27" s="628"/>
      <c r="MLS27" s="1"/>
      <c r="MLT27" s="628"/>
      <c r="MLU27" s="1"/>
      <c r="MLV27" s="628"/>
      <c r="MLW27" s="1"/>
      <c r="MLX27" s="628"/>
      <c r="MLY27" s="1"/>
      <c r="MLZ27" s="628"/>
      <c r="MMA27" s="1"/>
      <c r="MMB27" s="628"/>
      <c r="MMC27" s="1"/>
      <c r="MMD27" s="628"/>
      <c r="MME27" s="1"/>
      <c r="MMF27" s="628"/>
      <c r="MMG27" s="1"/>
      <c r="MMH27" s="628"/>
      <c r="MMI27" s="1"/>
      <c r="MMJ27" s="628"/>
      <c r="MMK27" s="1"/>
      <c r="MML27" s="628"/>
      <c r="MMM27" s="1"/>
      <c r="MMN27" s="628"/>
      <c r="MMO27" s="1"/>
      <c r="MMP27" s="628"/>
      <c r="MMQ27" s="1"/>
      <c r="MMR27" s="628"/>
      <c r="MMS27" s="1"/>
      <c r="MMT27" s="628"/>
      <c r="MMU27" s="1"/>
      <c r="MMV27" s="628"/>
      <c r="MMW27" s="1"/>
      <c r="MMX27" s="628"/>
      <c r="MMY27" s="1"/>
      <c r="MMZ27" s="628"/>
      <c r="MNA27" s="1"/>
      <c r="MNB27" s="628"/>
      <c r="MNC27" s="1"/>
      <c r="MND27" s="628"/>
      <c r="MNE27" s="1"/>
      <c r="MNF27" s="628"/>
      <c r="MNG27" s="1"/>
      <c r="MNH27" s="628"/>
      <c r="MNI27" s="1"/>
      <c r="MNJ27" s="628"/>
      <c r="MNK27" s="1"/>
      <c r="MNL27" s="628"/>
      <c r="MNM27" s="1"/>
      <c r="MNN27" s="628"/>
      <c r="MNO27" s="1"/>
      <c r="MNP27" s="628"/>
      <c r="MNQ27" s="1"/>
      <c r="MNR27" s="628"/>
      <c r="MNS27" s="1"/>
      <c r="MNT27" s="628"/>
      <c r="MNU27" s="1"/>
      <c r="MNV27" s="628"/>
      <c r="MNW27" s="1"/>
      <c r="MNX27" s="628"/>
      <c r="MNY27" s="1"/>
      <c r="MNZ27" s="628"/>
      <c r="MOA27" s="1"/>
      <c r="MOB27" s="628"/>
      <c r="MOC27" s="1"/>
      <c r="MOD27" s="628"/>
      <c r="MOE27" s="1"/>
      <c r="MOF27" s="628"/>
      <c r="MOG27" s="1"/>
      <c r="MOH27" s="628"/>
      <c r="MOI27" s="1"/>
      <c r="MOJ27" s="628"/>
      <c r="MOK27" s="1"/>
      <c r="MOL27" s="628"/>
      <c r="MOM27" s="1"/>
      <c r="MON27" s="628"/>
      <c r="MOO27" s="1"/>
      <c r="MOP27" s="628"/>
      <c r="MOQ27" s="1"/>
      <c r="MOR27" s="628"/>
      <c r="MOS27" s="1"/>
      <c r="MOT27" s="628"/>
      <c r="MOU27" s="1"/>
      <c r="MOV27" s="628"/>
      <c r="MOW27" s="1"/>
      <c r="MOX27" s="628"/>
      <c r="MOY27" s="1"/>
      <c r="MOZ27" s="628"/>
      <c r="MPA27" s="1"/>
      <c r="MPB27" s="628"/>
      <c r="MPC27" s="1"/>
      <c r="MPD27" s="628"/>
      <c r="MPE27" s="1"/>
      <c r="MPF27" s="628"/>
      <c r="MPG27" s="1"/>
      <c r="MPH27" s="628"/>
      <c r="MPI27" s="1"/>
      <c r="MPJ27" s="628"/>
      <c r="MPK27" s="1"/>
      <c r="MPL27" s="628"/>
      <c r="MPM27" s="1"/>
      <c r="MPN27" s="628"/>
      <c r="MPO27" s="1"/>
      <c r="MPP27" s="628"/>
      <c r="MPQ27" s="1"/>
      <c r="MPR27" s="628"/>
      <c r="MPS27" s="1"/>
      <c r="MPT27" s="628"/>
      <c r="MPU27" s="1"/>
      <c r="MPV27" s="628"/>
      <c r="MPW27" s="1"/>
      <c r="MPX27" s="628"/>
      <c r="MPY27" s="1"/>
      <c r="MPZ27" s="628"/>
      <c r="MQA27" s="1"/>
      <c r="MQB27" s="628"/>
      <c r="MQC27" s="1"/>
      <c r="MQD27" s="628"/>
      <c r="MQE27" s="1"/>
      <c r="MQF27" s="628"/>
      <c r="MQG27" s="1"/>
      <c r="MQH27" s="628"/>
      <c r="MQI27" s="1"/>
      <c r="MQJ27" s="628"/>
      <c r="MQK27" s="1"/>
      <c r="MQL27" s="628"/>
      <c r="MQM27" s="1"/>
      <c r="MQN27" s="628"/>
      <c r="MQO27" s="1"/>
      <c r="MQP27" s="628"/>
      <c r="MQQ27" s="1"/>
      <c r="MQR27" s="628"/>
      <c r="MQS27" s="1"/>
      <c r="MQT27" s="628"/>
      <c r="MQU27" s="1"/>
      <c r="MQV27" s="628"/>
      <c r="MQW27" s="1"/>
      <c r="MQX27" s="628"/>
      <c r="MQY27" s="1"/>
      <c r="MQZ27" s="628"/>
      <c r="MRA27" s="1"/>
      <c r="MRB27" s="628"/>
      <c r="MRC27" s="1"/>
      <c r="MRD27" s="628"/>
      <c r="MRE27" s="1"/>
      <c r="MRF27" s="628"/>
      <c r="MRG27" s="1"/>
      <c r="MRH27" s="628"/>
      <c r="MRI27" s="1"/>
      <c r="MRJ27" s="628"/>
      <c r="MRK27" s="1"/>
      <c r="MRL27" s="628"/>
      <c r="MRM27" s="1"/>
      <c r="MRN27" s="628"/>
      <c r="MRO27" s="1"/>
      <c r="MRP27" s="628"/>
      <c r="MRQ27" s="1"/>
      <c r="MRR27" s="628"/>
      <c r="MRS27" s="1"/>
      <c r="MRT27" s="628"/>
      <c r="MRU27" s="1"/>
      <c r="MRV27" s="628"/>
      <c r="MRW27" s="1"/>
      <c r="MRX27" s="628"/>
      <c r="MRY27" s="1"/>
      <c r="MRZ27" s="628"/>
      <c r="MSA27" s="1"/>
      <c r="MSB27" s="628"/>
      <c r="MSC27" s="1"/>
      <c r="MSD27" s="628"/>
      <c r="MSE27" s="1"/>
      <c r="MSF27" s="628"/>
      <c r="MSG27" s="1"/>
      <c r="MSH27" s="628"/>
      <c r="MSI27" s="1"/>
      <c r="MSJ27" s="628"/>
      <c r="MSK27" s="1"/>
      <c r="MSL27" s="628"/>
      <c r="MSM27" s="1"/>
      <c r="MSN27" s="628"/>
      <c r="MSO27" s="1"/>
      <c r="MSP27" s="628"/>
      <c r="MSQ27" s="1"/>
      <c r="MSR27" s="628"/>
      <c r="MSS27" s="1"/>
      <c r="MST27" s="628"/>
      <c r="MSU27" s="1"/>
      <c r="MSV27" s="628"/>
      <c r="MSW27" s="1"/>
      <c r="MSX27" s="628"/>
      <c r="MSY27" s="1"/>
      <c r="MSZ27" s="628"/>
      <c r="MTA27" s="1"/>
      <c r="MTB27" s="628"/>
      <c r="MTC27" s="1"/>
      <c r="MTD27" s="628"/>
      <c r="MTE27" s="1"/>
      <c r="MTF27" s="628"/>
      <c r="MTG27" s="1"/>
      <c r="MTH27" s="628"/>
      <c r="MTI27" s="1"/>
      <c r="MTJ27" s="628"/>
      <c r="MTK27" s="1"/>
      <c r="MTL27" s="628"/>
      <c r="MTM27" s="1"/>
      <c r="MTN27" s="628"/>
      <c r="MTO27" s="1"/>
      <c r="MTP27" s="628"/>
      <c r="MTQ27" s="1"/>
      <c r="MTR27" s="628"/>
      <c r="MTS27" s="1"/>
      <c r="MTT27" s="628"/>
      <c r="MTU27" s="1"/>
      <c r="MTV27" s="628"/>
      <c r="MTW27" s="1"/>
      <c r="MTX27" s="628"/>
      <c r="MTY27" s="1"/>
      <c r="MTZ27" s="628"/>
      <c r="MUA27" s="1"/>
      <c r="MUB27" s="628"/>
      <c r="MUC27" s="1"/>
      <c r="MUD27" s="628"/>
      <c r="MUE27" s="1"/>
      <c r="MUF27" s="628"/>
      <c r="MUG27" s="1"/>
      <c r="MUH27" s="628"/>
      <c r="MUI27" s="1"/>
      <c r="MUJ27" s="628"/>
      <c r="MUK27" s="1"/>
      <c r="MUL27" s="628"/>
      <c r="MUM27" s="1"/>
      <c r="MUN27" s="628"/>
      <c r="MUO27" s="1"/>
      <c r="MUP27" s="628"/>
      <c r="MUQ27" s="1"/>
      <c r="MUR27" s="628"/>
      <c r="MUS27" s="1"/>
      <c r="MUT27" s="628"/>
      <c r="MUU27" s="1"/>
      <c r="MUV27" s="628"/>
      <c r="MUW27" s="1"/>
      <c r="MUX27" s="628"/>
      <c r="MUY27" s="1"/>
      <c r="MUZ27" s="628"/>
      <c r="MVA27" s="1"/>
      <c r="MVB27" s="628"/>
      <c r="MVC27" s="1"/>
      <c r="MVD27" s="628"/>
      <c r="MVE27" s="1"/>
      <c r="MVF27" s="628"/>
      <c r="MVG27" s="1"/>
      <c r="MVH27" s="628"/>
      <c r="MVI27" s="1"/>
      <c r="MVJ27" s="628"/>
      <c r="MVK27" s="1"/>
      <c r="MVL27" s="628"/>
      <c r="MVM27" s="1"/>
      <c r="MVN27" s="628"/>
      <c r="MVO27" s="1"/>
      <c r="MVP27" s="628"/>
      <c r="MVQ27" s="1"/>
      <c r="MVR27" s="628"/>
      <c r="MVS27" s="1"/>
      <c r="MVT27" s="628"/>
      <c r="MVU27" s="1"/>
      <c r="MVV27" s="628"/>
      <c r="MVW27" s="1"/>
      <c r="MVX27" s="628"/>
      <c r="MVY27" s="1"/>
      <c r="MVZ27" s="628"/>
      <c r="MWA27" s="1"/>
      <c r="MWB27" s="628"/>
      <c r="MWC27" s="1"/>
      <c r="MWD27" s="628"/>
      <c r="MWE27" s="1"/>
      <c r="MWF27" s="628"/>
      <c r="MWG27" s="1"/>
      <c r="MWH27" s="628"/>
      <c r="MWI27" s="1"/>
      <c r="MWJ27" s="628"/>
      <c r="MWK27" s="1"/>
      <c r="MWL27" s="628"/>
      <c r="MWM27" s="1"/>
      <c r="MWN27" s="628"/>
      <c r="MWO27" s="1"/>
      <c r="MWP27" s="628"/>
      <c r="MWQ27" s="1"/>
      <c r="MWR27" s="628"/>
      <c r="MWS27" s="1"/>
      <c r="MWT27" s="628"/>
      <c r="MWU27" s="1"/>
      <c r="MWV27" s="628"/>
      <c r="MWW27" s="1"/>
      <c r="MWX27" s="628"/>
      <c r="MWY27" s="1"/>
      <c r="MWZ27" s="628"/>
      <c r="MXA27" s="1"/>
      <c r="MXB27" s="628"/>
      <c r="MXC27" s="1"/>
      <c r="MXD27" s="628"/>
      <c r="MXE27" s="1"/>
      <c r="MXF27" s="628"/>
      <c r="MXG27" s="1"/>
      <c r="MXH27" s="628"/>
      <c r="MXI27" s="1"/>
      <c r="MXJ27" s="628"/>
      <c r="MXK27" s="1"/>
      <c r="MXL27" s="628"/>
      <c r="MXM27" s="1"/>
      <c r="MXN27" s="628"/>
      <c r="MXO27" s="1"/>
      <c r="MXP27" s="628"/>
      <c r="MXQ27" s="1"/>
      <c r="MXR27" s="628"/>
      <c r="MXS27" s="1"/>
      <c r="MXT27" s="628"/>
      <c r="MXU27" s="1"/>
      <c r="MXV27" s="628"/>
      <c r="MXW27" s="1"/>
      <c r="MXX27" s="628"/>
      <c r="MXY27" s="1"/>
      <c r="MXZ27" s="628"/>
      <c r="MYA27" s="1"/>
      <c r="MYB27" s="628"/>
      <c r="MYC27" s="1"/>
      <c r="MYD27" s="628"/>
      <c r="MYE27" s="1"/>
      <c r="MYF27" s="628"/>
      <c r="MYG27" s="1"/>
      <c r="MYH27" s="628"/>
      <c r="MYI27" s="1"/>
      <c r="MYJ27" s="628"/>
      <c r="MYK27" s="1"/>
      <c r="MYL27" s="628"/>
      <c r="MYM27" s="1"/>
      <c r="MYN27" s="628"/>
      <c r="MYO27" s="1"/>
      <c r="MYP27" s="628"/>
      <c r="MYQ27" s="1"/>
      <c r="MYR27" s="628"/>
      <c r="MYS27" s="1"/>
      <c r="MYT27" s="628"/>
      <c r="MYU27" s="1"/>
      <c r="MYV27" s="628"/>
      <c r="MYW27" s="1"/>
      <c r="MYX27" s="628"/>
      <c r="MYY27" s="1"/>
      <c r="MYZ27" s="628"/>
      <c r="MZA27" s="1"/>
      <c r="MZB27" s="628"/>
      <c r="MZC27" s="1"/>
      <c r="MZD27" s="628"/>
      <c r="MZE27" s="1"/>
      <c r="MZF27" s="628"/>
      <c r="MZG27" s="1"/>
      <c r="MZH27" s="628"/>
      <c r="MZI27" s="1"/>
      <c r="MZJ27" s="628"/>
      <c r="MZK27" s="1"/>
      <c r="MZL27" s="628"/>
      <c r="MZM27" s="1"/>
      <c r="MZN27" s="628"/>
      <c r="MZO27" s="1"/>
      <c r="MZP27" s="628"/>
      <c r="MZQ27" s="1"/>
      <c r="MZR27" s="628"/>
      <c r="MZS27" s="1"/>
      <c r="MZT27" s="628"/>
      <c r="MZU27" s="1"/>
      <c r="MZV27" s="628"/>
      <c r="MZW27" s="1"/>
      <c r="MZX27" s="628"/>
      <c r="MZY27" s="1"/>
      <c r="MZZ27" s="628"/>
      <c r="NAA27" s="1"/>
      <c r="NAB27" s="628"/>
      <c r="NAC27" s="1"/>
      <c r="NAD27" s="628"/>
      <c r="NAE27" s="1"/>
      <c r="NAF27" s="628"/>
      <c r="NAG27" s="1"/>
      <c r="NAH27" s="628"/>
      <c r="NAI27" s="1"/>
      <c r="NAJ27" s="628"/>
      <c r="NAK27" s="1"/>
      <c r="NAL27" s="628"/>
      <c r="NAM27" s="1"/>
      <c r="NAN27" s="628"/>
      <c r="NAO27" s="1"/>
      <c r="NAP27" s="628"/>
      <c r="NAQ27" s="1"/>
      <c r="NAR27" s="628"/>
      <c r="NAS27" s="1"/>
      <c r="NAT27" s="628"/>
      <c r="NAU27" s="1"/>
      <c r="NAV27" s="628"/>
      <c r="NAW27" s="1"/>
      <c r="NAX27" s="628"/>
      <c r="NAY27" s="1"/>
      <c r="NAZ27" s="628"/>
      <c r="NBA27" s="1"/>
      <c r="NBB27" s="628"/>
      <c r="NBC27" s="1"/>
      <c r="NBD27" s="628"/>
      <c r="NBE27" s="1"/>
      <c r="NBF27" s="628"/>
      <c r="NBG27" s="1"/>
      <c r="NBH27" s="628"/>
      <c r="NBI27" s="1"/>
      <c r="NBJ27" s="628"/>
      <c r="NBK27" s="1"/>
      <c r="NBL27" s="628"/>
      <c r="NBM27" s="1"/>
      <c r="NBN27" s="628"/>
      <c r="NBO27" s="1"/>
      <c r="NBP27" s="628"/>
      <c r="NBQ27" s="1"/>
      <c r="NBR27" s="628"/>
      <c r="NBS27" s="1"/>
      <c r="NBT27" s="628"/>
      <c r="NBU27" s="1"/>
      <c r="NBV27" s="628"/>
      <c r="NBW27" s="1"/>
      <c r="NBX27" s="628"/>
      <c r="NBY27" s="1"/>
      <c r="NBZ27" s="628"/>
      <c r="NCA27" s="1"/>
      <c r="NCB27" s="628"/>
      <c r="NCC27" s="1"/>
      <c r="NCD27" s="628"/>
      <c r="NCE27" s="1"/>
      <c r="NCF27" s="628"/>
      <c r="NCG27" s="1"/>
      <c r="NCH27" s="628"/>
      <c r="NCI27" s="1"/>
      <c r="NCJ27" s="628"/>
      <c r="NCK27" s="1"/>
      <c r="NCL27" s="628"/>
      <c r="NCM27" s="1"/>
      <c r="NCN27" s="628"/>
      <c r="NCO27" s="1"/>
      <c r="NCP27" s="628"/>
      <c r="NCQ27" s="1"/>
      <c r="NCR27" s="628"/>
      <c r="NCS27" s="1"/>
      <c r="NCT27" s="628"/>
      <c r="NCU27" s="1"/>
      <c r="NCV27" s="628"/>
      <c r="NCW27" s="1"/>
      <c r="NCX27" s="628"/>
      <c r="NCY27" s="1"/>
      <c r="NCZ27" s="628"/>
      <c r="NDA27" s="1"/>
      <c r="NDB27" s="628"/>
      <c r="NDC27" s="1"/>
      <c r="NDD27" s="628"/>
      <c r="NDE27" s="1"/>
      <c r="NDF27" s="628"/>
      <c r="NDG27" s="1"/>
      <c r="NDH27" s="628"/>
      <c r="NDI27" s="1"/>
      <c r="NDJ27" s="628"/>
      <c r="NDK27" s="1"/>
      <c r="NDL27" s="628"/>
      <c r="NDM27" s="1"/>
      <c r="NDN27" s="628"/>
      <c r="NDO27" s="1"/>
      <c r="NDP27" s="628"/>
      <c r="NDQ27" s="1"/>
      <c r="NDR27" s="628"/>
      <c r="NDS27" s="1"/>
      <c r="NDT27" s="628"/>
      <c r="NDU27" s="1"/>
      <c r="NDV27" s="628"/>
      <c r="NDW27" s="1"/>
      <c r="NDX27" s="628"/>
      <c r="NDY27" s="1"/>
      <c r="NDZ27" s="628"/>
      <c r="NEA27" s="1"/>
      <c r="NEB27" s="628"/>
      <c r="NEC27" s="1"/>
      <c r="NED27" s="628"/>
      <c r="NEE27" s="1"/>
      <c r="NEF27" s="628"/>
      <c r="NEG27" s="1"/>
      <c r="NEH27" s="628"/>
      <c r="NEI27" s="1"/>
      <c r="NEJ27" s="628"/>
      <c r="NEK27" s="1"/>
      <c r="NEL27" s="628"/>
      <c r="NEM27" s="1"/>
      <c r="NEN27" s="628"/>
      <c r="NEO27" s="1"/>
      <c r="NEP27" s="628"/>
      <c r="NEQ27" s="1"/>
      <c r="NER27" s="628"/>
      <c r="NES27" s="1"/>
      <c r="NET27" s="628"/>
      <c r="NEU27" s="1"/>
      <c r="NEV27" s="628"/>
      <c r="NEW27" s="1"/>
      <c r="NEX27" s="628"/>
      <c r="NEY27" s="1"/>
      <c r="NEZ27" s="628"/>
      <c r="NFA27" s="1"/>
      <c r="NFB27" s="628"/>
      <c r="NFC27" s="1"/>
      <c r="NFD27" s="628"/>
      <c r="NFE27" s="1"/>
      <c r="NFF27" s="628"/>
      <c r="NFG27" s="1"/>
      <c r="NFH27" s="628"/>
      <c r="NFI27" s="1"/>
      <c r="NFJ27" s="628"/>
      <c r="NFK27" s="1"/>
      <c r="NFL27" s="628"/>
      <c r="NFM27" s="1"/>
      <c r="NFN27" s="628"/>
      <c r="NFO27" s="1"/>
      <c r="NFP27" s="628"/>
      <c r="NFQ27" s="1"/>
      <c r="NFR27" s="628"/>
      <c r="NFS27" s="1"/>
      <c r="NFT27" s="628"/>
      <c r="NFU27" s="1"/>
      <c r="NFV27" s="628"/>
      <c r="NFW27" s="1"/>
      <c r="NFX27" s="628"/>
      <c r="NFY27" s="1"/>
      <c r="NFZ27" s="628"/>
      <c r="NGA27" s="1"/>
      <c r="NGB27" s="628"/>
      <c r="NGC27" s="1"/>
      <c r="NGD27" s="628"/>
      <c r="NGE27" s="1"/>
      <c r="NGF27" s="628"/>
      <c r="NGG27" s="1"/>
      <c r="NGH27" s="628"/>
      <c r="NGI27" s="1"/>
      <c r="NGJ27" s="628"/>
      <c r="NGK27" s="1"/>
      <c r="NGL27" s="628"/>
      <c r="NGM27" s="1"/>
      <c r="NGN27" s="628"/>
      <c r="NGO27" s="1"/>
      <c r="NGP27" s="628"/>
      <c r="NGQ27" s="1"/>
      <c r="NGR27" s="628"/>
      <c r="NGS27" s="1"/>
      <c r="NGT27" s="628"/>
      <c r="NGU27" s="1"/>
      <c r="NGV27" s="628"/>
      <c r="NGW27" s="1"/>
      <c r="NGX27" s="628"/>
      <c r="NGY27" s="1"/>
      <c r="NGZ27" s="628"/>
      <c r="NHA27" s="1"/>
      <c r="NHB27" s="628"/>
      <c r="NHC27" s="1"/>
      <c r="NHD27" s="628"/>
      <c r="NHE27" s="1"/>
      <c r="NHF27" s="628"/>
      <c r="NHG27" s="1"/>
      <c r="NHH27" s="628"/>
      <c r="NHI27" s="1"/>
      <c r="NHJ27" s="628"/>
      <c r="NHK27" s="1"/>
      <c r="NHL27" s="628"/>
      <c r="NHM27" s="1"/>
      <c r="NHN27" s="628"/>
      <c r="NHO27" s="1"/>
      <c r="NHP27" s="628"/>
      <c r="NHQ27" s="1"/>
      <c r="NHR27" s="628"/>
      <c r="NHS27" s="1"/>
      <c r="NHT27" s="628"/>
      <c r="NHU27" s="1"/>
      <c r="NHV27" s="628"/>
      <c r="NHW27" s="1"/>
      <c r="NHX27" s="628"/>
      <c r="NHY27" s="1"/>
      <c r="NHZ27" s="628"/>
      <c r="NIA27" s="1"/>
      <c r="NIB27" s="628"/>
      <c r="NIC27" s="1"/>
      <c r="NID27" s="628"/>
      <c r="NIE27" s="1"/>
      <c r="NIF27" s="628"/>
      <c r="NIG27" s="1"/>
      <c r="NIH27" s="628"/>
      <c r="NII27" s="1"/>
      <c r="NIJ27" s="628"/>
      <c r="NIK27" s="1"/>
      <c r="NIL27" s="628"/>
      <c r="NIM27" s="1"/>
      <c r="NIN27" s="628"/>
      <c r="NIO27" s="1"/>
      <c r="NIP27" s="628"/>
      <c r="NIQ27" s="1"/>
      <c r="NIR27" s="628"/>
      <c r="NIS27" s="1"/>
      <c r="NIT27" s="628"/>
      <c r="NIU27" s="1"/>
      <c r="NIV27" s="628"/>
      <c r="NIW27" s="1"/>
      <c r="NIX27" s="628"/>
      <c r="NIY27" s="1"/>
      <c r="NIZ27" s="628"/>
      <c r="NJA27" s="1"/>
      <c r="NJB27" s="628"/>
      <c r="NJC27" s="1"/>
      <c r="NJD27" s="628"/>
      <c r="NJE27" s="1"/>
      <c r="NJF27" s="628"/>
      <c r="NJG27" s="1"/>
      <c r="NJH27" s="628"/>
      <c r="NJI27" s="1"/>
      <c r="NJJ27" s="628"/>
      <c r="NJK27" s="1"/>
      <c r="NJL27" s="628"/>
      <c r="NJM27" s="1"/>
      <c r="NJN27" s="628"/>
      <c r="NJO27" s="1"/>
      <c r="NJP27" s="628"/>
      <c r="NJQ27" s="1"/>
      <c r="NJR27" s="628"/>
      <c r="NJS27" s="1"/>
      <c r="NJT27" s="628"/>
      <c r="NJU27" s="1"/>
      <c r="NJV27" s="628"/>
      <c r="NJW27" s="1"/>
      <c r="NJX27" s="628"/>
      <c r="NJY27" s="1"/>
      <c r="NJZ27" s="628"/>
      <c r="NKA27" s="1"/>
      <c r="NKB27" s="628"/>
      <c r="NKC27" s="1"/>
      <c r="NKD27" s="628"/>
      <c r="NKE27" s="1"/>
      <c r="NKF27" s="628"/>
      <c r="NKG27" s="1"/>
      <c r="NKH27" s="628"/>
      <c r="NKI27" s="1"/>
      <c r="NKJ27" s="628"/>
      <c r="NKK27" s="1"/>
      <c r="NKL27" s="628"/>
      <c r="NKM27" s="1"/>
      <c r="NKN27" s="628"/>
      <c r="NKO27" s="1"/>
      <c r="NKP27" s="628"/>
      <c r="NKQ27" s="1"/>
      <c r="NKR27" s="628"/>
      <c r="NKS27" s="1"/>
      <c r="NKT27" s="628"/>
      <c r="NKU27" s="1"/>
      <c r="NKV27" s="628"/>
      <c r="NKW27" s="1"/>
      <c r="NKX27" s="628"/>
      <c r="NKY27" s="1"/>
      <c r="NKZ27" s="628"/>
      <c r="NLA27" s="1"/>
      <c r="NLB27" s="628"/>
      <c r="NLC27" s="1"/>
      <c r="NLD27" s="628"/>
      <c r="NLE27" s="1"/>
      <c r="NLF27" s="628"/>
      <c r="NLG27" s="1"/>
      <c r="NLH27" s="628"/>
      <c r="NLI27" s="1"/>
      <c r="NLJ27" s="628"/>
      <c r="NLK27" s="1"/>
      <c r="NLL27" s="628"/>
      <c r="NLM27" s="1"/>
      <c r="NLN27" s="628"/>
      <c r="NLO27" s="1"/>
      <c r="NLP27" s="628"/>
      <c r="NLQ27" s="1"/>
      <c r="NLR27" s="628"/>
      <c r="NLS27" s="1"/>
      <c r="NLT27" s="628"/>
      <c r="NLU27" s="1"/>
      <c r="NLV27" s="628"/>
      <c r="NLW27" s="1"/>
      <c r="NLX27" s="628"/>
      <c r="NLY27" s="1"/>
      <c r="NLZ27" s="628"/>
      <c r="NMA27" s="1"/>
      <c r="NMB27" s="628"/>
      <c r="NMC27" s="1"/>
      <c r="NMD27" s="628"/>
      <c r="NME27" s="1"/>
      <c r="NMF27" s="628"/>
      <c r="NMG27" s="1"/>
      <c r="NMH27" s="628"/>
      <c r="NMI27" s="1"/>
      <c r="NMJ27" s="628"/>
      <c r="NMK27" s="1"/>
      <c r="NML27" s="628"/>
      <c r="NMM27" s="1"/>
      <c r="NMN27" s="628"/>
      <c r="NMO27" s="1"/>
      <c r="NMP27" s="628"/>
      <c r="NMQ27" s="1"/>
      <c r="NMR27" s="628"/>
      <c r="NMS27" s="1"/>
      <c r="NMT27" s="628"/>
      <c r="NMU27" s="1"/>
      <c r="NMV27" s="628"/>
      <c r="NMW27" s="1"/>
      <c r="NMX27" s="628"/>
      <c r="NMY27" s="1"/>
      <c r="NMZ27" s="628"/>
      <c r="NNA27" s="1"/>
      <c r="NNB27" s="628"/>
      <c r="NNC27" s="1"/>
      <c r="NND27" s="628"/>
      <c r="NNE27" s="1"/>
      <c r="NNF27" s="628"/>
      <c r="NNG27" s="1"/>
      <c r="NNH27" s="628"/>
      <c r="NNI27" s="1"/>
      <c r="NNJ27" s="628"/>
      <c r="NNK27" s="1"/>
      <c r="NNL27" s="628"/>
      <c r="NNM27" s="1"/>
      <c r="NNN27" s="628"/>
      <c r="NNO27" s="1"/>
      <c r="NNP27" s="628"/>
      <c r="NNQ27" s="1"/>
      <c r="NNR27" s="628"/>
      <c r="NNS27" s="1"/>
      <c r="NNT27" s="628"/>
      <c r="NNU27" s="1"/>
      <c r="NNV27" s="628"/>
      <c r="NNW27" s="1"/>
      <c r="NNX27" s="628"/>
      <c r="NNY27" s="1"/>
      <c r="NNZ27" s="628"/>
      <c r="NOA27" s="1"/>
      <c r="NOB27" s="628"/>
      <c r="NOC27" s="1"/>
      <c r="NOD27" s="628"/>
      <c r="NOE27" s="1"/>
      <c r="NOF27" s="628"/>
      <c r="NOG27" s="1"/>
      <c r="NOH27" s="628"/>
      <c r="NOI27" s="1"/>
      <c r="NOJ27" s="628"/>
      <c r="NOK27" s="1"/>
      <c r="NOL27" s="628"/>
      <c r="NOM27" s="1"/>
      <c r="NON27" s="628"/>
      <c r="NOO27" s="1"/>
      <c r="NOP27" s="628"/>
      <c r="NOQ27" s="1"/>
      <c r="NOR27" s="628"/>
      <c r="NOS27" s="1"/>
      <c r="NOT27" s="628"/>
      <c r="NOU27" s="1"/>
      <c r="NOV27" s="628"/>
      <c r="NOW27" s="1"/>
      <c r="NOX27" s="628"/>
      <c r="NOY27" s="1"/>
      <c r="NOZ27" s="628"/>
      <c r="NPA27" s="1"/>
      <c r="NPB27" s="628"/>
      <c r="NPC27" s="1"/>
      <c r="NPD27" s="628"/>
      <c r="NPE27" s="1"/>
      <c r="NPF27" s="628"/>
      <c r="NPG27" s="1"/>
      <c r="NPH27" s="628"/>
      <c r="NPI27" s="1"/>
      <c r="NPJ27" s="628"/>
      <c r="NPK27" s="1"/>
      <c r="NPL27" s="628"/>
      <c r="NPM27" s="1"/>
      <c r="NPN27" s="628"/>
      <c r="NPO27" s="1"/>
      <c r="NPP27" s="628"/>
      <c r="NPQ27" s="1"/>
      <c r="NPR27" s="628"/>
      <c r="NPS27" s="1"/>
      <c r="NPT27" s="628"/>
      <c r="NPU27" s="1"/>
      <c r="NPV27" s="628"/>
      <c r="NPW27" s="1"/>
      <c r="NPX27" s="628"/>
      <c r="NPY27" s="1"/>
      <c r="NPZ27" s="628"/>
      <c r="NQA27" s="1"/>
      <c r="NQB27" s="628"/>
      <c r="NQC27" s="1"/>
      <c r="NQD27" s="628"/>
      <c r="NQE27" s="1"/>
      <c r="NQF27" s="628"/>
      <c r="NQG27" s="1"/>
      <c r="NQH27" s="628"/>
      <c r="NQI27" s="1"/>
      <c r="NQJ27" s="628"/>
      <c r="NQK27" s="1"/>
      <c r="NQL27" s="628"/>
      <c r="NQM27" s="1"/>
      <c r="NQN27" s="628"/>
      <c r="NQO27" s="1"/>
      <c r="NQP27" s="628"/>
      <c r="NQQ27" s="1"/>
      <c r="NQR27" s="628"/>
      <c r="NQS27" s="1"/>
      <c r="NQT27" s="628"/>
      <c r="NQU27" s="1"/>
      <c r="NQV27" s="628"/>
      <c r="NQW27" s="1"/>
      <c r="NQX27" s="628"/>
      <c r="NQY27" s="1"/>
      <c r="NQZ27" s="628"/>
      <c r="NRA27" s="1"/>
      <c r="NRB27" s="628"/>
      <c r="NRC27" s="1"/>
      <c r="NRD27" s="628"/>
      <c r="NRE27" s="1"/>
      <c r="NRF27" s="628"/>
      <c r="NRG27" s="1"/>
      <c r="NRH27" s="628"/>
      <c r="NRI27" s="1"/>
      <c r="NRJ27" s="628"/>
      <c r="NRK27" s="1"/>
      <c r="NRL27" s="628"/>
      <c r="NRM27" s="1"/>
      <c r="NRN27" s="628"/>
      <c r="NRO27" s="1"/>
      <c r="NRP27" s="628"/>
      <c r="NRQ27" s="1"/>
      <c r="NRR27" s="628"/>
      <c r="NRS27" s="1"/>
      <c r="NRT27" s="628"/>
      <c r="NRU27" s="1"/>
      <c r="NRV27" s="628"/>
      <c r="NRW27" s="1"/>
      <c r="NRX27" s="628"/>
      <c r="NRY27" s="1"/>
      <c r="NRZ27" s="628"/>
      <c r="NSA27" s="1"/>
      <c r="NSB27" s="628"/>
      <c r="NSC27" s="1"/>
      <c r="NSD27" s="628"/>
      <c r="NSE27" s="1"/>
      <c r="NSF27" s="628"/>
      <c r="NSG27" s="1"/>
      <c r="NSH27" s="628"/>
      <c r="NSI27" s="1"/>
      <c r="NSJ27" s="628"/>
      <c r="NSK27" s="1"/>
      <c r="NSL27" s="628"/>
      <c r="NSM27" s="1"/>
      <c r="NSN27" s="628"/>
      <c r="NSO27" s="1"/>
      <c r="NSP27" s="628"/>
      <c r="NSQ27" s="1"/>
      <c r="NSR27" s="628"/>
      <c r="NSS27" s="1"/>
      <c r="NST27" s="628"/>
      <c r="NSU27" s="1"/>
      <c r="NSV27" s="628"/>
      <c r="NSW27" s="1"/>
      <c r="NSX27" s="628"/>
      <c r="NSY27" s="1"/>
      <c r="NSZ27" s="628"/>
      <c r="NTA27" s="1"/>
      <c r="NTB27" s="628"/>
      <c r="NTC27" s="1"/>
      <c r="NTD27" s="628"/>
      <c r="NTE27" s="1"/>
      <c r="NTF27" s="628"/>
      <c r="NTG27" s="1"/>
      <c r="NTH27" s="628"/>
      <c r="NTI27" s="1"/>
      <c r="NTJ27" s="628"/>
      <c r="NTK27" s="1"/>
      <c r="NTL27" s="628"/>
      <c r="NTM27" s="1"/>
      <c r="NTN27" s="628"/>
      <c r="NTO27" s="1"/>
      <c r="NTP27" s="628"/>
      <c r="NTQ27" s="1"/>
      <c r="NTR27" s="628"/>
      <c r="NTS27" s="1"/>
      <c r="NTT27" s="628"/>
      <c r="NTU27" s="1"/>
      <c r="NTV27" s="628"/>
      <c r="NTW27" s="1"/>
      <c r="NTX27" s="628"/>
      <c r="NTY27" s="1"/>
      <c r="NTZ27" s="628"/>
      <c r="NUA27" s="1"/>
      <c r="NUB27" s="628"/>
      <c r="NUC27" s="1"/>
      <c r="NUD27" s="628"/>
      <c r="NUE27" s="1"/>
      <c r="NUF27" s="628"/>
      <c r="NUG27" s="1"/>
      <c r="NUH27" s="628"/>
      <c r="NUI27" s="1"/>
      <c r="NUJ27" s="628"/>
      <c r="NUK27" s="1"/>
      <c r="NUL27" s="628"/>
      <c r="NUM27" s="1"/>
      <c r="NUN27" s="628"/>
      <c r="NUO27" s="1"/>
      <c r="NUP27" s="628"/>
      <c r="NUQ27" s="1"/>
      <c r="NUR27" s="628"/>
      <c r="NUS27" s="1"/>
      <c r="NUT27" s="628"/>
      <c r="NUU27" s="1"/>
      <c r="NUV27" s="628"/>
      <c r="NUW27" s="1"/>
      <c r="NUX27" s="628"/>
      <c r="NUY27" s="1"/>
      <c r="NUZ27" s="628"/>
      <c r="NVA27" s="1"/>
      <c r="NVB27" s="628"/>
      <c r="NVC27" s="1"/>
      <c r="NVD27" s="628"/>
      <c r="NVE27" s="1"/>
      <c r="NVF27" s="628"/>
      <c r="NVG27" s="1"/>
      <c r="NVH27" s="628"/>
      <c r="NVI27" s="1"/>
      <c r="NVJ27" s="628"/>
      <c r="NVK27" s="1"/>
      <c r="NVL27" s="628"/>
      <c r="NVM27" s="1"/>
      <c r="NVN27" s="628"/>
      <c r="NVO27" s="1"/>
      <c r="NVP27" s="628"/>
      <c r="NVQ27" s="1"/>
      <c r="NVR27" s="628"/>
      <c r="NVS27" s="1"/>
      <c r="NVT27" s="628"/>
      <c r="NVU27" s="1"/>
      <c r="NVV27" s="628"/>
      <c r="NVW27" s="1"/>
      <c r="NVX27" s="628"/>
      <c r="NVY27" s="1"/>
      <c r="NVZ27" s="628"/>
      <c r="NWA27" s="1"/>
      <c r="NWB27" s="628"/>
      <c r="NWC27" s="1"/>
      <c r="NWD27" s="628"/>
      <c r="NWE27" s="1"/>
      <c r="NWF27" s="628"/>
      <c r="NWG27" s="1"/>
      <c r="NWH27" s="628"/>
      <c r="NWI27" s="1"/>
      <c r="NWJ27" s="628"/>
      <c r="NWK27" s="1"/>
      <c r="NWL27" s="628"/>
      <c r="NWM27" s="1"/>
      <c r="NWN27" s="628"/>
      <c r="NWO27" s="1"/>
      <c r="NWP27" s="628"/>
      <c r="NWQ27" s="1"/>
      <c r="NWR27" s="628"/>
      <c r="NWS27" s="1"/>
      <c r="NWT27" s="628"/>
      <c r="NWU27" s="1"/>
      <c r="NWV27" s="628"/>
      <c r="NWW27" s="1"/>
      <c r="NWX27" s="628"/>
      <c r="NWY27" s="1"/>
      <c r="NWZ27" s="628"/>
      <c r="NXA27" s="1"/>
      <c r="NXB27" s="628"/>
      <c r="NXC27" s="1"/>
      <c r="NXD27" s="628"/>
      <c r="NXE27" s="1"/>
      <c r="NXF27" s="628"/>
      <c r="NXG27" s="1"/>
      <c r="NXH27" s="628"/>
      <c r="NXI27" s="1"/>
      <c r="NXJ27" s="628"/>
      <c r="NXK27" s="1"/>
      <c r="NXL27" s="628"/>
      <c r="NXM27" s="1"/>
      <c r="NXN27" s="628"/>
      <c r="NXO27" s="1"/>
      <c r="NXP27" s="628"/>
      <c r="NXQ27" s="1"/>
      <c r="NXR27" s="628"/>
      <c r="NXS27" s="1"/>
      <c r="NXT27" s="628"/>
      <c r="NXU27" s="1"/>
      <c r="NXV27" s="628"/>
      <c r="NXW27" s="1"/>
      <c r="NXX27" s="628"/>
      <c r="NXY27" s="1"/>
      <c r="NXZ27" s="628"/>
      <c r="NYA27" s="1"/>
      <c r="NYB27" s="628"/>
      <c r="NYC27" s="1"/>
      <c r="NYD27" s="628"/>
      <c r="NYE27" s="1"/>
      <c r="NYF27" s="628"/>
      <c r="NYG27" s="1"/>
      <c r="NYH27" s="628"/>
      <c r="NYI27" s="1"/>
      <c r="NYJ27" s="628"/>
      <c r="NYK27" s="1"/>
      <c r="NYL27" s="628"/>
      <c r="NYM27" s="1"/>
      <c r="NYN27" s="628"/>
      <c r="NYO27" s="1"/>
      <c r="NYP27" s="628"/>
      <c r="NYQ27" s="1"/>
      <c r="NYR27" s="628"/>
      <c r="NYS27" s="1"/>
      <c r="NYT27" s="628"/>
      <c r="NYU27" s="1"/>
      <c r="NYV27" s="628"/>
      <c r="NYW27" s="1"/>
      <c r="NYX27" s="628"/>
      <c r="NYY27" s="1"/>
      <c r="NYZ27" s="628"/>
      <c r="NZA27" s="1"/>
      <c r="NZB27" s="628"/>
      <c r="NZC27" s="1"/>
      <c r="NZD27" s="628"/>
      <c r="NZE27" s="1"/>
      <c r="NZF27" s="628"/>
      <c r="NZG27" s="1"/>
      <c r="NZH27" s="628"/>
      <c r="NZI27" s="1"/>
      <c r="NZJ27" s="628"/>
      <c r="NZK27" s="1"/>
      <c r="NZL27" s="628"/>
      <c r="NZM27" s="1"/>
      <c r="NZN27" s="628"/>
      <c r="NZO27" s="1"/>
      <c r="NZP27" s="628"/>
      <c r="NZQ27" s="1"/>
      <c r="NZR27" s="628"/>
      <c r="NZS27" s="1"/>
      <c r="NZT27" s="628"/>
      <c r="NZU27" s="1"/>
      <c r="NZV27" s="628"/>
      <c r="NZW27" s="1"/>
      <c r="NZX27" s="628"/>
      <c r="NZY27" s="1"/>
      <c r="NZZ27" s="628"/>
      <c r="OAA27" s="1"/>
      <c r="OAB27" s="628"/>
      <c r="OAC27" s="1"/>
      <c r="OAD27" s="628"/>
      <c r="OAE27" s="1"/>
      <c r="OAF27" s="628"/>
      <c r="OAG27" s="1"/>
      <c r="OAH27" s="628"/>
      <c r="OAI27" s="1"/>
      <c r="OAJ27" s="628"/>
      <c r="OAK27" s="1"/>
      <c r="OAL27" s="628"/>
      <c r="OAM27" s="1"/>
      <c r="OAN27" s="628"/>
      <c r="OAO27" s="1"/>
      <c r="OAP27" s="628"/>
      <c r="OAQ27" s="1"/>
      <c r="OAR27" s="628"/>
      <c r="OAS27" s="1"/>
      <c r="OAT27" s="628"/>
      <c r="OAU27" s="1"/>
      <c r="OAV27" s="628"/>
      <c r="OAW27" s="1"/>
      <c r="OAX27" s="628"/>
      <c r="OAY27" s="1"/>
      <c r="OAZ27" s="628"/>
      <c r="OBA27" s="1"/>
      <c r="OBB27" s="628"/>
      <c r="OBC27" s="1"/>
      <c r="OBD27" s="628"/>
      <c r="OBE27" s="1"/>
      <c r="OBF27" s="628"/>
      <c r="OBG27" s="1"/>
      <c r="OBH27" s="628"/>
      <c r="OBI27" s="1"/>
      <c r="OBJ27" s="628"/>
      <c r="OBK27" s="1"/>
      <c r="OBL27" s="628"/>
      <c r="OBM27" s="1"/>
      <c r="OBN27" s="628"/>
      <c r="OBO27" s="1"/>
      <c r="OBP27" s="628"/>
      <c r="OBQ27" s="1"/>
      <c r="OBR27" s="628"/>
      <c r="OBS27" s="1"/>
      <c r="OBT27" s="628"/>
      <c r="OBU27" s="1"/>
      <c r="OBV27" s="628"/>
      <c r="OBW27" s="1"/>
      <c r="OBX27" s="628"/>
      <c r="OBY27" s="1"/>
      <c r="OBZ27" s="628"/>
      <c r="OCA27" s="1"/>
      <c r="OCB27" s="628"/>
      <c r="OCC27" s="1"/>
      <c r="OCD27" s="628"/>
      <c r="OCE27" s="1"/>
      <c r="OCF27" s="628"/>
      <c r="OCG27" s="1"/>
      <c r="OCH27" s="628"/>
      <c r="OCI27" s="1"/>
      <c r="OCJ27" s="628"/>
      <c r="OCK27" s="1"/>
      <c r="OCL27" s="628"/>
      <c r="OCM27" s="1"/>
      <c r="OCN27" s="628"/>
      <c r="OCO27" s="1"/>
      <c r="OCP27" s="628"/>
      <c r="OCQ27" s="1"/>
      <c r="OCR27" s="628"/>
      <c r="OCS27" s="1"/>
      <c r="OCT27" s="628"/>
      <c r="OCU27" s="1"/>
      <c r="OCV27" s="628"/>
      <c r="OCW27" s="1"/>
      <c r="OCX27" s="628"/>
      <c r="OCY27" s="1"/>
      <c r="OCZ27" s="628"/>
      <c r="ODA27" s="1"/>
      <c r="ODB27" s="628"/>
      <c r="ODC27" s="1"/>
      <c r="ODD27" s="628"/>
      <c r="ODE27" s="1"/>
      <c r="ODF27" s="628"/>
      <c r="ODG27" s="1"/>
      <c r="ODH27" s="628"/>
      <c r="ODI27" s="1"/>
      <c r="ODJ27" s="628"/>
      <c r="ODK27" s="1"/>
      <c r="ODL27" s="628"/>
      <c r="ODM27" s="1"/>
      <c r="ODN27" s="628"/>
      <c r="ODO27" s="1"/>
      <c r="ODP27" s="628"/>
      <c r="ODQ27" s="1"/>
      <c r="ODR27" s="628"/>
      <c r="ODS27" s="1"/>
      <c r="ODT27" s="628"/>
      <c r="ODU27" s="1"/>
      <c r="ODV27" s="628"/>
      <c r="ODW27" s="1"/>
      <c r="ODX27" s="628"/>
      <c r="ODY27" s="1"/>
      <c r="ODZ27" s="628"/>
      <c r="OEA27" s="1"/>
      <c r="OEB27" s="628"/>
      <c r="OEC27" s="1"/>
      <c r="OED27" s="628"/>
      <c r="OEE27" s="1"/>
      <c r="OEF27" s="628"/>
      <c r="OEG27" s="1"/>
      <c r="OEH27" s="628"/>
      <c r="OEI27" s="1"/>
      <c r="OEJ27" s="628"/>
      <c r="OEK27" s="1"/>
      <c r="OEL27" s="628"/>
      <c r="OEM27" s="1"/>
      <c r="OEN27" s="628"/>
      <c r="OEO27" s="1"/>
      <c r="OEP27" s="628"/>
      <c r="OEQ27" s="1"/>
      <c r="OER27" s="628"/>
      <c r="OES27" s="1"/>
      <c r="OET27" s="628"/>
      <c r="OEU27" s="1"/>
      <c r="OEV27" s="628"/>
      <c r="OEW27" s="1"/>
      <c r="OEX27" s="628"/>
      <c r="OEY27" s="1"/>
      <c r="OEZ27" s="628"/>
      <c r="OFA27" s="1"/>
      <c r="OFB27" s="628"/>
      <c r="OFC27" s="1"/>
      <c r="OFD27" s="628"/>
      <c r="OFE27" s="1"/>
      <c r="OFF27" s="628"/>
      <c r="OFG27" s="1"/>
      <c r="OFH27" s="628"/>
      <c r="OFI27" s="1"/>
      <c r="OFJ27" s="628"/>
      <c r="OFK27" s="1"/>
      <c r="OFL27" s="628"/>
      <c r="OFM27" s="1"/>
      <c r="OFN27" s="628"/>
      <c r="OFO27" s="1"/>
      <c r="OFP27" s="628"/>
      <c r="OFQ27" s="1"/>
      <c r="OFR27" s="628"/>
      <c r="OFS27" s="1"/>
      <c r="OFT27" s="628"/>
      <c r="OFU27" s="1"/>
      <c r="OFV27" s="628"/>
      <c r="OFW27" s="1"/>
      <c r="OFX27" s="628"/>
      <c r="OFY27" s="1"/>
      <c r="OFZ27" s="628"/>
      <c r="OGA27" s="1"/>
      <c r="OGB27" s="628"/>
      <c r="OGC27" s="1"/>
      <c r="OGD27" s="628"/>
      <c r="OGE27" s="1"/>
      <c r="OGF27" s="628"/>
      <c r="OGG27" s="1"/>
      <c r="OGH27" s="628"/>
      <c r="OGI27" s="1"/>
      <c r="OGJ27" s="628"/>
      <c r="OGK27" s="1"/>
      <c r="OGL27" s="628"/>
      <c r="OGM27" s="1"/>
      <c r="OGN27" s="628"/>
      <c r="OGO27" s="1"/>
      <c r="OGP27" s="628"/>
      <c r="OGQ27" s="1"/>
      <c r="OGR27" s="628"/>
      <c r="OGS27" s="1"/>
      <c r="OGT27" s="628"/>
      <c r="OGU27" s="1"/>
      <c r="OGV27" s="628"/>
      <c r="OGW27" s="1"/>
      <c r="OGX27" s="628"/>
      <c r="OGY27" s="1"/>
      <c r="OGZ27" s="628"/>
      <c r="OHA27" s="1"/>
      <c r="OHB27" s="628"/>
      <c r="OHC27" s="1"/>
      <c r="OHD27" s="628"/>
      <c r="OHE27" s="1"/>
      <c r="OHF27" s="628"/>
      <c r="OHG27" s="1"/>
      <c r="OHH27" s="628"/>
      <c r="OHI27" s="1"/>
      <c r="OHJ27" s="628"/>
      <c r="OHK27" s="1"/>
      <c r="OHL27" s="628"/>
      <c r="OHM27" s="1"/>
      <c r="OHN27" s="628"/>
      <c r="OHO27" s="1"/>
      <c r="OHP27" s="628"/>
      <c r="OHQ27" s="1"/>
      <c r="OHR27" s="628"/>
      <c r="OHS27" s="1"/>
      <c r="OHT27" s="628"/>
      <c r="OHU27" s="1"/>
      <c r="OHV27" s="628"/>
      <c r="OHW27" s="1"/>
      <c r="OHX27" s="628"/>
      <c r="OHY27" s="1"/>
      <c r="OHZ27" s="628"/>
      <c r="OIA27" s="1"/>
      <c r="OIB27" s="628"/>
      <c r="OIC27" s="1"/>
      <c r="OID27" s="628"/>
      <c r="OIE27" s="1"/>
      <c r="OIF27" s="628"/>
      <c r="OIG27" s="1"/>
      <c r="OIH27" s="628"/>
      <c r="OII27" s="1"/>
      <c r="OIJ27" s="628"/>
      <c r="OIK27" s="1"/>
      <c r="OIL27" s="628"/>
      <c r="OIM27" s="1"/>
      <c r="OIN27" s="628"/>
      <c r="OIO27" s="1"/>
      <c r="OIP27" s="628"/>
      <c r="OIQ27" s="1"/>
      <c r="OIR27" s="628"/>
      <c r="OIS27" s="1"/>
      <c r="OIT27" s="628"/>
      <c r="OIU27" s="1"/>
      <c r="OIV27" s="628"/>
      <c r="OIW27" s="1"/>
      <c r="OIX27" s="628"/>
      <c r="OIY27" s="1"/>
      <c r="OIZ27" s="628"/>
      <c r="OJA27" s="1"/>
      <c r="OJB27" s="628"/>
      <c r="OJC27" s="1"/>
      <c r="OJD27" s="628"/>
      <c r="OJE27" s="1"/>
      <c r="OJF27" s="628"/>
      <c r="OJG27" s="1"/>
      <c r="OJH27" s="628"/>
      <c r="OJI27" s="1"/>
      <c r="OJJ27" s="628"/>
      <c r="OJK27" s="1"/>
      <c r="OJL27" s="628"/>
      <c r="OJM27" s="1"/>
      <c r="OJN27" s="628"/>
      <c r="OJO27" s="1"/>
      <c r="OJP27" s="628"/>
      <c r="OJQ27" s="1"/>
      <c r="OJR27" s="628"/>
      <c r="OJS27" s="1"/>
      <c r="OJT27" s="628"/>
      <c r="OJU27" s="1"/>
      <c r="OJV27" s="628"/>
      <c r="OJW27" s="1"/>
      <c r="OJX27" s="628"/>
      <c r="OJY27" s="1"/>
      <c r="OJZ27" s="628"/>
      <c r="OKA27" s="1"/>
      <c r="OKB27" s="628"/>
      <c r="OKC27" s="1"/>
      <c r="OKD27" s="628"/>
      <c r="OKE27" s="1"/>
      <c r="OKF27" s="628"/>
      <c r="OKG27" s="1"/>
      <c r="OKH27" s="628"/>
      <c r="OKI27" s="1"/>
      <c r="OKJ27" s="628"/>
      <c r="OKK27" s="1"/>
      <c r="OKL27" s="628"/>
      <c r="OKM27" s="1"/>
      <c r="OKN27" s="628"/>
      <c r="OKO27" s="1"/>
      <c r="OKP27" s="628"/>
      <c r="OKQ27" s="1"/>
      <c r="OKR27" s="628"/>
      <c r="OKS27" s="1"/>
      <c r="OKT27" s="628"/>
      <c r="OKU27" s="1"/>
      <c r="OKV27" s="628"/>
      <c r="OKW27" s="1"/>
      <c r="OKX27" s="628"/>
      <c r="OKY27" s="1"/>
      <c r="OKZ27" s="628"/>
      <c r="OLA27" s="1"/>
      <c r="OLB27" s="628"/>
      <c r="OLC27" s="1"/>
      <c r="OLD27" s="628"/>
      <c r="OLE27" s="1"/>
      <c r="OLF27" s="628"/>
      <c r="OLG27" s="1"/>
      <c r="OLH27" s="628"/>
      <c r="OLI27" s="1"/>
      <c r="OLJ27" s="628"/>
      <c r="OLK27" s="1"/>
      <c r="OLL27" s="628"/>
      <c r="OLM27" s="1"/>
      <c r="OLN27" s="628"/>
      <c r="OLO27" s="1"/>
      <c r="OLP27" s="628"/>
      <c r="OLQ27" s="1"/>
      <c r="OLR27" s="628"/>
      <c r="OLS27" s="1"/>
      <c r="OLT27" s="628"/>
      <c r="OLU27" s="1"/>
      <c r="OLV27" s="628"/>
      <c r="OLW27" s="1"/>
      <c r="OLX27" s="628"/>
      <c r="OLY27" s="1"/>
      <c r="OLZ27" s="628"/>
      <c r="OMA27" s="1"/>
      <c r="OMB27" s="628"/>
      <c r="OMC27" s="1"/>
      <c r="OMD27" s="628"/>
      <c r="OME27" s="1"/>
      <c r="OMF27" s="628"/>
      <c r="OMG27" s="1"/>
      <c r="OMH27" s="628"/>
      <c r="OMI27" s="1"/>
      <c r="OMJ27" s="628"/>
      <c r="OMK27" s="1"/>
      <c r="OML27" s="628"/>
      <c r="OMM27" s="1"/>
      <c r="OMN27" s="628"/>
      <c r="OMO27" s="1"/>
      <c r="OMP27" s="628"/>
      <c r="OMQ27" s="1"/>
      <c r="OMR27" s="628"/>
      <c r="OMS27" s="1"/>
      <c r="OMT27" s="628"/>
      <c r="OMU27" s="1"/>
      <c r="OMV27" s="628"/>
      <c r="OMW27" s="1"/>
      <c r="OMX27" s="628"/>
      <c r="OMY27" s="1"/>
      <c r="OMZ27" s="628"/>
      <c r="ONA27" s="1"/>
      <c r="ONB27" s="628"/>
      <c r="ONC27" s="1"/>
      <c r="OND27" s="628"/>
      <c r="ONE27" s="1"/>
      <c r="ONF27" s="628"/>
      <c r="ONG27" s="1"/>
      <c r="ONH27" s="628"/>
      <c r="ONI27" s="1"/>
      <c r="ONJ27" s="628"/>
      <c r="ONK27" s="1"/>
      <c r="ONL27" s="628"/>
      <c r="ONM27" s="1"/>
      <c r="ONN27" s="628"/>
      <c r="ONO27" s="1"/>
      <c r="ONP27" s="628"/>
      <c r="ONQ27" s="1"/>
      <c r="ONR27" s="628"/>
      <c r="ONS27" s="1"/>
      <c r="ONT27" s="628"/>
      <c r="ONU27" s="1"/>
      <c r="ONV27" s="628"/>
      <c r="ONW27" s="1"/>
      <c r="ONX27" s="628"/>
      <c r="ONY27" s="1"/>
      <c r="ONZ27" s="628"/>
      <c r="OOA27" s="1"/>
      <c r="OOB27" s="628"/>
      <c r="OOC27" s="1"/>
      <c r="OOD27" s="628"/>
      <c r="OOE27" s="1"/>
      <c r="OOF27" s="628"/>
      <c r="OOG27" s="1"/>
      <c r="OOH27" s="628"/>
      <c r="OOI27" s="1"/>
      <c r="OOJ27" s="628"/>
      <c r="OOK27" s="1"/>
      <c r="OOL27" s="628"/>
      <c r="OOM27" s="1"/>
      <c r="OON27" s="628"/>
      <c r="OOO27" s="1"/>
      <c r="OOP27" s="628"/>
      <c r="OOQ27" s="1"/>
      <c r="OOR27" s="628"/>
      <c r="OOS27" s="1"/>
      <c r="OOT27" s="628"/>
      <c r="OOU27" s="1"/>
      <c r="OOV27" s="628"/>
      <c r="OOW27" s="1"/>
      <c r="OOX27" s="628"/>
      <c r="OOY27" s="1"/>
      <c r="OOZ27" s="628"/>
      <c r="OPA27" s="1"/>
      <c r="OPB27" s="628"/>
      <c r="OPC27" s="1"/>
      <c r="OPD27" s="628"/>
      <c r="OPE27" s="1"/>
      <c r="OPF27" s="628"/>
      <c r="OPG27" s="1"/>
      <c r="OPH27" s="628"/>
      <c r="OPI27" s="1"/>
      <c r="OPJ27" s="628"/>
      <c r="OPK27" s="1"/>
      <c r="OPL27" s="628"/>
      <c r="OPM27" s="1"/>
      <c r="OPN27" s="628"/>
      <c r="OPO27" s="1"/>
      <c r="OPP27" s="628"/>
      <c r="OPQ27" s="1"/>
      <c r="OPR27" s="628"/>
      <c r="OPS27" s="1"/>
      <c r="OPT27" s="628"/>
      <c r="OPU27" s="1"/>
      <c r="OPV27" s="628"/>
      <c r="OPW27" s="1"/>
      <c r="OPX27" s="628"/>
      <c r="OPY27" s="1"/>
      <c r="OPZ27" s="628"/>
      <c r="OQA27" s="1"/>
      <c r="OQB27" s="628"/>
      <c r="OQC27" s="1"/>
      <c r="OQD27" s="628"/>
      <c r="OQE27" s="1"/>
      <c r="OQF27" s="628"/>
      <c r="OQG27" s="1"/>
      <c r="OQH27" s="628"/>
      <c r="OQI27" s="1"/>
      <c r="OQJ27" s="628"/>
      <c r="OQK27" s="1"/>
      <c r="OQL27" s="628"/>
      <c r="OQM27" s="1"/>
      <c r="OQN27" s="628"/>
      <c r="OQO27" s="1"/>
      <c r="OQP27" s="628"/>
      <c r="OQQ27" s="1"/>
      <c r="OQR27" s="628"/>
      <c r="OQS27" s="1"/>
      <c r="OQT27" s="628"/>
      <c r="OQU27" s="1"/>
      <c r="OQV27" s="628"/>
      <c r="OQW27" s="1"/>
      <c r="OQX27" s="628"/>
      <c r="OQY27" s="1"/>
      <c r="OQZ27" s="628"/>
      <c r="ORA27" s="1"/>
      <c r="ORB27" s="628"/>
      <c r="ORC27" s="1"/>
      <c r="ORD27" s="628"/>
      <c r="ORE27" s="1"/>
      <c r="ORF27" s="628"/>
      <c r="ORG27" s="1"/>
      <c r="ORH27" s="628"/>
      <c r="ORI27" s="1"/>
      <c r="ORJ27" s="628"/>
      <c r="ORK27" s="1"/>
      <c r="ORL27" s="628"/>
      <c r="ORM27" s="1"/>
      <c r="ORN27" s="628"/>
      <c r="ORO27" s="1"/>
      <c r="ORP27" s="628"/>
      <c r="ORQ27" s="1"/>
      <c r="ORR27" s="628"/>
      <c r="ORS27" s="1"/>
      <c r="ORT27" s="628"/>
      <c r="ORU27" s="1"/>
      <c r="ORV27" s="628"/>
      <c r="ORW27" s="1"/>
      <c r="ORX27" s="628"/>
      <c r="ORY27" s="1"/>
      <c r="ORZ27" s="628"/>
      <c r="OSA27" s="1"/>
      <c r="OSB27" s="628"/>
      <c r="OSC27" s="1"/>
      <c r="OSD27" s="628"/>
      <c r="OSE27" s="1"/>
      <c r="OSF27" s="628"/>
      <c r="OSG27" s="1"/>
      <c r="OSH27" s="628"/>
      <c r="OSI27" s="1"/>
      <c r="OSJ27" s="628"/>
      <c r="OSK27" s="1"/>
      <c r="OSL27" s="628"/>
      <c r="OSM27" s="1"/>
      <c r="OSN27" s="628"/>
      <c r="OSO27" s="1"/>
      <c r="OSP27" s="628"/>
      <c r="OSQ27" s="1"/>
      <c r="OSR27" s="628"/>
      <c r="OSS27" s="1"/>
      <c r="OST27" s="628"/>
      <c r="OSU27" s="1"/>
      <c r="OSV27" s="628"/>
      <c r="OSW27" s="1"/>
      <c r="OSX27" s="628"/>
      <c r="OSY27" s="1"/>
      <c r="OSZ27" s="628"/>
      <c r="OTA27" s="1"/>
      <c r="OTB27" s="628"/>
      <c r="OTC27" s="1"/>
      <c r="OTD27" s="628"/>
      <c r="OTE27" s="1"/>
      <c r="OTF27" s="628"/>
      <c r="OTG27" s="1"/>
      <c r="OTH27" s="628"/>
      <c r="OTI27" s="1"/>
      <c r="OTJ27" s="628"/>
      <c r="OTK27" s="1"/>
      <c r="OTL27" s="628"/>
      <c r="OTM27" s="1"/>
      <c r="OTN27" s="628"/>
      <c r="OTO27" s="1"/>
      <c r="OTP27" s="628"/>
      <c r="OTQ27" s="1"/>
      <c r="OTR27" s="628"/>
      <c r="OTS27" s="1"/>
      <c r="OTT27" s="628"/>
      <c r="OTU27" s="1"/>
      <c r="OTV27" s="628"/>
      <c r="OTW27" s="1"/>
      <c r="OTX27" s="628"/>
      <c r="OTY27" s="1"/>
      <c r="OTZ27" s="628"/>
      <c r="OUA27" s="1"/>
      <c r="OUB27" s="628"/>
      <c r="OUC27" s="1"/>
      <c r="OUD27" s="628"/>
      <c r="OUE27" s="1"/>
      <c r="OUF27" s="628"/>
      <c r="OUG27" s="1"/>
      <c r="OUH27" s="628"/>
      <c r="OUI27" s="1"/>
      <c r="OUJ27" s="628"/>
      <c r="OUK27" s="1"/>
      <c r="OUL27" s="628"/>
      <c r="OUM27" s="1"/>
      <c r="OUN27" s="628"/>
      <c r="OUO27" s="1"/>
      <c r="OUP27" s="628"/>
      <c r="OUQ27" s="1"/>
      <c r="OUR27" s="628"/>
      <c r="OUS27" s="1"/>
      <c r="OUT27" s="628"/>
      <c r="OUU27" s="1"/>
      <c r="OUV27" s="628"/>
      <c r="OUW27" s="1"/>
      <c r="OUX27" s="628"/>
      <c r="OUY27" s="1"/>
      <c r="OUZ27" s="628"/>
      <c r="OVA27" s="1"/>
      <c r="OVB27" s="628"/>
      <c r="OVC27" s="1"/>
      <c r="OVD27" s="628"/>
      <c r="OVE27" s="1"/>
      <c r="OVF27" s="628"/>
      <c r="OVG27" s="1"/>
      <c r="OVH27" s="628"/>
      <c r="OVI27" s="1"/>
      <c r="OVJ27" s="628"/>
      <c r="OVK27" s="1"/>
      <c r="OVL27" s="628"/>
      <c r="OVM27" s="1"/>
      <c r="OVN27" s="628"/>
      <c r="OVO27" s="1"/>
      <c r="OVP27" s="628"/>
      <c r="OVQ27" s="1"/>
      <c r="OVR27" s="628"/>
      <c r="OVS27" s="1"/>
      <c r="OVT27" s="628"/>
      <c r="OVU27" s="1"/>
      <c r="OVV27" s="628"/>
      <c r="OVW27" s="1"/>
      <c r="OVX27" s="628"/>
      <c r="OVY27" s="1"/>
      <c r="OVZ27" s="628"/>
      <c r="OWA27" s="1"/>
      <c r="OWB27" s="628"/>
      <c r="OWC27" s="1"/>
      <c r="OWD27" s="628"/>
      <c r="OWE27" s="1"/>
      <c r="OWF27" s="628"/>
      <c r="OWG27" s="1"/>
      <c r="OWH27" s="628"/>
      <c r="OWI27" s="1"/>
      <c r="OWJ27" s="628"/>
      <c r="OWK27" s="1"/>
      <c r="OWL27" s="628"/>
      <c r="OWM27" s="1"/>
      <c r="OWN27" s="628"/>
      <c r="OWO27" s="1"/>
      <c r="OWP27" s="628"/>
      <c r="OWQ27" s="1"/>
      <c r="OWR27" s="628"/>
      <c r="OWS27" s="1"/>
      <c r="OWT27" s="628"/>
      <c r="OWU27" s="1"/>
      <c r="OWV27" s="628"/>
      <c r="OWW27" s="1"/>
      <c r="OWX27" s="628"/>
      <c r="OWY27" s="1"/>
      <c r="OWZ27" s="628"/>
      <c r="OXA27" s="1"/>
      <c r="OXB27" s="628"/>
      <c r="OXC27" s="1"/>
      <c r="OXD27" s="628"/>
      <c r="OXE27" s="1"/>
      <c r="OXF27" s="628"/>
      <c r="OXG27" s="1"/>
      <c r="OXH27" s="628"/>
      <c r="OXI27" s="1"/>
      <c r="OXJ27" s="628"/>
      <c r="OXK27" s="1"/>
      <c r="OXL27" s="628"/>
      <c r="OXM27" s="1"/>
      <c r="OXN27" s="628"/>
      <c r="OXO27" s="1"/>
      <c r="OXP27" s="628"/>
      <c r="OXQ27" s="1"/>
      <c r="OXR27" s="628"/>
      <c r="OXS27" s="1"/>
      <c r="OXT27" s="628"/>
      <c r="OXU27" s="1"/>
      <c r="OXV27" s="628"/>
      <c r="OXW27" s="1"/>
      <c r="OXX27" s="628"/>
      <c r="OXY27" s="1"/>
      <c r="OXZ27" s="628"/>
      <c r="OYA27" s="1"/>
      <c r="OYB27" s="628"/>
      <c r="OYC27" s="1"/>
      <c r="OYD27" s="628"/>
      <c r="OYE27" s="1"/>
      <c r="OYF27" s="628"/>
      <c r="OYG27" s="1"/>
      <c r="OYH27" s="628"/>
      <c r="OYI27" s="1"/>
      <c r="OYJ27" s="628"/>
      <c r="OYK27" s="1"/>
      <c r="OYL27" s="628"/>
      <c r="OYM27" s="1"/>
      <c r="OYN27" s="628"/>
      <c r="OYO27" s="1"/>
      <c r="OYP27" s="628"/>
      <c r="OYQ27" s="1"/>
      <c r="OYR27" s="628"/>
      <c r="OYS27" s="1"/>
      <c r="OYT27" s="628"/>
      <c r="OYU27" s="1"/>
      <c r="OYV27" s="628"/>
      <c r="OYW27" s="1"/>
      <c r="OYX27" s="628"/>
      <c r="OYY27" s="1"/>
      <c r="OYZ27" s="628"/>
      <c r="OZA27" s="1"/>
      <c r="OZB27" s="628"/>
      <c r="OZC27" s="1"/>
      <c r="OZD27" s="628"/>
      <c r="OZE27" s="1"/>
      <c r="OZF27" s="628"/>
      <c r="OZG27" s="1"/>
      <c r="OZH27" s="628"/>
      <c r="OZI27" s="1"/>
      <c r="OZJ27" s="628"/>
      <c r="OZK27" s="1"/>
      <c r="OZL27" s="628"/>
      <c r="OZM27" s="1"/>
      <c r="OZN27" s="628"/>
      <c r="OZO27" s="1"/>
      <c r="OZP27" s="628"/>
      <c r="OZQ27" s="1"/>
      <c r="OZR27" s="628"/>
      <c r="OZS27" s="1"/>
      <c r="OZT27" s="628"/>
      <c r="OZU27" s="1"/>
      <c r="OZV27" s="628"/>
      <c r="OZW27" s="1"/>
      <c r="OZX27" s="628"/>
      <c r="OZY27" s="1"/>
      <c r="OZZ27" s="628"/>
      <c r="PAA27" s="1"/>
      <c r="PAB27" s="628"/>
      <c r="PAC27" s="1"/>
      <c r="PAD27" s="628"/>
      <c r="PAE27" s="1"/>
      <c r="PAF27" s="628"/>
      <c r="PAG27" s="1"/>
      <c r="PAH27" s="628"/>
      <c r="PAI27" s="1"/>
      <c r="PAJ27" s="628"/>
      <c r="PAK27" s="1"/>
      <c r="PAL27" s="628"/>
      <c r="PAM27" s="1"/>
      <c r="PAN27" s="628"/>
      <c r="PAO27" s="1"/>
      <c r="PAP27" s="628"/>
      <c r="PAQ27" s="1"/>
      <c r="PAR27" s="628"/>
      <c r="PAS27" s="1"/>
      <c r="PAT27" s="628"/>
      <c r="PAU27" s="1"/>
      <c r="PAV27" s="628"/>
      <c r="PAW27" s="1"/>
      <c r="PAX27" s="628"/>
      <c r="PAY27" s="1"/>
      <c r="PAZ27" s="628"/>
      <c r="PBA27" s="1"/>
      <c r="PBB27" s="628"/>
      <c r="PBC27" s="1"/>
      <c r="PBD27" s="628"/>
      <c r="PBE27" s="1"/>
      <c r="PBF27" s="628"/>
      <c r="PBG27" s="1"/>
      <c r="PBH27" s="628"/>
      <c r="PBI27" s="1"/>
      <c r="PBJ27" s="628"/>
      <c r="PBK27" s="1"/>
      <c r="PBL27" s="628"/>
      <c r="PBM27" s="1"/>
      <c r="PBN27" s="628"/>
      <c r="PBO27" s="1"/>
      <c r="PBP27" s="628"/>
      <c r="PBQ27" s="1"/>
      <c r="PBR27" s="628"/>
      <c r="PBS27" s="1"/>
      <c r="PBT27" s="628"/>
      <c r="PBU27" s="1"/>
      <c r="PBV27" s="628"/>
      <c r="PBW27" s="1"/>
      <c r="PBX27" s="628"/>
      <c r="PBY27" s="1"/>
      <c r="PBZ27" s="628"/>
      <c r="PCA27" s="1"/>
      <c r="PCB27" s="628"/>
      <c r="PCC27" s="1"/>
      <c r="PCD27" s="628"/>
      <c r="PCE27" s="1"/>
      <c r="PCF27" s="628"/>
      <c r="PCG27" s="1"/>
      <c r="PCH27" s="628"/>
      <c r="PCI27" s="1"/>
      <c r="PCJ27" s="628"/>
      <c r="PCK27" s="1"/>
      <c r="PCL27" s="628"/>
      <c r="PCM27" s="1"/>
      <c r="PCN27" s="628"/>
      <c r="PCO27" s="1"/>
      <c r="PCP27" s="628"/>
      <c r="PCQ27" s="1"/>
      <c r="PCR27" s="628"/>
      <c r="PCS27" s="1"/>
      <c r="PCT27" s="628"/>
      <c r="PCU27" s="1"/>
      <c r="PCV27" s="628"/>
      <c r="PCW27" s="1"/>
      <c r="PCX27" s="628"/>
      <c r="PCY27" s="1"/>
      <c r="PCZ27" s="628"/>
      <c r="PDA27" s="1"/>
      <c r="PDB27" s="628"/>
      <c r="PDC27" s="1"/>
      <c r="PDD27" s="628"/>
      <c r="PDE27" s="1"/>
      <c r="PDF27" s="628"/>
      <c r="PDG27" s="1"/>
      <c r="PDH27" s="628"/>
      <c r="PDI27" s="1"/>
      <c r="PDJ27" s="628"/>
      <c r="PDK27" s="1"/>
      <c r="PDL27" s="628"/>
      <c r="PDM27" s="1"/>
      <c r="PDN27" s="628"/>
      <c r="PDO27" s="1"/>
      <c r="PDP27" s="628"/>
      <c r="PDQ27" s="1"/>
      <c r="PDR27" s="628"/>
      <c r="PDS27" s="1"/>
      <c r="PDT27" s="628"/>
      <c r="PDU27" s="1"/>
      <c r="PDV27" s="628"/>
      <c r="PDW27" s="1"/>
      <c r="PDX27" s="628"/>
      <c r="PDY27" s="1"/>
      <c r="PDZ27" s="628"/>
      <c r="PEA27" s="1"/>
      <c r="PEB27" s="628"/>
      <c r="PEC27" s="1"/>
      <c r="PED27" s="628"/>
      <c r="PEE27" s="1"/>
      <c r="PEF27" s="628"/>
      <c r="PEG27" s="1"/>
      <c r="PEH27" s="628"/>
      <c r="PEI27" s="1"/>
      <c r="PEJ27" s="628"/>
      <c r="PEK27" s="1"/>
      <c r="PEL27" s="628"/>
      <c r="PEM27" s="1"/>
      <c r="PEN27" s="628"/>
      <c r="PEO27" s="1"/>
      <c r="PEP27" s="628"/>
      <c r="PEQ27" s="1"/>
      <c r="PER27" s="628"/>
      <c r="PES27" s="1"/>
      <c r="PET27" s="628"/>
      <c r="PEU27" s="1"/>
      <c r="PEV27" s="628"/>
      <c r="PEW27" s="1"/>
      <c r="PEX27" s="628"/>
      <c r="PEY27" s="1"/>
      <c r="PEZ27" s="628"/>
      <c r="PFA27" s="1"/>
      <c r="PFB27" s="628"/>
      <c r="PFC27" s="1"/>
      <c r="PFD27" s="628"/>
      <c r="PFE27" s="1"/>
      <c r="PFF27" s="628"/>
      <c r="PFG27" s="1"/>
      <c r="PFH27" s="628"/>
      <c r="PFI27" s="1"/>
      <c r="PFJ27" s="628"/>
      <c r="PFK27" s="1"/>
      <c r="PFL27" s="628"/>
      <c r="PFM27" s="1"/>
      <c r="PFN27" s="628"/>
      <c r="PFO27" s="1"/>
      <c r="PFP27" s="628"/>
      <c r="PFQ27" s="1"/>
      <c r="PFR27" s="628"/>
      <c r="PFS27" s="1"/>
      <c r="PFT27" s="628"/>
      <c r="PFU27" s="1"/>
      <c r="PFV27" s="628"/>
      <c r="PFW27" s="1"/>
      <c r="PFX27" s="628"/>
      <c r="PFY27" s="1"/>
      <c r="PFZ27" s="628"/>
      <c r="PGA27" s="1"/>
      <c r="PGB27" s="628"/>
      <c r="PGC27" s="1"/>
      <c r="PGD27" s="628"/>
      <c r="PGE27" s="1"/>
      <c r="PGF27" s="628"/>
      <c r="PGG27" s="1"/>
      <c r="PGH27" s="628"/>
      <c r="PGI27" s="1"/>
      <c r="PGJ27" s="628"/>
      <c r="PGK27" s="1"/>
      <c r="PGL27" s="628"/>
      <c r="PGM27" s="1"/>
      <c r="PGN27" s="628"/>
      <c r="PGO27" s="1"/>
      <c r="PGP27" s="628"/>
      <c r="PGQ27" s="1"/>
      <c r="PGR27" s="628"/>
      <c r="PGS27" s="1"/>
      <c r="PGT27" s="628"/>
      <c r="PGU27" s="1"/>
      <c r="PGV27" s="628"/>
      <c r="PGW27" s="1"/>
      <c r="PGX27" s="628"/>
      <c r="PGY27" s="1"/>
      <c r="PGZ27" s="628"/>
      <c r="PHA27" s="1"/>
      <c r="PHB27" s="628"/>
      <c r="PHC27" s="1"/>
      <c r="PHD27" s="628"/>
      <c r="PHE27" s="1"/>
      <c r="PHF27" s="628"/>
      <c r="PHG27" s="1"/>
      <c r="PHH27" s="628"/>
      <c r="PHI27" s="1"/>
      <c r="PHJ27" s="628"/>
      <c r="PHK27" s="1"/>
      <c r="PHL27" s="628"/>
      <c r="PHM27" s="1"/>
      <c r="PHN27" s="628"/>
      <c r="PHO27" s="1"/>
      <c r="PHP27" s="628"/>
      <c r="PHQ27" s="1"/>
      <c r="PHR27" s="628"/>
      <c r="PHS27" s="1"/>
      <c r="PHT27" s="628"/>
      <c r="PHU27" s="1"/>
      <c r="PHV27" s="628"/>
      <c r="PHW27" s="1"/>
      <c r="PHX27" s="628"/>
      <c r="PHY27" s="1"/>
      <c r="PHZ27" s="628"/>
      <c r="PIA27" s="1"/>
      <c r="PIB27" s="628"/>
      <c r="PIC27" s="1"/>
      <c r="PID27" s="628"/>
      <c r="PIE27" s="1"/>
      <c r="PIF27" s="628"/>
      <c r="PIG27" s="1"/>
      <c r="PIH27" s="628"/>
      <c r="PII27" s="1"/>
      <c r="PIJ27" s="628"/>
      <c r="PIK27" s="1"/>
      <c r="PIL27" s="628"/>
      <c r="PIM27" s="1"/>
      <c r="PIN27" s="628"/>
      <c r="PIO27" s="1"/>
      <c r="PIP27" s="628"/>
      <c r="PIQ27" s="1"/>
      <c r="PIR27" s="628"/>
      <c r="PIS27" s="1"/>
      <c r="PIT27" s="628"/>
      <c r="PIU27" s="1"/>
      <c r="PIV27" s="628"/>
      <c r="PIW27" s="1"/>
      <c r="PIX27" s="628"/>
      <c r="PIY27" s="1"/>
      <c r="PIZ27" s="628"/>
      <c r="PJA27" s="1"/>
      <c r="PJB27" s="628"/>
      <c r="PJC27" s="1"/>
      <c r="PJD27" s="628"/>
      <c r="PJE27" s="1"/>
      <c r="PJF27" s="628"/>
      <c r="PJG27" s="1"/>
      <c r="PJH27" s="628"/>
      <c r="PJI27" s="1"/>
      <c r="PJJ27" s="628"/>
      <c r="PJK27" s="1"/>
      <c r="PJL27" s="628"/>
      <c r="PJM27" s="1"/>
      <c r="PJN27" s="628"/>
      <c r="PJO27" s="1"/>
      <c r="PJP27" s="628"/>
      <c r="PJQ27" s="1"/>
      <c r="PJR27" s="628"/>
      <c r="PJS27" s="1"/>
      <c r="PJT27" s="628"/>
      <c r="PJU27" s="1"/>
      <c r="PJV27" s="628"/>
      <c r="PJW27" s="1"/>
      <c r="PJX27" s="628"/>
      <c r="PJY27" s="1"/>
      <c r="PJZ27" s="628"/>
      <c r="PKA27" s="1"/>
      <c r="PKB27" s="628"/>
      <c r="PKC27" s="1"/>
      <c r="PKD27" s="628"/>
      <c r="PKE27" s="1"/>
      <c r="PKF27" s="628"/>
      <c r="PKG27" s="1"/>
      <c r="PKH27" s="628"/>
      <c r="PKI27" s="1"/>
      <c r="PKJ27" s="628"/>
      <c r="PKK27" s="1"/>
      <c r="PKL27" s="628"/>
      <c r="PKM27" s="1"/>
      <c r="PKN27" s="628"/>
      <c r="PKO27" s="1"/>
      <c r="PKP27" s="628"/>
      <c r="PKQ27" s="1"/>
      <c r="PKR27" s="628"/>
      <c r="PKS27" s="1"/>
      <c r="PKT27" s="628"/>
      <c r="PKU27" s="1"/>
      <c r="PKV27" s="628"/>
      <c r="PKW27" s="1"/>
      <c r="PKX27" s="628"/>
      <c r="PKY27" s="1"/>
      <c r="PKZ27" s="628"/>
      <c r="PLA27" s="1"/>
      <c r="PLB27" s="628"/>
      <c r="PLC27" s="1"/>
      <c r="PLD27" s="628"/>
      <c r="PLE27" s="1"/>
      <c r="PLF27" s="628"/>
      <c r="PLG27" s="1"/>
      <c r="PLH27" s="628"/>
      <c r="PLI27" s="1"/>
      <c r="PLJ27" s="628"/>
      <c r="PLK27" s="1"/>
      <c r="PLL27" s="628"/>
      <c r="PLM27" s="1"/>
      <c r="PLN27" s="628"/>
      <c r="PLO27" s="1"/>
      <c r="PLP27" s="628"/>
      <c r="PLQ27" s="1"/>
      <c r="PLR27" s="628"/>
      <c r="PLS27" s="1"/>
      <c r="PLT27" s="628"/>
      <c r="PLU27" s="1"/>
      <c r="PLV27" s="628"/>
      <c r="PLW27" s="1"/>
      <c r="PLX27" s="628"/>
      <c r="PLY27" s="1"/>
      <c r="PLZ27" s="628"/>
      <c r="PMA27" s="1"/>
      <c r="PMB27" s="628"/>
      <c r="PMC27" s="1"/>
      <c r="PMD27" s="628"/>
      <c r="PME27" s="1"/>
      <c r="PMF27" s="628"/>
      <c r="PMG27" s="1"/>
      <c r="PMH27" s="628"/>
      <c r="PMI27" s="1"/>
      <c r="PMJ27" s="628"/>
      <c r="PMK27" s="1"/>
      <c r="PML27" s="628"/>
      <c r="PMM27" s="1"/>
      <c r="PMN27" s="628"/>
      <c r="PMO27" s="1"/>
      <c r="PMP27" s="628"/>
      <c r="PMQ27" s="1"/>
      <c r="PMR27" s="628"/>
      <c r="PMS27" s="1"/>
      <c r="PMT27" s="628"/>
      <c r="PMU27" s="1"/>
      <c r="PMV27" s="628"/>
      <c r="PMW27" s="1"/>
      <c r="PMX27" s="628"/>
      <c r="PMY27" s="1"/>
      <c r="PMZ27" s="628"/>
      <c r="PNA27" s="1"/>
      <c r="PNB27" s="628"/>
      <c r="PNC27" s="1"/>
      <c r="PND27" s="628"/>
      <c r="PNE27" s="1"/>
      <c r="PNF27" s="628"/>
      <c r="PNG27" s="1"/>
      <c r="PNH27" s="628"/>
      <c r="PNI27" s="1"/>
      <c r="PNJ27" s="628"/>
      <c r="PNK27" s="1"/>
      <c r="PNL27" s="628"/>
      <c r="PNM27" s="1"/>
      <c r="PNN27" s="628"/>
      <c r="PNO27" s="1"/>
      <c r="PNP27" s="628"/>
      <c r="PNQ27" s="1"/>
      <c r="PNR27" s="628"/>
      <c r="PNS27" s="1"/>
      <c r="PNT27" s="628"/>
      <c r="PNU27" s="1"/>
      <c r="PNV27" s="628"/>
      <c r="PNW27" s="1"/>
      <c r="PNX27" s="628"/>
      <c r="PNY27" s="1"/>
      <c r="PNZ27" s="628"/>
      <c r="POA27" s="1"/>
      <c r="POB27" s="628"/>
      <c r="POC27" s="1"/>
      <c r="POD27" s="628"/>
      <c r="POE27" s="1"/>
      <c r="POF27" s="628"/>
      <c r="POG27" s="1"/>
      <c r="POH27" s="628"/>
      <c r="POI27" s="1"/>
      <c r="POJ27" s="628"/>
      <c r="POK27" s="1"/>
      <c r="POL27" s="628"/>
      <c r="POM27" s="1"/>
      <c r="PON27" s="628"/>
      <c r="POO27" s="1"/>
      <c r="POP27" s="628"/>
      <c r="POQ27" s="1"/>
      <c r="POR27" s="628"/>
      <c r="POS27" s="1"/>
      <c r="POT27" s="628"/>
      <c r="POU27" s="1"/>
      <c r="POV27" s="628"/>
      <c r="POW27" s="1"/>
      <c r="POX27" s="628"/>
      <c r="POY27" s="1"/>
      <c r="POZ27" s="628"/>
      <c r="PPA27" s="1"/>
      <c r="PPB27" s="628"/>
      <c r="PPC27" s="1"/>
      <c r="PPD27" s="628"/>
      <c r="PPE27" s="1"/>
      <c r="PPF27" s="628"/>
      <c r="PPG27" s="1"/>
      <c r="PPH27" s="628"/>
      <c r="PPI27" s="1"/>
      <c r="PPJ27" s="628"/>
      <c r="PPK27" s="1"/>
      <c r="PPL27" s="628"/>
      <c r="PPM27" s="1"/>
      <c r="PPN27" s="628"/>
      <c r="PPO27" s="1"/>
      <c r="PPP27" s="628"/>
      <c r="PPQ27" s="1"/>
      <c r="PPR27" s="628"/>
      <c r="PPS27" s="1"/>
      <c r="PPT27" s="628"/>
      <c r="PPU27" s="1"/>
      <c r="PPV27" s="628"/>
      <c r="PPW27" s="1"/>
      <c r="PPX27" s="628"/>
      <c r="PPY27" s="1"/>
      <c r="PPZ27" s="628"/>
      <c r="PQA27" s="1"/>
      <c r="PQB27" s="628"/>
      <c r="PQC27" s="1"/>
      <c r="PQD27" s="628"/>
      <c r="PQE27" s="1"/>
      <c r="PQF27" s="628"/>
      <c r="PQG27" s="1"/>
      <c r="PQH27" s="628"/>
      <c r="PQI27" s="1"/>
      <c r="PQJ27" s="628"/>
      <c r="PQK27" s="1"/>
      <c r="PQL27" s="628"/>
      <c r="PQM27" s="1"/>
      <c r="PQN27" s="628"/>
      <c r="PQO27" s="1"/>
      <c r="PQP27" s="628"/>
      <c r="PQQ27" s="1"/>
      <c r="PQR27" s="628"/>
      <c r="PQS27" s="1"/>
      <c r="PQT27" s="628"/>
      <c r="PQU27" s="1"/>
      <c r="PQV27" s="628"/>
      <c r="PQW27" s="1"/>
      <c r="PQX27" s="628"/>
      <c r="PQY27" s="1"/>
      <c r="PQZ27" s="628"/>
      <c r="PRA27" s="1"/>
      <c r="PRB27" s="628"/>
      <c r="PRC27" s="1"/>
      <c r="PRD27" s="628"/>
      <c r="PRE27" s="1"/>
      <c r="PRF27" s="628"/>
      <c r="PRG27" s="1"/>
      <c r="PRH27" s="628"/>
      <c r="PRI27" s="1"/>
      <c r="PRJ27" s="628"/>
      <c r="PRK27" s="1"/>
      <c r="PRL27" s="628"/>
      <c r="PRM27" s="1"/>
      <c r="PRN27" s="628"/>
      <c r="PRO27" s="1"/>
      <c r="PRP27" s="628"/>
      <c r="PRQ27" s="1"/>
      <c r="PRR27" s="628"/>
      <c r="PRS27" s="1"/>
      <c r="PRT27" s="628"/>
      <c r="PRU27" s="1"/>
      <c r="PRV27" s="628"/>
      <c r="PRW27" s="1"/>
      <c r="PRX27" s="628"/>
      <c r="PRY27" s="1"/>
      <c r="PRZ27" s="628"/>
      <c r="PSA27" s="1"/>
      <c r="PSB27" s="628"/>
      <c r="PSC27" s="1"/>
      <c r="PSD27" s="628"/>
      <c r="PSE27" s="1"/>
      <c r="PSF27" s="628"/>
      <c r="PSG27" s="1"/>
      <c r="PSH27" s="628"/>
      <c r="PSI27" s="1"/>
      <c r="PSJ27" s="628"/>
      <c r="PSK27" s="1"/>
      <c r="PSL27" s="628"/>
      <c r="PSM27" s="1"/>
      <c r="PSN27" s="628"/>
      <c r="PSO27" s="1"/>
      <c r="PSP27" s="628"/>
      <c r="PSQ27" s="1"/>
      <c r="PSR27" s="628"/>
      <c r="PSS27" s="1"/>
      <c r="PST27" s="628"/>
      <c r="PSU27" s="1"/>
      <c r="PSV27" s="628"/>
      <c r="PSW27" s="1"/>
      <c r="PSX27" s="628"/>
      <c r="PSY27" s="1"/>
      <c r="PSZ27" s="628"/>
      <c r="PTA27" s="1"/>
      <c r="PTB27" s="628"/>
      <c r="PTC27" s="1"/>
      <c r="PTD27" s="628"/>
      <c r="PTE27" s="1"/>
      <c r="PTF27" s="628"/>
      <c r="PTG27" s="1"/>
      <c r="PTH27" s="628"/>
      <c r="PTI27" s="1"/>
      <c r="PTJ27" s="628"/>
      <c r="PTK27" s="1"/>
      <c r="PTL27" s="628"/>
      <c r="PTM27" s="1"/>
      <c r="PTN27" s="628"/>
      <c r="PTO27" s="1"/>
      <c r="PTP27" s="628"/>
      <c r="PTQ27" s="1"/>
      <c r="PTR27" s="628"/>
      <c r="PTS27" s="1"/>
      <c r="PTT27" s="628"/>
      <c r="PTU27" s="1"/>
      <c r="PTV27" s="628"/>
      <c r="PTW27" s="1"/>
      <c r="PTX27" s="628"/>
      <c r="PTY27" s="1"/>
      <c r="PTZ27" s="628"/>
      <c r="PUA27" s="1"/>
      <c r="PUB27" s="628"/>
      <c r="PUC27" s="1"/>
      <c r="PUD27" s="628"/>
      <c r="PUE27" s="1"/>
      <c r="PUF27" s="628"/>
      <c r="PUG27" s="1"/>
      <c r="PUH27" s="628"/>
      <c r="PUI27" s="1"/>
      <c r="PUJ27" s="628"/>
      <c r="PUK27" s="1"/>
      <c r="PUL27" s="628"/>
      <c r="PUM27" s="1"/>
      <c r="PUN27" s="628"/>
      <c r="PUO27" s="1"/>
      <c r="PUP27" s="628"/>
      <c r="PUQ27" s="1"/>
      <c r="PUR27" s="628"/>
      <c r="PUS27" s="1"/>
      <c r="PUT27" s="628"/>
      <c r="PUU27" s="1"/>
      <c r="PUV27" s="628"/>
      <c r="PUW27" s="1"/>
      <c r="PUX27" s="628"/>
      <c r="PUY27" s="1"/>
      <c r="PUZ27" s="628"/>
      <c r="PVA27" s="1"/>
      <c r="PVB27" s="628"/>
      <c r="PVC27" s="1"/>
      <c r="PVD27" s="628"/>
      <c r="PVE27" s="1"/>
      <c r="PVF27" s="628"/>
      <c r="PVG27" s="1"/>
      <c r="PVH27" s="628"/>
      <c r="PVI27" s="1"/>
      <c r="PVJ27" s="628"/>
      <c r="PVK27" s="1"/>
      <c r="PVL27" s="628"/>
      <c r="PVM27" s="1"/>
      <c r="PVN27" s="628"/>
      <c r="PVO27" s="1"/>
      <c r="PVP27" s="628"/>
      <c r="PVQ27" s="1"/>
      <c r="PVR27" s="628"/>
      <c r="PVS27" s="1"/>
      <c r="PVT27" s="628"/>
      <c r="PVU27" s="1"/>
      <c r="PVV27" s="628"/>
      <c r="PVW27" s="1"/>
      <c r="PVX27" s="628"/>
      <c r="PVY27" s="1"/>
      <c r="PVZ27" s="628"/>
      <c r="PWA27" s="1"/>
      <c r="PWB27" s="628"/>
      <c r="PWC27" s="1"/>
      <c r="PWD27" s="628"/>
      <c r="PWE27" s="1"/>
      <c r="PWF27" s="628"/>
      <c r="PWG27" s="1"/>
      <c r="PWH27" s="628"/>
      <c r="PWI27" s="1"/>
      <c r="PWJ27" s="628"/>
      <c r="PWK27" s="1"/>
      <c r="PWL27" s="628"/>
      <c r="PWM27" s="1"/>
      <c r="PWN27" s="628"/>
      <c r="PWO27" s="1"/>
      <c r="PWP27" s="628"/>
      <c r="PWQ27" s="1"/>
      <c r="PWR27" s="628"/>
      <c r="PWS27" s="1"/>
      <c r="PWT27" s="628"/>
      <c r="PWU27" s="1"/>
      <c r="PWV27" s="628"/>
      <c r="PWW27" s="1"/>
      <c r="PWX27" s="628"/>
      <c r="PWY27" s="1"/>
      <c r="PWZ27" s="628"/>
      <c r="PXA27" s="1"/>
      <c r="PXB27" s="628"/>
      <c r="PXC27" s="1"/>
      <c r="PXD27" s="628"/>
      <c r="PXE27" s="1"/>
      <c r="PXF27" s="628"/>
      <c r="PXG27" s="1"/>
      <c r="PXH27" s="628"/>
      <c r="PXI27" s="1"/>
      <c r="PXJ27" s="628"/>
      <c r="PXK27" s="1"/>
      <c r="PXL27" s="628"/>
      <c r="PXM27" s="1"/>
      <c r="PXN27" s="628"/>
      <c r="PXO27" s="1"/>
      <c r="PXP27" s="628"/>
      <c r="PXQ27" s="1"/>
      <c r="PXR27" s="628"/>
      <c r="PXS27" s="1"/>
      <c r="PXT27" s="628"/>
      <c r="PXU27" s="1"/>
      <c r="PXV27" s="628"/>
      <c r="PXW27" s="1"/>
      <c r="PXX27" s="628"/>
      <c r="PXY27" s="1"/>
      <c r="PXZ27" s="628"/>
      <c r="PYA27" s="1"/>
      <c r="PYB27" s="628"/>
      <c r="PYC27" s="1"/>
      <c r="PYD27" s="628"/>
      <c r="PYE27" s="1"/>
      <c r="PYF27" s="628"/>
      <c r="PYG27" s="1"/>
      <c r="PYH27" s="628"/>
      <c r="PYI27" s="1"/>
      <c r="PYJ27" s="628"/>
      <c r="PYK27" s="1"/>
      <c r="PYL27" s="628"/>
      <c r="PYM27" s="1"/>
      <c r="PYN27" s="628"/>
      <c r="PYO27" s="1"/>
      <c r="PYP27" s="628"/>
      <c r="PYQ27" s="1"/>
      <c r="PYR27" s="628"/>
      <c r="PYS27" s="1"/>
      <c r="PYT27" s="628"/>
      <c r="PYU27" s="1"/>
      <c r="PYV27" s="628"/>
      <c r="PYW27" s="1"/>
      <c r="PYX27" s="628"/>
      <c r="PYY27" s="1"/>
      <c r="PYZ27" s="628"/>
      <c r="PZA27" s="1"/>
      <c r="PZB27" s="628"/>
      <c r="PZC27" s="1"/>
      <c r="PZD27" s="628"/>
      <c r="PZE27" s="1"/>
      <c r="PZF27" s="628"/>
      <c r="PZG27" s="1"/>
      <c r="PZH27" s="628"/>
      <c r="PZI27" s="1"/>
      <c r="PZJ27" s="628"/>
      <c r="PZK27" s="1"/>
      <c r="PZL27" s="628"/>
      <c r="PZM27" s="1"/>
      <c r="PZN27" s="628"/>
      <c r="PZO27" s="1"/>
      <c r="PZP27" s="628"/>
      <c r="PZQ27" s="1"/>
      <c r="PZR27" s="628"/>
      <c r="PZS27" s="1"/>
      <c r="PZT27" s="628"/>
      <c r="PZU27" s="1"/>
      <c r="PZV27" s="628"/>
      <c r="PZW27" s="1"/>
      <c r="PZX27" s="628"/>
      <c r="PZY27" s="1"/>
      <c r="PZZ27" s="628"/>
      <c r="QAA27" s="1"/>
      <c r="QAB27" s="628"/>
      <c r="QAC27" s="1"/>
      <c r="QAD27" s="628"/>
      <c r="QAE27" s="1"/>
      <c r="QAF27" s="628"/>
      <c r="QAG27" s="1"/>
      <c r="QAH27" s="628"/>
      <c r="QAI27" s="1"/>
      <c r="QAJ27" s="628"/>
      <c r="QAK27" s="1"/>
      <c r="QAL27" s="628"/>
      <c r="QAM27" s="1"/>
      <c r="QAN27" s="628"/>
      <c r="QAO27" s="1"/>
      <c r="QAP27" s="628"/>
      <c r="QAQ27" s="1"/>
      <c r="QAR27" s="628"/>
      <c r="QAS27" s="1"/>
      <c r="QAT27" s="628"/>
      <c r="QAU27" s="1"/>
      <c r="QAV27" s="628"/>
      <c r="QAW27" s="1"/>
      <c r="QAX27" s="628"/>
      <c r="QAY27" s="1"/>
      <c r="QAZ27" s="628"/>
      <c r="QBA27" s="1"/>
      <c r="QBB27" s="628"/>
      <c r="QBC27" s="1"/>
      <c r="QBD27" s="628"/>
      <c r="QBE27" s="1"/>
      <c r="QBF27" s="628"/>
      <c r="QBG27" s="1"/>
      <c r="QBH27" s="628"/>
      <c r="QBI27" s="1"/>
      <c r="QBJ27" s="628"/>
      <c r="QBK27" s="1"/>
      <c r="QBL27" s="628"/>
      <c r="QBM27" s="1"/>
      <c r="QBN27" s="628"/>
      <c r="QBO27" s="1"/>
      <c r="QBP27" s="628"/>
      <c r="QBQ27" s="1"/>
      <c r="QBR27" s="628"/>
      <c r="QBS27" s="1"/>
      <c r="QBT27" s="628"/>
      <c r="QBU27" s="1"/>
      <c r="QBV27" s="628"/>
      <c r="QBW27" s="1"/>
      <c r="QBX27" s="628"/>
      <c r="QBY27" s="1"/>
      <c r="QBZ27" s="628"/>
      <c r="QCA27" s="1"/>
      <c r="QCB27" s="628"/>
      <c r="QCC27" s="1"/>
      <c r="QCD27" s="628"/>
      <c r="QCE27" s="1"/>
      <c r="QCF27" s="628"/>
      <c r="QCG27" s="1"/>
      <c r="QCH27" s="628"/>
      <c r="QCI27" s="1"/>
      <c r="QCJ27" s="628"/>
      <c r="QCK27" s="1"/>
      <c r="QCL27" s="628"/>
      <c r="QCM27" s="1"/>
      <c r="QCN27" s="628"/>
      <c r="QCO27" s="1"/>
      <c r="QCP27" s="628"/>
      <c r="QCQ27" s="1"/>
      <c r="QCR27" s="628"/>
      <c r="QCS27" s="1"/>
      <c r="QCT27" s="628"/>
      <c r="QCU27" s="1"/>
      <c r="QCV27" s="628"/>
      <c r="QCW27" s="1"/>
      <c r="QCX27" s="628"/>
      <c r="QCY27" s="1"/>
      <c r="QCZ27" s="628"/>
      <c r="QDA27" s="1"/>
      <c r="QDB27" s="628"/>
      <c r="QDC27" s="1"/>
      <c r="QDD27" s="628"/>
      <c r="QDE27" s="1"/>
      <c r="QDF27" s="628"/>
      <c r="QDG27" s="1"/>
      <c r="QDH27" s="628"/>
      <c r="QDI27" s="1"/>
      <c r="QDJ27" s="628"/>
      <c r="QDK27" s="1"/>
      <c r="QDL27" s="628"/>
      <c r="QDM27" s="1"/>
      <c r="QDN27" s="628"/>
      <c r="QDO27" s="1"/>
      <c r="QDP27" s="628"/>
      <c r="QDQ27" s="1"/>
      <c r="QDR27" s="628"/>
      <c r="QDS27" s="1"/>
      <c r="QDT27" s="628"/>
      <c r="QDU27" s="1"/>
      <c r="QDV27" s="628"/>
      <c r="QDW27" s="1"/>
      <c r="QDX27" s="628"/>
      <c r="QDY27" s="1"/>
      <c r="QDZ27" s="628"/>
      <c r="QEA27" s="1"/>
      <c r="QEB27" s="628"/>
      <c r="QEC27" s="1"/>
      <c r="QED27" s="628"/>
      <c r="QEE27" s="1"/>
      <c r="QEF27" s="628"/>
      <c r="QEG27" s="1"/>
      <c r="QEH27" s="628"/>
      <c r="QEI27" s="1"/>
      <c r="QEJ27" s="628"/>
      <c r="QEK27" s="1"/>
      <c r="QEL27" s="628"/>
      <c r="QEM27" s="1"/>
      <c r="QEN27" s="628"/>
      <c r="QEO27" s="1"/>
      <c r="QEP27" s="628"/>
      <c r="QEQ27" s="1"/>
      <c r="QER27" s="628"/>
      <c r="QES27" s="1"/>
      <c r="QET27" s="628"/>
      <c r="QEU27" s="1"/>
      <c r="QEV27" s="628"/>
      <c r="QEW27" s="1"/>
      <c r="QEX27" s="628"/>
      <c r="QEY27" s="1"/>
      <c r="QEZ27" s="628"/>
      <c r="QFA27" s="1"/>
      <c r="QFB27" s="628"/>
      <c r="QFC27" s="1"/>
      <c r="QFD27" s="628"/>
      <c r="QFE27" s="1"/>
      <c r="QFF27" s="628"/>
      <c r="QFG27" s="1"/>
      <c r="QFH27" s="628"/>
      <c r="QFI27" s="1"/>
      <c r="QFJ27" s="628"/>
      <c r="QFK27" s="1"/>
      <c r="QFL27" s="628"/>
      <c r="QFM27" s="1"/>
      <c r="QFN27" s="628"/>
      <c r="QFO27" s="1"/>
      <c r="QFP27" s="628"/>
      <c r="QFQ27" s="1"/>
      <c r="QFR27" s="628"/>
      <c r="QFS27" s="1"/>
      <c r="QFT27" s="628"/>
      <c r="QFU27" s="1"/>
      <c r="QFV27" s="628"/>
      <c r="QFW27" s="1"/>
      <c r="QFX27" s="628"/>
      <c r="QFY27" s="1"/>
      <c r="QFZ27" s="628"/>
      <c r="QGA27" s="1"/>
      <c r="QGB27" s="628"/>
      <c r="QGC27" s="1"/>
      <c r="QGD27" s="628"/>
      <c r="QGE27" s="1"/>
      <c r="QGF27" s="628"/>
      <c r="QGG27" s="1"/>
      <c r="QGH27" s="628"/>
      <c r="QGI27" s="1"/>
      <c r="QGJ27" s="628"/>
      <c r="QGK27" s="1"/>
      <c r="QGL27" s="628"/>
      <c r="QGM27" s="1"/>
      <c r="QGN27" s="628"/>
      <c r="QGO27" s="1"/>
      <c r="QGP27" s="628"/>
      <c r="QGQ27" s="1"/>
      <c r="QGR27" s="628"/>
      <c r="QGS27" s="1"/>
      <c r="QGT27" s="628"/>
      <c r="QGU27" s="1"/>
      <c r="QGV27" s="628"/>
      <c r="QGW27" s="1"/>
      <c r="QGX27" s="628"/>
      <c r="QGY27" s="1"/>
      <c r="QGZ27" s="628"/>
      <c r="QHA27" s="1"/>
      <c r="QHB27" s="628"/>
      <c r="QHC27" s="1"/>
      <c r="QHD27" s="628"/>
      <c r="QHE27" s="1"/>
      <c r="QHF27" s="628"/>
      <c r="QHG27" s="1"/>
      <c r="QHH27" s="628"/>
      <c r="QHI27" s="1"/>
      <c r="QHJ27" s="628"/>
      <c r="QHK27" s="1"/>
      <c r="QHL27" s="628"/>
      <c r="QHM27" s="1"/>
      <c r="QHN27" s="628"/>
      <c r="QHO27" s="1"/>
      <c r="QHP27" s="628"/>
      <c r="QHQ27" s="1"/>
      <c r="QHR27" s="628"/>
      <c r="QHS27" s="1"/>
      <c r="QHT27" s="628"/>
      <c r="QHU27" s="1"/>
      <c r="QHV27" s="628"/>
      <c r="QHW27" s="1"/>
      <c r="QHX27" s="628"/>
      <c r="QHY27" s="1"/>
      <c r="QHZ27" s="628"/>
      <c r="QIA27" s="1"/>
      <c r="QIB27" s="628"/>
      <c r="QIC27" s="1"/>
      <c r="QID27" s="628"/>
      <c r="QIE27" s="1"/>
      <c r="QIF27" s="628"/>
      <c r="QIG27" s="1"/>
      <c r="QIH27" s="628"/>
      <c r="QII27" s="1"/>
      <c r="QIJ27" s="628"/>
      <c r="QIK27" s="1"/>
      <c r="QIL27" s="628"/>
      <c r="QIM27" s="1"/>
      <c r="QIN27" s="628"/>
      <c r="QIO27" s="1"/>
      <c r="QIP27" s="628"/>
      <c r="QIQ27" s="1"/>
      <c r="QIR27" s="628"/>
      <c r="QIS27" s="1"/>
      <c r="QIT27" s="628"/>
      <c r="QIU27" s="1"/>
      <c r="QIV27" s="628"/>
      <c r="QIW27" s="1"/>
      <c r="QIX27" s="628"/>
      <c r="QIY27" s="1"/>
      <c r="QIZ27" s="628"/>
      <c r="QJA27" s="1"/>
      <c r="QJB27" s="628"/>
      <c r="QJC27" s="1"/>
      <c r="QJD27" s="628"/>
      <c r="QJE27" s="1"/>
      <c r="QJF27" s="628"/>
      <c r="QJG27" s="1"/>
      <c r="QJH27" s="628"/>
      <c r="QJI27" s="1"/>
      <c r="QJJ27" s="628"/>
      <c r="QJK27" s="1"/>
      <c r="QJL27" s="628"/>
      <c r="QJM27" s="1"/>
      <c r="QJN27" s="628"/>
      <c r="QJO27" s="1"/>
      <c r="QJP27" s="628"/>
      <c r="QJQ27" s="1"/>
      <c r="QJR27" s="628"/>
      <c r="QJS27" s="1"/>
      <c r="QJT27" s="628"/>
      <c r="QJU27" s="1"/>
      <c r="QJV27" s="628"/>
      <c r="QJW27" s="1"/>
      <c r="QJX27" s="628"/>
      <c r="QJY27" s="1"/>
      <c r="QJZ27" s="628"/>
      <c r="QKA27" s="1"/>
      <c r="QKB27" s="628"/>
      <c r="QKC27" s="1"/>
      <c r="QKD27" s="628"/>
      <c r="QKE27" s="1"/>
      <c r="QKF27" s="628"/>
      <c r="QKG27" s="1"/>
      <c r="QKH27" s="628"/>
      <c r="QKI27" s="1"/>
      <c r="QKJ27" s="628"/>
      <c r="QKK27" s="1"/>
      <c r="QKL27" s="628"/>
      <c r="QKM27" s="1"/>
      <c r="QKN27" s="628"/>
      <c r="QKO27" s="1"/>
      <c r="QKP27" s="628"/>
      <c r="QKQ27" s="1"/>
      <c r="QKR27" s="628"/>
      <c r="QKS27" s="1"/>
      <c r="QKT27" s="628"/>
      <c r="QKU27" s="1"/>
      <c r="QKV27" s="628"/>
      <c r="QKW27" s="1"/>
      <c r="QKX27" s="628"/>
      <c r="QKY27" s="1"/>
      <c r="QKZ27" s="628"/>
      <c r="QLA27" s="1"/>
      <c r="QLB27" s="628"/>
      <c r="QLC27" s="1"/>
      <c r="QLD27" s="628"/>
      <c r="QLE27" s="1"/>
      <c r="QLF27" s="628"/>
      <c r="QLG27" s="1"/>
      <c r="QLH27" s="628"/>
      <c r="QLI27" s="1"/>
      <c r="QLJ27" s="628"/>
      <c r="QLK27" s="1"/>
      <c r="QLL27" s="628"/>
      <c r="QLM27" s="1"/>
      <c r="QLN27" s="628"/>
      <c r="QLO27" s="1"/>
      <c r="QLP27" s="628"/>
      <c r="QLQ27" s="1"/>
      <c r="QLR27" s="628"/>
      <c r="QLS27" s="1"/>
      <c r="QLT27" s="628"/>
      <c r="QLU27" s="1"/>
      <c r="QLV27" s="628"/>
      <c r="QLW27" s="1"/>
      <c r="QLX27" s="628"/>
      <c r="QLY27" s="1"/>
      <c r="QLZ27" s="628"/>
      <c r="QMA27" s="1"/>
      <c r="QMB27" s="628"/>
      <c r="QMC27" s="1"/>
      <c r="QMD27" s="628"/>
      <c r="QME27" s="1"/>
      <c r="QMF27" s="628"/>
      <c r="QMG27" s="1"/>
      <c r="QMH27" s="628"/>
      <c r="QMI27" s="1"/>
      <c r="QMJ27" s="628"/>
      <c r="QMK27" s="1"/>
      <c r="QML27" s="628"/>
      <c r="QMM27" s="1"/>
      <c r="QMN27" s="628"/>
      <c r="QMO27" s="1"/>
      <c r="QMP27" s="628"/>
      <c r="QMQ27" s="1"/>
      <c r="QMR27" s="628"/>
      <c r="QMS27" s="1"/>
      <c r="QMT27" s="628"/>
      <c r="QMU27" s="1"/>
      <c r="QMV27" s="628"/>
      <c r="QMW27" s="1"/>
      <c r="QMX27" s="628"/>
      <c r="QMY27" s="1"/>
      <c r="QMZ27" s="628"/>
      <c r="QNA27" s="1"/>
      <c r="QNB27" s="628"/>
      <c r="QNC27" s="1"/>
      <c r="QND27" s="628"/>
      <c r="QNE27" s="1"/>
      <c r="QNF27" s="628"/>
      <c r="QNG27" s="1"/>
      <c r="QNH27" s="628"/>
      <c r="QNI27" s="1"/>
      <c r="QNJ27" s="628"/>
      <c r="QNK27" s="1"/>
      <c r="QNL27" s="628"/>
      <c r="QNM27" s="1"/>
      <c r="QNN27" s="628"/>
      <c r="QNO27" s="1"/>
      <c r="QNP27" s="628"/>
      <c r="QNQ27" s="1"/>
      <c r="QNR27" s="628"/>
      <c r="QNS27" s="1"/>
      <c r="QNT27" s="628"/>
      <c r="QNU27" s="1"/>
      <c r="QNV27" s="628"/>
      <c r="QNW27" s="1"/>
      <c r="QNX27" s="628"/>
      <c r="QNY27" s="1"/>
      <c r="QNZ27" s="628"/>
      <c r="QOA27" s="1"/>
      <c r="QOB27" s="628"/>
      <c r="QOC27" s="1"/>
      <c r="QOD27" s="628"/>
      <c r="QOE27" s="1"/>
      <c r="QOF27" s="628"/>
      <c r="QOG27" s="1"/>
      <c r="QOH27" s="628"/>
      <c r="QOI27" s="1"/>
      <c r="QOJ27" s="628"/>
      <c r="QOK27" s="1"/>
      <c r="QOL27" s="628"/>
      <c r="QOM27" s="1"/>
      <c r="QON27" s="628"/>
      <c r="QOO27" s="1"/>
      <c r="QOP27" s="628"/>
      <c r="QOQ27" s="1"/>
      <c r="QOR27" s="628"/>
      <c r="QOS27" s="1"/>
      <c r="QOT27" s="628"/>
      <c r="QOU27" s="1"/>
      <c r="QOV27" s="628"/>
      <c r="QOW27" s="1"/>
      <c r="QOX27" s="628"/>
      <c r="QOY27" s="1"/>
      <c r="QOZ27" s="628"/>
      <c r="QPA27" s="1"/>
      <c r="QPB27" s="628"/>
      <c r="QPC27" s="1"/>
      <c r="QPD27" s="628"/>
      <c r="QPE27" s="1"/>
      <c r="QPF27" s="628"/>
      <c r="QPG27" s="1"/>
      <c r="QPH27" s="628"/>
      <c r="QPI27" s="1"/>
      <c r="QPJ27" s="628"/>
      <c r="QPK27" s="1"/>
      <c r="QPL27" s="628"/>
      <c r="QPM27" s="1"/>
      <c r="QPN27" s="628"/>
      <c r="QPO27" s="1"/>
      <c r="QPP27" s="628"/>
      <c r="QPQ27" s="1"/>
      <c r="QPR27" s="628"/>
      <c r="QPS27" s="1"/>
      <c r="QPT27" s="628"/>
      <c r="QPU27" s="1"/>
      <c r="QPV27" s="628"/>
      <c r="QPW27" s="1"/>
      <c r="QPX27" s="628"/>
      <c r="QPY27" s="1"/>
      <c r="QPZ27" s="628"/>
      <c r="QQA27" s="1"/>
      <c r="QQB27" s="628"/>
      <c r="QQC27" s="1"/>
      <c r="QQD27" s="628"/>
      <c r="QQE27" s="1"/>
      <c r="QQF27" s="628"/>
      <c r="QQG27" s="1"/>
      <c r="QQH27" s="628"/>
      <c r="QQI27" s="1"/>
      <c r="QQJ27" s="628"/>
      <c r="QQK27" s="1"/>
      <c r="QQL27" s="628"/>
      <c r="QQM27" s="1"/>
      <c r="QQN27" s="628"/>
      <c r="QQO27" s="1"/>
      <c r="QQP27" s="628"/>
      <c r="QQQ27" s="1"/>
      <c r="QQR27" s="628"/>
      <c r="QQS27" s="1"/>
      <c r="QQT27" s="628"/>
      <c r="QQU27" s="1"/>
      <c r="QQV27" s="628"/>
      <c r="QQW27" s="1"/>
      <c r="QQX27" s="628"/>
      <c r="QQY27" s="1"/>
      <c r="QQZ27" s="628"/>
      <c r="QRA27" s="1"/>
      <c r="QRB27" s="628"/>
      <c r="QRC27" s="1"/>
      <c r="QRD27" s="628"/>
      <c r="QRE27" s="1"/>
      <c r="QRF27" s="628"/>
      <c r="QRG27" s="1"/>
      <c r="QRH27" s="628"/>
      <c r="QRI27" s="1"/>
      <c r="QRJ27" s="628"/>
      <c r="QRK27" s="1"/>
      <c r="QRL27" s="628"/>
      <c r="QRM27" s="1"/>
      <c r="QRN27" s="628"/>
      <c r="QRO27" s="1"/>
      <c r="QRP27" s="628"/>
      <c r="QRQ27" s="1"/>
      <c r="QRR27" s="628"/>
      <c r="QRS27" s="1"/>
      <c r="QRT27" s="628"/>
      <c r="QRU27" s="1"/>
      <c r="QRV27" s="628"/>
      <c r="QRW27" s="1"/>
      <c r="QRX27" s="628"/>
      <c r="QRY27" s="1"/>
      <c r="QRZ27" s="628"/>
      <c r="QSA27" s="1"/>
      <c r="QSB27" s="628"/>
      <c r="QSC27" s="1"/>
      <c r="QSD27" s="628"/>
      <c r="QSE27" s="1"/>
      <c r="QSF27" s="628"/>
      <c r="QSG27" s="1"/>
      <c r="QSH27" s="628"/>
      <c r="QSI27" s="1"/>
      <c r="QSJ27" s="628"/>
      <c r="QSK27" s="1"/>
      <c r="QSL27" s="628"/>
      <c r="QSM27" s="1"/>
      <c r="QSN27" s="628"/>
      <c r="QSO27" s="1"/>
      <c r="QSP27" s="628"/>
      <c r="QSQ27" s="1"/>
      <c r="QSR27" s="628"/>
      <c r="QSS27" s="1"/>
      <c r="QST27" s="628"/>
      <c r="QSU27" s="1"/>
      <c r="QSV27" s="628"/>
      <c r="QSW27" s="1"/>
      <c r="QSX27" s="628"/>
      <c r="QSY27" s="1"/>
      <c r="QSZ27" s="628"/>
      <c r="QTA27" s="1"/>
      <c r="QTB27" s="628"/>
      <c r="QTC27" s="1"/>
      <c r="QTD27" s="628"/>
      <c r="QTE27" s="1"/>
      <c r="QTF27" s="628"/>
      <c r="QTG27" s="1"/>
      <c r="QTH27" s="628"/>
      <c r="QTI27" s="1"/>
      <c r="QTJ27" s="628"/>
      <c r="QTK27" s="1"/>
      <c r="QTL27" s="628"/>
      <c r="QTM27" s="1"/>
      <c r="QTN27" s="628"/>
      <c r="QTO27" s="1"/>
      <c r="QTP27" s="628"/>
      <c r="QTQ27" s="1"/>
      <c r="QTR27" s="628"/>
      <c r="QTS27" s="1"/>
      <c r="QTT27" s="628"/>
      <c r="QTU27" s="1"/>
      <c r="QTV27" s="628"/>
      <c r="QTW27" s="1"/>
      <c r="QTX27" s="628"/>
      <c r="QTY27" s="1"/>
      <c r="QTZ27" s="628"/>
      <c r="QUA27" s="1"/>
      <c r="QUB27" s="628"/>
      <c r="QUC27" s="1"/>
      <c r="QUD27" s="628"/>
      <c r="QUE27" s="1"/>
      <c r="QUF27" s="628"/>
      <c r="QUG27" s="1"/>
      <c r="QUH27" s="628"/>
      <c r="QUI27" s="1"/>
      <c r="QUJ27" s="628"/>
      <c r="QUK27" s="1"/>
      <c r="QUL27" s="628"/>
      <c r="QUM27" s="1"/>
      <c r="QUN27" s="628"/>
      <c r="QUO27" s="1"/>
      <c r="QUP27" s="628"/>
      <c r="QUQ27" s="1"/>
      <c r="QUR27" s="628"/>
      <c r="QUS27" s="1"/>
      <c r="QUT27" s="628"/>
      <c r="QUU27" s="1"/>
      <c r="QUV27" s="628"/>
      <c r="QUW27" s="1"/>
      <c r="QUX27" s="628"/>
      <c r="QUY27" s="1"/>
      <c r="QUZ27" s="628"/>
      <c r="QVA27" s="1"/>
      <c r="QVB27" s="628"/>
      <c r="QVC27" s="1"/>
      <c r="QVD27" s="628"/>
      <c r="QVE27" s="1"/>
      <c r="QVF27" s="628"/>
      <c r="QVG27" s="1"/>
      <c r="QVH27" s="628"/>
      <c r="QVI27" s="1"/>
      <c r="QVJ27" s="628"/>
      <c r="QVK27" s="1"/>
      <c r="QVL27" s="628"/>
      <c r="QVM27" s="1"/>
      <c r="QVN27" s="628"/>
      <c r="QVO27" s="1"/>
      <c r="QVP27" s="628"/>
      <c r="QVQ27" s="1"/>
      <c r="QVR27" s="628"/>
      <c r="QVS27" s="1"/>
      <c r="QVT27" s="628"/>
      <c r="QVU27" s="1"/>
      <c r="QVV27" s="628"/>
      <c r="QVW27" s="1"/>
      <c r="QVX27" s="628"/>
      <c r="QVY27" s="1"/>
      <c r="QVZ27" s="628"/>
      <c r="QWA27" s="1"/>
      <c r="QWB27" s="628"/>
      <c r="QWC27" s="1"/>
      <c r="QWD27" s="628"/>
      <c r="QWE27" s="1"/>
      <c r="QWF27" s="628"/>
      <c r="QWG27" s="1"/>
      <c r="QWH27" s="628"/>
      <c r="QWI27" s="1"/>
      <c r="QWJ27" s="628"/>
      <c r="QWK27" s="1"/>
      <c r="QWL27" s="628"/>
      <c r="QWM27" s="1"/>
      <c r="QWN27" s="628"/>
      <c r="QWO27" s="1"/>
      <c r="QWP27" s="628"/>
      <c r="QWQ27" s="1"/>
      <c r="QWR27" s="628"/>
      <c r="QWS27" s="1"/>
      <c r="QWT27" s="628"/>
      <c r="QWU27" s="1"/>
      <c r="QWV27" s="628"/>
      <c r="QWW27" s="1"/>
      <c r="QWX27" s="628"/>
      <c r="QWY27" s="1"/>
      <c r="QWZ27" s="628"/>
      <c r="QXA27" s="1"/>
      <c r="QXB27" s="628"/>
      <c r="QXC27" s="1"/>
      <c r="QXD27" s="628"/>
      <c r="QXE27" s="1"/>
      <c r="QXF27" s="628"/>
      <c r="QXG27" s="1"/>
      <c r="QXH27" s="628"/>
      <c r="QXI27" s="1"/>
      <c r="QXJ27" s="628"/>
      <c r="QXK27" s="1"/>
      <c r="QXL27" s="628"/>
      <c r="QXM27" s="1"/>
      <c r="QXN27" s="628"/>
      <c r="QXO27" s="1"/>
      <c r="QXP27" s="628"/>
      <c r="QXQ27" s="1"/>
      <c r="QXR27" s="628"/>
      <c r="QXS27" s="1"/>
      <c r="QXT27" s="628"/>
      <c r="QXU27" s="1"/>
      <c r="QXV27" s="628"/>
      <c r="QXW27" s="1"/>
      <c r="QXX27" s="628"/>
      <c r="QXY27" s="1"/>
      <c r="QXZ27" s="628"/>
      <c r="QYA27" s="1"/>
      <c r="QYB27" s="628"/>
      <c r="QYC27" s="1"/>
      <c r="QYD27" s="628"/>
      <c r="QYE27" s="1"/>
      <c r="QYF27" s="628"/>
      <c r="QYG27" s="1"/>
      <c r="QYH27" s="628"/>
      <c r="QYI27" s="1"/>
      <c r="QYJ27" s="628"/>
      <c r="QYK27" s="1"/>
      <c r="QYL27" s="628"/>
      <c r="QYM27" s="1"/>
      <c r="QYN27" s="628"/>
      <c r="QYO27" s="1"/>
      <c r="QYP27" s="628"/>
      <c r="QYQ27" s="1"/>
      <c r="QYR27" s="628"/>
      <c r="QYS27" s="1"/>
      <c r="QYT27" s="628"/>
      <c r="QYU27" s="1"/>
      <c r="QYV27" s="628"/>
      <c r="QYW27" s="1"/>
      <c r="QYX27" s="628"/>
      <c r="QYY27" s="1"/>
      <c r="QYZ27" s="628"/>
      <c r="QZA27" s="1"/>
      <c r="QZB27" s="628"/>
      <c r="QZC27" s="1"/>
      <c r="QZD27" s="628"/>
      <c r="QZE27" s="1"/>
      <c r="QZF27" s="628"/>
      <c r="QZG27" s="1"/>
      <c r="QZH27" s="628"/>
      <c r="QZI27" s="1"/>
      <c r="QZJ27" s="628"/>
      <c r="QZK27" s="1"/>
      <c r="QZL27" s="628"/>
      <c r="QZM27" s="1"/>
      <c r="QZN27" s="628"/>
      <c r="QZO27" s="1"/>
      <c r="QZP27" s="628"/>
      <c r="QZQ27" s="1"/>
      <c r="QZR27" s="628"/>
      <c r="QZS27" s="1"/>
      <c r="QZT27" s="628"/>
      <c r="QZU27" s="1"/>
      <c r="QZV27" s="628"/>
      <c r="QZW27" s="1"/>
      <c r="QZX27" s="628"/>
      <c r="QZY27" s="1"/>
      <c r="QZZ27" s="628"/>
      <c r="RAA27" s="1"/>
      <c r="RAB27" s="628"/>
      <c r="RAC27" s="1"/>
      <c r="RAD27" s="628"/>
      <c r="RAE27" s="1"/>
      <c r="RAF27" s="628"/>
      <c r="RAG27" s="1"/>
      <c r="RAH27" s="628"/>
      <c r="RAI27" s="1"/>
      <c r="RAJ27" s="628"/>
      <c r="RAK27" s="1"/>
      <c r="RAL27" s="628"/>
      <c r="RAM27" s="1"/>
      <c r="RAN27" s="628"/>
      <c r="RAO27" s="1"/>
      <c r="RAP27" s="628"/>
      <c r="RAQ27" s="1"/>
      <c r="RAR27" s="628"/>
      <c r="RAS27" s="1"/>
      <c r="RAT27" s="628"/>
      <c r="RAU27" s="1"/>
      <c r="RAV27" s="628"/>
      <c r="RAW27" s="1"/>
      <c r="RAX27" s="628"/>
      <c r="RAY27" s="1"/>
      <c r="RAZ27" s="628"/>
      <c r="RBA27" s="1"/>
      <c r="RBB27" s="628"/>
      <c r="RBC27" s="1"/>
      <c r="RBD27" s="628"/>
      <c r="RBE27" s="1"/>
      <c r="RBF27" s="628"/>
      <c r="RBG27" s="1"/>
      <c r="RBH27" s="628"/>
      <c r="RBI27" s="1"/>
      <c r="RBJ27" s="628"/>
      <c r="RBK27" s="1"/>
      <c r="RBL27" s="628"/>
      <c r="RBM27" s="1"/>
      <c r="RBN27" s="628"/>
      <c r="RBO27" s="1"/>
      <c r="RBP27" s="628"/>
      <c r="RBQ27" s="1"/>
      <c r="RBR27" s="628"/>
      <c r="RBS27" s="1"/>
      <c r="RBT27" s="628"/>
      <c r="RBU27" s="1"/>
      <c r="RBV27" s="628"/>
      <c r="RBW27" s="1"/>
      <c r="RBX27" s="628"/>
      <c r="RBY27" s="1"/>
      <c r="RBZ27" s="628"/>
      <c r="RCA27" s="1"/>
      <c r="RCB27" s="628"/>
      <c r="RCC27" s="1"/>
      <c r="RCD27" s="628"/>
      <c r="RCE27" s="1"/>
      <c r="RCF27" s="628"/>
      <c r="RCG27" s="1"/>
      <c r="RCH27" s="628"/>
      <c r="RCI27" s="1"/>
      <c r="RCJ27" s="628"/>
      <c r="RCK27" s="1"/>
      <c r="RCL27" s="628"/>
      <c r="RCM27" s="1"/>
      <c r="RCN27" s="628"/>
      <c r="RCO27" s="1"/>
      <c r="RCP27" s="628"/>
      <c r="RCQ27" s="1"/>
      <c r="RCR27" s="628"/>
      <c r="RCS27" s="1"/>
      <c r="RCT27" s="628"/>
      <c r="RCU27" s="1"/>
      <c r="RCV27" s="628"/>
      <c r="RCW27" s="1"/>
      <c r="RCX27" s="628"/>
      <c r="RCY27" s="1"/>
      <c r="RCZ27" s="628"/>
      <c r="RDA27" s="1"/>
      <c r="RDB27" s="628"/>
      <c r="RDC27" s="1"/>
      <c r="RDD27" s="628"/>
      <c r="RDE27" s="1"/>
      <c r="RDF27" s="628"/>
      <c r="RDG27" s="1"/>
      <c r="RDH27" s="628"/>
      <c r="RDI27" s="1"/>
      <c r="RDJ27" s="628"/>
      <c r="RDK27" s="1"/>
      <c r="RDL27" s="628"/>
      <c r="RDM27" s="1"/>
      <c r="RDN27" s="628"/>
      <c r="RDO27" s="1"/>
      <c r="RDP27" s="628"/>
      <c r="RDQ27" s="1"/>
      <c r="RDR27" s="628"/>
      <c r="RDS27" s="1"/>
      <c r="RDT27" s="628"/>
      <c r="RDU27" s="1"/>
      <c r="RDV27" s="628"/>
      <c r="RDW27" s="1"/>
      <c r="RDX27" s="628"/>
      <c r="RDY27" s="1"/>
      <c r="RDZ27" s="628"/>
      <c r="REA27" s="1"/>
      <c r="REB27" s="628"/>
      <c r="REC27" s="1"/>
      <c r="RED27" s="628"/>
      <c r="REE27" s="1"/>
      <c r="REF27" s="628"/>
      <c r="REG27" s="1"/>
      <c r="REH27" s="628"/>
      <c r="REI27" s="1"/>
      <c r="REJ27" s="628"/>
      <c r="REK27" s="1"/>
      <c r="REL27" s="628"/>
      <c r="REM27" s="1"/>
      <c r="REN27" s="628"/>
      <c r="REO27" s="1"/>
      <c r="REP27" s="628"/>
      <c r="REQ27" s="1"/>
      <c r="RER27" s="628"/>
      <c r="RES27" s="1"/>
      <c r="RET27" s="628"/>
      <c r="REU27" s="1"/>
      <c r="REV27" s="628"/>
      <c r="REW27" s="1"/>
      <c r="REX27" s="628"/>
      <c r="REY27" s="1"/>
      <c r="REZ27" s="628"/>
      <c r="RFA27" s="1"/>
      <c r="RFB27" s="628"/>
      <c r="RFC27" s="1"/>
      <c r="RFD27" s="628"/>
      <c r="RFE27" s="1"/>
      <c r="RFF27" s="628"/>
      <c r="RFG27" s="1"/>
      <c r="RFH27" s="628"/>
      <c r="RFI27" s="1"/>
      <c r="RFJ27" s="628"/>
      <c r="RFK27" s="1"/>
      <c r="RFL27" s="628"/>
      <c r="RFM27" s="1"/>
      <c r="RFN27" s="628"/>
      <c r="RFO27" s="1"/>
      <c r="RFP27" s="628"/>
      <c r="RFQ27" s="1"/>
      <c r="RFR27" s="628"/>
      <c r="RFS27" s="1"/>
      <c r="RFT27" s="628"/>
      <c r="RFU27" s="1"/>
      <c r="RFV27" s="628"/>
      <c r="RFW27" s="1"/>
      <c r="RFX27" s="628"/>
      <c r="RFY27" s="1"/>
      <c r="RFZ27" s="628"/>
      <c r="RGA27" s="1"/>
      <c r="RGB27" s="628"/>
      <c r="RGC27" s="1"/>
      <c r="RGD27" s="628"/>
      <c r="RGE27" s="1"/>
      <c r="RGF27" s="628"/>
      <c r="RGG27" s="1"/>
      <c r="RGH27" s="628"/>
      <c r="RGI27" s="1"/>
      <c r="RGJ27" s="628"/>
      <c r="RGK27" s="1"/>
      <c r="RGL27" s="628"/>
      <c r="RGM27" s="1"/>
      <c r="RGN27" s="628"/>
      <c r="RGO27" s="1"/>
      <c r="RGP27" s="628"/>
      <c r="RGQ27" s="1"/>
      <c r="RGR27" s="628"/>
      <c r="RGS27" s="1"/>
      <c r="RGT27" s="628"/>
      <c r="RGU27" s="1"/>
      <c r="RGV27" s="628"/>
      <c r="RGW27" s="1"/>
      <c r="RGX27" s="628"/>
      <c r="RGY27" s="1"/>
      <c r="RGZ27" s="628"/>
      <c r="RHA27" s="1"/>
      <c r="RHB27" s="628"/>
      <c r="RHC27" s="1"/>
      <c r="RHD27" s="628"/>
      <c r="RHE27" s="1"/>
      <c r="RHF27" s="628"/>
      <c r="RHG27" s="1"/>
      <c r="RHH27" s="628"/>
      <c r="RHI27" s="1"/>
      <c r="RHJ27" s="628"/>
      <c r="RHK27" s="1"/>
      <c r="RHL27" s="628"/>
      <c r="RHM27" s="1"/>
      <c r="RHN27" s="628"/>
      <c r="RHO27" s="1"/>
      <c r="RHP27" s="628"/>
      <c r="RHQ27" s="1"/>
      <c r="RHR27" s="628"/>
      <c r="RHS27" s="1"/>
      <c r="RHT27" s="628"/>
      <c r="RHU27" s="1"/>
      <c r="RHV27" s="628"/>
      <c r="RHW27" s="1"/>
      <c r="RHX27" s="628"/>
      <c r="RHY27" s="1"/>
      <c r="RHZ27" s="628"/>
      <c r="RIA27" s="1"/>
      <c r="RIB27" s="628"/>
      <c r="RIC27" s="1"/>
      <c r="RID27" s="628"/>
      <c r="RIE27" s="1"/>
      <c r="RIF27" s="628"/>
      <c r="RIG27" s="1"/>
      <c r="RIH27" s="628"/>
      <c r="RII27" s="1"/>
      <c r="RIJ27" s="628"/>
      <c r="RIK27" s="1"/>
      <c r="RIL27" s="628"/>
      <c r="RIM27" s="1"/>
      <c r="RIN27" s="628"/>
      <c r="RIO27" s="1"/>
      <c r="RIP27" s="628"/>
      <c r="RIQ27" s="1"/>
      <c r="RIR27" s="628"/>
      <c r="RIS27" s="1"/>
      <c r="RIT27" s="628"/>
      <c r="RIU27" s="1"/>
      <c r="RIV27" s="628"/>
      <c r="RIW27" s="1"/>
      <c r="RIX27" s="628"/>
      <c r="RIY27" s="1"/>
      <c r="RIZ27" s="628"/>
      <c r="RJA27" s="1"/>
      <c r="RJB27" s="628"/>
      <c r="RJC27" s="1"/>
      <c r="RJD27" s="628"/>
      <c r="RJE27" s="1"/>
      <c r="RJF27" s="628"/>
      <c r="RJG27" s="1"/>
      <c r="RJH27" s="628"/>
      <c r="RJI27" s="1"/>
      <c r="RJJ27" s="628"/>
      <c r="RJK27" s="1"/>
      <c r="RJL27" s="628"/>
      <c r="RJM27" s="1"/>
      <c r="RJN27" s="628"/>
      <c r="RJO27" s="1"/>
      <c r="RJP27" s="628"/>
      <c r="RJQ27" s="1"/>
      <c r="RJR27" s="628"/>
      <c r="RJS27" s="1"/>
      <c r="RJT27" s="628"/>
      <c r="RJU27" s="1"/>
      <c r="RJV27" s="628"/>
      <c r="RJW27" s="1"/>
      <c r="RJX27" s="628"/>
      <c r="RJY27" s="1"/>
      <c r="RJZ27" s="628"/>
      <c r="RKA27" s="1"/>
      <c r="RKB27" s="628"/>
      <c r="RKC27" s="1"/>
      <c r="RKD27" s="628"/>
      <c r="RKE27" s="1"/>
      <c r="RKF27" s="628"/>
      <c r="RKG27" s="1"/>
      <c r="RKH27" s="628"/>
      <c r="RKI27" s="1"/>
      <c r="RKJ27" s="628"/>
      <c r="RKK27" s="1"/>
      <c r="RKL27" s="628"/>
      <c r="RKM27" s="1"/>
      <c r="RKN27" s="628"/>
      <c r="RKO27" s="1"/>
      <c r="RKP27" s="628"/>
      <c r="RKQ27" s="1"/>
      <c r="RKR27" s="628"/>
      <c r="RKS27" s="1"/>
      <c r="RKT27" s="628"/>
      <c r="RKU27" s="1"/>
      <c r="RKV27" s="628"/>
      <c r="RKW27" s="1"/>
      <c r="RKX27" s="628"/>
      <c r="RKY27" s="1"/>
      <c r="RKZ27" s="628"/>
      <c r="RLA27" s="1"/>
      <c r="RLB27" s="628"/>
      <c r="RLC27" s="1"/>
      <c r="RLD27" s="628"/>
      <c r="RLE27" s="1"/>
      <c r="RLF27" s="628"/>
      <c r="RLG27" s="1"/>
      <c r="RLH27" s="628"/>
      <c r="RLI27" s="1"/>
      <c r="RLJ27" s="628"/>
      <c r="RLK27" s="1"/>
      <c r="RLL27" s="628"/>
      <c r="RLM27" s="1"/>
      <c r="RLN27" s="628"/>
      <c r="RLO27" s="1"/>
      <c r="RLP27" s="628"/>
      <c r="RLQ27" s="1"/>
      <c r="RLR27" s="628"/>
      <c r="RLS27" s="1"/>
      <c r="RLT27" s="628"/>
      <c r="RLU27" s="1"/>
      <c r="RLV27" s="628"/>
      <c r="RLW27" s="1"/>
      <c r="RLX27" s="628"/>
      <c r="RLY27" s="1"/>
      <c r="RLZ27" s="628"/>
      <c r="RMA27" s="1"/>
      <c r="RMB27" s="628"/>
      <c r="RMC27" s="1"/>
      <c r="RMD27" s="628"/>
      <c r="RME27" s="1"/>
      <c r="RMF27" s="628"/>
      <c r="RMG27" s="1"/>
      <c r="RMH27" s="628"/>
      <c r="RMI27" s="1"/>
      <c r="RMJ27" s="628"/>
      <c r="RMK27" s="1"/>
      <c r="RML27" s="628"/>
      <c r="RMM27" s="1"/>
      <c r="RMN27" s="628"/>
      <c r="RMO27" s="1"/>
      <c r="RMP27" s="628"/>
      <c r="RMQ27" s="1"/>
      <c r="RMR27" s="628"/>
      <c r="RMS27" s="1"/>
      <c r="RMT27" s="628"/>
      <c r="RMU27" s="1"/>
      <c r="RMV27" s="628"/>
      <c r="RMW27" s="1"/>
      <c r="RMX27" s="628"/>
      <c r="RMY27" s="1"/>
      <c r="RMZ27" s="628"/>
      <c r="RNA27" s="1"/>
      <c r="RNB27" s="628"/>
      <c r="RNC27" s="1"/>
      <c r="RND27" s="628"/>
      <c r="RNE27" s="1"/>
      <c r="RNF27" s="628"/>
      <c r="RNG27" s="1"/>
      <c r="RNH27" s="628"/>
      <c r="RNI27" s="1"/>
      <c r="RNJ27" s="628"/>
      <c r="RNK27" s="1"/>
      <c r="RNL27" s="628"/>
      <c r="RNM27" s="1"/>
      <c r="RNN27" s="628"/>
      <c r="RNO27" s="1"/>
      <c r="RNP27" s="628"/>
      <c r="RNQ27" s="1"/>
      <c r="RNR27" s="628"/>
      <c r="RNS27" s="1"/>
      <c r="RNT27" s="628"/>
      <c r="RNU27" s="1"/>
      <c r="RNV27" s="628"/>
      <c r="RNW27" s="1"/>
      <c r="RNX27" s="628"/>
      <c r="RNY27" s="1"/>
      <c r="RNZ27" s="628"/>
      <c r="ROA27" s="1"/>
      <c r="ROB27" s="628"/>
      <c r="ROC27" s="1"/>
      <c r="ROD27" s="628"/>
      <c r="ROE27" s="1"/>
      <c r="ROF27" s="628"/>
      <c r="ROG27" s="1"/>
      <c r="ROH27" s="628"/>
      <c r="ROI27" s="1"/>
      <c r="ROJ27" s="628"/>
      <c r="ROK27" s="1"/>
      <c r="ROL27" s="628"/>
      <c r="ROM27" s="1"/>
      <c r="RON27" s="628"/>
      <c r="ROO27" s="1"/>
      <c r="ROP27" s="628"/>
      <c r="ROQ27" s="1"/>
      <c r="ROR27" s="628"/>
      <c r="ROS27" s="1"/>
      <c r="ROT27" s="628"/>
      <c r="ROU27" s="1"/>
      <c r="ROV27" s="628"/>
      <c r="ROW27" s="1"/>
      <c r="ROX27" s="628"/>
      <c r="ROY27" s="1"/>
      <c r="ROZ27" s="628"/>
      <c r="RPA27" s="1"/>
      <c r="RPB27" s="628"/>
      <c r="RPC27" s="1"/>
      <c r="RPD27" s="628"/>
      <c r="RPE27" s="1"/>
      <c r="RPF27" s="628"/>
      <c r="RPG27" s="1"/>
      <c r="RPH27" s="628"/>
      <c r="RPI27" s="1"/>
      <c r="RPJ27" s="628"/>
      <c r="RPK27" s="1"/>
      <c r="RPL27" s="628"/>
      <c r="RPM27" s="1"/>
      <c r="RPN27" s="628"/>
      <c r="RPO27" s="1"/>
      <c r="RPP27" s="628"/>
      <c r="RPQ27" s="1"/>
      <c r="RPR27" s="628"/>
      <c r="RPS27" s="1"/>
      <c r="RPT27" s="628"/>
      <c r="RPU27" s="1"/>
      <c r="RPV27" s="628"/>
      <c r="RPW27" s="1"/>
      <c r="RPX27" s="628"/>
      <c r="RPY27" s="1"/>
      <c r="RPZ27" s="628"/>
      <c r="RQA27" s="1"/>
      <c r="RQB27" s="628"/>
      <c r="RQC27" s="1"/>
      <c r="RQD27" s="628"/>
      <c r="RQE27" s="1"/>
      <c r="RQF27" s="628"/>
      <c r="RQG27" s="1"/>
      <c r="RQH27" s="628"/>
      <c r="RQI27" s="1"/>
      <c r="RQJ27" s="628"/>
      <c r="RQK27" s="1"/>
      <c r="RQL27" s="628"/>
      <c r="RQM27" s="1"/>
      <c r="RQN27" s="628"/>
      <c r="RQO27" s="1"/>
      <c r="RQP27" s="628"/>
      <c r="RQQ27" s="1"/>
      <c r="RQR27" s="628"/>
      <c r="RQS27" s="1"/>
      <c r="RQT27" s="628"/>
      <c r="RQU27" s="1"/>
      <c r="RQV27" s="628"/>
      <c r="RQW27" s="1"/>
      <c r="RQX27" s="628"/>
      <c r="RQY27" s="1"/>
      <c r="RQZ27" s="628"/>
      <c r="RRA27" s="1"/>
      <c r="RRB27" s="628"/>
      <c r="RRC27" s="1"/>
      <c r="RRD27" s="628"/>
      <c r="RRE27" s="1"/>
      <c r="RRF27" s="628"/>
      <c r="RRG27" s="1"/>
      <c r="RRH27" s="628"/>
      <c r="RRI27" s="1"/>
      <c r="RRJ27" s="628"/>
      <c r="RRK27" s="1"/>
      <c r="RRL27" s="628"/>
      <c r="RRM27" s="1"/>
      <c r="RRN27" s="628"/>
      <c r="RRO27" s="1"/>
      <c r="RRP27" s="628"/>
      <c r="RRQ27" s="1"/>
      <c r="RRR27" s="628"/>
      <c r="RRS27" s="1"/>
      <c r="RRT27" s="628"/>
      <c r="RRU27" s="1"/>
      <c r="RRV27" s="628"/>
      <c r="RRW27" s="1"/>
      <c r="RRX27" s="628"/>
      <c r="RRY27" s="1"/>
      <c r="RRZ27" s="628"/>
      <c r="RSA27" s="1"/>
      <c r="RSB27" s="628"/>
      <c r="RSC27" s="1"/>
      <c r="RSD27" s="628"/>
      <c r="RSE27" s="1"/>
      <c r="RSF27" s="628"/>
      <c r="RSG27" s="1"/>
      <c r="RSH27" s="628"/>
      <c r="RSI27" s="1"/>
      <c r="RSJ27" s="628"/>
      <c r="RSK27" s="1"/>
      <c r="RSL27" s="628"/>
      <c r="RSM27" s="1"/>
      <c r="RSN27" s="628"/>
      <c r="RSO27" s="1"/>
      <c r="RSP27" s="628"/>
      <c r="RSQ27" s="1"/>
      <c r="RSR27" s="628"/>
      <c r="RSS27" s="1"/>
      <c r="RST27" s="628"/>
      <c r="RSU27" s="1"/>
      <c r="RSV27" s="628"/>
      <c r="RSW27" s="1"/>
      <c r="RSX27" s="628"/>
      <c r="RSY27" s="1"/>
      <c r="RSZ27" s="628"/>
      <c r="RTA27" s="1"/>
      <c r="RTB27" s="628"/>
      <c r="RTC27" s="1"/>
      <c r="RTD27" s="628"/>
      <c r="RTE27" s="1"/>
      <c r="RTF27" s="628"/>
      <c r="RTG27" s="1"/>
      <c r="RTH27" s="628"/>
      <c r="RTI27" s="1"/>
      <c r="RTJ27" s="628"/>
      <c r="RTK27" s="1"/>
      <c r="RTL27" s="628"/>
      <c r="RTM27" s="1"/>
      <c r="RTN27" s="628"/>
      <c r="RTO27" s="1"/>
      <c r="RTP27" s="628"/>
      <c r="RTQ27" s="1"/>
      <c r="RTR27" s="628"/>
      <c r="RTS27" s="1"/>
      <c r="RTT27" s="628"/>
      <c r="RTU27" s="1"/>
      <c r="RTV27" s="628"/>
      <c r="RTW27" s="1"/>
      <c r="RTX27" s="628"/>
      <c r="RTY27" s="1"/>
      <c r="RTZ27" s="628"/>
      <c r="RUA27" s="1"/>
      <c r="RUB27" s="628"/>
      <c r="RUC27" s="1"/>
      <c r="RUD27" s="628"/>
      <c r="RUE27" s="1"/>
      <c r="RUF27" s="628"/>
      <c r="RUG27" s="1"/>
      <c r="RUH27" s="628"/>
      <c r="RUI27" s="1"/>
      <c r="RUJ27" s="628"/>
      <c r="RUK27" s="1"/>
      <c r="RUL27" s="628"/>
      <c r="RUM27" s="1"/>
      <c r="RUN27" s="628"/>
      <c r="RUO27" s="1"/>
      <c r="RUP27" s="628"/>
      <c r="RUQ27" s="1"/>
      <c r="RUR27" s="628"/>
      <c r="RUS27" s="1"/>
      <c r="RUT27" s="628"/>
      <c r="RUU27" s="1"/>
      <c r="RUV27" s="628"/>
      <c r="RUW27" s="1"/>
      <c r="RUX27" s="628"/>
      <c r="RUY27" s="1"/>
      <c r="RUZ27" s="628"/>
      <c r="RVA27" s="1"/>
      <c r="RVB27" s="628"/>
      <c r="RVC27" s="1"/>
      <c r="RVD27" s="628"/>
      <c r="RVE27" s="1"/>
      <c r="RVF27" s="628"/>
      <c r="RVG27" s="1"/>
      <c r="RVH27" s="628"/>
      <c r="RVI27" s="1"/>
      <c r="RVJ27" s="628"/>
      <c r="RVK27" s="1"/>
      <c r="RVL27" s="628"/>
      <c r="RVM27" s="1"/>
      <c r="RVN27" s="628"/>
      <c r="RVO27" s="1"/>
      <c r="RVP27" s="628"/>
      <c r="RVQ27" s="1"/>
      <c r="RVR27" s="628"/>
      <c r="RVS27" s="1"/>
      <c r="RVT27" s="628"/>
      <c r="RVU27" s="1"/>
      <c r="RVV27" s="628"/>
      <c r="RVW27" s="1"/>
      <c r="RVX27" s="628"/>
      <c r="RVY27" s="1"/>
      <c r="RVZ27" s="628"/>
      <c r="RWA27" s="1"/>
      <c r="RWB27" s="628"/>
      <c r="RWC27" s="1"/>
      <c r="RWD27" s="628"/>
      <c r="RWE27" s="1"/>
      <c r="RWF27" s="628"/>
      <c r="RWG27" s="1"/>
      <c r="RWH27" s="628"/>
      <c r="RWI27" s="1"/>
      <c r="RWJ27" s="628"/>
      <c r="RWK27" s="1"/>
      <c r="RWL27" s="628"/>
      <c r="RWM27" s="1"/>
      <c r="RWN27" s="628"/>
      <c r="RWO27" s="1"/>
      <c r="RWP27" s="628"/>
      <c r="RWQ27" s="1"/>
      <c r="RWR27" s="628"/>
      <c r="RWS27" s="1"/>
      <c r="RWT27" s="628"/>
      <c r="RWU27" s="1"/>
      <c r="RWV27" s="628"/>
      <c r="RWW27" s="1"/>
      <c r="RWX27" s="628"/>
      <c r="RWY27" s="1"/>
      <c r="RWZ27" s="628"/>
      <c r="RXA27" s="1"/>
      <c r="RXB27" s="628"/>
      <c r="RXC27" s="1"/>
      <c r="RXD27" s="628"/>
      <c r="RXE27" s="1"/>
      <c r="RXF27" s="628"/>
      <c r="RXG27" s="1"/>
      <c r="RXH27" s="628"/>
      <c r="RXI27" s="1"/>
      <c r="RXJ27" s="628"/>
      <c r="RXK27" s="1"/>
      <c r="RXL27" s="628"/>
      <c r="RXM27" s="1"/>
      <c r="RXN27" s="628"/>
      <c r="RXO27" s="1"/>
      <c r="RXP27" s="628"/>
      <c r="RXQ27" s="1"/>
      <c r="RXR27" s="628"/>
      <c r="RXS27" s="1"/>
      <c r="RXT27" s="628"/>
      <c r="RXU27" s="1"/>
      <c r="RXV27" s="628"/>
      <c r="RXW27" s="1"/>
      <c r="RXX27" s="628"/>
      <c r="RXY27" s="1"/>
      <c r="RXZ27" s="628"/>
      <c r="RYA27" s="1"/>
      <c r="RYB27" s="628"/>
      <c r="RYC27" s="1"/>
      <c r="RYD27" s="628"/>
      <c r="RYE27" s="1"/>
      <c r="RYF27" s="628"/>
      <c r="RYG27" s="1"/>
      <c r="RYH27" s="628"/>
      <c r="RYI27" s="1"/>
      <c r="RYJ27" s="628"/>
      <c r="RYK27" s="1"/>
      <c r="RYL27" s="628"/>
      <c r="RYM27" s="1"/>
      <c r="RYN27" s="628"/>
      <c r="RYO27" s="1"/>
      <c r="RYP27" s="628"/>
      <c r="RYQ27" s="1"/>
      <c r="RYR27" s="628"/>
      <c r="RYS27" s="1"/>
      <c r="RYT27" s="628"/>
      <c r="RYU27" s="1"/>
      <c r="RYV27" s="628"/>
      <c r="RYW27" s="1"/>
      <c r="RYX27" s="628"/>
      <c r="RYY27" s="1"/>
      <c r="RYZ27" s="628"/>
      <c r="RZA27" s="1"/>
      <c r="RZB27" s="628"/>
      <c r="RZC27" s="1"/>
      <c r="RZD27" s="628"/>
      <c r="RZE27" s="1"/>
      <c r="RZF27" s="628"/>
      <c r="RZG27" s="1"/>
      <c r="RZH27" s="628"/>
      <c r="RZI27" s="1"/>
      <c r="RZJ27" s="628"/>
      <c r="RZK27" s="1"/>
      <c r="RZL27" s="628"/>
      <c r="RZM27" s="1"/>
      <c r="RZN27" s="628"/>
      <c r="RZO27" s="1"/>
      <c r="RZP27" s="628"/>
      <c r="RZQ27" s="1"/>
      <c r="RZR27" s="628"/>
      <c r="RZS27" s="1"/>
      <c r="RZT27" s="628"/>
      <c r="RZU27" s="1"/>
      <c r="RZV27" s="628"/>
      <c r="RZW27" s="1"/>
      <c r="RZX27" s="628"/>
      <c r="RZY27" s="1"/>
      <c r="RZZ27" s="628"/>
      <c r="SAA27" s="1"/>
      <c r="SAB27" s="628"/>
      <c r="SAC27" s="1"/>
      <c r="SAD27" s="628"/>
      <c r="SAE27" s="1"/>
      <c r="SAF27" s="628"/>
      <c r="SAG27" s="1"/>
      <c r="SAH27" s="628"/>
      <c r="SAI27" s="1"/>
      <c r="SAJ27" s="628"/>
      <c r="SAK27" s="1"/>
      <c r="SAL27" s="628"/>
      <c r="SAM27" s="1"/>
      <c r="SAN27" s="628"/>
      <c r="SAO27" s="1"/>
      <c r="SAP27" s="628"/>
      <c r="SAQ27" s="1"/>
      <c r="SAR27" s="628"/>
      <c r="SAS27" s="1"/>
      <c r="SAT27" s="628"/>
      <c r="SAU27" s="1"/>
      <c r="SAV27" s="628"/>
      <c r="SAW27" s="1"/>
      <c r="SAX27" s="628"/>
      <c r="SAY27" s="1"/>
      <c r="SAZ27" s="628"/>
      <c r="SBA27" s="1"/>
      <c r="SBB27" s="628"/>
      <c r="SBC27" s="1"/>
      <c r="SBD27" s="628"/>
      <c r="SBE27" s="1"/>
      <c r="SBF27" s="628"/>
      <c r="SBG27" s="1"/>
      <c r="SBH27" s="628"/>
      <c r="SBI27" s="1"/>
      <c r="SBJ27" s="628"/>
      <c r="SBK27" s="1"/>
      <c r="SBL27" s="628"/>
      <c r="SBM27" s="1"/>
      <c r="SBN27" s="628"/>
      <c r="SBO27" s="1"/>
      <c r="SBP27" s="628"/>
      <c r="SBQ27" s="1"/>
      <c r="SBR27" s="628"/>
      <c r="SBS27" s="1"/>
      <c r="SBT27" s="628"/>
      <c r="SBU27" s="1"/>
      <c r="SBV27" s="628"/>
      <c r="SBW27" s="1"/>
      <c r="SBX27" s="628"/>
      <c r="SBY27" s="1"/>
      <c r="SBZ27" s="628"/>
      <c r="SCA27" s="1"/>
      <c r="SCB27" s="628"/>
      <c r="SCC27" s="1"/>
      <c r="SCD27" s="628"/>
      <c r="SCE27" s="1"/>
      <c r="SCF27" s="628"/>
      <c r="SCG27" s="1"/>
      <c r="SCH27" s="628"/>
      <c r="SCI27" s="1"/>
      <c r="SCJ27" s="628"/>
      <c r="SCK27" s="1"/>
      <c r="SCL27" s="628"/>
      <c r="SCM27" s="1"/>
      <c r="SCN27" s="628"/>
      <c r="SCO27" s="1"/>
      <c r="SCP27" s="628"/>
      <c r="SCQ27" s="1"/>
      <c r="SCR27" s="628"/>
      <c r="SCS27" s="1"/>
      <c r="SCT27" s="628"/>
      <c r="SCU27" s="1"/>
      <c r="SCV27" s="628"/>
      <c r="SCW27" s="1"/>
      <c r="SCX27" s="628"/>
      <c r="SCY27" s="1"/>
      <c r="SCZ27" s="628"/>
      <c r="SDA27" s="1"/>
      <c r="SDB27" s="628"/>
      <c r="SDC27" s="1"/>
      <c r="SDD27" s="628"/>
      <c r="SDE27" s="1"/>
      <c r="SDF27" s="628"/>
      <c r="SDG27" s="1"/>
      <c r="SDH27" s="628"/>
      <c r="SDI27" s="1"/>
      <c r="SDJ27" s="628"/>
      <c r="SDK27" s="1"/>
      <c r="SDL27" s="628"/>
      <c r="SDM27" s="1"/>
      <c r="SDN27" s="628"/>
      <c r="SDO27" s="1"/>
      <c r="SDP27" s="628"/>
      <c r="SDQ27" s="1"/>
      <c r="SDR27" s="628"/>
      <c r="SDS27" s="1"/>
      <c r="SDT27" s="628"/>
      <c r="SDU27" s="1"/>
      <c r="SDV27" s="628"/>
      <c r="SDW27" s="1"/>
      <c r="SDX27" s="628"/>
      <c r="SDY27" s="1"/>
      <c r="SDZ27" s="628"/>
      <c r="SEA27" s="1"/>
      <c r="SEB27" s="628"/>
      <c r="SEC27" s="1"/>
      <c r="SED27" s="628"/>
      <c r="SEE27" s="1"/>
      <c r="SEF27" s="628"/>
      <c r="SEG27" s="1"/>
      <c r="SEH27" s="628"/>
      <c r="SEI27" s="1"/>
      <c r="SEJ27" s="628"/>
      <c r="SEK27" s="1"/>
      <c r="SEL27" s="628"/>
      <c r="SEM27" s="1"/>
      <c r="SEN27" s="628"/>
      <c r="SEO27" s="1"/>
      <c r="SEP27" s="628"/>
      <c r="SEQ27" s="1"/>
      <c r="SER27" s="628"/>
      <c r="SES27" s="1"/>
      <c r="SET27" s="628"/>
      <c r="SEU27" s="1"/>
      <c r="SEV27" s="628"/>
      <c r="SEW27" s="1"/>
      <c r="SEX27" s="628"/>
      <c r="SEY27" s="1"/>
      <c r="SEZ27" s="628"/>
      <c r="SFA27" s="1"/>
      <c r="SFB27" s="628"/>
      <c r="SFC27" s="1"/>
      <c r="SFD27" s="628"/>
      <c r="SFE27" s="1"/>
      <c r="SFF27" s="628"/>
      <c r="SFG27" s="1"/>
      <c r="SFH27" s="628"/>
      <c r="SFI27" s="1"/>
      <c r="SFJ27" s="628"/>
      <c r="SFK27" s="1"/>
      <c r="SFL27" s="628"/>
      <c r="SFM27" s="1"/>
      <c r="SFN27" s="628"/>
      <c r="SFO27" s="1"/>
      <c r="SFP27" s="628"/>
      <c r="SFQ27" s="1"/>
      <c r="SFR27" s="628"/>
      <c r="SFS27" s="1"/>
      <c r="SFT27" s="628"/>
      <c r="SFU27" s="1"/>
      <c r="SFV27" s="628"/>
      <c r="SFW27" s="1"/>
      <c r="SFX27" s="628"/>
      <c r="SFY27" s="1"/>
      <c r="SFZ27" s="628"/>
      <c r="SGA27" s="1"/>
      <c r="SGB27" s="628"/>
      <c r="SGC27" s="1"/>
      <c r="SGD27" s="628"/>
      <c r="SGE27" s="1"/>
      <c r="SGF27" s="628"/>
      <c r="SGG27" s="1"/>
      <c r="SGH27" s="628"/>
      <c r="SGI27" s="1"/>
      <c r="SGJ27" s="628"/>
      <c r="SGK27" s="1"/>
      <c r="SGL27" s="628"/>
      <c r="SGM27" s="1"/>
      <c r="SGN27" s="628"/>
      <c r="SGO27" s="1"/>
      <c r="SGP27" s="628"/>
      <c r="SGQ27" s="1"/>
      <c r="SGR27" s="628"/>
      <c r="SGS27" s="1"/>
      <c r="SGT27" s="628"/>
      <c r="SGU27" s="1"/>
      <c r="SGV27" s="628"/>
      <c r="SGW27" s="1"/>
      <c r="SGX27" s="628"/>
      <c r="SGY27" s="1"/>
      <c r="SGZ27" s="628"/>
      <c r="SHA27" s="1"/>
      <c r="SHB27" s="628"/>
      <c r="SHC27" s="1"/>
      <c r="SHD27" s="628"/>
      <c r="SHE27" s="1"/>
      <c r="SHF27" s="628"/>
      <c r="SHG27" s="1"/>
      <c r="SHH27" s="628"/>
      <c r="SHI27" s="1"/>
      <c r="SHJ27" s="628"/>
      <c r="SHK27" s="1"/>
      <c r="SHL27" s="628"/>
      <c r="SHM27" s="1"/>
      <c r="SHN27" s="628"/>
      <c r="SHO27" s="1"/>
      <c r="SHP27" s="628"/>
      <c r="SHQ27" s="1"/>
      <c r="SHR27" s="628"/>
      <c r="SHS27" s="1"/>
      <c r="SHT27" s="628"/>
      <c r="SHU27" s="1"/>
      <c r="SHV27" s="628"/>
      <c r="SHW27" s="1"/>
      <c r="SHX27" s="628"/>
      <c r="SHY27" s="1"/>
      <c r="SHZ27" s="628"/>
      <c r="SIA27" s="1"/>
      <c r="SIB27" s="628"/>
      <c r="SIC27" s="1"/>
      <c r="SID27" s="628"/>
      <c r="SIE27" s="1"/>
      <c r="SIF27" s="628"/>
      <c r="SIG27" s="1"/>
      <c r="SIH27" s="628"/>
      <c r="SII27" s="1"/>
      <c r="SIJ27" s="628"/>
      <c r="SIK27" s="1"/>
      <c r="SIL27" s="628"/>
      <c r="SIM27" s="1"/>
      <c r="SIN27" s="628"/>
      <c r="SIO27" s="1"/>
      <c r="SIP27" s="628"/>
      <c r="SIQ27" s="1"/>
      <c r="SIR27" s="628"/>
      <c r="SIS27" s="1"/>
      <c r="SIT27" s="628"/>
      <c r="SIU27" s="1"/>
      <c r="SIV27" s="628"/>
      <c r="SIW27" s="1"/>
      <c r="SIX27" s="628"/>
      <c r="SIY27" s="1"/>
      <c r="SIZ27" s="628"/>
      <c r="SJA27" s="1"/>
      <c r="SJB27" s="628"/>
      <c r="SJC27" s="1"/>
      <c r="SJD27" s="628"/>
      <c r="SJE27" s="1"/>
      <c r="SJF27" s="628"/>
      <c r="SJG27" s="1"/>
      <c r="SJH27" s="628"/>
      <c r="SJI27" s="1"/>
      <c r="SJJ27" s="628"/>
      <c r="SJK27" s="1"/>
      <c r="SJL27" s="628"/>
      <c r="SJM27" s="1"/>
      <c r="SJN27" s="628"/>
      <c r="SJO27" s="1"/>
      <c r="SJP27" s="628"/>
      <c r="SJQ27" s="1"/>
      <c r="SJR27" s="628"/>
      <c r="SJS27" s="1"/>
      <c r="SJT27" s="628"/>
      <c r="SJU27" s="1"/>
      <c r="SJV27" s="628"/>
      <c r="SJW27" s="1"/>
      <c r="SJX27" s="628"/>
      <c r="SJY27" s="1"/>
      <c r="SJZ27" s="628"/>
      <c r="SKA27" s="1"/>
      <c r="SKB27" s="628"/>
      <c r="SKC27" s="1"/>
      <c r="SKD27" s="628"/>
      <c r="SKE27" s="1"/>
      <c r="SKF27" s="628"/>
      <c r="SKG27" s="1"/>
      <c r="SKH27" s="628"/>
      <c r="SKI27" s="1"/>
      <c r="SKJ27" s="628"/>
      <c r="SKK27" s="1"/>
      <c r="SKL27" s="628"/>
      <c r="SKM27" s="1"/>
      <c r="SKN27" s="628"/>
      <c r="SKO27" s="1"/>
      <c r="SKP27" s="628"/>
      <c r="SKQ27" s="1"/>
      <c r="SKR27" s="628"/>
      <c r="SKS27" s="1"/>
      <c r="SKT27" s="628"/>
      <c r="SKU27" s="1"/>
      <c r="SKV27" s="628"/>
      <c r="SKW27" s="1"/>
      <c r="SKX27" s="628"/>
      <c r="SKY27" s="1"/>
      <c r="SKZ27" s="628"/>
      <c r="SLA27" s="1"/>
      <c r="SLB27" s="628"/>
      <c r="SLC27" s="1"/>
      <c r="SLD27" s="628"/>
      <c r="SLE27" s="1"/>
      <c r="SLF27" s="628"/>
      <c r="SLG27" s="1"/>
      <c r="SLH27" s="628"/>
      <c r="SLI27" s="1"/>
      <c r="SLJ27" s="628"/>
      <c r="SLK27" s="1"/>
      <c r="SLL27" s="628"/>
      <c r="SLM27" s="1"/>
      <c r="SLN27" s="628"/>
      <c r="SLO27" s="1"/>
      <c r="SLP27" s="628"/>
      <c r="SLQ27" s="1"/>
      <c r="SLR27" s="628"/>
      <c r="SLS27" s="1"/>
      <c r="SLT27" s="628"/>
      <c r="SLU27" s="1"/>
      <c r="SLV27" s="628"/>
      <c r="SLW27" s="1"/>
      <c r="SLX27" s="628"/>
      <c r="SLY27" s="1"/>
      <c r="SLZ27" s="628"/>
      <c r="SMA27" s="1"/>
      <c r="SMB27" s="628"/>
      <c r="SMC27" s="1"/>
      <c r="SMD27" s="628"/>
      <c r="SME27" s="1"/>
      <c r="SMF27" s="628"/>
      <c r="SMG27" s="1"/>
      <c r="SMH27" s="628"/>
      <c r="SMI27" s="1"/>
      <c r="SMJ27" s="628"/>
      <c r="SMK27" s="1"/>
      <c r="SML27" s="628"/>
      <c r="SMM27" s="1"/>
      <c r="SMN27" s="628"/>
      <c r="SMO27" s="1"/>
      <c r="SMP27" s="628"/>
      <c r="SMQ27" s="1"/>
      <c r="SMR27" s="628"/>
      <c r="SMS27" s="1"/>
      <c r="SMT27" s="628"/>
      <c r="SMU27" s="1"/>
      <c r="SMV27" s="628"/>
      <c r="SMW27" s="1"/>
      <c r="SMX27" s="628"/>
      <c r="SMY27" s="1"/>
      <c r="SMZ27" s="628"/>
      <c r="SNA27" s="1"/>
      <c r="SNB27" s="628"/>
      <c r="SNC27" s="1"/>
      <c r="SND27" s="628"/>
      <c r="SNE27" s="1"/>
      <c r="SNF27" s="628"/>
      <c r="SNG27" s="1"/>
      <c r="SNH27" s="628"/>
      <c r="SNI27" s="1"/>
      <c r="SNJ27" s="628"/>
      <c r="SNK27" s="1"/>
      <c r="SNL27" s="628"/>
      <c r="SNM27" s="1"/>
      <c r="SNN27" s="628"/>
      <c r="SNO27" s="1"/>
      <c r="SNP27" s="628"/>
      <c r="SNQ27" s="1"/>
      <c r="SNR27" s="628"/>
      <c r="SNS27" s="1"/>
      <c r="SNT27" s="628"/>
      <c r="SNU27" s="1"/>
      <c r="SNV27" s="628"/>
      <c r="SNW27" s="1"/>
      <c r="SNX27" s="628"/>
      <c r="SNY27" s="1"/>
      <c r="SNZ27" s="628"/>
      <c r="SOA27" s="1"/>
      <c r="SOB27" s="628"/>
      <c r="SOC27" s="1"/>
      <c r="SOD27" s="628"/>
      <c r="SOE27" s="1"/>
      <c r="SOF27" s="628"/>
      <c r="SOG27" s="1"/>
      <c r="SOH27" s="628"/>
      <c r="SOI27" s="1"/>
      <c r="SOJ27" s="628"/>
      <c r="SOK27" s="1"/>
      <c r="SOL27" s="628"/>
      <c r="SOM27" s="1"/>
      <c r="SON27" s="628"/>
      <c r="SOO27" s="1"/>
      <c r="SOP27" s="628"/>
      <c r="SOQ27" s="1"/>
      <c r="SOR27" s="628"/>
      <c r="SOS27" s="1"/>
      <c r="SOT27" s="628"/>
      <c r="SOU27" s="1"/>
      <c r="SOV27" s="628"/>
      <c r="SOW27" s="1"/>
      <c r="SOX27" s="628"/>
      <c r="SOY27" s="1"/>
      <c r="SOZ27" s="628"/>
      <c r="SPA27" s="1"/>
      <c r="SPB27" s="628"/>
      <c r="SPC27" s="1"/>
      <c r="SPD27" s="628"/>
      <c r="SPE27" s="1"/>
      <c r="SPF27" s="628"/>
      <c r="SPG27" s="1"/>
      <c r="SPH27" s="628"/>
      <c r="SPI27" s="1"/>
      <c r="SPJ27" s="628"/>
      <c r="SPK27" s="1"/>
      <c r="SPL27" s="628"/>
      <c r="SPM27" s="1"/>
      <c r="SPN27" s="628"/>
      <c r="SPO27" s="1"/>
      <c r="SPP27" s="628"/>
      <c r="SPQ27" s="1"/>
      <c r="SPR27" s="628"/>
      <c r="SPS27" s="1"/>
      <c r="SPT27" s="628"/>
      <c r="SPU27" s="1"/>
      <c r="SPV27" s="628"/>
      <c r="SPW27" s="1"/>
      <c r="SPX27" s="628"/>
      <c r="SPY27" s="1"/>
      <c r="SPZ27" s="628"/>
      <c r="SQA27" s="1"/>
      <c r="SQB27" s="628"/>
      <c r="SQC27" s="1"/>
      <c r="SQD27" s="628"/>
      <c r="SQE27" s="1"/>
      <c r="SQF27" s="628"/>
      <c r="SQG27" s="1"/>
      <c r="SQH27" s="628"/>
      <c r="SQI27" s="1"/>
      <c r="SQJ27" s="628"/>
      <c r="SQK27" s="1"/>
      <c r="SQL27" s="628"/>
      <c r="SQM27" s="1"/>
      <c r="SQN27" s="628"/>
      <c r="SQO27" s="1"/>
      <c r="SQP27" s="628"/>
      <c r="SQQ27" s="1"/>
      <c r="SQR27" s="628"/>
      <c r="SQS27" s="1"/>
      <c r="SQT27" s="628"/>
      <c r="SQU27" s="1"/>
      <c r="SQV27" s="628"/>
      <c r="SQW27" s="1"/>
      <c r="SQX27" s="628"/>
      <c r="SQY27" s="1"/>
      <c r="SQZ27" s="628"/>
      <c r="SRA27" s="1"/>
      <c r="SRB27" s="628"/>
      <c r="SRC27" s="1"/>
      <c r="SRD27" s="628"/>
      <c r="SRE27" s="1"/>
      <c r="SRF27" s="628"/>
      <c r="SRG27" s="1"/>
      <c r="SRH27" s="628"/>
      <c r="SRI27" s="1"/>
      <c r="SRJ27" s="628"/>
      <c r="SRK27" s="1"/>
      <c r="SRL27" s="628"/>
      <c r="SRM27" s="1"/>
      <c r="SRN27" s="628"/>
      <c r="SRO27" s="1"/>
      <c r="SRP27" s="628"/>
      <c r="SRQ27" s="1"/>
      <c r="SRR27" s="628"/>
      <c r="SRS27" s="1"/>
      <c r="SRT27" s="628"/>
      <c r="SRU27" s="1"/>
      <c r="SRV27" s="628"/>
      <c r="SRW27" s="1"/>
      <c r="SRX27" s="628"/>
      <c r="SRY27" s="1"/>
      <c r="SRZ27" s="628"/>
      <c r="SSA27" s="1"/>
      <c r="SSB27" s="628"/>
      <c r="SSC27" s="1"/>
      <c r="SSD27" s="628"/>
      <c r="SSE27" s="1"/>
      <c r="SSF27" s="628"/>
      <c r="SSG27" s="1"/>
      <c r="SSH27" s="628"/>
      <c r="SSI27" s="1"/>
      <c r="SSJ27" s="628"/>
      <c r="SSK27" s="1"/>
      <c r="SSL27" s="628"/>
      <c r="SSM27" s="1"/>
      <c r="SSN27" s="628"/>
      <c r="SSO27" s="1"/>
      <c r="SSP27" s="628"/>
      <c r="SSQ27" s="1"/>
      <c r="SSR27" s="628"/>
      <c r="SSS27" s="1"/>
      <c r="SST27" s="628"/>
      <c r="SSU27" s="1"/>
      <c r="SSV27" s="628"/>
      <c r="SSW27" s="1"/>
      <c r="SSX27" s="628"/>
      <c r="SSY27" s="1"/>
      <c r="SSZ27" s="628"/>
      <c r="STA27" s="1"/>
      <c r="STB27" s="628"/>
      <c r="STC27" s="1"/>
      <c r="STD27" s="628"/>
      <c r="STE27" s="1"/>
      <c r="STF27" s="628"/>
      <c r="STG27" s="1"/>
      <c r="STH27" s="628"/>
      <c r="STI27" s="1"/>
      <c r="STJ27" s="628"/>
      <c r="STK27" s="1"/>
      <c r="STL27" s="628"/>
      <c r="STM27" s="1"/>
      <c r="STN27" s="628"/>
      <c r="STO27" s="1"/>
      <c r="STP27" s="628"/>
      <c r="STQ27" s="1"/>
      <c r="STR27" s="628"/>
      <c r="STS27" s="1"/>
      <c r="STT27" s="628"/>
      <c r="STU27" s="1"/>
      <c r="STV27" s="628"/>
      <c r="STW27" s="1"/>
      <c r="STX27" s="628"/>
      <c r="STY27" s="1"/>
      <c r="STZ27" s="628"/>
      <c r="SUA27" s="1"/>
      <c r="SUB27" s="628"/>
      <c r="SUC27" s="1"/>
      <c r="SUD27" s="628"/>
      <c r="SUE27" s="1"/>
      <c r="SUF27" s="628"/>
      <c r="SUG27" s="1"/>
      <c r="SUH27" s="628"/>
      <c r="SUI27" s="1"/>
      <c r="SUJ27" s="628"/>
      <c r="SUK27" s="1"/>
      <c r="SUL27" s="628"/>
      <c r="SUM27" s="1"/>
      <c r="SUN27" s="628"/>
      <c r="SUO27" s="1"/>
      <c r="SUP27" s="628"/>
      <c r="SUQ27" s="1"/>
      <c r="SUR27" s="628"/>
      <c r="SUS27" s="1"/>
      <c r="SUT27" s="628"/>
      <c r="SUU27" s="1"/>
      <c r="SUV27" s="628"/>
      <c r="SUW27" s="1"/>
      <c r="SUX27" s="628"/>
      <c r="SUY27" s="1"/>
      <c r="SUZ27" s="628"/>
      <c r="SVA27" s="1"/>
      <c r="SVB27" s="628"/>
      <c r="SVC27" s="1"/>
      <c r="SVD27" s="628"/>
      <c r="SVE27" s="1"/>
      <c r="SVF27" s="628"/>
      <c r="SVG27" s="1"/>
      <c r="SVH27" s="628"/>
      <c r="SVI27" s="1"/>
      <c r="SVJ27" s="628"/>
      <c r="SVK27" s="1"/>
      <c r="SVL27" s="628"/>
      <c r="SVM27" s="1"/>
      <c r="SVN27" s="628"/>
      <c r="SVO27" s="1"/>
      <c r="SVP27" s="628"/>
      <c r="SVQ27" s="1"/>
      <c r="SVR27" s="628"/>
      <c r="SVS27" s="1"/>
      <c r="SVT27" s="628"/>
      <c r="SVU27" s="1"/>
      <c r="SVV27" s="628"/>
      <c r="SVW27" s="1"/>
      <c r="SVX27" s="628"/>
      <c r="SVY27" s="1"/>
      <c r="SVZ27" s="628"/>
      <c r="SWA27" s="1"/>
      <c r="SWB27" s="628"/>
      <c r="SWC27" s="1"/>
      <c r="SWD27" s="628"/>
      <c r="SWE27" s="1"/>
      <c r="SWF27" s="628"/>
      <c r="SWG27" s="1"/>
      <c r="SWH27" s="628"/>
      <c r="SWI27" s="1"/>
      <c r="SWJ27" s="628"/>
      <c r="SWK27" s="1"/>
      <c r="SWL27" s="628"/>
      <c r="SWM27" s="1"/>
      <c r="SWN27" s="628"/>
      <c r="SWO27" s="1"/>
      <c r="SWP27" s="628"/>
      <c r="SWQ27" s="1"/>
      <c r="SWR27" s="628"/>
      <c r="SWS27" s="1"/>
      <c r="SWT27" s="628"/>
      <c r="SWU27" s="1"/>
      <c r="SWV27" s="628"/>
      <c r="SWW27" s="1"/>
      <c r="SWX27" s="628"/>
      <c r="SWY27" s="1"/>
      <c r="SWZ27" s="628"/>
      <c r="SXA27" s="1"/>
      <c r="SXB27" s="628"/>
      <c r="SXC27" s="1"/>
      <c r="SXD27" s="628"/>
      <c r="SXE27" s="1"/>
      <c r="SXF27" s="628"/>
      <c r="SXG27" s="1"/>
      <c r="SXH27" s="628"/>
      <c r="SXI27" s="1"/>
      <c r="SXJ27" s="628"/>
      <c r="SXK27" s="1"/>
      <c r="SXL27" s="628"/>
      <c r="SXM27" s="1"/>
      <c r="SXN27" s="628"/>
      <c r="SXO27" s="1"/>
      <c r="SXP27" s="628"/>
      <c r="SXQ27" s="1"/>
      <c r="SXR27" s="628"/>
      <c r="SXS27" s="1"/>
      <c r="SXT27" s="628"/>
      <c r="SXU27" s="1"/>
      <c r="SXV27" s="628"/>
      <c r="SXW27" s="1"/>
      <c r="SXX27" s="628"/>
      <c r="SXY27" s="1"/>
      <c r="SXZ27" s="628"/>
      <c r="SYA27" s="1"/>
      <c r="SYB27" s="628"/>
      <c r="SYC27" s="1"/>
      <c r="SYD27" s="628"/>
      <c r="SYE27" s="1"/>
      <c r="SYF27" s="628"/>
      <c r="SYG27" s="1"/>
      <c r="SYH27" s="628"/>
      <c r="SYI27" s="1"/>
      <c r="SYJ27" s="628"/>
      <c r="SYK27" s="1"/>
      <c r="SYL27" s="628"/>
      <c r="SYM27" s="1"/>
      <c r="SYN27" s="628"/>
      <c r="SYO27" s="1"/>
      <c r="SYP27" s="628"/>
      <c r="SYQ27" s="1"/>
      <c r="SYR27" s="628"/>
      <c r="SYS27" s="1"/>
      <c r="SYT27" s="628"/>
      <c r="SYU27" s="1"/>
      <c r="SYV27" s="628"/>
      <c r="SYW27" s="1"/>
      <c r="SYX27" s="628"/>
      <c r="SYY27" s="1"/>
      <c r="SYZ27" s="628"/>
      <c r="SZA27" s="1"/>
      <c r="SZB27" s="628"/>
      <c r="SZC27" s="1"/>
      <c r="SZD27" s="628"/>
      <c r="SZE27" s="1"/>
      <c r="SZF27" s="628"/>
      <c r="SZG27" s="1"/>
      <c r="SZH27" s="628"/>
      <c r="SZI27" s="1"/>
      <c r="SZJ27" s="628"/>
      <c r="SZK27" s="1"/>
      <c r="SZL27" s="628"/>
      <c r="SZM27" s="1"/>
      <c r="SZN27" s="628"/>
      <c r="SZO27" s="1"/>
      <c r="SZP27" s="628"/>
      <c r="SZQ27" s="1"/>
      <c r="SZR27" s="628"/>
      <c r="SZS27" s="1"/>
      <c r="SZT27" s="628"/>
      <c r="SZU27" s="1"/>
      <c r="SZV27" s="628"/>
      <c r="SZW27" s="1"/>
      <c r="SZX27" s="628"/>
      <c r="SZY27" s="1"/>
      <c r="SZZ27" s="628"/>
      <c r="TAA27" s="1"/>
      <c r="TAB27" s="628"/>
      <c r="TAC27" s="1"/>
      <c r="TAD27" s="628"/>
      <c r="TAE27" s="1"/>
      <c r="TAF27" s="628"/>
      <c r="TAG27" s="1"/>
      <c r="TAH27" s="628"/>
      <c r="TAI27" s="1"/>
      <c r="TAJ27" s="628"/>
      <c r="TAK27" s="1"/>
      <c r="TAL27" s="628"/>
      <c r="TAM27" s="1"/>
      <c r="TAN27" s="628"/>
      <c r="TAO27" s="1"/>
      <c r="TAP27" s="628"/>
      <c r="TAQ27" s="1"/>
      <c r="TAR27" s="628"/>
      <c r="TAS27" s="1"/>
      <c r="TAT27" s="628"/>
      <c r="TAU27" s="1"/>
      <c r="TAV27" s="628"/>
      <c r="TAW27" s="1"/>
      <c r="TAX27" s="628"/>
      <c r="TAY27" s="1"/>
      <c r="TAZ27" s="628"/>
      <c r="TBA27" s="1"/>
      <c r="TBB27" s="628"/>
      <c r="TBC27" s="1"/>
      <c r="TBD27" s="628"/>
      <c r="TBE27" s="1"/>
      <c r="TBF27" s="628"/>
      <c r="TBG27" s="1"/>
      <c r="TBH27" s="628"/>
      <c r="TBI27" s="1"/>
      <c r="TBJ27" s="628"/>
      <c r="TBK27" s="1"/>
      <c r="TBL27" s="628"/>
      <c r="TBM27" s="1"/>
      <c r="TBN27" s="628"/>
      <c r="TBO27" s="1"/>
      <c r="TBP27" s="628"/>
      <c r="TBQ27" s="1"/>
      <c r="TBR27" s="628"/>
      <c r="TBS27" s="1"/>
      <c r="TBT27" s="628"/>
      <c r="TBU27" s="1"/>
      <c r="TBV27" s="628"/>
      <c r="TBW27" s="1"/>
      <c r="TBX27" s="628"/>
      <c r="TBY27" s="1"/>
      <c r="TBZ27" s="628"/>
      <c r="TCA27" s="1"/>
      <c r="TCB27" s="628"/>
      <c r="TCC27" s="1"/>
      <c r="TCD27" s="628"/>
      <c r="TCE27" s="1"/>
      <c r="TCF27" s="628"/>
      <c r="TCG27" s="1"/>
      <c r="TCH27" s="628"/>
      <c r="TCI27" s="1"/>
      <c r="TCJ27" s="628"/>
      <c r="TCK27" s="1"/>
      <c r="TCL27" s="628"/>
      <c r="TCM27" s="1"/>
      <c r="TCN27" s="628"/>
      <c r="TCO27" s="1"/>
      <c r="TCP27" s="628"/>
      <c r="TCQ27" s="1"/>
      <c r="TCR27" s="628"/>
      <c r="TCS27" s="1"/>
      <c r="TCT27" s="628"/>
      <c r="TCU27" s="1"/>
      <c r="TCV27" s="628"/>
      <c r="TCW27" s="1"/>
      <c r="TCX27" s="628"/>
      <c r="TCY27" s="1"/>
      <c r="TCZ27" s="628"/>
      <c r="TDA27" s="1"/>
      <c r="TDB27" s="628"/>
      <c r="TDC27" s="1"/>
      <c r="TDD27" s="628"/>
      <c r="TDE27" s="1"/>
      <c r="TDF27" s="628"/>
      <c r="TDG27" s="1"/>
      <c r="TDH27" s="628"/>
      <c r="TDI27" s="1"/>
      <c r="TDJ27" s="628"/>
      <c r="TDK27" s="1"/>
      <c r="TDL27" s="628"/>
      <c r="TDM27" s="1"/>
      <c r="TDN27" s="628"/>
      <c r="TDO27" s="1"/>
      <c r="TDP27" s="628"/>
      <c r="TDQ27" s="1"/>
      <c r="TDR27" s="628"/>
      <c r="TDS27" s="1"/>
      <c r="TDT27" s="628"/>
      <c r="TDU27" s="1"/>
      <c r="TDV27" s="628"/>
      <c r="TDW27" s="1"/>
      <c r="TDX27" s="628"/>
      <c r="TDY27" s="1"/>
      <c r="TDZ27" s="628"/>
      <c r="TEA27" s="1"/>
      <c r="TEB27" s="628"/>
      <c r="TEC27" s="1"/>
      <c r="TED27" s="628"/>
      <c r="TEE27" s="1"/>
      <c r="TEF27" s="628"/>
      <c r="TEG27" s="1"/>
      <c r="TEH27" s="628"/>
      <c r="TEI27" s="1"/>
      <c r="TEJ27" s="628"/>
      <c r="TEK27" s="1"/>
      <c r="TEL27" s="628"/>
      <c r="TEM27" s="1"/>
      <c r="TEN27" s="628"/>
      <c r="TEO27" s="1"/>
      <c r="TEP27" s="628"/>
      <c r="TEQ27" s="1"/>
      <c r="TER27" s="628"/>
      <c r="TES27" s="1"/>
      <c r="TET27" s="628"/>
      <c r="TEU27" s="1"/>
      <c r="TEV27" s="628"/>
      <c r="TEW27" s="1"/>
      <c r="TEX27" s="628"/>
      <c r="TEY27" s="1"/>
      <c r="TEZ27" s="628"/>
      <c r="TFA27" s="1"/>
      <c r="TFB27" s="628"/>
      <c r="TFC27" s="1"/>
      <c r="TFD27" s="628"/>
      <c r="TFE27" s="1"/>
      <c r="TFF27" s="628"/>
      <c r="TFG27" s="1"/>
      <c r="TFH27" s="628"/>
      <c r="TFI27" s="1"/>
      <c r="TFJ27" s="628"/>
      <c r="TFK27" s="1"/>
      <c r="TFL27" s="628"/>
      <c r="TFM27" s="1"/>
      <c r="TFN27" s="628"/>
      <c r="TFO27" s="1"/>
      <c r="TFP27" s="628"/>
      <c r="TFQ27" s="1"/>
      <c r="TFR27" s="628"/>
      <c r="TFS27" s="1"/>
      <c r="TFT27" s="628"/>
      <c r="TFU27" s="1"/>
      <c r="TFV27" s="628"/>
      <c r="TFW27" s="1"/>
      <c r="TFX27" s="628"/>
      <c r="TFY27" s="1"/>
      <c r="TFZ27" s="628"/>
      <c r="TGA27" s="1"/>
      <c r="TGB27" s="628"/>
      <c r="TGC27" s="1"/>
      <c r="TGD27" s="628"/>
      <c r="TGE27" s="1"/>
      <c r="TGF27" s="628"/>
      <c r="TGG27" s="1"/>
      <c r="TGH27" s="628"/>
      <c r="TGI27" s="1"/>
      <c r="TGJ27" s="628"/>
      <c r="TGK27" s="1"/>
      <c r="TGL27" s="628"/>
      <c r="TGM27" s="1"/>
      <c r="TGN27" s="628"/>
      <c r="TGO27" s="1"/>
      <c r="TGP27" s="628"/>
      <c r="TGQ27" s="1"/>
      <c r="TGR27" s="628"/>
      <c r="TGS27" s="1"/>
      <c r="TGT27" s="628"/>
      <c r="TGU27" s="1"/>
      <c r="TGV27" s="628"/>
      <c r="TGW27" s="1"/>
      <c r="TGX27" s="628"/>
      <c r="TGY27" s="1"/>
      <c r="TGZ27" s="628"/>
      <c r="THA27" s="1"/>
      <c r="THB27" s="628"/>
      <c r="THC27" s="1"/>
      <c r="THD27" s="628"/>
      <c r="THE27" s="1"/>
      <c r="THF27" s="628"/>
      <c r="THG27" s="1"/>
      <c r="THH27" s="628"/>
      <c r="THI27" s="1"/>
      <c r="THJ27" s="628"/>
      <c r="THK27" s="1"/>
      <c r="THL27" s="628"/>
      <c r="THM27" s="1"/>
      <c r="THN27" s="628"/>
      <c r="THO27" s="1"/>
      <c r="THP27" s="628"/>
      <c r="THQ27" s="1"/>
      <c r="THR27" s="628"/>
      <c r="THS27" s="1"/>
      <c r="THT27" s="628"/>
      <c r="THU27" s="1"/>
      <c r="THV27" s="628"/>
      <c r="THW27" s="1"/>
      <c r="THX27" s="628"/>
      <c r="THY27" s="1"/>
      <c r="THZ27" s="628"/>
      <c r="TIA27" s="1"/>
      <c r="TIB27" s="628"/>
      <c r="TIC27" s="1"/>
      <c r="TID27" s="628"/>
      <c r="TIE27" s="1"/>
      <c r="TIF27" s="628"/>
      <c r="TIG27" s="1"/>
      <c r="TIH27" s="628"/>
      <c r="TII27" s="1"/>
      <c r="TIJ27" s="628"/>
      <c r="TIK27" s="1"/>
      <c r="TIL27" s="628"/>
      <c r="TIM27" s="1"/>
      <c r="TIN27" s="628"/>
      <c r="TIO27" s="1"/>
      <c r="TIP27" s="628"/>
      <c r="TIQ27" s="1"/>
      <c r="TIR27" s="628"/>
      <c r="TIS27" s="1"/>
      <c r="TIT27" s="628"/>
      <c r="TIU27" s="1"/>
      <c r="TIV27" s="628"/>
      <c r="TIW27" s="1"/>
      <c r="TIX27" s="628"/>
      <c r="TIY27" s="1"/>
      <c r="TIZ27" s="628"/>
      <c r="TJA27" s="1"/>
      <c r="TJB27" s="628"/>
      <c r="TJC27" s="1"/>
      <c r="TJD27" s="628"/>
      <c r="TJE27" s="1"/>
      <c r="TJF27" s="628"/>
      <c r="TJG27" s="1"/>
      <c r="TJH27" s="628"/>
      <c r="TJI27" s="1"/>
      <c r="TJJ27" s="628"/>
      <c r="TJK27" s="1"/>
      <c r="TJL27" s="628"/>
      <c r="TJM27" s="1"/>
      <c r="TJN27" s="628"/>
      <c r="TJO27" s="1"/>
      <c r="TJP27" s="628"/>
      <c r="TJQ27" s="1"/>
      <c r="TJR27" s="628"/>
      <c r="TJS27" s="1"/>
      <c r="TJT27" s="628"/>
      <c r="TJU27" s="1"/>
      <c r="TJV27" s="628"/>
      <c r="TJW27" s="1"/>
      <c r="TJX27" s="628"/>
      <c r="TJY27" s="1"/>
      <c r="TJZ27" s="628"/>
      <c r="TKA27" s="1"/>
      <c r="TKB27" s="628"/>
      <c r="TKC27" s="1"/>
      <c r="TKD27" s="628"/>
      <c r="TKE27" s="1"/>
      <c r="TKF27" s="628"/>
      <c r="TKG27" s="1"/>
      <c r="TKH27" s="628"/>
      <c r="TKI27" s="1"/>
      <c r="TKJ27" s="628"/>
      <c r="TKK27" s="1"/>
      <c r="TKL27" s="628"/>
      <c r="TKM27" s="1"/>
      <c r="TKN27" s="628"/>
      <c r="TKO27" s="1"/>
      <c r="TKP27" s="628"/>
      <c r="TKQ27" s="1"/>
      <c r="TKR27" s="628"/>
      <c r="TKS27" s="1"/>
      <c r="TKT27" s="628"/>
      <c r="TKU27" s="1"/>
      <c r="TKV27" s="628"/>
      <c r="TKW27" s="1"/>
      <c r="TKX27" s="628"/>
      <c r="TKY27" s="1"/>
      <c r="TKZ27" s="628"/>
      <c r="TLA27" s="1"/>
      <c r="TLB27" s="628"/>
      <c r="TLC27" s="1"/>
      <c r="TLD27" s="628"/>
      <c r="TLE27" s="1"/>
      <c r="TLF27" s="628"/>
      <c r="TLG27" s="1"/>
      <c r="TLH27" s="628"/>
      <c r="TLI27" s="1"/>
      <c r="TLJ27" s="628"/>
      <c r="TLK27" s="1"/>
      <c r="TLL27" s="628"/>
      <c r="TLM27" s="1"/>
      <c r="TLN27" s="628"/>
      <c r="TLO27" s="1"/>
      <c r="TLP27" s="628"/>
      <c r="TLQ27" s="1"/>
      <c r="TLR27" s="628"/>
      <c r="TLS27" s="1"/>
      <c r="TLT27" s="628"/>
      <c r="TLU27" s="1"/>
      <c r="TLV27" s="628"/>
      <c r="TLW27" s="1"/>
      <c r="TLX27" s="628"/>
      <c r="TLY27" s="1"/>
      <c r="TLZ27" s="628"/>
      <c r="TMA27" s="1"/>
      <c r="TMB27" s="628"/>
      <c r="TMC27" s="1"/>
      <c r="TMD27" s="628"/>
      <c r="TME27" s="1"/>
      <c r="TMF27" s="628"/>
      <c r="TMG27" s="1"/>
      <c r="TMH27" s="628"/>
      <c r="TMI27" s="1"/>
      <c r="TMJ27" s="628"/>
      <c r="TMK27" s="1"/>
      <c r="TML27" s="628"/>
      <c r="TMM27" s="1"/>
      <c r="TMN27" s="628"/>
      <c r="TMO27" s="1"/>
      <c r="TMP27" s="628"/>
      <c r="TMQ27" s="1"/>
      <c r="TMR27" s="628"/>
      <c r="TMS27" s="1"/>
      <c r="TMT27" s="628"/>
      <c r="TMU27" s="1"/>
      <c r="TMV27" s="628"/>
      <c r="TMW27" s="1"/>
      <c r="TMX27" s="628"/>
      <c r="TMY27" s="1"/>
      <c r="TMZ27" s="628"/>
      <c r="TNA27" s="1"/>
      <c r="TNB27" s="628"/>
      <c r="TNC27" s="1"/>
      <c r="TND27" s="628"/>
      <c r="TNE27" s="1"/>
      <c r="TNF27" s="628"/>
      <c r="TNG27" s="1"/>
      <c r="TNH27" s="628"/>
      <c r="TNI27" s="1"/>
      <c r="TNJ27" s="628"/>
      <c r="TNK27" s="1"/>
      <c r="TNL27" s="628"/>
      <c r="TNM27" s="1"/>
      <c r="TNN27" s="628"/>
      <c r="TNO27" s="1"/>
      <c r="TNP27" s="628"/>
      <c r="TNQ27" s="1"/>
      <c r="TNR27" s="628"/>
      <c r="TNS27" s="1"/>
      <c r="TNT27" s="628"/>
      <c r="TNU27" s="1"/>
      <c r="TNV27" s="628"/>
      <c r="TNW27" s="1"/>
      <c r="TNX27" s="628"/>
      <c r="TNY27" s="1"/>
      <c r="TNZ27" s="628"/>
      <c r="TOA27" s="1"/>
      <c r="TOB27" s="628"/>
      <c r="TOC27" s="1"/>
      <c r="TOD27" s="628"/>
      <c r="TOE27" s="1"/>
      <c r="TOF27" s="628"/>
      <c r="TOG27" s="1"/>
      <c r="TOH27" s="628"/>
      <c r="TOI27" s="1"/>
      <c r="TOJ27" s="628"/>
      <c r="TOK27" s="1"/>
      <c r="TOL27" s="628"/>
      <c r="TOM27" s="1"/>
      <c r="TON27" s="628"/>
      <c r="TOO27" s="1"/>
      <c r="TOP27" s="628"/>
      <c r="TOQ27" s="1"/>
      <c r="TOR27" s="628"/>
      <c r="TOS27" s="1"/>
      <c r="TOT27" s="628"/>
      <c r="TOU27" s="1"/>
      <c r="TOV27" s="628"/>
      <c r="TOW27" s="1"/>
      <c r="TOX27" s="628"/>
      <c r="TOY27" s="1"/>
      <c r="TOZ27" s="628"/>
      <c r="TPA27" s="1"/>
      <c r="TPB27" s="628"/>
      <c r="TPC27" s="1"/>
      <c r="TPD27" s="628"/>
      <c r="TPE27" s="1"/>
      <c r="TPF27" s="628"/>
      <c r="TPG27" s="1"/>
      <c r="TPH27" s="628"/>
      <c r="TPI27" s="1"/>
      <c r="TPJ27" s="628"/>
      <c r="TPK27" s="1"/>
      <c r="TPL27" s="628"/>
      <c r="TPM27" s="1"/>
      <c r="TPN27" s="628"/>
      <c r="TPO27" s="1"/>
      <c r="TPP27" s="628"/>
      <c r="TPQ27" s="1"/>
      <c r="TPR27" s="628"/>
      <c r="TPS27" s="1"/>
      <c r="TPT27" s="628"/>
      <c r="TPU27" s="1"/>
      <c r="TPV27" s="628"/>
      <c r="TPW27" s="1"/>
      <c r="TPX27" s="628"/>
      <c r="TPY27" s="1"/>
      <c r="TPZ27" s="628"/>
      <c r="TQA27" s="1"/>
      <c r="TQB27" s="628"/>
      <c r="TQC27" s="1"/>
      <c r="TQD27" s="628"/>
      <c r="TQE27" s="1"/>
      <c r="TQF27" s="628"/>
      <c r="TQG27" s="1"/>
      <c r="TQH27" s="628"/>
      <c r="TQI27" s="1"/>
      <c r="TQJ27" s="628"/>
      <c r="TQK27" s="1"/>
      <c r="TQL27" s="628"/>
      <c r="TQM27" s="1"/>
      <c r="TQN27" s="628"/>
      <c r="TQO27" s="1"/>
      <c r="TQP27" s="628"/>
      <c r="TQQ27" s="1"/>
      <c r="TQR27" s="628"/>
      <c r="TQS27" s="1"/>
      <c r="TQT27" s="628"/>
      <c r="TQU27" s="1"/>
      <c r="TQV27" s="628"/>
      <c r="TQW27" s="1"/>
      <c r="TQX27" s="628"/>
      <c r="TQY27" s="1"/>
      <c r="TQZ27" s="628"/>
      <c r="TRA27" s="1"/>
      <c r="TRB27" s="628"/>
      <c r="TRC27" s="1"/>
      <c r="TRD27" s="628"/>
      <c r="TRE27" s="1"/>
      <c r="TRF27" s="628"/>
      <c r="TRG27" s="1"/>
      <c r="TRH27" s="628"/>
      <c r="TRI27" s="1"/>
      <c r="TRJ27" s="628"/>
      <c r="TRK27" s="1"/>
      <c r="TRL27" s="628"/>
      <c r="TRM27" s="1"/>
      <c r="TRN27" s="628"/>
      <c r="TRO27" s="1"/>
      <c r="TRP27" s="628"/>
      <c r="TRQ27" s="1"/>
      <c r="TRR27" s="628"/>
      <c r="TRS27" s="1"/>
      <c r="TRT27" s="628"/>
      <c r="TRU27" s="1"/>
      <c r="TRV27" s="628"/>
      <c r="TRW27" s="1"/>
      <c r="TRX27" s="628"/>
      <c r="TRY27" s="1"/>
      <c r="TRZ27" s="628"/>
      <c r="TSA27" s="1"/>
      <c r="TSB27" s="628"/>
      <c r="TSC27" s="1"/>
      <c r="TSD27" s="628"/>
      <c r="TSE27" s="1"/>
      <c r="TSF27" s="628"/>
      <c r="TSG27" s="1"/>
      <c r="TSH27" s="628"/>
      <c r="TSI27" s="1"/>
      <c r="TSJ27" s="628"/>
      <c r="TSK27" s="1"/>
      <c r="TSL27" s="628"/>
      <c r="TSM27" s="1"/>
      <c r="TSN27" s="628"/>
      <c r="TSO27" s="1"/>
      <c r="TSP27" s="628"/>
      <c r="TSQ27" s="1"/>
      <c r="TSR27" s="628"/>
      <c r="TSS27" s="1"/>
      <c r="TST27" s="628"/>
      <c r="TSU27" s="1"/>
      <c r="TSV27" s="628"/>
      <c r="TSW27" s="1"/>
      <c r="TSX27" s="628"/>
      <c r="TSY27" s="1"/>
      <c r="TSZ27" s="628"/>
      <c r="TTA27" s="1"/>
      <c r="TTB27" s="628"/>
      <c r="TTC27" s="1"/>
      <c r="TTD27" s="628"/>
      <c r="TTE27" s="1"/>
      <c r="TTF27" s="628"/>
      <c r="TTG27" s="1"/>
      <c r="TTH27" s="628"/>
      <c r="TTI27" s="1"/>
      <c r="TTJ27" s="628"/>
      <c r="TTK27" s="1"/>
      <c r="TTL27" s="628"/>
      <c r="TTM27" s="1"/>
      <c r="TTN27" s="628"/>
      <c r="TTO27" s="1"/>
      <c r="TTP27" s="628"/>
      <c r="TTQ27" s="1"/>
      <c r="TTR27" s="628"/>
      <c r="TTS27" s="1"/>
      <c r="TTT27" s="628"/>
      <c r="TTU27" s="1"/>
      <c r="TTV27" s="628"/>
      <c r="TTW27" s="1"/>
      <c r="TTX27" s="628"/>
      <c r="TTY27" s="1"/>
      <c r="TTZ27" s="628"/>
      <c r="TUA27" s="1"/>
      <c r="TUB27" s="628"/>
      <c r="TUC27" s="1"/>
      <c r="TUD27" s="628"/>
      <c r="TUE27" s="1"/>
      <c r="TUF27" s="628"/>
      <c r="TUG27" s="1"/>
      <c r="TUH27" s="628"/>
      <c r="TUI27" s="1"/>
      <c r="TUJ27" s="628"/>
      <c r="TUK27" s="1"/>
      <c r="TUL27" s="628"/>
      <c r="TUM27" s="1"/>
      <c r="TUN27" s="628"/>
      <c r="TUO27" s="1"/>
      <c r="TUP27" s="628"/>
      <c r="TUQ27" s="1"/>
      <c r="TUR27" s="628"/>
      <c r="TUS27" s="1"/>
      <c r="TUT27" s="628"/>
      <c r="TUU27" s="1"/>
      <c r="TUV27" s="628"/>
      <c r="TUW27" s="1"/>
      <c r="TUX27" s="628"/>
      <c r="TUY27" s="1"/>
      <c r="TUZ27" s="628"/>
      <c r="TVA27" s="1"/>
      <c r="TVB27" s="628"/>
      <c r="TVC27" s="1"/>
      <c r="TVD27" s="628"/>
      <c r="TVE27" s="1"/>
      <c r="TVF27" s="628"/>
      <c r="TVG27" s="1"/>
      <c r="TVH27" s="628"/>
      <c r="TVI27" s="1"/>
      <c r="TVJ27" s="628"/>
      <c r="TVK27" s="1"/>
      <c r="TVL27" s="628"/>
      <c r="TVM27" s="1"/>
      <c r="TVN27" s="628"/>
      <c r="TVO27" s="1"/>
      <c r="TVP27" s="628"/>
      <c r="TVQ27" s="1"/>
      <c r="TVR27" s="628"/>
      <c r="TVS27" s="1"/>
      <c r="TVT27" s="628"/>
      <c r="TVU27" s="1"/>
      <c r="TVV27" s="628"/>
      <c r="TVW27" s="1"/>
      <c r="TVX27" s="628"/>
      <c r="TVY27" s="1"/>
      <c r="TVZ27" s="628"/>
      <c r="TWA27" s="1"/>
      <c r="TWB27" s="628"/>
      <c r="TWC27" s="1"/>
      <c r="TWD27" s="628"/>
      <c r="TWE27" s="1"/>
      <c r="TWF27" s="628"/>
      <c r="TWG27" s="1"/>
      <c r="TWH27" s="628"/>
      <c r="TWI27" s="1"/>
      <c r="TWJ27" s="628"/>
      <c r="TWK27" s="1"/>
      <c r="TWL27" s="628"/>
      <c r="TWM27" s="1"/>
      <c r="TWN27" s="628"/>
      <c r="TWO27" s="1"/>
      <c r="TWP27" s="628"/>
      <c r="TWQ27" s="1"/>
      <c r="TWR27" s="628"/>
      <c r="TWS27" s="1"/>
      <c r="TWT27" s="628"/>
      <c r="TWU27" s="1"/>
      <c r="TWV27" s="628"/>
      <c r="TWW27" s="1"/>
      <c r="TWX27" s="628"/>
      <c r="TWY27" s="1"/>
      <c r="TWZ27" s="628"/>
      <c r="TXA27" s="1"/>
      <c r="TXB27" s="628"/>
      <c r="TXC27" s="1"/>
      <c r="TXD27" s="628"/>
      <c r="TXE27" s="1"/>
      <c r="TXF27" s="628"/>
      <c r="TXG27" s="1"/>
      <c r="TXH27" s="628"/>
      <c r="TXI27" s="1"/>
      <c r="TXJ27" s="628"/>
      <c r="TXK27" s="1"/>
      <c r="TXL27" s="628"/>
      <c r="TXM27" s="1"/>
      <c r="TXN27" s="628"/>
      <c r="TXO27" s="1"/>
      <c r="TXP27" s="628"/>
      <c r="TXQ27" s="1"/>
      <c r="TXR27" s="628"/>
      <c r="TXS27" s="1"/>
      <c r="TXT27" s="628"/>
      <c r="TXU27" s="1"/>
      <c r="TXV27" s="628"/>
      <c r="TXW27" s="1"/>
      <c r="TXX27" s="628"/>
      <c r="TXY27" s="1"/>
      <c r="TXZ27" s="628"/>
      <c r="TYA27" s="1"/>
      <c r="TYB27" s="628"/>
      <c r="TYC27" s="1"/>
      <c r="TYD27" s="628"/>
      <c r="TYE27" s="1"/>
      <c r="TYF27" s="628"/>
      <c r="TYG27" s="1"/>
      <c r="TYH27" s="628"/>
      <c r="TYI27" s="1"/>
      <c r="TYJ27" s="628"/>
      <c r="TYK27" s="1"/>
      <c r="TYL27" s="628"/>
      <c r="TYM27" s="1"/>
      <c r="TYN27" s="628"/>
      <c r="TYO27" s="1"/>
      <c r="TYP27" s="628"/>
      <c r="TYQ27" s="1"/>
      <c r="TYR27" s="628"/>
      <c r="TYS27" s="1"/>
      <c r="TYT27" s="628"/>
      <c r="TYU27" s="1"/>
      <c r="TYV27" s="628"/>
      <c r="TYW27" s="1"/>
      <c r="TYX27" s="628"/>
      <c r="TYY27" s="1"/>
      <c r="TYZ27" s="628"/>
      <c r="TZA27" s="1"/>
      <c r="TZB27" s="628"/>
      <c r="TZC27" s="1"/>
      <c r="TZD27" s="628"/>
      <c r="TZE27" s="1"/>
      <c r="TZF27" s="628"/>
      <c r="TZG27" s="1"/>
      <c r="TZH27" s="628"/>
      <c r="TZI27" s="1"/>
      <c r="TZJ27" s="628"/>
      <c r="TZK27" s="1"/>
      <c r="TZL27" s="628"/>
      <c r="TZM27" s="1"/>
      <c r="TZN27" s="628"/>
      <c r="TZO27" s="1"/>
      <c r="TZP27" s="628"/>
      <c r="TZQ27" s="1"/>
      <c r="TZR27" s="628"/>
      <c r="TZS27" s="1"/>
      <c r="TZT27" s="628"/>
      <c r="TZU27" s="1"/>
      <c r="TZV27" s="628"/>
      <c r="TZW27" s="1"/>
      <c r="TZX27" s="628"/>
      <c r="TZY27" s="1"/>
      <c r="TZZ27" s="628"/>
      <c r="UAA27" s="1"/>
      <c r="UAB27" s="628"/>
      <c r="UAC27" s="1"/>
      <c r="UAD27" s="628"/>
      <c r="UAE27" s="1"/>
      <c r="UAF27" s="628"/>
      <c r="UAG27" s="1"/>
      <c r="UAH27" s="628"/>
      <c r="UAI27" s="1"/>
      <c r="UAJ27" s="628"/>
      <c r="UAK27" s="1"/>
      <c r="UAL27" s="628"/>
      <c r="UAM27" s="1"/>
      <c r="UAN27" s="628"/>
      <c r="UAO27" s="1"/>
      <c r="UAP27" s="628"/>
      <c r="UAQ27" s="1"/>
      <c r="UAR27" s="628"/>
      <c r="UAS27" s="1"/>
      <c r="UAT27" s="628"/>
      <c r="UAU27" s="1"/>
      <c r="UAV27" s="628"/>
      <c r="UAW27" s="1"/>
      <c r="UAX27" s="628"/>
      <c r="UAY27" s="1"/>
      <c r="UAZ27" s="628"/>
      <c r="UBA27" s="1"/>
      <c r="UBB27" s="628"/>
      <c r="UBC27" s="1"/>
      <c r="UBD27" s="628"/>
      <c r="UBE27" s="1"/>
      <c r="UBF27" s="628"/>
      <c r="UBG27" s="1"/>
      <c r="UBH27" s="628"/>
      <c r="UBI27" s="1"/>
      <c r="UBJ27" s="628"/>
      <c r="UBK27" s="1"/>
      <c r="UBL27" s="628"/>
      <c r="UBM27" s="1"/>
      <c r="UBN27" s="628"/>
      <c r="UBO27" s="1"/>
      <c r="UBP27" s="628"/>
      <c r="UBQ27" s="1"/>
      <c r="UBR27" s="628"/>
      <c r="UBS27" s="1"/>
      <c r="UBT27" s="628"/>
      <c r="UBU27" s="1"/>
      <c r="UBV27" s="628"/>
      <c r="UBW27" s="1"/>
      <c r="UBX27" s="628"/>
      <c r="UBY27" s="1"/>
      <c r="UBZ27" s="628"/>
      <c r="UCA27" s="1"/>
      <c r="UCB27" s="628"/>
      <c r="UCC27" s="1"/>
      <c r="UCD27" s="628"/>
      <c r="UCE27" s="1"/>
      <c r="UCF27" s="628"/>
      <c r="UCG27" s="1"/>
      <c r="UCH27" s="628"/>
      <c r="UCI27" s="1"/>
      <c r="UCJ27" s="628"/>
      <c r="UCK27" s="1"/>
      <c r="UCL27" s="628"/>
      <c r="UCM27" s="1"/>
      <c r="UCN27" s="628"/>
      <c r="UCO27" s="1"/>
      <c r="UCP27" s="628"/>
      <c r="UCQ27" s="1"/>
      <c r="UCR27" s="628"/>
      <c r="UCS27" s="1"/>
      <c r="UCT27" s="628"/>
      <c r="UCU27" s="1"/>
      <c r="UCV27" s="628"/>
      <c r="UCW27" s="1"/>
      <c r="UCX27" s="628"/>
      <c r="UCY27" s="1"/>
      <c r="UCZ27" s="628"/>
      <c r="UDA27" s="1"/>
      <c r="UDB27" s="628"/>
      <c r="UDC27" s="1"/>
      <c r="UDD27" s="628"/>
      <c r="UDE27" s="1"/>
      <c r="UDF27" s="628"/>
      <c r="UDG27" s="1"/>
      <c r="UDH27" s="628"/>
      <c r="UDI27" s="1"/>
      <c r="UDJ27" s="628"/>
      <c r="UDK27" s="1"/>
      <c r="UDL27" s="628"/>
      <c r="UDM27" s="1"/>
      <c r="UDN27" s="628"/>
      <c r="UDO27" s="1"/>
      <c r="UDP27" s="628"/>
      <c r="UDQ27" s="1"/>
      <c r="UDR27" s="628"/>
      <c r="UDS27" s="1"/>
      <c r="UDT27" s="628"/>
      <c r="UDU27" s="1"/>
      <c r="UDV27" s="628"/>
      <c r="UDW27" s="1"/>
      <c r="UDX27" s="628"/>
      <c r="UDY27" s="1"/>
      <c r="UDZ27" s="628"/>
      <c r="UEA27" s="1"/>
      <c r="UEB27" s="628"/>
      <c r="UEC27" s="1"/>
      <c r="UED27" s="628"/>
      <c r="UEE27" s="1"/>
      <c r="UEF27" s="628"/>
      <c r="UEG27" s="1"/>
      <c r="UEH27" s="628"/>
      <c r="UEI27" s="1"/>
      <c r="UEJ27" s="628"/>
      <c r="UEK27" s="1"/>
      <c r="UEL27" s="628"/>
      <c r="UEM27" s="1"/>
      <c r="UEN27" s="628"/>
      <c r="UEO27" s="1"/>
      <c r="UEP27" s="628"/>
      <c r="UEQ27" s="1"/>
      <c r="UER27" s="628"/>
      <c r="UES27" s="1"/>
      <c r="UET27" s="628"/>
      <c r="UEU27" s="1"/>
      <c r="UEV27" s="628"/>
      <c r="UEW27" s="1"/>
      <c r="UEX27" s="628"/>
      <c r="UEY27" s="1"/>
      <c r="UEZ27" s="628"/>
      <c r="UFA27" s="1"/>
      <c r="UFB27" s="628"/>
      <c r="UFC27" s="1"/>
      <c r="UFD27" s="628"/>
      <c r="UFE27" s="1"/>
      <c r="UFF27" s="628"/>
      <c r="UFG27" s="1"/>
      <c r="UFH27" s="628"/>
      <c r="UFI27" s="1"/>
      <c r="UFJ27" s="628"/>
      <c r="UFK27" s="1"/>
      <c r="UFL27" s="628"/>
      <c r="UFM27" s="1"/>
      <c r="UFN27" s="628"/>
      <c r="UFO27" s="1"/>
      <c r="UFP27" s="628"/>
      <c r="UFQ27" s="1"/>
      <c r="UFR27" s="628"/>
      <c r="UFS27" s="1"/>
      <c r="UFT27" s="628"/>
      <c r="UFU27" s="1"/>
      <c r="UFV27" s="628"/>
      <c r="UFW27" s="1"/>
      <c r="UFX27" s="628"/>
      <c r="UFY27" s="1"/>
      <c r="UFZ27" s="628"/>
      <c r="UGA27" s="1"/>
      <c r="UGB27" s="628"/>
      <c r="UGC27" s="1"/>
      <c r="UGD27" s="628"/>
      <c r="UGE27" s="1"/>
      <c r="UGF27" s="628"/>
      <c r="UGG27" s="1"/>
      <c r="UGH27" s="628"/>
      <c r="UGI27" s="1"/>
      <c r="UGJ27" s="628"/>
      <c r="UGK27" s="1"/>
      <c r="UGL27" s="628"/>
      <c r="UGM27" s="1"/>
      <c r="UGN27" s="628"/>
      <c r="UGO27" s="1"/>
      <c r="UGP27" s="628"/>
      <c r="UGQ27" s="1"/>
      <c r="UGR27" s="628"/>
      <c r="UGS27" s="1"/>
      <c r="UGT27" s="628"/>
      <c r="UGU27" s="1"/>
      <c r="UGV27" s="628"/>
      <c r="UGW27" s="1"/>
      <c r="UGX27" s="628"/>
      <c r="UGY27" s="1"/>
      <c r="UGZ27" s="628"/>
      <c r="UHA27" s="1"/>
      <c r="UHB27" s="628"/>
      <c r="UHC27" s="1"/>
      <c r="UHD27" s="628"/>
      <c r="UHE27" s="1"/>
      <c r="UHF27" s="628"/>
      <c r="UHG27" s="1"/>
      <c r="UHH27" s="628"/>
      <c r="UHI27" s="1"/>
      <c r="UHJ27" s="628"/>
      <c r="UHK27" s="1"/>
      <c r="UHL27" s="628"/>
      <c r="UHM27" s="1"/>
      <c r="UHN27" s="628"/>
      <c r="UHO27" s="1"/>
      <c r="UHP27" s="628"/>
      <c r="UHQ27" s="1"/>
      <c r="UHR27" s="628"/>
      <c r="UHS27" s="1"/>
      <c r="UHT27" s="628"/>
      <c r="UHU27" s="1"/>
      <c r="UHV27" s="628"/>
      <c r="UHW27" s="1"/>
      <c r="UHX27" s="628"/>
      <c r="UHY27" s="1"/>
      <c r="UHZ27" s="628"/>
      <c r="UIA27" s="1"/>
      <c r="UIB27" s="628"/>
      <c r="UIC27" s="1"/>
      <c r="UID27" s="628"/>
      <c r="UIE27" s="1"/>
      <c r="UIF27" s="628"/>
      <c r="UIG27" s="1"/>
      <c r="UIH27" s="628"/>
      <c r="UII27" s="1"/>
      <c r="UIJ27" s="628"/>
      <c r="UIK27" s="1"/>
      <c r="UIL27" s="628"/>
      <c r="UIM27" s="1"/>
      <c r="UIN27" s="628"/>
      <c r="UIO27" s="1"/>
      <c r="UIP27" s="628"/>
      <c r="UIQ27" s="1"/>
      <c r="UIR27" s="628"/>
      <c r="UIS27" s="1"/>
      <c r="UIT27" s="628"/>
      <c r="UIU27" s="1"/>
      <c r="UIV27" s="628"/>
      <c r="UIW27" s="1"/>
      <c r="UIX27" s="628"/>
      <c r="UIY27" s="1"/>
      <c r="UIZ27" s="628"/>
      <c r="UJA27" s="1"/>
      <c r="UJB27" s="628"/>
      <c r="UJC27" s="1"/>
      <c r="UJD27" s="628"/>
      <c r="UJE27" s="1"/>
      <c r="UJF27" s="628"/>
      <c r="UJG27" s="1"/>
      <c r="UJH27" s="628"/>
      <c r="UJI27" s="1"/>
      <c r="UJJ27" s="628"/>
      <c r="UJK27" s="1"/>
      <c r="UJL27" s="628"/>
      <c r="UJM27" s="1"/>
      <c r="UJN27" s="628"/>
      <c r="UJO27" s="1"/>
      <c r="UJP27" s="628"/>
      <c r="UJQ27" s="1"/>
      <c r="UJR27" s="628"/>
      <c r="UJS27" s="1"/>
      <c r="UJT27" s="628"/>
      <c r="UJU27" s="1"/>
      <c r="UJV27" s="628"/>
      <c r="UJW27" s="1"/>
      <c r="UJX27" s="628"/>
      <c r="UJY27" s="1"/>
      <c r="UJZ27" s="628"/>
      <c r="UKA27" s="1"/>
      <c r="UKB27" s="628"/>
      <c r="UKC27" s="1"/>
      <c r="UKD27" s="628"/>
      <c r="UKE27" s="1"/>
      <c r="UKF27" s="628"/>
      <c r="UKG27" s="1"/>
      <c r="UKH27" s="628"/>
      <c r="UKI27" s="1"/>
      <c r="UKJ27" s="628"/>
      <c r="UKK27" s="1"/>
      <c r="UKL27" s="628"/>
      <c r="UKM27" s="1"/>
      <c r="UKN27" s="628"/>
      <c r="UKO27" s="1"/>
      <c r="UKP27" s="628"/>
      <c r="UKQ27" s="1"/>
      <c r="UKR27" s="628"/>
      <c r="UKS27" s="1"/>
      <c r="UKT27" s="628"/>
      <c r="UKU27" s="1"/>
      <c r="UKV27" s="628"/>
      <c r="UKW27" s="1"/>
      <c r="UKX27" s="628"/>
      <c r="UKY27" s="1"/>
      <c r="UKZ27" s="628"/>
      <c r="ULA27" s="1"/>
      <c r="ULB27" s="628"/>
      <c r="ULC27" s="1"/>
      <c r="ULD27" s="628"/>
      <c r="ULE27" s="1"/>
      <c r="ULF27" s="628"/>
      <c r="ULG27" s="1"/>
      <c r="ULH27" s="628"/>
      <c r="ULI27" s="1"/>
      <c r="ULJ27" s="628"/>
      <c r="ULK27" s="1"/>
      <c r="ULL27" s="628"/>
      <c r="ULM27" s="1"/>
      <c r="ULN27" s="628"/>
      <c r="ULO27" s="1"/>
      <c r="ULP27" s="628"/>
      <c r="ULQ27" s="1"/>
      <c r="ULR27" s="628"/>
      <c r="ULS27" s="1"/>
      <c r="ULT27" s="628"/>
      <c r="ULU27" s="1"/>
      <c r="ULV27" s="628"/>
      <c r="ULW27" s="1"/>
      <c r="ULX27" s="628"/>
      <c r="ULY27" s="1"/>
      <c r="ULZ27" s="628"/>
      <c r="UMA27" s="1"/>
      <c r="UMB27" s="628"/>
      <c r="UMC27" s="1"/>
      <c r="UMD27" s="628"/>
      <c r="UME27" s="1"/>
      <c r="UMF27" s="628"/>
      <c r="UMG27" s="1"/>
      <c r="UMH27" s="628"/>
      <c r="UMI27" s="1"/>
      <c r="UMJ27" s="628"/>
      <c r="UMK27" s="1"/>
      <c r="UML27" s="628"/>
      <c r="UMM27" s="1"/>
      <c r="UMN27" s="628"/>
      <c r="UMO27" s="1"/>
      <c r="UMP27" s="628"/>
      <c r="UMQ27" s="1"/>
      <c r="UMR27" s="628"/>
      <c r="UMS27" s="1"/>
      <c r="UMT27" s="628"/>
      <c r="UMU27" s="1"/>
      <c r="UMV27" s="628"/>
      <c r="UMW27" s="1"/>
      <c r="UMX27" s="628"/>
      <c r="UMY27" s="1"/>
      <c r="UMZ27" s="628"/>
      <c r="UNA27" s="1"/>
      <c r="UNB27" s="628"/>
      <c r="UNC27" s="1"/>
      <c r="UND27" s="628"/>
      <c r="UNE27" s="1"/>
      <c r="UNF27" s="628"/>
      <c r="UNG27" s="1"/>
      <c r="UNH27" s="628"/>
      <c r="UNI27" s="1"/>
      <c r="UNJ27" s="628"/>
      <c r="UNK27" s="1"/>
      <c r="UNL27" s="628"/>
      <c r="UNM27" s="1"/>
      <c r="UNN27" s="628"/>
      <c r="UNO27" s="1"/>
      <c r="UNP27" s="628"/>
      <c r="UNQ27" s="1"/>
      <c r="UNR27" s="628"/>
      <c r="UNS27" s="1"/>
      <c r="UNT27" s="628"/>
      <c r="UNU27" s="1"/>
      <c r="UNV27" s="628"/>
      <c r="UNW27" s="1"/>
      <c r="UNX27" s="628"/>
      <c r="UNY27" s="1"/>
      <c r="UNZ27" s="628"/>
      <c r="UOA27" s="1"/>
      <c r="UOB27" s="628"/>
      <c r="UOC27" s="1"/>
      <c r="UOD27" s="628"/>
      <c r="UOE27" s="1"/>
      <c r="UOF27" s="628"/>
      <c r="UOG27" s="1"/>
      <c r="UOH27" s="628"/>
      <c r="UOI27" s="1"/>
      <c r="UOJ27" s="628"/>
      <c r="UOK27" s="1"/>
      <c r="UOL27" s="628"/>
      <c r="UOM27" s="1"/>
      <c r="UON27" s="628"/>
      <c r="UOO27" s="1"/>
      <c r="UOP27" s="628"/>
      <c r="UOQ27" s="1"/>
      <c r="UOR27" s="628"/>
      <c r="UOS27" s="1"/>
      <c r="UOT27" s="628"/>
      <c r="UOU27" s="1"/>
      <c r="UOV27" s="628"/>
      <c r="UOW27" s="1"/>
      <c r="UOX27" s="628"/>
      <c r="UOY27" s="1"/>
      <c r="UOZ27" s="628"/>
      <c r="UPA27" s="1"/>
      <c r="UPB27" s="628"/>
      <c r="UPC27" s="1"/>
      <c r="UPD27" s="628"/>
      <c r="UPE27" s="1"/>
      <c r="UPF27" s="628"/>
      <c r="UPG27" s="1"/>
      <c r="UPH27" s="628"/>
      <c r="UPI27" s="1"/>
      <c r="UPJ27" s="628"/>
      <c r="UPK27" s="1"/>
      <c r="UPL27" s="628"/>
      <c r="UPM27" s="1"/>
      <c r="UPN27" s="628"/>
      <c r="UPO27" s="1"/>
      <c r="UPP27" s="628"/>
      <c r="UPQ27" s="1"/>
      <c r="UPR27" s="628"/>
      <c r="UPS27" s="1"/>
      <c r="UPT27" s="628"/>
      <c r="UPU27" s="1"/>
      <c r="UPV27" s="628"/>
      <c r="UPW27" s="1"/>
      <c r="UPX27" s="628"/>
      <c r="UPY27" s="1"/>
      <c r="UPZ27" s="628"/>
      <c r="UQA27" s="1"/>
      <c r="UQB27" s="628"/>
      <c r="UQC27" s="1"/>
      <c r="UQD27" s="628"/>
      <c r="UQE27" s="1"/>
      <c r="UQF27" s="628"/>
      <c r="UQG27" s="1"/>
      <c r="UQH27" s="628"/>
      <c r="UQI27" s="1"/>
      <c r="UQJ27" s="628"/>
      <c r="UQK27" s="1"/>
      <c r="UQL27" s="628"/>
      <c r="UQM27" s="1"/>
      <c r="UQN27" s="628"/>
      <c r="UQO27" s="1"/>
      <c r="UQP27" s="628"/>
      <c r="UQQ27" s="1"/>
      <c r="UQR27" s="628"/>
      <c r="UQS27" s="1"/>
      <c r="UQT27" s="628"/>
      <c r="UQU27" s="1"/>
      <c r="UQV27" s="628"/>
      <c r="UQW27" s="1"/>
      <c r="UQX27" s="628"/>
      <c r="UQY27" s="1"/>
      <c r="UQZ27" s="628"/>
      <c r="URA27" s="1"/>
      <c r="URB27" s="628"/>
      <c r="URC27" s="1"/>
      <c r="URD27" s="628"/>
      <c r="URE27" s="1"/>
      <c r="URF27" s="628"/>
      <c r="URG27" s="1"/>
      <c r="URH27" s="628"/>
      <c r="URI27" s="1"/>
      <c r="URJ27" s="628"/>
      <c r="URK27" s="1"/>
      <c r="URL27" s="628"/>
      <c r="URM27" s="1"/>
      <c r="URN27" s="628"/>
      <c r="URO27" s="1"/>
      <c r="URP27" s="628"/>
      <c r="URQ27" s="1"/>
      <c r="URR27" s="628"/>
      <c r="URS27" s="1"/>
      <c r="URT27" s="628"/>
      <c r="URU27" s="1"/>
      <c r="URV27" s="628"/>
      <c r="URW27" s="1"/>
      <c r="URX27" s="628"/>
      <c r="URY27" s="1"/>
      <c r="URZ27" s="628"/>
      <c r="USA27" s="1"/>
      <c r="USB27" s="628"/>
      <c r="USC27" s="1"/>
      <c r="USD27" s="628"/>
      <c r="USE27" s="1"/>
      <c r="USF27" s="628"/>
      <c r="USG27" s="1"/>
      <c r="USH27" s="628"/>
      <c r="USI27" s="1"/>
      <c r="USJ27" s="628"/>
      <c r="USK27" s="1"/>
      <c r="USL27" s="628"/>
      <c r="USM27" s="1"/>
      <c r="USN27" s="628"/>
      <c r="USO27" s="1"/>
      <c r="USP27" s="628"/>
      <c r="USQ27" s="1"/>
      <c r="USR27" s="628"/>
      <c r="USS27" s="1"/>
      <c r="UST27" s="628"/>
      <c r="USU27" s="1"/>
      <c r="USV27" s="628"/>
      <c r="USW27" s="1"/>
      <c r="USX27" s="628"/>
      <c r="USY27" s="1"/>
      <c r="USZ27" s="628"/>
      <c r="UTA27" s="1"/>
      <c r="UTB27" s="628"/>
      <c r="UTC27" s="1"/>
      <c r="UTD27" s="628"/>
      <c r="UTE27" s="1"/>
      <c r="UTF27" s="628"/>
      <c r="UTG27" s="1"/>
      <c r="UTH27" s="628"/>
      <c r="UTI27" s="1"/>
      <c r="UTJ27" s="628"/>
      <c r="UTK27" s="1"/>
      <c r="UTL27" s="628"/>
      <c r="UTM27" s="1"/>
      <c r="UTN27" s="628"/>
      <c r="UTO27" s="1"/>
      <c r="UTP27" s="628"/>
      <c r="UTQ27" s="1"/>
      <c r="UTR27" s="628"/>
      <c r="UTS27" s="1"/>
      <c r="UTT27" s="628"/>
      <c r="UTU27" s="1"/>
      <c r="UTV27" s="628"/>
      <c r="UTW27" s="1"/>
      <c r="UTX27" s="628"/>
      <c r="UTY27" s="1"/>
      <c r="UTZ27" s="628"/>
      <c r="UUA27" s="1"/>
      <c r="UUB27" s="628"/>
      <c r="UUC27" s="1"/>
      <c r="UUD27" s="628"/>
      <c r="UUE27" s="1"/>
      <c r="UUF27" s="628"/>
      <c r="UUG27" s="1"/>
      <c r="UUH27" s="628"/>
      <c r="UUI27" s="1"/>
      <c r="UUJ27" s="628"/>
      <c r="UUK27" s="1"/>
      <c r="UUL27" s="628"/>
      <c r="UUM27" s="1"/>
      <c r="UUN27" s="628"/>
      <c r="UUO27" s="1"/>
      <c r="UUP27" s="628"/>
      <c r="UUQ27" s="1"/>
      <c r="UUR27" s="628"/>
      <c r="UUS27" s="1"/>
      <c r="UUT27" s="628"/>
      <c r="UUU27" s="1"/>
      <c r="UUV27" s="628"/>
      <c r="UUW27" s="1"/>
      <c r="UUX27" s="628"/>
      <c r="UUY27" s="1"/>
      <c r="UUZ27" s="628"/>
      <c r="UVA27" s="1"/>
      <c r="UVB27" s="628"/>
      <c r="UVC27" s="1"/>
      <c r="UVD27" s="628"/>
      <c r="UVE27" s="1"/>
      <c r="UVF27" s="628"/>
      <c r="UVG27" s="1"/>
      <c r="UVH27" s="628"/>
      <c r="UVI27" s="1"/>
      <c r="UVJ27" s="628"/>
      <c r="UVK27" s="1"/>
      <c r="UVL27" s="628"/>
      <c r="UVM27" s="1"/>
      <c r="UVN27" s="628"/>
      <c r="UVO27" s="1"/>
      <c r="UVP27" s="628"/>
      <c r="UVQ27" s="1"/>
      <c r="UVR27" s="628"/>
      <c r="UVS27" s="1"/>
      <c r="UVT27" s="628"/>
      <c r="UVU27" s="1"/>
      <c r="UVV27" s="628"/>
      <c r="UVW27" s="1"/>
      <c r="UVX27" s="628"/>
      <c r="UVY27" s="1"/>
      <c r="UVZ27" s="628"/>
      <c r="UWA27" s="1"/>
      <c r="UWB27" s="628"/>
      <c r="UWC27" s="1"/>
      <c r="UWD27" s="628"/>
      <c r="UWE27" s="1"/>
      <c r="UWF27" s="628"/>
      <c r="UWG27" s="1"/>
      <c r="UWH27" s="628"/>
      <c r="UWI27" s="1"/>
      <c r="UWJ27" s="628"/>
      <c r="UWK27" s="1"/>
      <c r="UWL27" s="628"/>
      <c r="UWM27" s="1"/>
      <c r="UWN27" s="628"/>
      <c r="UWO27" s="1"/>
      <c r="UWP27" s="628"/>
      <c r="UWQ27" s="1"/>
      <c r="UWR27" s="628"/>
      <c r="UWS27" s="1"/>
      <c r="UWT27" s="628"/>
      <c r="UWU27" s="1"/>
      <c r="UWV27" s="628"/>
      <c r="UWW27" s="1"/>
      <c r="UWX27" s="628"/>
      <c r="UWY27" s="1"/>
      <c r="UWZ27" s="628"/>
      <c r="UXA27" s="1"/>
      <c r="UXB27" s="628"/>
      <c r="UXC27" s="1"/>
      <c r="UXD27" s="628"/>
      <c r="UXE27" s="1"/>
      <c r="UXF27" s="628"/>
      <c r="UXG27" s="1"/>
      <c r="UXH27" s="628"/>
      <c r="UXI27" s="1"/>
      <c r="UXJ27" s="628"/>
      <c r="UXK27" s="1"/>
      <c r="UXL27" s="628"/>
      <c r="UXM27" s="1"/>
      <c r="UXN27" s="628"/>
      <c r="UXO27" s="1"/>
      <c r="UXP27" s="628"/>
      <c r="UXQ27" s="1"/>
      <c r="UXR27" s="628"/>
      <c r="UXS27" s="1"/>
      <c r="UXT27" s="628"/>
      <c r="UXU27" s="1"/>
      <c r="UXV27" s="628"/>
      <c r="UXW27" s="1"/>
      <c r="UXX27" s="628"/>
      <c r="UXY27" s="1"/>
      <c r="UXZ27" s="628"/>
      <c r="UYA27" s="1"/>
      <c r="UYB27" s="628"/>
      <c r="UYC27" s="1"/>
      <c r="UYD27" s="628"/>
      <c r="UYE27" s="1"/>
      <c r="UYF27" s="628"/>
      <c r="UYG27" s="1"/>
      <c r="UYH27" s="628"/>
      <c r="UYI27" s="1"/>
      <c r="UYJ27" s="628"/>
      <c r="UYK27" s="1"/>
      <c r="UYL27" s="628"/>
      <c r="UYM27" s="1"/>
      <c r="UYN27" s="628"/>
      <c r="UYO27" s="1"/>
      <c r="UYP27" s="628"/>
      <c r="UYQ27" s="1"/>
      <c r="UYR27" s="628"/>
      <c r="UYS27" s="1"/>
      <c r="UYT27" s="628"/>
      <c r="UYU27" s="1"/>
      <c r="UYV27" s="628"/>
      <c r="UYW27" s="1"/>
      <c r="UYX27" s="628"/>
      <c r="UYY27" s="1"/>
      <c r="UYZ27" s="628"/>
      <c r="UZA27" s="1"/>
      <c r="UZB27" s="628"/>
      <c r="UZC27" s="1"/>
      <c r="UZD27" s="628"/>
      <c r="UZE27" s="1"/>
      <c r="UZF27" s="628"/>
      <c r="UZG27" s="1"/>
      <c r="UZH27" s="628"/>
      <c r="UZI27" s="1"/>
      <c r="UZJ27" s="628"/>
      <c r="UZK27" s="1"/>
      <c r="UZL27" s="628"/>
      <c r="UZM27" s="1"/>
      <c r="UZN27" s="628"/>
      <c r="UZO27" s="1"/>
      <c r="UZP27" s="628"/>
      <c r="UZQ27" s="1"/>
      <c r="UZR27" s="628"/>
      <c r="UZS27" s="1"/>
      <c r="UZT27" s="628"/>
      <c r="UZU27" s="1"/>
      <c r="UZV27" s="628"/>
      <c r="UZW27" s="1"/>
      <c r="UZX27" s="628"/>
      <c r="UZY27" s="1"/>
      <c r="UZZ27" s="628"/>
      <c r="VAA27" s="1"/>
      <c r="VAB27" s="628"/>
      <c r="VAC27" s="1"/>
      <c r="VAD27" s="628"/>
      <c r="VAE27" s="1"/>
      <c r="VAF27" s="628"/>
      <c r="VAG27" s="1"/>
      <c r="VAH27" s="628"/>
      <c r="VAI27" s="1"/>
      <c r="VAJ27" s="628"/>
      <c r="VAK27" s="1"/>
      <c r="VAL27" s="628"/>
      <c r="VAM27" s="1"/>
      <c r="VAN27" s="628"/>
      <c r="VAO27" s="1"/>
      <c r="VAP27" s="628"/>
      <c r="VAQ27" s="1"/>
      <c r="VAR27" s="628"/>
      <c r="VAS27" s="1"/>
      <c r="VAT27" s="628"/>
      <c r="VAU27" s="1"/>
      <c r="VAV27" s="628"/>
      <c r="VAW27" s="1"/>
      <c r="VAX27" s="628"/>
      <c r="VAY27" s="1"/>
      <c r="VAZ27" s="628"/>
      <c r="VBA27" s="1"/>
      <c r="VBB27" s="628"/>
      <c r="VBC27" s="1"/>
      <c r="VBD27" s="628"/>
      <c r="VBE27" s="1"/>
      <c r="VBF27" s="628"/>
      <c r="VBG27" s="1"/>
      <c r="VBH27" s="628"/>
      <c r="VBI27" s="1"/>
      <c r="VBJ27" s="628"/>
      <c r="VBK27" s="1"/>
      <c r="VBL27" s="628"/>
      <c r="VBM27" s="1"/>
      <c r="VBN27" s="628"/>
      <c r="VBO27" s="1"/>
      <c r="VBP27" s="628"/>
      <c r="VBQ27" s="1"/>
      <c r="VBR27" s="628"/>
      <c r="VBS27" s="1"/>
      <c r="VBT27" s="628"/>
      <c r="VBU27" s="1"/>
      <c r="VBV27" s="628"/>
      <c r="VBW27" s="1"/>
      <c r="VBX27" s="628"/>
      <c r="VBY27" s="1"/>
      <c r="VBZ27" s="628"/>
      <c r="VCA27" s="1"/>
      <c r="VCB27" s="628"/>
      <c r="VCC27" s="1"/>
      <c r="VCD27" s="628"/>
      <c r="VCE27" s="1"/>
      <c r="VCF27" s="628"/>
      <c r="VCG27" s="1"/>
      <c r="VCH27" s="628"/>
      <c r="VCI27" s="1"/>
      <c r="VCJ27" s="628"/>
      <c r="VCK27" s="1"/>
      <c r="VCL27" s="628"/>
      <c r="VCM27" s="1"/>
      <c r="VCN27" s="628"/>
      <c r="VCO27" s="1"/>
      <c r="VCP27" s="628"/>
      <c r="VCQ27" s="1"/>
      <c r="VCR27" s="628"/>
      <c r="VCS27" s="1"/>
      <c r="VCT27" s="628"/>
      <c r="VCU27" s="1"/>
      <c r="VCV27" s="628"/>
      <c r="VCW27" s="1"/>
      <c r="VCX27" s="628"/>
      <c r="VCY27" s="1"/>
      <c r="VCZ27" s="628"/>
      <c r="VDA27" s="1"/>
      <c r="VDB27" s="628"/>
      <c r="VDC27" s="1"/>
      <c r="VDD27" s="628"/>
      <c r="VDE27" s="1"/>
      <c r="VDF27" s="628"/>
      <c r="VDG27" s="1"/>
      <c r="VDH27" s="628"/>
      <c r="VDI27" s="1"/>
      <c r="VDJ27" s="628"/>
      <c r="VDK27" s="1"/>
      <c r="VDL27" s="628"/>
      <c r="VDM27" s="1"/>
      <c r="VDN27" s="628"/>
      <c r="VDO27" s="1"/>
      <c r="VDP27" s="628"/>
      <c r="VDQ27" s="1"/>
      <c r="VDR27" s="628"/>
      <c r="VDS27" s="1"/>
      <c r="VDT27" s="628"/>
      <c r="VDU27" s="1"/>
      <c r="VDV27" s="628"/>
      <c r="VDW27" s="1"/>
      <c r="VDX27" s="628"/>
      <c r="VDY27" s="1"/>
      <c r="VDZ27" s="628"/>
      <c r="VEA27" s="1"/>
      <c r="VEB27" s="628"/>
      <c r="VEC27" s="1"/>
      <c r="VED27" s="628"/>
      <c r="VEE27" s="1"/>
      <c r="VEF27" s="628"/>
      <c r="VEG27" s="1"/>
      <c r="VEH27" s="628"/>
      <c r="VEI27" s="1"/>
      <c r="VEJ27" s="628"/>
      <c r="VEK27" s="1"/>
      <c r="VEL27" s="628"/>
      <c r="VEM27" s="1"/>
      <c r="VEN27" s="628"/>
      <c r="VEO27" s="1"/>
      <c r="VEP27" s="628"/>
      <c r="VEQ27" s="1"/>
      <c r="VER27" s="628"/>
      <c r="VES27" s="1"/>
      <c r="VET27" s="628"/>
      <c r="VEU27" s="1"/>
      <c r="VEV27" s="628"/>
      <c r="VEW27" s="1"/>
      <c r="VEX27" s="628"/>
      <c r="VEY27" s="1"/>
      <c r="VEZ27" s="628"/>
      <c r="VFA27" s="1"/>
      <c r="VFB27" s="628"/>
      <c r="VFC27" s="1"/>
      <c r="VFD27" s="628"/>
      <c r="VFE27" s="1"/>
      <c r="VFF27" s="628"/>
      <c r="VFG27" s="1"/>
      <c r="VFH27" s="628"/>
      <c r="VFI27" s="1"/>
      <c r="VFJ27" s="628"/>
      <c r="VFK27" s="1"/>
      <c r="VFL27" s="628"/>
      <c r="VFM27" s="1"/>
      <c r="VFN27" s="628"/>
      <c r="VFO27" s="1"/>
      <c r="VFP27" s="628"/>
      <c r="VFQ27" s="1"/>
      <c r="VFR27" s="628"/>
      <c r="VFS27" s="1"/>
      <c r="VFT27" s="628"/>
      <c r="VFU27" s="1"/>
      <c r="VFV27" s="628"/>
      <c r="VFW27" s="1"/>
      <c r="VFX27" s="628"/>
      <c r="VFY27" s="1"/>
      <c r="VFZ27" s="628"/>
      <c r="VGA27" s="1"/>
      <c r="VGB27" s="628"/>
      <c r="VGC27" s="1"/>
      <c r="VGD27" s="628"/>
      <c r="VGE27" s="1"/>
      <c r="VGF27" s="628"/>
      <c r="VGG27" s="1"/>
      <c r="VGH27" s="628"/>
      <c r="VGI27" s="1"/>
      <c r="VGJ27" s="628"/>
      <c r="VGK27" s="1"/>
      <c r="VGL27" s="628"/>
      <c r="VGM27" s="1"/>
      <c r="VGN27" s="628"/>
      <c r="VGO27" s="1"/>
      <c r="VGP27" s="628"/>
      <c r="VGQ27" s="1"/>
      <c r="VGR27" s="628"/>
      <c r="VGS27" s="1"/>
      <c r="VGT27" s="628"/>
      <c r="VGU27" s="1"/>
      <c r="VGV27" s="628"/>
      <c r="VGW27" s="1"/>
      <c r="VGX27" s="628"/>
      <c r="VGY27" s="1"/>
      <c r="VGZ27" s="628"/>
      <c r="VHA27" s="1"/>
      <c r="VHB27" s="628"/>
      <c r="VHC27" s="1"/>
      <c r="VHD27" s="628"/>
      <c r="VHE27" s="1"/>
      <c r="VHF27" s="628"/>
      <c r="VHG27" s="1"/>
      <c r="VHH27" s="628"/>
      <c r="VHI27" s="1"/>
      <c r="VHJ27" s="628"/>
      <c r="VHK27" s="1"/>
      <c r="VHL27" s="628"/>
      <c r="VHM27" s="1"/>
      <c r="VHN27" s="628"/>
      <c r="VHO27" s="1"/>
      <c r="VHP27" s="628"/>
      <c r="VHQ27" s="1"/>
      <c r="VHR27" s="628"/>
      <c r="VHS27" s="1"/>
      <c r="VHT27" s="628"/>
      <c r="VHU27" s="1"/>
      <c r="VHV27" s="628"/>
      <c r="VHW27" s="1"/>
      <c r="VHX27" s="628"/>
      <c r="VHY27" s="1"/>
      <c r="VHZ27" s="628"/>
      <c r="VIA27" s="1"/>
      <c r="VIB27" s="628"/>
      <c r="VIC27" s="1"/>
      <c r="VID27" s="628"/>
      <c r="VIE27" s="1"/>
      <c r="VIF27" s="628"/>
      <c r="VIG27" s="1"/>
      <c r="VIH27" s="628"/>
      <c r="VII27" s="1"/>
      <c r="VIJ27" s="628"/>
      <c r="VIK27" s="1"/>
      <c r="VIL27" s="628"/>
      <c r="VIM27" s="1"/>
      <c r="VIN27" s="628"/>
      <c r="VIO27" s="1"/>
      <c r="VIP27" s="628"/>
      <c r="VIQ27" s="1"/>
      <c r="VIR27" s="628"/>
      <c r="VIS27" s="1"/>
      <c r="VIT27" s="628"/>
      <c r="VIU27" s="1"/>
      <c r="VIV27" s="628"/>
      <c r="VIW27" s="1"/>
      <c r="VIX27" s="628"/>
      <c r="VIY27" s="1"/>
      <c r="VIZ27" s="628"/>
      <c r="VJA27" s="1"/>
      <c r="VJB27" s="628"/>
      <c r="VJC27" s="1"/>
      <c r="VJD27" s="628"/>
      <c r="VJE27" s="1"/>
      <c r="VJF27" s="628"/>
      <c r="VJG27" s="1"/>
      <c r="VJH27" s="628"/>
      <c r="VJI27" s="1"/>
      <c r="VJJ27" s="628"/>
      <c r="VJK27" s="1"/>
      <c r="VJL27" s="628"/>
      <c r="VJM27" s="1"/>
      <c r="VJN27" s="628"/>
      <c r="VJO27" s="1"/>
      <c r="VJP27" s="628"/>
      <c r="VJQ27" s="1"/>
      <c r="VJR27" s="628"/>
      <c r="VJS27" s="1"/>
      <c r="VJT27" s="628"/>
      <c r="VJU27" s="1"/>
      <c r="VJV27" s="628"/>
      <c r="VJW27" s="1"/>
      <c r="VJX27" s="628"/>
      <c r="VJY27" s="1"/>
      <c r="VJZ27" s="628"/>
      <c r="VKA27" s="1"/>
      <c r="VKB27" s="628"/>
      <c r="VKC27" s="1"/>
      <c r="VKD27" s="628"/>
      <c r="VKE27" s="1"/>
      <c r="VKF27" s="628"/>
      <c r="VKG27" s="1"/>
      <c r="VKH27" s="628"/>
      <c r="VKI27" s="1"/>
      <c r="VKJ27" s="628"/>
      <c r="VKK27" s="1"/>
      <c r="VKL27" s="628"/>
      <c r="VKM27" s="1"/>
      <c r="VKN27" s="628"/>
      <c r="VKO27" s="1"/>
      <c r="VKP27" s="628"/>
      <c r="VKQ27" s="1"/>
      <c r="VKR27" s="628"/>
      <c r="VKS27" s="1"/>
      <c r="VKT27" s="628"/>
      <c r="VKU27" s="1"/>
      <c r="VKV27" s="628"/>
      <c r="VKW27" s="1"/>
      <c r="VKX27" s="628"/>
      <c r="VKY27" s="1"/>
      <c r="VKZ27" s="628"/>
      <c r="VLA27" s="1"/>
      <c r="VLB27" s="628"/>
      <c r="VLC27" s="1"/>
      <c r="VLD27" s="628"/>
      <c r="VLE27" s="1"/>
      <c r="VLF27" s="628"/>
      <c r="VLG27" s="1"/>
      <c r="VLH27" s="628"/>
      <c r="VLI27" s="1"/>
      <c r="VLJ27" s="628"/>
      <c r="VLK27" s="1"/>
      <c r="VLL27" s="628"/>
      <c r="VLM27" s="1"/>
      <c r="VLN27" s="628"/>
      <c r="VLO27" s="1"/>
      <c r="VLP27" s="628"/>
      <c r="VLQ27" s="1"/>
      <c r="VLR27" s="628"/>
      <c r="VLS27" s="1"/>
      <c r="VLT27" s="628"/>
      <c r="VLU27" s="1"/>
      <c r="VLV27" s="628"/>
      <c r="VLW27" s="1"/>
      <c r="VLX27" s="628"/>
      <c r="VLY27" s="1"/>
      <c r="VLZ27" s="628"/>
      <c r="VMA27" s="1"/>
      <c r="VMB27" s="628"/>
      <c r="VMC27" s="1"/>
      <c r="VMD27" s="628"/>
      <c r="VME27" s="1"/>
      <c r="VMF27" s="628"/>
      <c r="VMG27" s="1"/>
      <c r="VMH27" s="628"/>
      <c r="VMI27" s="1"/>
      <c r="VMJ27" s="628"/>
      <c r="VMK27" s="1"/>
      <c r="VML27" s="628"/>
      <c r="VMM27" s="1"/>
      <c r="VMN27" s="628"/>
      <c r="VMO27" s="1"/>
      <c r="VMP27" s="628"/>
      <c r="VMQ27" s="1"/>
      <c r="VMR27" s="628"/>
      <c r="VMS27" s="1"/>
      <c r="VMT27" s="628"/>
      <c r="VMU27" s="1"/>
      <c r="VMV27" s="628"/>
      <c r="VMW27" s="1"/>
      <c r="VMX27" s="628"/>
      <c r="VMY27" s="1"/>
      <c r="VMZ27" s="628"/>
      <c r="VNA27" s="1"/>
      <c r="VNB27" s="628"/>
      <c r="VNC27" s="1"/>
      <c r="VND27" s="628"/>
      <c r="VNE27" s="1"/>
      <c r="VNF27" s="628"/>
      <c r="VNG27" s="1"/>
      <c r="VNH27" s="628"/>
      <c r="VNI27" s="1"/>
      <c r="VNJ27" s="628"/>
      <c r="VNK27" s="1"/>
      <c r="VNL27" s="628"/>
      <c r="VNM27" s="1"/>
      <c r="VNN27" s="628"/>
      <c r="VNO27" s="1"/>
      <c r="VNP27" s="628"/>
      <c r="VNQ27" s="1"/>
      <c r="VNR27" s="628"/>
      <c r="VNS27" s="1"/>
      <c r="VNT27" s="628"/>
      <c r="VNU27" s="1"/>
      <c r="VNV27" s="628"/>
      <c r="VNW27" s="1"/>
      <c r="VNX27" s="628"/>
      <c r="VNY27" s="1"/>
      <c r="VNZ27" s="628"/>
      <c r="VOA27" s="1"/>
      <c r="VOB27" s="628"/>
      <c r="VOC27" s="1"/>
      <c r="VOD27" s="628"/>
      <c r="VOE27" s="1"/>
      <c r="VOF27" s="628"/>
      <c r="VOG27" s="1"/>
      <c r="VOH27" s="628"/>
      <c r="VOI27" s="1"/>
      <c r="VOJ27" s="628"/>
      <c r="VOK27" s="1"/>
      <c r="VOL27" s="628"/>
      <c r="VOM27" s="1"/>
      <c r="VON27" s="628"/>
      <c r="VOO27" s="1"/>
      <c r="VOP27" s="628"/>
      <c r="VOQ27" s="1"/>
      <c r="VOR27" s="628"/>
      <c r="VOS27" s="1"/>
      <c r="VOT27" s="628"/>
      <c r="VOU27" s="1"/>
      <c r="VOV27" s="628"/>
      <c r="VOW27" s="1"/>
      <c r="VOX27" s="628"/>
      <c r="VOY27" s="1"/>
      <c r="VOZ27" s="628"/>
      <c r="VPA27" s="1"/>
      <c r="VPB27" s="628"/>
      <c r="VPC27" s="1"/>
      <c r="VPD27" s="628"/>
      <c r="VPE27" s="1"/>
      <c r="VPF27" s="628"/>
      <c r="VPG27" s="1"/>
      <c r="VPH27" s="628"/>
      <c r="VPI27" s="1"/>
      <c r="VPJ27" s="628"/>
      <c r="VPK27" s="1"/>
      <c r="VPL27" s="628"/>
      <c r="VPM27" s="1"/>
      <c r="VPN27" s="628"/>
      <c r="VPO27" s="1"/>
      <c r="VPP27" s="628"/>
      <c r="VPQ27" s="1"/>
      <c r="VPR27" s="628"/>
      <c r="VPS27" s="1"/>
      <c r="VPT27" s="628"/>
      <c r="VPU27" s="1"/>
      <c r="VPV27" s="628"/>
      <c r="VPW27" s="1"/>
      <c r="VPX27" s="628"/>
      <c r="VPY27" s="1"/>
      <c r="VPZ27" s="628"/>
      <c r="VQA27" s="1"/>
      <c r="VQB27" s="628"/>
      <c r="VQC27" s="1"/>
      <c r="VQD27" s="628"/>
      <c r="VQE27" s="1"/>
      <c r="VQF27" s="628"/>
      <c r="VQG27" s="1"/>
      <c r="VQH27" s="628"/>
      <c r="VQI27" s="1"/>
      <c r="VQJ27" s="628"/>
      <c r="VQK27" s="1"/>
      <c r="VQL27" s="628"/>
      <c r="VQM27" s="1"/>
      <c r="VQN27" s="628"/>
      <c r="VQO27" s="1"/>
      <c r="VQP27" s="628"/>
      <c r="VQQ27" s="1"/>
      <c r="VQR27" s="628"/>
      <c r="VQS27" s="1"/>
      <c r="VQT27" s="628"/>
      <c r="VQU27" s="1"/>
      <c r="VQV27" s="628"/>
      <c r="VQW27" s="1"/>
      <c r="VQX27" s="628"/>
      <c r="VQY27" s="1"/>
      <c r="VQZ27" s="628"/>
      <c r="VRA27" s="1"/>
      <c r="VRB27" s="628"/>
      <c r="VRC27" s="1"/>
      <c r="VRD27" s="628"/>
      <c r="VRE27" s="1"/>
      <c r="VRF27" s="628"/>
      <c r="VRG27" s="1"/>
      <c r="VRH27" s="628"/>
      <c r="VRI27" s="1"/>
      <c r="VRJ27" s="628"/>
      <c r="VRK27" s="1"/>
      <c r="VRL27" s="628"/>
      <c r="VRM27" s="1"/>
      <c r="VRN27" s="628"/>
      <c r="VRO27" s="1"/>
      <c r="VRP27" s="628"/>
      <c r="VRQ27" s="1"/>
      <c r="VRR27" s="628"/>
      <c r="VRS27" s="1"/>
      <c r="VRT27" s="628"/>
      <c r="VRU27" s="1"/>
      <c r="VRV27" s="628"/>
      <c r="VRW27" s="1"/>
      <c r="VRX27" s="628"/>
      <c r="VRY27" s="1"/>
      <c r="VRZ27" s="628"/>
      <c r="VSA27" s="1"/>
      <c r="VSB27" s="628"/>
      <c r="VSC27" s="1"/>
      <c r="VSD27" s="628"/>
      <c r="VSE27" s="1"/>
      <c r="VSF27" s="628"/>
      <c r="VSG27" s="1"/>
      <c r="VSH27" s="628"/>
      <c r="VSI27" s="1"/>
      <c r="VSJ27" s="628"/>
      <c r="VSK27" s="1"/>
      <c r="VSL27" s="628"/>
      <c r="VSM27" s="1"/>
      <c r="VSN27" s="628"/>
      <c r="VSO27" s="1"/>
      <c r="VSP27" s="628"/>
      <c r="VSQ27" s="1"/>
      <c r="VSR27" s="628"/>
      <c r="VSS27" s="1"/>
      <c r="VST27" s="628"/>
      <c r="VSU27" s="1"/>
      <c r="VSV27" s="628"/>
      <c r="VSW27" s="1"/>
      <c r="VSX27" s="628"/>
      <c r="VSY27" s="1"/>
      <c r="VSZ27" s="628"/>
      <c r="VTA27" s="1"/>
      <c r="VTB27" s="628"/>
      <c r="VTC27" s="1"/>
      <c r="VTD27" s="628"/>
      <c r="VTE27" s="1"/>
      <c r="VTF27" s="628"/>
      <c r="VTG27" s="1"/>
      <c r="VTH27" s="628"/>
      <c r="VTI27" s="1"/>
      <c r="VTJ27" s="628"/>
      <c r="VTK27" s="1"/>
      <c r="VTL27" s="628"/>
      <c r="VTM27" s="1"/>
      <c r="VTN27" s="628"/>
      <c r="VTO27" s="1"/>
      <c r="VTP27" s="628"/>
      <c r="VTQ27" s="1"/>
      <c r="VTR27" s="628"/>
      <c r="VTS27" s="1"/>
      <c r="VTT27" s="628"/>
      <c r="VTU27" s="1"/>
      <c r="VTV27" s="628"/>
      <c r="VTW27" s="1"/>
      <c r="VTX27" s="628"/>
      <c r="VTY27" s="1"/>
      <c r="VTZ27" s="628"/>
      <c r="VUA27" s="1"/>
      <c r="VUB27" s="628"/>
      <c r="VUC27" s="1"/>
      <c r="VUD27" s="628"/>
      <c r="VUE27" s="1"/>
      <c r="VUF27" s="628"/>
      <c r="VUG27" s="1"/>
      <c r="VUH27" s="628"/>
      <c r="VUI27" s="1"/>
      <c r="VUJ27" s="628"/>
      <c r="VUK27" s="1"/>
      <c r="VUL27" s="628"/>
      <c r="VUM27" s="1"/>
      <c r="VUN27" s="628"/>
      <c r="VUO27" s="1"/>
      <c r="VUP27" s="628"/>
      <c r="VUQ27" s="1"/>
      <c r="VUR27" s="628"/>
      <c r="VUS27" s="1"/>
      <c r="VUT27" s="628"/>
      <c r="VUU27" s="1"/>
      <c r="VUV27" s="628"/>
      <c r="VUW27" s="1"/>
      <c r="VUX27" s="628"/>
      <c r="VUY27" s="1"/>
      <c r="VUZ27" s="628"/>
      <c r="VVA27" s="1"/>
      <c r="VVB27" s="628"/>
      <c r="VVC27" s="1"/>
      <c r="VVD27" s="628"/>
      <c r="VVE27" s="1"/>
      <c r="VVF27" s="628"/>
      <c r="VVG27" s="1"/>
      <c r="VVH27" s="628"/>
      <c r="VVI27" s="1"/>
      <c r="VVJ27" s="628"/>
      <c r="VVK27" s="1"/>
      <c r="VVL27" s="628"/>
      <c r="VVM27" s="1"/>
      <c r="VVN27" s="628"/>
      <c r="VVO27" s="1"/>
      <c r="VVP27" s="628"/>
      <c r="VVQ27" s="1"/>
      <c r="VVR27" s="628"/>
      <c r="VVS27" s="1"/>
      <c r="VVT27" s="628"/>
      <c r="VVU27" s="1"/>
      <c r="VVV27" s="628"/>
      <c r="VVW27" s="1"/>
      <c r="VVX27" s="628"/>
      <c r="VVY27" s="1"/>
      <c r="VVZ27" s="628"/>
      <c r="VWA27" s="1"/>
      <c r="VWB27" s="628"/>
      <c r="VWC27" s="1"/>
      <c r="VWD27" s="628"/>
      <c r="VWE27" s="1"/>
      <c r="VWF27" s="628"/>
      <c r="VWG27" s="1"/>
      <c r="VWH27" s="628"/>
      <c r="VWI27" s="1"/>
      <c r="VWJ27" s="628"/>
      <c r="VWK27" s="1"/>
      <c r="VWL27" s="628"/>
      <c r="VWM27" s="1"/>
      <c r="VWN27" s="628"/>
      <c r="VWO27" s="1"/>
      <c r="VWP27" s="628"/>
      <c r="VWQ27" s="1"/>
      <c r="VWR27" s="628"/>
      <c r="VWS27" s="1"/>
      <c r="VWT27" s="628"/>
      <c r="VWU27" s="1"/>
      <c r="VWV27" s="628"/>
      <c r="VWW27" s="1"/>
      <c r="VWX27" s="628"/>
      <c r="VWY27" s="1"/>
      <c r="VWZ27" s="628"/>
      <c r="VXA27" s="1"/>
      <c r="VXB27" s="628"/>
      <c r="VXC27" s="1"/>
      <c r="VXD27" s="628"/>
      <c r="VXE27" s="1"/>
      <c r="VXF27" s="628"/>
      <c r="VXG27" s="1"/>
      <c r="VXH27" s="628"/>
      <c r="VXI27" s="1"/>
      <c r="VXJ27" s="628"/>
      <c r="VXK27" s="1"/>
      <c r="VXL27" s="628"/>
      <c r="VXM27" s="1"/>
      <c r="VXN27" s="628"/>
      <c r="VXO27" s="1"/>
      <c r="VXP27" s="628"/>
      <c r="VXQ27" s="1"/>
      <c r="VXR27" s="628"/>
      <c r="VXS27" s="1"/>
      <c r="VXT27" s="628"/>
      <c r="VXU27" s="1"/>
      <c r="VXV27" s="628"/>
      <c r="VXW27" s="1"/>
      <c r="VXX27" s="628"/>
      <c r="VXY27" s="1"/>
      <c r="VXZ27" s="628"/>
      <c r="VYA27" s="1"/>
      <c r="VYB27" s="628"/>
      <c r="VYC27" s="1"/>
      <c r="VYD27" s="628"/>
      <c r="VYE27" s="1"/>
      <c r="VYF27" s="628"/>
      <c r="VYG27" s="1"/>
      <c r="VYH27" s="628"/>
      <c r="VYI27" s="1"/>
      <c r="VYJ27" s="628"/>
      <c r="VYK27" s="1"/>
      <c r="VYL27" s="628"/>
      <c r="VYM27" s="1"/>
      <c r="VYN27" s="628"/>
      <c r="VYO27" s="1"/>
      <c r="VYP27" s="628"/>
      <c r="VYQ27" s="1"/>
      <c r="VYR27" s="628"/>
      <c r="VYS27" s="1"/>
      <c r="VYT27" s="628"/>
      <c r="VYU27" s="1"/>
      <c r="VYV27" s="628"/>
      <c r="VYW27" s="1"/>
      <c r="VYX27" s="628"/>
      <c r="VYY27" s="1"/>
      <c r="VYZ27" s="628"/>
      <c r="VZA27" s="1"/>
      <c r="VZB27" s="628"/>
      <c r="VZC27" s="1"/>
      <c r="VZD27" s="628"/>
      <c r="VZE27" s="1"/>
      <c r="VZF27" s="628"/>
      <c r="VZG27" s="1"/>
      <c r="VZH27" s="628"/>
      <c r="VZI27" s="1"/>
      <c r="VZJ27" s="628"/>
      <c r="VZK27" s="1"/>
      <c r="VZL27" s="628"/>
      <c r="VZM27" s="1"/>
      <c r="VZN27" s="628"/>
      <c r="VZO27" s="1"/>
      <c r="VZP27" s="628"/>
      <c r="VZQ27" s="1"/>
      <c r="VZR27" s="628"/>
      <c r="VZS27" s="1"/>
      <c r="VZT27" s="628"/>
      <c r="VZU27" s="1"/>
      <c r="VZV27" s="628"/>
      <c r="VZW27" s="1"/>
      <c r="VZX27" s="628"/>
      <c r="VZY27" s="1"/>
      <c r="VZZ27" s="628"/>
      <c r="WAA27" s="1"/>
      <c r="WAB27" s="628"/>
      <c r="WAC27" s="1"/>
      <c r="WAD27" s="628"/>
      <c r="WAE27" s="1"/>
      <c r="WAF27" s="628"/>
      <c r="WAG27" s="1"/>
      <c r="WAH27" s="628"/>
      <c r="WAI27" s="1"/>
      <c r="WAJ27" s="628"/>
      <c r="WAK27" s="1"/>
      <c r="WAL27" s="628"/>
      <c r="WAM27" s="1"/>
      <c r="WAN27" s="628"/>
      <c r="WAO27" s="1"/>
      <c r="WAP27" s="628"/>
      <c r="WAQ27" s="1"/>
      <c r="WAR27" s="628"/>
      <c r="WAS27" s="1"/>
      <c r="WAT27" s="628"/>
      <c r="WAU27" s="1"/>
      <c r="WAV27" s="628"/>
      <c r="WAW27" s="1"/>
      <c r="WAX27" s="628"/>
      <c r="WAY27" s="1"/>
      <c r="WAZ27" s="628"/>
      <c r="WBA27" s="1"/>
      <c r="WBB27" s="628"/>
      <c r="WBC27" s="1"/>
      <c r="WBD27" s="628"/>
      <c r="WBE27" s="1"/>
      <c r="WBF27" s="628"/>
      <c r="WBG27" s="1"/>
      <c r="WBH27" s="628"/>
      <c r="WBI27" s="1"/>
      <c r="WBJ27" s="628"/>
      <c r="WBK27" s="1"/>
      <c r="WBL27" s="628"/>
      <c r="WBM27" s="1"/>
      <c r="WBN27" s="628"/>
      <c r="WBO27" s="1"/>
      <c r="WBP27" s="628"/>
      <c r="WBQ27" s="1"/>
      <c r="WBR27" s="628"/>
      <c r="WBS27" s="1"/>
      <c r="WBT27" s="628"/>
      <c r="WBU27" s="1"/>
      <c r="WBV27" s="628"/>
      <c r="WBW27" s="1"/>
      <c r="WBX27" s="628"/>
      <c r="WBY27" s="1"/>
      <c r="WBZ27" s="628"/>
      <c r="WCA27" s="1"/>
      <c r="WCB27" s="628"/>
      <c r="WCC27" s="1"/>
      <c r="WCD27" s="628"/>
      <c r="WCE27" s="1"/>
      <c r="WCF27" s="628"/>
      <c r="WCG27" s="1"/>
      <c r="WCH27" s="628"/>
      <c r="WCI27" s="1"/>
      <c r="WCJ27" s="628"/>
      <c r="WCK27" s="1"/>
      <c r="WCL27" s="628"/>
      <c r="WCM27" s="1"/>
      <c r="WCN27" s="628"/>
      <c r="WCO27" s="1"/>
      <c r="WCP27" s="628"/>
      <c r="WCQ27" s="1"/>
      <c r="WCR27" s="628"/>
      <c r="WCS27" s="1"/>
      <c r="WCT27" s="628"/>
      <c r="WCU27" s="1"/>
      <c r="WCV27" s="628"/>
      <c r="WCW27" s="1"/>
      <c r="WCX27" s="628"/>
      <c r="WCY27" s="1"/>
      <c r="WCZ27" s="628"/>
      <c r="WDA27" s="1"/>
      <c r="WDB27" s="628"/>
      <c r="WDC27" s="1"/>
      <c r="WDD27" s="628"/>
      <c r="WDE27" s="1"/>
      <c r="WDF27" s="628"/>
      <c r="WDG27" s="1"/>
      <c r="WDH27" s="628"/>
      <c r="WDI27" s="1"/>
      <c r="WDJ27" s="628"/>
      <c r="WDK27" s="1"/>
      <c r="WDL27" s="628"/>
      <c r="WDM27" s="1"/>
      <c r="WDN27" s="628"/>
      <c r="WDO27" s="1"/>
      <c r="WDP27" s="628"/>
      <c r="WDQ27" s="1"/>
      <c r="WDR27" s="628"/>
      <c r="WDS27" s="1"/>
      <c r="WDT27" s="628"/>
      <c r="WDU27" s="1"/>
      <c r="WDV27" s="628"/>
      <c r="WDW27" s="1"/>
      <c r="WDX27" s="628"/>
      <c r="WDY27" s="1"/>
      <c r="WDZ27" s="628"/>
      <c r="WEA27" s="1"/>
      <c r="WEB27" s="628"/>
      <c r="WEC27" s="1"/>
      <c r="WED27" s="628"/>
      <c r="WEE27" s="1"/>
      <c r="WEF27" s="628"/>
      <c r="WEG27" s="1"/>
      <c r="WEH27" s="628"/>
      <c r="WEI27" s="1"/>
      <c r="WEJ27" s="628"/>
      <c r="WEK27" s="1"/>
      <c r="WEL27" s="628"/>
      <c r="WEM27" s="1"/>
      <c r="WEN27" s="628"/>
      <c r="WEO27" s="1"/>
      <c r="WEP27" s="628"/>
      <c r="WEQ27" s="1"/>
      <c r="WER27" s="628"/>
      <c r="WES27" s="1"/>
      <c r="WET27" s="628"/>
      <c r="WEU27" s="1"/>
      <c r="WEV27" s="628"/>
      <c r="WEW27" s="1"/>
      <c r="WEX27" s="628"/>
      <c r="WEY27" s="1"/>
      <c r="WEZ27" s="628"/>
      <c r="WFA27" s="1"/>
      <c r="WFB27" s="628"/>
      <c r="WFC27" s="1"/>
      <c r="WFD27" s="628"/>
      <c r="WFE27" s="1"/>
      <c r="WFF27" s="628"/>
      <c r="WFG27" s="1"/>
      <c r="WFH27" s="628"/>
      <c r="WFI27" s="1"/>
      <c r="WFJ27" s="628"/>
      <c r="WFK27" s="1"/>
      <c r="WFL27" s="628"/>
      <c r="WFM27" s="1"/>
      <c r="WFN27" s="628"/>
      <c r="WFO27" s="1"/>
      <c r="WFP27" s="628"/>
      <c r="WFQ27" s="1"/>
      <c r="WFR27" s="628"/>
      <c r="WFS27" s="1"/>
      <c r="WFT27" s="628"/>
      <c r="WFU27" s="1"/>
      <c r="WFV27" s="628"/>
      <c r="WFW27" s="1"/>
      <c r="WFX27" s="628"/>
      <c r="WFY27" s="1"/>
      <c r="WFZ27" s="628"/>
      <c r="WGA27" s="1"/>
      <c r="WGB27" s="628"/>
      <c r="WGC27" s="1"/>
      <c r="WGD27" s="628"/>
      <c r="WGE27" s="1"/>
      <c r="WGF27" s="628"/>
      <c r="WGG27" s="1"/>
      <c r="WGH27" s="628"/>
      <c r="WGI27" s="1"/>
      <c r="WGJ27" s="628"/>
      <c r="WGK27" s="1"/>
      <c r="WGL27" s="628"/>
      <c r="WGM27" s="1"/>
      <c r="WGN27" s="628"/>
      <c r="WGO27" s="1"/>
      <c r="WGP27" s="628"/>
      <c r="WGQ27" s="1"/>
      <c r="WGR27" s="628"/>
      <c r="WGS27" s="1"/>
      <c r="WGT27" s="628"/>
      <c r="WGU27" s="1"/>
      <c r="WGV27" s="628"/>
      <c r="WGW27" s="1"/>
      <c r="WGX27" s="628"/>
      <c r="WGY27" s="1"/>
      <c r="WGZ27" s="628"/>
      <c r="WHA27" s="1"/>
      <c r="WHB27" s="628"/>
      <c r="WHC27" s="1"/>
      <c r="WHD27" s="628"/>
      <c r="WHE27" s="1"/>
      <c r="WHF27" s="628"/>
      <c r="WHG27" s="1"/>
      <c r="WHH27" s="628"/>
      <c r="WHI27" s="1"/>
      <c r="WHJ27" s="628"/>
      <c r="WHK27" s="1"/>
      <c r="WHL27" s="628"/>
      <c r="WHM27" s="1"/>
      <c r="WHN27" s="628"/>
      <c r="WHO27" s="1"/>
      <c r="WHP27" s="628"/>
      <c r="WHQ27" s="1"/>
      <c r="WHR27" s="628"/>
      <c r="WHS27" s="1"/>
      <c r="WHT27" s="628"/>
      <c r="WHU27" s="1"/>
      <c r="WHV27" s="628"/>
      <c r="WHW27" s="1"/>
      <c r="WHX27" s="628"/>
      <c r="WHY27" s="1"/>
      <c r="WHZ27" s="628"/>
      <c r="WIA27" s="1"/>
      <c r="WIB27" s="628"/>
      <c r="WIC27" s="1"/>
      <c r="WID27" s="628"/>
      <c r="WIE27" s="1"/>
      <c r="WIF27" s="628"/>
      <c r="WIG27" s="1"/>
      <c r="WIH27" s="628"/>
      <c r="WII27" s="1"/>
      <c r="WIJ27" s="628"/>
      <c r="WIK27" s="1"/>
      <c r="WIL27" s="628"/>
      <c r="WIM27" s="1"/>
      <c r="WIN27" s="628"/>
      <c r="WIO27" s="1"/>
      <c r="WIP27" s="628"/>
      <c r="WIQ27" s="1"/>
      <c r="WIR27" s="628"/>
      <c r="WIS27" s="1"/>
      <c r="WIT27" s="628"/>
      <c r="WIU27" s="1"/>
      <c r="WIV27" s="628"/>
      <c r="WIW27" s="1"/>
      <c r="WIX27" s="628"/>
      <c r="WIY27" s="1"/>
      <c r="WIZ27" s="628"/>
      <c r="WJA27" s="1"/>
      <c r="WJB27" s="628"/>
      <c r="WJC27" s="1"/>
      <c r="WJD27" s="628"/>
      <c r="WJE27" s="1"/>
      <c r="WJF27" s="628"/>
      <c r="WJG27" s="1"/>
      <c r="WJH27" s="628"/>
      <c r="WJI27" s="1"/>
      <c r="WJJ27" s="628"/>
      <c r="WJK27" s="1"/>
      <c r="WJL27" s="628"/>
      <c r="WJM27" s="1"/>
      <c r="WJN27" s="628"/>
      <c r="WJO27" s="1"/>
      <c r="WJP27" s="628"/>
      <c r="WJQ27" s="1"/>
      <c r="WJR27" s="628"/>
      <c r="WJS27" s="1"/>
      <c r="WJT27" s="628"/>
      <c r="WJU27" s="1"/>
      <c r="WJV27" s="628"/>
      <c r="WJW27" s="1"/>
      <c r="WJX27" s="628"/>
      <c r="WJY27" s="1"/>
      <c r="WJZ27" s="628"/>
      <c r="WKA27" s="1"/>
      <c r="WKB27" s="628"/>
      <c r="WKC27" s="1"/>
      <c r="WKD27" s="628"/>
      <c r="WKE27" s="1"/>
      <c r="WKF27" s="628"/>
      <c r="WKG27" s="1"/>
      <c r="WKH27" s="628"/>
      <c r="WKI27" s="1"/>
      <c r="WKJ27" s="628"/>
      <c r="WKK27" s="1"/>
      <c r="WKL27" s="628"/>
      <c r="WKM27" s="1"/>
      <c r="WKN27" s="628"/>
      <c r="WKO27" s="1"/>
      <c r="WKP27" s="628"/>
      <c r="WKQ27" s="1"/>
      <c r="WKR27" s="628"/>
      <c r="WKS27" s="1"/>
      <c r="WKT27" s="628"/>
      <c r="WKU27" s="1"/>
      <c r="WKV27" s="628"/>
      <c r="WKW27" s="1"/>
      <c r="WKX27" s="628"/>
      <c r="WKY27" s="1"/>
      <c r="WKZ27" s="628"/>
      <c r="WLA27" s="1"/>
      <c r="WLB27" s="628"/>
      <c r="WLC27" s="1"/>
      <c r="WLD27" s="628"/>
      <c r="WLE27" s="1"/>
      <c r="WLF27" s="628"/>
      <c r="WLG27" s="1"/>
      <c r="WLH27" s="628"/>
      <c r="WLI27" s="1"/>
      <c r="WLJ27" s="628"/>
      <c r="WLK27" s="1"/>
      <c r="WLL27" s="628"/>
      <c r="WLM27" s="1"/>
      <c r="WLN27" s="628"/>
      <c r="WLO27" s="1"/>
      <c r="WLP27" s="628"/>
      <c r="WLQ27" s="1"/>
      <c r="WLR27" s="628"/>
      <c r="WLS27" s="1"/>
      <c r="WLT27" s="628"/>
      <c r="WLU27" s="1"/>
      <c r="WLV27" s="628"/>
      <c r="WLW27" s="1"/>
      <c r="WLX27" s="628"/>
      <c r="WLY27" s="1"/>
      <c r="WLZ27" s="628"/>
      <c r="WMA27" s="1"/>
      <c r="WMB27" s="628"/>
      <c r="WMC27" s="1"/>
      <c r="WMD27" s="628"/>
      <c r="WME27" s="1"/>
      <c r="WMF27" s="628"/>
      <c r="WMG27" s="1"/>
      <c r="WMH27" s="628"/>
      <c r="WMI27" s="1"/>
      <c r="WMJ27" s="628"/>
      <c r="WMK27" s="1"/>
      <c r="WML27" s="628"/>
      <c r="WMM27" s="1"/>
      <c r="WMN27" s="628"/>
      <c r="WMO27" s="1"/>
      <c r="WMP27" s="628"/>
      <c r="WMQ27" s="1"/>
      <c r="WMR27" s="628"/>
      <c r="WMS27" s="1"/>
      <c r="WMT27" s="628"/>
      <c r="WMU27" s="1"/>
      <c r="WMV27" s="628"/>
      <c r="WMW27" s="1"/>
      <c r="WMX27" s="628"/>
      <c r="WMY27" s="1"/>
      <c r="WMZ27" s="628"/>
      <c r="WNA27" s="1"/>
      <c r="WNB27" s="628"/>
      <c r="WNC27" s="1"/>
      <c r="WND27" s="628"/>
      <c r="WNE27" s="1"/>
      <c r="WNF27" s="628"/>
      <c r="WNG27" s="1"/>
      <c r="WNH27" s="628"/>
      <c r="WNI27" s="1"/>
      <c r="WNJ27" s="628"/>
      <c r="WNK27" s="1"/>
      <c r="WNL27" s="628"/>
      <c r="WNM27" s="1"/>
      <c r="WNN27" s="628"/>
      <c r="WNO27" s="1"/>
      <c r="WNP27" s="628"/>
      <c r="WNQ27" s="1"/>
      <c r="WNR27" s="628"/>
      <c r="WNS27" s="1"/>
      <c r="WNT27" s="628"/>
      <c r="WNU27" s="1"/>
      <c r="WNV27" s="628"/>
      <c r="WNW27" s="1"/>
      <c r="WNX27" s="628"/>
      <c r="WNY27" s="1"/>
      <c r="WNZ27" s="628"/>
      <c r="WOA27" s="1"/>
      <c r="WOB27" s="628"/>
      <c r="WOC27" s="1"/>
      <c r="WOD27" s="628"/>
      <c r="WOE27" s="1"/>
      <c r="WOF27" s="628"/>
      <c r="WOG27" s="1"/>
      <c r="WOH27" s="628"/>
      <c r="WOI27" s="1"/>
      <c r="WOJ27" s="628"/>
      <c r="WOK27" s="1"/>
      <c r="WOL27" s="628"/>
      <c r="WOM27" s="1"/>
      <c r="WON27" s="628"/>
      <c r="WOO27" s="1"/>
      <c r="WOP27" s="628"/>
      <c r="WOQ27" s="1"/>
      <c r="WOR27" s="628"/>
      <c r="WOS27" s="1"/>
      <c r="WOT27" s="628"/>
      <c r="WOU27" s="1"/>
      <c r="WOV27" s="628"/>
      <c r="WOW27" s="1"/>
      <c r="WOX27" s="628"/>
      <c r="WOY27" s="1"/>
      <c r="WOZ27" s="628"/>
      <c r="WPA27" s="1"/>
      <c r="WPB27" s="628"/>
      <c r="WPC27" s="1"/>
      <c r="WPD27" s="628"/>
      <c r="WPE27" s="1"/>
      <c r="WPF27" s="628"/>
      <c r="WPG27" s="1"/>
      <c r="WPH27" s="628"/>
      <c r="WPI27" s="1"/>
      <c r="WPJ27" s="628"/>
      <c r="WPK27" s="1"/>
      <c r="WPL27" s="628"/>
      <c r="WPM27" s="1"/>
      <c r="WPN27" s="628"/>
      <c r="WPO27" s="1"/>
      <c r="WPP27" s="628"/>
      <c r="WPQ27" s="1"/>
      <c r="WPR27" s="628"/>
      <c r="WPS27" s="1"/>
      <c r="WPT27" s="628"/>
      <c r="WPU27" s="1"/>
      <c r="WPV27" s="628"/>
      <c r="WPW27" s="1"/>
      <c r="WPX27" s="628"/>
      <c r="WPY27" s="1"/>
      <c r="WPZ27" s="628"/>
      <c r="WQA27" s="1"/>
      <c r="WQB27" s="628"/>
      <c r="WQC27" s="1"/>
      <c r="WQD27" s="628"/>
      <c r="WQE27" s="1"/>
      <c r="WQF27" s="628"/>
      <c r="WQG27" s="1"/>
      <c r="WQH27" s="628"/>
      <c r="WQI27" s="1"/>
      <c r="WQJ27" s="628"/>
      <c r="WQK27" s="1"/>
      <c r="WQL27" s="628"/>
      <c r="WQM27" s="1"/>
      <c r="WQN27" s="628"/>
      <c r="WQO27" s="1"/>
      <c r="WQP27" s="628"/>
      <c r="WQQ27" s="1"/>
      <c r="WQR27" s="628"/>
      <c r="WQS27" s="1"/>
      <c r="WQT27" s="628"/>
      <c r="WQU27" s="1"/>
      <c r="WQV27" s="628"/>
      <c r="WQW27" s="1"/>
      <c r="WQX27" s="628"/>
      <c r="WQY27" s="1"/>
      <c r="WQZ27" s="628"/>
      <c r="WRA27" s="1"/>
      <c r="WRB27" s="628"/>
      <c r="WRC27" s="1"/>
      <c r="WRD27" s="628"/>
      <c r="WRE27" s="1"/>
      <c r="WRF27" s="628"/>
      <c r="WRG27" s="1"/>
      <c r="WRH27" s="628"/>
      <c r="WRI27" s="1"/>
      <c r="WRJ27" s="628"/>
      <c r="WRK27" s="1"/>
      <c r="WRL27" s="628"/>
      <c r="WRM27" s="1"/>
      <c r="WRN27" s="628"/>
      <c r="WRO27" s="1"/>
      <c r="WRP27" s="628"/>
      <c r="WRQ27" s="1"/>
      <c r="WRR27" s="628"/>
      <c r="WRS27" s="1"/>
      <c r="WRT27" s="628"/>
      <c r="WRU27" s="1"/>
      <c r="WRV27" s="628"/>
      <c r="WRW27" s="1"/>
      <c r="WRX27" s="628"/>
      <c r="WRY27" s="1"/>
      <c r="WRZ27" s="628"/>
      <c r="WSA27" s="1"/>
      <c r="WSB27" s="628"/>
      <c r="WSC27" s="1"/>
      <c r="WSD27" s="628"/>
      <c r="WSE27" s="1"/>
      <c r="WSF27" s="628"/>
      <c r="WSG27" s="1"/>
      <c r="WSH27" s="628"/>
      <c r="WSI27" s="1"/>
      <c r="WSJ27" s="628"/>
      <c r="WSK27" s="1"/>
      <c r="WSL27" s="628"/>
      <c r="WSM27" s="1"/>
      <c r="WSN27" s="628"/>
      <c r="WSO27" s="1"/>
      <c r="WSP27" s="628"/>
      <c r="WSQ27" s="1"/>
      <c r="WSR27" s="628"/>
      <c r="WSS27" s="1"/>
      <c r="WST27" s="628"/>
      <c r="WSU27" s="1"/>
      <c r="WSV27" s="628"/>
      <c r="WSW27" s="1"/>
      <c r="WSX27" s="628"/>
      <c r="WSY27" s="1"/>
      <c r="WSZ27" s="628"/>
      <c r="WTA27" s="1"/>
      <c r="WTB27" s="628"/>
      <c r="WTC27" s="1"/>
      <c r="WTD27" s="628"/>
      <c r="WTE27" s="1"/>
      <c r="WTF27" s="628"/>
      <c r="WTG27" s="1"/>
      <c r="WTH27" s="628"/>
      <c r="WTI27" s="1"/>
      <c r="WTJ27" s="628"/>
      <c r="WTK27" s="1"/>
      <c r="WTL27" s="628"/>
      <c r="WTM27" s="1"/>
      <c r="WTN27" s="628"/>
      <c r="WTO27" s="1"/>
      <c r="WTP27" s="628"/>
      <c r="WTQ27" s="1"/>
      <c r="WTR27" s="628"/>
      <c r="WTS27" s="1"/>
      <c r="WTT27" s="628"/>
      <c r="WTU27" s="1"/>
      <c r="WTV27" s="628"/>
      <c r="WTW27" s="1"/>
      <c r="WTX27" s="628"/>
      <c r="WTY27" s="1"/>
      <c r="WTZ27" s="628"/>
      <c r="WUA27" s="1"/>
      <c r="WUB27" s="628"/>
      <c r="WUC27" s="1"/>
      <c r="WUD27" s="628"/>
      <c r="WUE27" s="1"/>
      <c r="WUF27" s="628"/>
      <c r="WUG27" s="1"/>
      <c r="WUH27" s="628"/>
      <c r="WUI27" s="1"/>
      <c r="WUJ27" s="628"/>
      <c r="WUK27" s="1"/>
      <c r="WUL27" s="628"/>
      <c r="WUM27" s="1"/>
      <c r="WUN27" s="628"/>
      <c r="WUO27" s="1"/>
      <c r="WUP27" s="628"/>
      <c r="WUQ27" s="1"/>
      <c r="WUR27" s="628"/>
      <c r="WUS27" s="1"/>
      <c r="WUT27" s="628"/>
      <c r="WUU27" s="1"/>
      <c r="WUV27" s="628"/>
      <c r="WUW27" s="1"/>
      <c r="WUX27" s="628"/>
      <c r="WUY27" s="1"/>
      <c r="WUZ27" s="628"/>
      <c r="WVA27" s="1"/>
      <c r="WVB27" s="628"/>
      <c r="WVC27" s="1"/>
      <c r="WVD27" s="628"/>
      <c r="WVE27" s="1"/>
      <c r="WVF27" s="628"/>
      <c r="WVG27" s="1"/>
      <c r="WVH27" s="628"/>
      <c r="WVI27" s="1"/>
      <c r="WVJ27" s="628"/>
      <c r="WVK27" s="1"/>
      <c r="WVL27" s="628"/>
      <c r="WVM27" s="1"/>
      <c r="WVN27" s="628"/>
      <c r="WVO27" s="1"/>
      <c r="WVP27" s="628"/>
      <c r="WVQ27" s="1"/>
      <c r="WVR27" s="628"/>
      <c r="WVS27" s="1"/>
      <c r="WVT27" s="628"/>
      <c r="WVU27" s="1"/>
      <c r="WVV27" s="628"/>
      <c r="WVW27" s="1"/>
      <c r="WVX27" s="628"/>
      <c r="WVY27" s="1"/>
      <c r="WVZ27" s="628"/>
      <c r="WWA27" s="1"/>
      <c r="WWB27" s="628"/>
      <c r="WWC27" s="1"/>
      <c r="WWD27" s="628"/>
      <c r="WWE27" s="1"/>
      <c r="WWF27" s="628"/>
      <c r="WWG27" s="1"/>
      <c r="WWH27" s="628"/>
      <c r="WWI27" s="1"/>
      <c r="WWJ27" s="628"/>
      <c r="WWK27" s="1"/>
      <c r="WWL27" s="628"/>
      <c r="WWM27" s="1"/>
      <c r="WWN27" s="628"/>
      <c r="WWO27" s="1"/>
      <c r="WWP27" s="628"/>
      <c r="WWQ27" s="1"/>
      <c r="WWR27" s="628"/>
      <c r="WWS27" s="1"/>
      <c r="WWT27" s="628"/>
      <c r="WWU27" s="1"/>
      <c r="WWV27" s="628"/>
      <c r="WWW27" s="1"/>
      <c r="WWX27" s="628"/>
      <c r="WWY27" s="1"/>
      <c r="WWZ27" s="628"/>
      <c r="WXA27" s="1"/>
      <c r="WXB27" s="628"/>
      <c r="WXC27" s="1"/>
      <c r="WXD27" s="628"/>
      <c r="WXE27" s="1"/>
      <c r="WXF27" s="628"/>
      <c r="WXG27" s="1"/>
      <c r="WXH27" s="628"/>
      <c r="WXI27" s="1"/>
      <c r="WXJ27" s="628"/>
      <c r="WXK27" s="1"/>
      <c r="WXL27" s="628"/>
      <c r="WXM27" s="1"/>
      <c r="WXN27" s="628"/>
      <c r="WXO27" s="1"/>
      <c r="WXP27" s="628"/>
      <c r="WXQ27" s="1"/>
      <c r="WXR27" s="628"/>
      <c r="WXS27" s="1"/>
      <c r="WXT27" s="628"/>
      <c r="WXU27" s="1"/>
      <c r="WXV27" s="628"/>
      <c r="WXW27" s="1"/>
      <c r="WXX27" s="628"/>
      <c r="WXY27" s="1"/>
      <c r="WXZ27" s="628"/>
      <c r="WYA27" s="1"/>
      <c r="WYB27" s="628"/>
      <c r="WYC27" s="1"/>
      <c r="WYD27" s="628"/>
      <c r="WYE27" s="1"/>
      <c r="WYF27" s="628"/>
      <c r="WYG27" s="1"/>
      <c r="WYH27" s="628"/>
      <c r="WYI27" s="1"/>
      <c r="WYJ27" s="628"/>
      <c r="WYK27" s="1"/>
      <c r="WYL27" s="628"/>
      <c r="WYM27" s="1"/>
      <c r="WYN27" s="628"/>
      <c r="WYO27" s="1"/>
      <c r="WYP27" s="628"/>
      <c r="WYQ27" s="1"/>
      <c r="WYR27" s="628"/>
      <c r="WYS27" s="1"/>
      <c r="WYT27" s="628"/>
      <c r="WYU27" s="1"/>
      <c r="WYV27" s="628"/>
      <c r="WYW27" s="1"/>
      <c r="WYX27" s="628"/>
      <c r="WYY27" s="1"/>
      <c r="WYZ27" s="628"/>
      <c r="WZA27" s="1"/>
      <c r="WZB27" s="628"/>
      <c r="WZC27" s="1"/>
      <c r="WZD27" s="628"/>
      <c r="WZE27" s="1"/>
      <c r="WZF27" s="628"/>
      <c r="WZG27" s="1"/>
      <c r="WZH27" s="628"/>
      <c r="WZI27" s="1"/>
      <c r="WZJ27" s="628"/>
      <c r="WZK27" s="1"/>
      <c r="WZL27" s="628"/>
      <c r="WZM27" s="1"/>
      <c r="WZN27" s="628"/>
      <c r="WZO27" s="1"/>
      <c r="WZP27" s="628"/>
      <c r="WZQ27" s="1"/>
      <c r="WZR27" s="628"/>
      <c r="WZS27" s="1"/>
      <c r="WZT27" s="628"/>
      <c r="WZU27" s="1"/>
      <c r="WZV27" s="628"/>
      <c r="WZW27" s="1"/>
      <c r="WZX27" s="628"/>
      <c r="WZY27" s="1"/>
      <c r="WZZ27" s="628"/>
      <c r="XAA27" s="1"/>
      <c r="XAB27" s="628"/>
      <c r="XAC27" s="1"/>
      <c r="XAD27" s="628"/>
      <c r="XAE27" s="1"/>
      <c r="XAF27" s="628"/>
      <c r="XAG27" s="1"/>
      <c r="XAH27" s="628"/>
      <c r="XAI27" s="1"/>
      <c r="XAJ27" s="628"/>
      <c r="XAK27" s="1"/>
      <c r="XAL27" s="628"/>
      <c r="XAM27" s="1"/>
      <c r="XAN27" s="628"/>
      <c r="XAO27" s="1"/>
      <c r="XAP27" s="628"/>
      <c r="XAQ27" s="1"/>
      <c r="XAR27" s="628"/>
      <c r="XAS27" s="1"/>
      <c r="XAT27" s="628"/>
      <c r="XAU27" s="1"/>
      <c r="XAV27" s="628"/>
      <c r="XAW27" s="1"/>
      <c r="XAX27" s="628"/>
      <c r="XAY27" s="1"/>
      <c r="XAZ27" s="628"/>
      <c r="XBA27" s="1"/>
      <c r="XBB27" s="628"/>
      <c r="XBC27" s="1"/>
      <c r="XBD27" s="628"/>
      <c r="XBE27" s="1"/>
      <c r="XBF27" s="628"/>
      <c r="XBG27" s="1"/>
      <c r="XBH27" s="628"/>
      <c r="XBI27" s="1"/>
      <c r="XBJ27" s="628"/>
      <c r="XBK27" s="1"/>
      <c r="XBL27" s="628"/>
      <c r="XBM27" s="1"/>
      <c r="XBN27" s="628"/>
      <c r="XBO27" s="1"/>
      <c r="XBP27" s="628"/>
      <c r="XBQ27" s="1"/>
      <c r="XBR27" s="628"/>
      <c r="XBS27" s="1"/>
      <c r="XBT27" s="628"/>
      <c r="XBU27" s="1"/>
      <c r="XBV27" s="628"/>
      <c r="XBW27" s="1"/>
      <c r="XBX27" s="628"/>
      <c r="XBY27" s="1"/>
      <c r="XBZ27" s="628"/>
      <c r="XCA27" s="1"/>
      <c r="XCB27" s="628"/>
      <c r="XCC27" s="1"/>
      <c r="XCD27" s="628"/>
      <c r="XCE27" s="1"/>
      <c r="XCF27" s="628"/>
      <c r="XCG27" s="1"/>
      <c r="XCH27" s="628"/>
      <c r="XCI27" s="1"/>
      <c r="XCJ27" s="628"/>
      <c r="XCK27" s="1"/>
      <c r="XCL27" s="628"/>
      <c r="XCM27" s="1"/>
      <c r="XCN27" s="628"/>
      <c r="XCO27" s="1"/>
      <c r="XCP27" s="628"/>
      <c r="XCQ27" s="1"/>
      <c r="XCR27" s="628"/>
      <c r="XCS27" s="1"/>
      <c r="XCT27" s="628"/>
      <c r="XCU27" s="1"/>
      <c r="XCV27" s="628"/>
      <c r="XCW27" s="1"/>
      <c r="XCX27" s="628"/>
      <c r="XCY27" s="1"/>
      <c r="XCZ27" s="628"/>
      <c r="XDA27" s="1"/>
      <c r="XDB27" s="628"/>
      <c r="XDC27" s="1"/>
      <c r="XDD27" s="628"/>
      <c r="XDE27" s="1"/>
      <c r="XDF27" s="628"/>
      <c r="XDG27" s="1"/>
      <c r="XDH27" s="628"/>
      <c r="XDI27" s="1"/>
      <c r="XDJ27" s="628"/>
      <c r="XDK27" s="1"/>
      <c r="XDL27" s="628"/>
      <c r="XDM27" s="1"/>
      <c r="XDN27" s="628"/>
      <c r="XDO27" s="1"/>
      <c r="XDP27" s="628"/>
      <c r="XDQ27" s="1"/>
      <c r="XDR27" s="628"/>
      <c r="XDS27" s="1"/>
      <c r="XDT27" s="628"/>
      <c r="XDU27" s="1"/>
      <c r="XDV27" s="628"/>
      <c r="XDW27" s="1"/>
      <c r="XDX27" s="628"/>
      <c r="XDY27" s="1"/>
      <c r="XDZ27" s="628"/>
      <c r="XEA27" s="1"/>
      <c r="XEB27" s="628"/>
      <c r="XEC27" s="1"/>
      <c r="XED27" s="628"/>
      <c r="XEE27" s="1"/>
      <c r="XEF27" s="628"/>
      <c r="XEG27" s="1"/>
      <c r="XEH27" s="628"/>
      <c r="XEI27" s="1"/>
      <c r="XEJ27" s="628"/>
      <c r="XEK27" s="1"/>
      <c r="XEL27" s="628"/>
      <c r="XEM27" s="1"/>
      <c r="XEN27" s="628"/>
      <c r="XEO27" s="1"/>
      <c r="XEP27" s="628"/>
      <c r="XEQ27" s="1"/>
      <c r="XER27" s="628"/>
      <c r="XES27" s="1"/>
      <c r="XET27" s="628"/>
      <c r="XEU27" s="1"/>
      <c r="XEV27" s="628"/>
      <c r="XEW27" s="1"/>
      <c r="XEX27" s="628"/>
      <c r="XEY27" s="1"/>
      <c r="XEZ27" s="628"/>
      <c r="XFA27" s="1"/>
      <c r="XFB27" s="628"/>
      <c r="XFC27" s="1"/>
      <c r="XFD27" s="628"/>
    </row>
    <row r="28" spans="1:16384">
      <c r="A28" s="207">
        <v>16</v>
      </c>
      <c r="B28" s="203" t="s">
        <v>426</v>
      </c>
    </row>
    <row r="29" spans="1:16384">
      <c r="A29" s="207">
        <v>17</v>
      </c>
      <c r="B29" s="203" t="s">
        <v>650</v>
      </c>
    </row>
    <row r="30" spans="1:16384">
      <c r="A30" s="207">
        <v>18</v>
      </c>
      <c r="B30" s="203" t="s">
        <v>909</v>
      </c>
    </row>
    <row r="31" spans="1:16384">
      <c r="A31" s="207">
        <v>19</v>
      </c>
      <c r="B31" s="203" t="s">
        <v>910</v>
      </c>
    </row>
    <row r="32" spans="1:16384">
      <c r="A32" s="207">
        <v>20</v>
      </c>
      <c r="B32" s="203" t="s">
        <v>911</v>
      </c>
    </row>
    <row r="33" spans="1:2">
      <c r="A33" s="207">
        <v>21</v>
      </c>
      <c r="B33" s="203" t="s">
        <v>519</v>
      </c>
    </row>
    <row r="34" spans="1:2">
      <c r="A34" s="207">
        <v>22</v>
      </c>
      <c r="B34" s="203" t="s">
        <v>912</v>
      </c>
    </row>
    <row r="35" spans="1:2" ht="25">
      <c r="A35" s="207">
        <v>23</v>
      </c>
      <c r="B35" s="465" t="s">
        <v>908</v>
      </c>
    </row>
    <row r="36" spans="1:2">
      <c r="A36" s="207">
        <v>24</v>
      </c>
      <c r="B36" s="203" t="s">
        <v>913</v>
      </c>
    </row>
    <row r="37" spans="1:2">
      <c r="A37" s="207">
        <v>25</v>
      </c>
      <c r="B37" s="203" t="s">
        <v>914</v>
      </c>
    </row>
    <row r="38" spans="1:2">
      <c r="A38" s="207">
        <v>26</v>
      </c>
      <c r="B38" s="203" t="s">
        <v>695</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5" zoomScaleNormal="85" workbookViewId="0">
      <pane xSplit="1" ySplit="5" topLeftCell="B6" activePane="bottomRight" state="frozen"/>
      <selection activeCell="D15" sqref="D15"/>
      <selection pane="topRight" activeCell="D15" sqref="D15"/>
      <selection pane="bottomLeft" activeCell="D15" sqref="D15"/>
      <selection pane="bottomRight" activeCell="B3" sqref="B3"/>
    </sheetView>
  </sheetViews>
  <sheetFormatPr defaultRowHeight="14.5"/>
  <cols>
    <col min="1" max="1" width="9.54296875" style="1" bestFit="1" customWidth="1"/>
    <col min="2" max="2" width="132.453125" style="1" customWidth="1"/>
    <col min="3" max="3" width="18.453125" style="473" customWidth="1"/>
  </cols>
  <sheetData>
    <row r="1" spans="1:6">
      <c r="A1" s="12" t="s">
        <v>97</v>
      </c>
      <c r="B1" s="11" t="str">
        <f>Info!C2</f>
        <v>სს თიბისი ბანკი</v>
      </c>
      <c r="D1" s="1"/>
      <c r="E1" s="1"/>
      <c r="F1" s="1"/>
    </row>
    <row r="2" spans="1:6" s="12" customFormat="1" ht="15.75" customHeight="1">
      <c r="A2" s="12" t="s">
        <v>98</v>
      </c>
      <c r="B2" s="230">
        <f>'1. key ratios'!B2</f>
        <v>46203</v>
      </c>
      <c r="C2" s="494"/>
    </row>
    <row r="3" spans="1:6" s="12" customFormat="1" ht="15.75" customHeight="1">
      <c r="C3" s="494"/>
    </row>
    <row r="4" spans="1:6" ht="15" thickBot="1">
      <c r="A4" s="1" t="s">
        <v>246</v>
      </c>
      <c r="B4" s="21" t="s">
        <v>74</v>
      </c>
    </row>
    <row r="5" spans="1:6">
      <c r="A5" s="62" t="s">
        <v>25</v>
      </c>
      <c r="B5" s="63"/>
      <c r="C5" s="495" t="s">
        <v>26</v>
      </c>
    </row>
    <row r="6" spans="1:6">
      <c r="A6" s="64">
        <v>1</v>
      </c>
      <c r="B6" s="40" t="s">
        <v>27</v>
      </c>
      <c r="C6" s="496">
        <f>SUM(C7:C11)</f>
        <v>5951865660.6956997</v>
      </c>
    </row>
    <row r="7" spans="1:6">
      <c r="A7" s="64">
        <v>2</v>
      </c>
      <c r="B7" s="37" t="s">
        <v>28</v>
      </c>
      <c r="C7" s="497">
        <v>21015907.690000001</v>
      </c>
    </row>
    <row r="8" spans="1:6">
      <c r="A8" s="64">
        <v>3</v>
      </c>
      <c r="B8" s="32" t="s">
        <v>29</v>
      </c>
      <c r="C8" s="497">
        <v>521190199.20999998</v>
      </c>
    </row>
    <row r="9" spans="1:6">
      <c r="A9" s="64">
        <v>4</v>
      </c>
      <c r="B9" s="32" t="s">
        <v>30</v>
      </c>
      <c r="C9" s="497">
        <v>16532829.131999999</v>
      </c>
    </row>
    <row r="10" spans="1:6">
      <c r="A10" s="64">
        <v>5</v>
      </c>
      <c r="B10" s="32" t="s">
        <v>31</v>
      </c>
      <c r="C10" s="497">
        <v>-80851110.006500006</v>
      </c>
    </row>
    <row r="11" spans="1:6">
      <c r="A11" s="64">
        <v>6</v>
      </c>
      <c r="B11" s="38" t="s">
        <v>32</v>
      </c>
      <c r="C11" s="497">
        <v>5473977834.6701994</v>
      </c>
    </row>
    <row r="12" spans="1:6" s="2" customFormat="1">
      <c r="A12" s="64">
        <v>7</v>
      </c>
      <c r="B12" s="40" t="s">
        <v>33</v>
      </c>
      <c r="C12" s="498">
        <f>SUM(C13:C28)</f>
        <v>494530271.97900003</v>
      </c>
    </row>
    <row r="13" spans="1:6" s="2" customFormat="1">
      <c r="A13" s="64">
        <v>8</v>
      </c>
      <c r="B13" s="39" t="s">
        <v>34</v>
      </c>
      <c r="C13" s="497">
        <v>16532829.131999999</v>
      </c>
    </row>
    <row r="14" spans="1:6" s="2" customFormat="1" ht="26">
      <c r="A14" s="64">
        <v>9</v>
      </c>
      <c r="B14" s="33" t="s">
        <v>35</v>
      </c>
      <c r="C14" s="497">
        <v>0</v>
      </c>
    </row>
    <row r="15" spans="1:6" s="2" customFormat="1">
      <c r="A15" s="64">
        <v>10</v>
      </c>
      <c r="B15" s="34" t="s">
        <v>36</v>
      </c>
      <c r="C15" s="497">
        <v>472331178.76700008</v>
      </c>
    </row>
    <row r="16" spans="1:6" s="2" customFormat="1">
      <c r="A16" s="64">
        <v>11</v>
      </c>
      <c r="B16" s="35" t="s">
        <v>37</v>
      </c>
      <c r="C16" s="497">
        <v>0</v>
      </c>
    </row>
    <row r="17" spans="1:3" s="2" customFormat="1">
      <c r="A17" s="64">
        <v>12</v>
      </c>
      <c r="B17" s="34" t="s">
        <v>38</v>
      </c>
      <c r="C17" s="497">
        <v>100</v>
      </c>
    </row>
    <row r="18" spans="1:3" s="2" customFormat="1">
      <c r="A18" s="64">
        <v>13</v>
      </c>
      <c r="B18" s="34" t="s">
        <v>39</v>
      </c>
      <c r="C18" s="497">
        <v>0</v>
      </c>
    </row>
    <row r="19" spans="1:3" s="2" customFormat="1">
      <c r="A19" s="64">
        <v>14</v>
      </c>
      <c r="B19" s="34" t="s">
        <v>40</v>
      </c>
      <c r="C19" s="497">
        <v>0</v>
      </c>
    </row>
    <row r="20" spans="1:3" s="2" customFormat="1" ht="26">
      <c r="A20" s="64">
        <v>15</v>
      </c>
      <c r="B20" s="34" t="s">
        <v>41</v>
      </c>
      <c r="C20" s="497">
        <v>0</v>
      </c>
    </row>
    <row r="21" spans="1:3" s="2" customFormat="1" ht="26">
      <c r="A21" s="64">
        <v>16</v>
      </c>
      <c r="B21" s="33" t="s">
        <v>42</v>
      </c>
      <c r="C21" s="497">
        <v>0</v>
      </c>
    </row>
    <row r="22" spans="1:3" s="2" customFormat="1">
      <c r="A22" s="64">
        <v>17</v>
      </c>
      <c r="B22" s="65" t="s">
        <v>43</v>
      </c>
      <c r="C22" s="497">
        <v>5666164.1400000006</v>
      </c>
    </row>
    <row r="23" spans="1:3" s="2" customFormat="1">
      <c r="A23" s="64">
        <v>18</v>
      </c>
      <c r="B23" s="547" t="s">
        <v>698</v>
      </c>
      <c r="C23" s="497">
        <v>-0.06</v>
      </c>
    </row>
    <row r="24" spans="1:3" s="2" customFormat="1" ht="26">
      <c r="A24" s="64">
        <v>19</v>
      </c>
      <c r="B24" s="33" t="s">
        <v>44</v>
      </c>
      <c r="C24" s="497">
        <v>0</v>
      </c>
    </row>
    <row r="25" spans="1:3" s="2" customFormat="1" ht="26">
      <c r="A25" s="64">
        <v>20</v>
      </c>
      <c r="B25" s="33" t="s">
        <v>45</v>
      </c>
      <c r="C25" s="497">
        <v>0</v>
      </c>
    </row>
    <row r="26" spans="1:3" s="2" customFormat="1" ht="26">
      <c r="A26" s="64">
        <v>21</v>
      </c>
      <c r="B26" s="35" t="s">
        <v>46</v>
      </c>
      <c r="C26" s="497">
        <v>0</v>
      </c>
    </row>
    <row r="27" spans="1:3" s="2" customFormat="1">
      <c r="A27" s="64">
        <v>22</v>
      </c>
      <c r="B27" s="35" t="s">
        <v>47</v>
      </c>
      <c r="C27" s="497">
        <v>0</v>
      </c>
    </row>
    <row r="28" spans="1:3" s="2" customFormat="1" ht="26">
      <c r="A28" s="64">
        <v>23</v>
      </c>
      <c r="B28" s="35" t="s">
        <v>48</v>
      </c>
      <c r="C28" s="497">
        <v>0</v>
      </c>
    </row>
    <row r="29" spans="1:3" s="2" customFormat="1">
      <c r="A29" s="64">
        <v>24</v>
      </c>
      <c r="B29" s="41" t="s">
        <v>22</v>
      </c>
      <c r="C29" s="498">
        <f>C6-C12</f>
        <v>5457335388.7166996</v>
      </c>
    </row>
    <row r="30" spans="1:3" s="2" customFormat="1">
      <c r="A30" s="66"/>
      <c r="B30" s="36"/>
      <c r="C30" s="497">
        <v>0</v>
      </c>
    </row>
    <row r="31" spans="1:3" s="2" customFormat="1">
      <c r="A31" s="66">
        <v>25</v>
      </c>
      <c r="B31" s="41" t="s">
        <v>49</v>
      </c>
      <c r="C31" s="498">
        <f>C32+C35</f>
        <v>991987500</v>
      </c>
    </row>
    <row r="32" spans="1:3" s="2" customFormat="1">
      <c r="A32" s="66">
        <v>26</v>
      </c>
      <c r="B32" s="32" t="s">
        <v>50</v>
      </c>
      <c r="C32" s="499">
        <f>C33+C34</f>
        <v>991987500</v>
      </c>
    </row>
    <row r="33" spans="1:3" s="2" customFormat="1">
      <c r="A33" s="66">
        <v>27</v>
      </c>
      <c r="B33" s="83" t="s">
        <v>51</v>
      </c>
      <c r="C33" s="497">
        <v>0</v>
      </c>
    </row>
    <row r="34" spans="1:3" s="2" customFormat="1">
      <c r="A34" s="66">
        <v>28</v>
      </c>
      <c r="B34" s="83" t="s">
        <v>52</v>
      </c>
      <c r="C34" s="497">
        <v>991987500</v>
      </c>
    </row>
    <row r="35" spans="1:3" s="2" customFormat="1">
      <c r="A35" s="66">
        <v>29</v>
      </c>
      <c r="B35" s="32" t="s">
        <v>53</v>
      </c>
      <c r="C35" s="497">
        <v>0</v>
      </c>
    </row>
    <row r="36" spans="1:3" s="2" customFormat="1">
      <c r="A36" s="66">
        <v>30</v>
      </c>
      <c r="B36" s="41" t="s">
        <v>54</v>
      </c>
      <c r="C36" s="498">
        <f>SUM(C37:C41)</f>
        <v>0</v>
      </c>
    </row>
    <row r="37" spans="1:3" s="2" customFormat="1">
      <c r="A37" s="66">
        <v>31</v>
      </c>
      <c r="B37" s="33" t="s">
        <v>55</v>
      </c>
      <c r="C37" s="497">
        <v>0</v>
      </c>
    </row>
    <row r="38" spans="1:3" s="2" customFormat="1">
      <c r="A38" s="66">
        <v>32</v>
      </c>
      <c r="B38" s="34" t="s">
        <v>56</v>
      </c>
      <c r="C38" s="497">
        <v>0</v>
      </c>
    </row>
    <row r="39" spans="1:3" s="2" customFormat="1" ht="26">
      <c r="A39" s="66">
        <v>33</v>
      </c>
      <c r="B39" s="33" t="s">
        <v>57</v>
      </c>
      <c r="C39" s="497">
        <v>0</v>
      </c>
    </row>
    <row r="40" spans="1:3" s="2" customFormat="1" ht="26">
      <c r="A40" s="66">
        <v>34</v>
      </c>
      <c r="B40" s="33" t="s">
        <v>45</v>
      </c>
      <c r="C40" s="497">
        <v>0</v>
      </c>
    </row>
    <row r="41" spans="1:3" s="2" customFormat="1" ht="26">
      <c r="A41" s="66">
        <v>35</v>
      </c>
      <c r="B41" s="35" t="s">
        <v>58</v>
      </c>
      <c r="C41" s="497">
        <v>0</v>
      </c>
    </row>
    <row r="42" spans="1:3" s="2" customFormat="1">
      <c r="A42" s="66">
        <v>36</v>
      </c>
      <c r="B42" s="41" t="s">
        <v>23</v>
      </c>
      <c r="C42" s="498">
        <f>C31-C36</f>
        <v>991987500</v>
      </c>
    </row>
    <row r="43" spans="1:3" s="2" customFormat="1">
      <c r="A43" s="66"/>
      <c r="B43" s="36"/>
      <c r="C43" s="497">
        <v>0</v>
      </c>
    </row>
    <row r="44" spans="1:3" s="2" customFormat="1">
      <c r="A44" s="66">
        <v>37</v>
      </c>
      <c r="B44" s="42" t="s">
        <v>59</v>
      </c>
      <c r="C44" s="498">
        <f>SUM(C45:C47)</f>
        <v>786126427.59000003</v>
      </c>
    </row>
    <row r="45" spans="1:3" s="2" customFormat="1">
      <c r="A45" s="66">
        <v>38</v>
      </c>
      <c r="B45" s="32" t="s">
        <v>60</v>
      </c>
      <c r="C45" s="497">
        <v>786126427.59000003</v>
      </c>
    </row>
    <row r="46" spans="1:3" s="2" customFormat="1">
      <c r="A46" s="66">
        <v>39</v>
      </c>
      <c r="B46" s="32" t="s">
        <v>61</v>
      </c>
      <c r="C46" s="497">
        <v>0</v>
      </c>
    </row>
    <row r="47" spans="1:3" s="2" customFormat="1">
      <c r="A47" s="66">
        <v>40</v>
      </c>
      <c r="B47" s="548" t="s">
        <v>697</v>
      </c>
      <c r="C47" s="497">
        <v>0</v>
      </c>
    </row>
    <row r="48" spans="1:3" s="2" customFormat="1">
      <c r="A48" s="66">
        <v>41</v>
      </c>
      <c r="B48" s="42" t="s">
        <v>62</v>
      </c>
      <c r="C48" s="498">
        <f>SUM(C49:C52)</f>
        <v>0</v>
      </c>
    </row>
    <row r="49" spans="1:3" s="2" customFormat="1">
      <c r="A49" s="66">
        <v>42</v>
      </c>
      <c r="B49" s="33" t="s">
        <v>63</v>
      </c>
      <c r="C49" s="497">
        <v>0</v>
      </c>
    </row>
    <row r="50" spans="1:3" s="2" customFormat="1">
      <c r="A50" s="66">
        <v>43</v>
      </c>
      <c r="B50" s="34" t="s">
        <v>64</v>
      </c>
      <c r="C50" s="497">
        <v>0</v>
      </c>
    </row>
    <row r="51" spans="1:3" s="2" customFormat="1" ht="26">
      <c r="A51" s="66">
        <v>44</v>
      </c>
      <c r="B51" s="33" t="s">
        <v>65</v>
      </c>
      <c r="C51" s="497">
        <v>0</v>
      </c>
    </row>
    <row r="52" spans="1:3" s="2" customFormat="1" ht="26">
      <c r="A52" s="66">
        <v>45</v>
      </c>
      <c r="B52" s="33" t="s">
        <v>45</v>
      </c>
      <c r="C52" s="497">
        <v>0</v>
      </c>
    </row>
    <row r="53" spans="1:3" s="2" customFormat="1" ht="15" thickBot="1">
      <c r="A53" s="66">
        <v>46</v>
      </c>
      <c r="B53" s="67" t="s">
        <v>24</v>
      </c>
      <c r="C53" s="500">
        <f>C44-C48</f>
        <v>786126427.59000003</v>
      </c>
    </row>
    <row r="56" spans="1:3">
      <c r="B56" s="1" t="s">
        <v>130</v>
      </c>
    </row>
  </sheetData>
  <dataValidations count="1">
    <dataValidation operator="lessThanOrEqual" allowBlank="1" showInputMessage="1" showErrorMessage="1" errorTitle="Should be negative number" error="Should be whole negative number or 0" sqref="C29 C31:C32 C36 C42 C44 C48 C53" xr:uid="{00000000-0002-0000-0900-000000000000}"/>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H23"/>
  <sheetViews>
    <sheetView zoomScaleNormal="100" workbookViewId="0">
      <selection activeCell="C8" sqref="C8"/>
    </sheetView>
  </sheetViews>
  <sheetFormatPr defaultColWidth="9.1796875" defaultRowHeight="13"/>
  <cols>
    <col min="1" max="1" width="10.81640625" style="1" bestFit="1" customWidth="1"/>
    <col min="2" max="2" width="59" style="1" customWidth="1"/>
    <col min="3" max="3" width="16.7265625" style="1" bestFit="1" customWidth="1"/>
    <col min="4" max="4" width="22.1796875" style="1" customWidth="1"/>
    <col min="5" max="16384" width="9.1796875" style="1"/>
  </cols>
  <sheetData>
    <row r="1" spans="1:8" ht="13.5">
      <c r="A1" s="12" t="s">
        <v>97</v>
      </c>
      <c r="B1" s="11" t="str">
        <f>Info!C2</f>
        <v>სს თიბისი ბანკი</v>
      </c>
    </row>
    <row r="2" spans="1:8" s="12" customFormat="1" ht="15.75" customHeight="1">
      <c r="A2" s="12" t="s">
        <v>98</v>
      </c>
      <c r="B2" s="230">
        <f>'1. key ratios'!B2</f>
        <v>46203</v>
      </c>
    </row>
    <row r="3" spans="1:8" s="12" customFormat="1" ht="15.75" customHeight="1"/>
    <row r="4" spans="1:8" ht="13.5" thickBot="1">
      <c r="A4" s="1" t="s">
        <v>345</v>
      </c>
      <c r="B4" s="195" t="s">
        <v>346</v>
      </c>
    </row>
    <row r="5" spans="1:8" s="28" customFormat="1">
      <c r="A5" s="714" t="s">
        <v>347</v>
      </c>
      <c r="B5" s="715"/>
      <c r="C5" s="185" t="s">
        <v>348</v>
      </c>
      <c r="D5" s="186" t="s">
        <v>349</v>
      </c>
    </row>
    <row r="6" spans="1:8" s="196" customFormat="1">
      <c r="A6" s="187">
        <v>1</v>
      </c>
      <c r="B6" s="188" t="s">
        <v>350</v>
      </c>
      <c r="C6" s="188"/>
      <c r="D6" s="189"/>
    </row>
    <row r="7" spans="1:8" s="196" customFormat="1">
      <c r="A7" s="190" t="s">
        <v>351</v>
      </c>
      <c r="B7" s="191" t="s">
        <v>352</v>
      </c>
      <c r="C7" s="213">
        <v>4.4999999999999998E-2</v>
      </c>
      <c r="D7" s="501">
        <v>1467467963.5608578</v>
      </c>
      <c r="G7" s="503"/>
      <c r="H7" s="503"/>
    </row>
    <row r="8" spans="1:8" s="196" customFormat="1">
      <c r="A8" s="190" t="s">
        <v>353</v>
      </c>
      <c r="B8" s="191" t="s">
        <v>354</v>
      </c>
      <c r="C8" s="213">
        <v>0.06</v>
      </c>
      <c r="D8" s="501">
        <v>1956623951.4144769</v>
      </c>
      <c r="G8" s="503"/>
      <c r="H8" s="503"/>
    </row>
    <row r="9" spans="1:8" s="196" customFormat="1">
      <c r="A9" s="190" t="s">
        <v>355</v>
      </c>
      <c r="B9" s="191" t="s">
        <v>356</v>
      </c>
      <c r="C9" s="213">
        <v>0.08</v>
      </c>
      <c r="D9" s="501">
        <v>2608831935.2193027</v>
      </c>
      <c r="G9" s="503"/>
      <c r="H9" s="503"/>
    </row>
    <row r="10" spans="1:8" s="196" customFormat="1">
      <c r="A10" s="187" t="s">
        <v>357</v>
      </c>
      <c r="B10" s="188" t="s">
        <v>358</v>
      </c>
      <c r="C10" s="214"/>
      <c r="D10" s="211"/>
      <c r="G10" s="503"/>
      <c r="H10" s="503"/>
    </row>
    <row r="11" spans="1:8" s="197" customFormat="1">
      <c r="A11" s="192" t="s">
        <v>359</v>
      </c>
      <c r="B11" s="193" t="s">
        <v>411</v>
      </c>
      <c r="C11" s="213">
        <v>2.5000000000000001E-2</v>
      </c>
      <c r="D11" s="501">
        <v>815259979.75603211</v>
      </c>
      <c r="G11" s="503"/>
      <c r="H11" s="503"/>
    </row>
    <row r="12" spans="1:8" s="197" customFormat="1">
      <c r="A12" s="192" t="s">
        <v>360</v>
      </c>
      <c r="B12" s="193" t="s">
        <v>361</v>
      </c>
      <c r="C12" s="213">
        <v>7.4999999999999997E-3</v>
      </c>
      <c r="D12" s="501">
        <v>244577993.92680961</v>
      </c>
      <c r="G12" s="503"/>
      <c r="H12" s="503"/>
    </row>
    <row r="13" spans="1:8" s="197" customFormat="1">
      <c r="A13" s="192" t="s">
        <v>362</v>
      </c>
      <c r="B13" s="193" t="s">
        <v>363</v>
      </c>
      <c r="C13" s="213">
        <v>2.5000000000000001E-2</v>
      </c>
      <c r="D13" s="501">
        <v>815259979.75603211</v>
      </c>
      <c r="G13" s="503"/>
      <c r="H13" s="503"/>
    </row>
    <row r="14" spans="1:8" s="196" customFormat="1">
      <c r="A14" s="187" t="s">
        <v>364</v>
      </c>
      <c r="B14" s="188" t="s">
        <v>409</v>
      </c>
      <c r="C14" s="216"/>
      <c r="D14" s="211"/>
      <c r="G14" s="503"/>
      <c r="H14" s="503"/>
    </row>
    <row r="15" spans="1:8" s="196" customFormat="1">
      <c r="A15" s="204" t="s">
        <v>367</v>
      </c>
      <c r="B15" s="193" t="s">
        <v>410</v>
      </c>
      <c r="C15" s="213">
        <v>4.8402868529125259E-2</v>
      </c>
      <c r="D15" s="501">
        <v>1578436864.6875417</v>
      </c>
      <c r="G15" s="503"/>
      <c r="H15" s="503"/>
    </row>
    <row r="16" spans="1:8" s="196" customFormat="1">
      <c r="A16" s="204" t="s">
        <v>368</v>
      </c>
      <c r="B16" s="193" t="s">
        <v>370</v>
      </c>
      <c r="C16" s="213">
        <v>5.5746997863822936E-2</v>
      </c>
      <c r="D16" s="501">
        <v>1817931853.9967942</v>
      </c>
      <c r="G16" s="503"/>
      <c r="H16" s="503"/>
    </row>
    <row r="17" spans="1:8" s="196" customFormat="1">
      <c r="A17" s="204" t="s">
        <v>369</v>
      </c>
      <c r="B17" s="193" t="s">
        <v>407</v>
      </c>
      <c r="C17" s="213">
        <v>6.5410325935793573E-2</v>
      </c>
      <c r="D17" s="501">
        <v>2133056839.9300208</v>
      </c>
      <c r="G17" s="503"/>
      <c r="H17" s="503"/>
    </row>
    <row r="18" spans="1:8" s="28" customFormat="1">
      <c r="A18" s="716" t="s">
        <v>408</v>
      </c>
      <c r="B18" s="717"/>
      <c r="C18" s="217" t="s">
        <v>348</v>
      </c>
      <c r="D18" s="212" t="s">
        <v>349</v>
      </c>
      <c r="G18" s="503"/>
      <c r="H18" s="503"/>
    </row>
    <row r="19" spans="1:8" s="196" customFormat="1">
      <c r="A19" s="194">
        <v>4</v>
      </c>
      <c r="B19" s="193" t="s">
        <v>22</v>
      </c>
      <c r="C19" s="215">
        <v>0.15090286852912527</v>
      </c>
      <c r="D19" s="502">
        <v>4921002781.687273</v>
      </c>
      <c r="G19" s="503"/>
      <c r="H19" s="503"/>
    </row>
    <row r="20" spans="1:8" s="196" customFormat="1">
      <c r="A20" s="194">
        <v>5</v>
      </c>
      <c r="B20" s="193" t="s">
        <v>75</v>
      </c>
      <c r="C20" s="215">
        <v>0.17324699786382292</v>
      </c>
      <c r="D20" s="502">
        <v>5649653758.8501444</v>
      </c>
      <c r="G20" s="503"/>
      <c r="H20" s="503"/>
    </row>
    <row r="21" spans="1:8" s="196" customFormat="1" ht="13.5" thickBot="1">
      <c r="A21" s="198" t="s">
        <v>365</v>
      </c>
      <c r="B21" s="199" t="s">
        <v>74</v>
      </c>
      <c r="C21" s="215">
        <v>0.20291032593579358</v>
      </c>
      <c r="D21" s="502">
        <v>6616986728.5881977</v>
      </c>
      <c r="G21" s="503"/>
      <c r="H21" s="503"/>
    </row>
    <row r="23" spans="1:8">
      <c r="B23" s="16"/>
    </row>
  </sheetData>
  <mergeCells count="2">
    <mergeCell ref="A5:B5"/>
    <mergeCell ref="A18:B1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85" zoomScaleNormal="85" workbookViewId="0">
      <selection activeCell="A3" sqref="A3"/>
    </sheetView>
  </sheetViews>
  <sheetFormatPr defaultRowHeight="14.5"/>
  <cols>
    <col min="1" max="1" width="107.1796875" bestFit="1" customWidth="1"/>
    <col min="2" max="2" width="50.81640625" bestFit="1" customWidth="1"/>
    <col min="3" max="3" width="28.1796875" bestFit="1" customWidth="1"/>
    <col min="4" max="7" width="28.1796875" customWidth="1"/>
  </cols>
  <sheetData>
    <row r="1" spans="1:2">
      <c r="A1" s="594" t="s">
        <v>97</v>
      </c>
      <c r="B1" s="11" t="str">
        <f>Info!C2</f>
        <v>სს თიბისი ბანკი</v>
      </c>
    </row>
    <row r="2" spans="1:2">
      <c r="A2" s="594" t="s">
        <v>98</v>
      </c>
      <c r="B2" s="230">
        <f>'1. key ratios'!B2</f>
        <v>46203</v>
      </c>
    </row>
    <row r="3" spans="1:2">
      <c r="A3" s="595" t="s">
        <v>932</v>
      </c>
      <c r="B3" s="596" t="s">
        <v>933</v>
      </c>
    </row>
    <row r="4" spans="1:2" ht="15" thickBot="1"/>
    <row r="5" spans="1:2">
      <c r="A5" s="597"/>
      <c r="B5" s="598" t="s">
        <v>934</v>
      </c>
    </row>
    <row r="6" spans="1:2">
      <c r="A6" s="599" t="s">
        <v>935</v>
      </c>
      <c r="B6" s="600">
        <f>SUM(B7,B11)</f>
        <v>9098037973.7613182</v>
      </c>
    </row>
    <row r="7" spans="1:2" ht="15">
      <c r="A7" s="599" t="s">
        <v>936</v>
      </c>
      <c r="B7" s="600">
        <f>SUM(B8:B10)</f>
        <v>7235449316.3066998</v>
      </c>
    </row>
    <row r="8" spans="1:2">
      <c r="A8" s="601" t="s">
        <v>937</v>
      </c>
      <c r="B8" s="602">
        <f>'9. Capital'!C29</f>
        <v>5457335388.7166996</v>
      </c>
    </row>
    <row r="9" spans="1:2">
      <c r="A9" s="601" t="s">
        <v>938</v>
      </c>
      <c r="B9" s="602">
        <f>'9. Capital'!C42</f>
        <v>991987500</v>
      </c>
    </row>
    <row r="10" spans="1:2">
      <c r="A10" s="601" t="s">
        <v>939</v>
      </c>
      <c r="B10" s="602">
        <f>'9. Capital'!C53</f>
        <v>786126427.59000003</v>
      </c>
    </row>
    <row r="11" spans="1:2">
      <c r="A11" s="599" t="s">
        <v>940</v>
      </c>
      <c r="B11" s="600">
        <f>SUM(B12:B13)</f>
        <v>1862588657.4546175</v>
      </c>
    </row>
    <row r="12" spans="1:2">
      <c r="A12" s="601" t="s">
        <v>941</v>
      </c>
      <c r="B12" s="602">
        <v>52693582.409999967</v>
      </c>
    </row>
    <row r="13" spans="1:2">
      <c r="A13" s="601" t="s">
        <v>942</v>
      </c>
      <c r="B13" s="602">
        <v>1809895075.0446174</v>
      </c>
    </row>
    <row r="14" spans="1:2">
      <c r="A14" s="599" t="s">
        <v>943</v>
      </c>
      <c r="B14" s="600">
        <f>SUM(B15:B16)</f>
        <v>39233898282.898605</v>
      </c>
    </row>
    <row r="15" spans="1:2">
      <c r="A15" s="603" t="s">
        <v>944</v>
      </c>
      <c r="B15" s="602">
        <v>31998448966.591908</v>
      </c>
    </row>
    <row r="16" spans="1:2">
      <c r="A16" s="603" t="s">
        <v>74</v>
      </c>
      <c r="B16" s="602">
        <f>B7</f>
        <v>7235449316.3066998</v>
      </c>
    </row>
    <row r="17" spans="1:5">
      <c r="A17" s="599" t="s">
        <v>945</v>
      </c>
      <c r="B17" s="600"/>
    </row>
    <row r="18" spans="1:5">
      <c r="A18" s="603" t="s">
        <v>946</v>
      </c>
      <c r="B18" s="602">
        <f>'5. RWA'!C13</f>
        <v>32610399190.241283</v>
      </c>
    </row>
    <row r="19" spans="1:5">
      <c r="A19" s="603" t="s">
        <v>947</v>
      </c>
      <c r="B19" s="602">
        <f>'15.1. LR'!C32</f>
        <v>41087584494.545029</v>
      </c>
    </row>
    <row r="20" spans="1:5">
      <c r="A20" s="599" t="s">
        <v>948</v>
      </c>
      <c r="B20" s="600"/>
    </row>
    <row r="21" spans="1:5">
      <c r="A21" s="604" t="s">
        <v>949</v>
      </c>
      <c r="B21" s="605">
        <f>IFERROR(B6/B18,0)</f>
        <v>0.27899192281227642</v>
      </c>
    </row>
    <row r="22" spans="1:5">
      <c r="A22" s="604" t="s">
        <v>950</v>
      </c>
      <c r="B22" s="605">
        <f>IFERROR(B6/B19,0)</f>
        <v>0.2214303441218165</v>
      </c>
    </row>
    <row r="23" spans="1:5" ht="15" thickBot="1">
      <c r="A23" s="606" t="s">
        <v>951</v>
      </c>
      <c r="B23" s="607">
        <f>IFERROR(B6/B14,0)</f>
        <v>0.23189227611692614</v>
      </c>
    </row>
    <row r="24" spans="1:5" ht="16.5" customHeight="1">
      <c r="A24" s="608" t="s">
        <v>952</v>
      </c>
      <c r="B24" s="609"/>
      <c r="C24" s="609"/>
      <c r="D24" s="609"/>
      <c r="E24" s="609"/>
    </row>
    <row r="25" spans="1:5" ht="25.5" customHeight="1">
      <c r="A25" s="608" t="s">
        <v>953</v>
      </c>
    </row>
    <row r="26" spans="1:5" ht="57" customHeight="1">
      <c r="A26" s="608" t="s">
        <v>954</v>
      </c>
    </row>
    <row r="27" spans="1:5">
      <c r="A27" s="610"/>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85" zoomScaleNormal="85" workbookViewId="0">
      <selection activeCell="A4" sqref="A4"/>
    </sheetView>
  </sheetViews>
  <sheetFormatPr defaultRowHeight="14.5"/>
  <cols>
    <col min="1" max="1" width="82" customWidth="1"/>
    <col min="2" max="2" width="28.1796875" bestFit="1" customWidth="1"/>
    <col min="3" max="6" width="28.1796875" customWidth="1"/>
  </cols>
  <sheetData>
    <row r="1" spans="1:6">
      <c r="A1" s="594" t="s">
        <v>97</v>
      </c>
      <c r="B1" s="11" t="str">
        <f>Info!C2</f>
        <v>სს თიბისი ბანკი</v>
      </c>
      <c r="C1" s="1"/>
    </row>
    <row r="2" spans="1:6">
      <c r="A2" s="594" t="s">
        <v>98</v>
      </c>
      <c r="B2" s="230">
        <f>'1. key ratios'!B2</f>
        <v>46203</v>
      </c>
      <c r="C2" s="1"/>
    </row>
    <row r="3" spans="1:6">
      <c r="A3" s="595" t="s">
        <v>955</v>
      </c>
      <c r="B3" s="596" t="s">
        <v>933</v>
      </c>
      <c r="C3" s="1"/>
    </row>
    <row r="5" spans="1:6">
      <c r="A5" s="610"/>
    </row>
    <row r="6" spans="1:6" ht="15" thickBot="1">
      <c r="A6" s="611"/>
      <c r="B6" s="611"/>
      <c r="C6" s="611"/>
      <c r="D6" s="611"/>
      <c r="E6" s="611"/>
      <c r="F6" s="611"/>
    </row>
    <row r="7" spans="1:6">
      <c r="A7" s="718"/>
      <c r="B7" s="720" t="s">
        <v>956</v>
      </c>
      <c r="C7" s="720"/>
      <c r="D7" s="720"/>
      <c r="E7" s="720"/>
      <c r="F7" s="721" t="s">
        <v>957</v>
      </c>
    </row>
    <row r="8" spans="1:6" ht="26">
      <c r="A8" s="719"/>
      <c r="B8" s="612" t="s">
        <v>958</v>
      </c>
      <c r="C8" s="612" t="s">
        <v>959</v>
      </c>
      <c r="D8" s="612" t="s">
        <v>960</v>
      </c>
      <c r="E8" s="612" t="s">
        <v>961</v>
      </c>
      <c r="F8" s="722"/>
    </row>
    <row r="9" spans="1:6">
      <c r="A9" s="613" t="s">
        <v>962</v>
      </c>
      <c r="B9" s="614">
        <f>B13+B17</f>
        <v>1690344252.0242729</v>
      </c>
      <c r="C9" s="614">
        <f t="shared" ref="C9:E9" si="0">C13+C17</f>
        <v>1231072662.9676256</v>
      </c>
      <c r="D9" s="614">
        <f t="shared" si="0"/>
        <v>2233020722.753448</v>
      </c>
      <c r="E9" s="614">
        <f t="shared" si="0"/>
        <v>991987500</v>
      </c>
      <c r="F9" s="615">
        <f>F13+F17</f>
        <v>6146425137.7453461</v>
      </c>
    </row>
    <row r="10" spans="1:6">
      <c r="A10" s="616" t="s">
        <v>963</v>
      </c>
      <c r="B10" s="617">
        <f t="shared" ref="B10:E12" si="1">B14+B18</f>
        <v>747599180.09266591</v>
      </c>
      <c r="C10" s="617">
        <f t="shared" si="1"/>
        <v>0</v>
      </c>
      <c r="D10" s="617">
        <f t="shared" si="1"/>
        <v>123535510</v>
      </c>
      <c r="E10" s="617">
        <f t="shared" si="1"/>
        <v>0</v>
      </c>
      <c r="F10" s="615">
        <f>SUM(B10:E10)</f>
        <v>871134690.09266591</v>
      </c>
    </row>
    <row r="11" spans="1:6">
      <c r="A11" s="616" t="s">
        <v>964</v>
      </c>
      <c r="B11" s="617">
        <f t="shared" si="1"/>
        <v>942745071.93160689</v>
      </c>
      <c r="C11" s="617">
        <f t="shared" si="1"/>
        <v>1231072662.9676256</v>
      </c>
      <c r="D11" s="617">
        <f t="shared" si="1"/>
        <v>2109485212.753448</v>
      </c>
      <c r="E11" s="617">
        <f t="shared" si="1"/>
        <v>991987500</v>
      </c>
      <c r="F11" s="615">
        <f t="shared" ref="F11:F12" si="2">SUM(B11:E11)</f>
        <v>5275290447.6526804</v>
      </c>
    </row>
    <row r="12" spans="1:6">
      <c r="A12" s="618" t="s">
        <v>965</v>
      </c>
      <c r="B12" s="617">
        <f t="shared" si="1"/>
        <v>418864130.76914585</v>
      </c>
      <c r="C12" s="617">
        <f t="shared" si="1"/>
        <v>664786068.5689199</v>
      </c>
      <c r="D12" s="617">
        <f t="shared" si="1"/>
        <v>1886634882.4756975</v>
      </c>
      <c r="E12" s="617">
        <f t="shared" si="1"/>
        <v>991987500</v>
      </c>
      <c r="F12" s="615">
        <f t="shared" si="2"/>
        <v>3962272581.8137631</v>
      </c>
    </row>
    <row r="13" spans="1:6">
      <c r="A13" s="619" t="s">
        <v>966</v>
      </c>
      <c r="B13" s="620">
        <f>SUM(B14:B15)</f>
        <v>0</v>
      </c>
      <c r="C13" s="620">
        <f t="shared" ref="C13:F13" si="3">SUM(C14:C15)</f>
        <v>0</v>
      </c>
      <c r="D13" s="620">
        <f t="shared" si="3"/>
        <v>786126427.59000003</v>
      </c>
      <c r="E13" s="620">
        <f t="shared" si="3"/>
        <v>991987500</v>
      </c>
      <c r="F13" s="615">
        <f t="shared" si="3"/>
        <v>1778113927.5900002</v>
      </c>
    </row>
    <row r="14" spans="1:6">
      <c r="A14" s="616" t="s">
        <v>963</v>
      </c>
      <c r="B14" s="621">
        <v>0</v>
      </c>
      <c r="C14" s="621">
        <v>0</v>
      </c>
      <c r="D14" s="621">
        <v>97294134</v>
      </c>
      <c r="E14" s="621">
        <v>0</v>
      </c>
      <c r="F14" s="615">
        <v>97294134</v>
      </c>
    </row>
    <row r="15" spans="1:6">
      <c r="A15" s="616" t="s">
        <v>964</v>
      </c>
      <c r="B15" s="621">
        <v>0</v>
      </c>
      <c r="C15" s="621">
        <v>0</v>
      </c>
      <c r="D15" s="621">
        <v>688832293.59000003</v>
      </c>
      <c r="E15" s="621">
        <v>991987500</v>
      </c>
      <c r="F15" s="615">
        <v>1680819793.5900002</v>
      </c>
    </row>
    <row r="16" spans="1:6">
      <c r="A16" s="618" t="s">
        <v>965</v>
      </c>
      <c r="B16" s="621">
        <v>0</v>
      </c>
      <c r="C16" s="621">
        <v>0</v>
      </c>
      <c r="D16" s="621">
        <v>688832293.59000003</v>
      </c>
      <c r="E16" s="621">
        <v>991987500</v>
      </c>
      <c r="F16" s="615">
        <v>1680819793.5900002</v>
      </c>
    </row>
    <row r="17" spans="1:6">
      <c r="A17" s="619" t="s">
        <v>940</v>
      </c>
      <c r="B17" s="620">
        <f>SUM(B18:B19)</f>
        <v>1690344252.0242729</v>
      </c>
      <c r="C17" s="620">
        <f t="shared" ref="C17:F17" si="4">SUM(C18:C19)</f>
        <v>1231072662.9676256</v>
      </c>
      <c r="D17" s="620">
        <f t="shared" si="4"/>
        <v>1446894295.1634481</v>
      </c>
      <c r="E17" s="620">
        <f t="shared" si="4"/>
        <v>0</v>
      </c>
      <c r="F17" s="615">
        <f t="shared" si="4"/>
        <v>4368311210.1553459</v>
      </c>
    </row>
    <row r="18" spans="1:6">
      <c r="A18" s="616" t="s">
        <v>963</v>
      </c>
      <c r="B18" s="621">
        <v>747599180.09266591</v>
      </c>
      <c r="C18" s="621">
        <v>0</v>
      </c>
      <c r="D18" s="621">
        <v>26241376</v>
      </c>
      <c r="E18" s="621">
        <v>0</v>
      </c>
      <c r="F18" s="615">
        <v>773840556.09266591</v>
      </c>
    </row>
    <row r="19" spans="1:6">
      <c r="A19" s="616" t="s">
        <v>964</v>
      </c>
      <c r="B19" s="621">
        <v>942745071.93160689</v>
      </c>
      <c r="C19" s="621">
        <v>1231072662.9676256</v>
      </c>
      <c r="D19" s="621">
        <v>1420652919.1634481</v>
      </c>
      <c r="E19" s="621">
        <v>0</v>
      </c>
      <c r="F19" s="615">
        <v>3594470654.0626802</v>
      </c>
    </row>
    <row r="20" spans="1:6" ht="15" thickBot="1">
      <c r="A20" s="622" t="s">
        <v>965</v>
      </c>
      <c r="B20" s="621">
        <v>418864130.76914585</v>
      </c>
      <c r="C20" s="621">
        <v>664786068.5689199</v>
      </c>
      <c r="D20" s="621">
        <v>1197802588.8856976</v>
      </c>
      <c r="E20" s="621">
        <v>0</v>
      </c>
      <c r="F20" s="615">
        <v>2281452788.2237635</v>
      </c>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F69"/>
  <sheetViews>
    <sheetView zoomScale="70" zoomScaleNormal="70" workbookViewId="0">
      <pane xSplit="1" ySplit="5" topLeftCell="B6" activePane="bottomRight" state="frozen"/>
      <selection pane="topRight" activeCell="B1" sqref="B1"/>
      <selection pane="bottomLeft" activeCell="A5" sqref="A5"/>
      <selection pane="bottomRight" activeCell="B2" sqref="B2"/>
    </sheetView>
  </sheetViews>
  <sheetFormatPr defaultRowHeight="14.5"/>
  <cols>
    <col min="1" max="1" width="10.7265625" style="29" customWidth="1"/>
    <col min="2" max="2" width="91.81640625" style="29" customWidth="1"/>
    <col min="3" max="3" width="53.1796875" style="29" customWidth="1"/>
    <col min="4" max="4" width="32.1796875" style="29" customWidth="1"/>
    <col min="5" max="5" width="9.453125" customWidth="1"/>
  </cols>
  <sheetData>
    <row r="1" spans="1:6">
      <c r="A1" s="12" t="s">
        <v>97</v>
      </c>
      <c r="B1" s="13" t="str">
        <f>Info!C2</f>
        <v>სს თიბისი ბანკი</v>
      </c>
      <c r="E1" s="1"/>
      <c r="F1" s="1"/>
    </row>
    <row r="2" spans="1:6" s="12" customFormat="1" ht="15.75" customHeight="1">
      <c r="A2" s="12" t="s">
        <v>98</v>
      </c>
      <c r="B2" s="230">
        <f>'1. key ratios'!B2</f>
        <v>46203</v>
      </c>
    </row>
    <row r="3" spans="1:6" s="12" customFormat="1" ht="15.75" customHeight="1">
      <c r="A3" s="18"/>
    </row>
    <row r="4" spans="1:6" s="12" customFormat="1" ht="15.75" customHeight="1" thickBot="1">
      <c r="A4" s="12" t="s">
        <v>247</v>
      </c>
      <c r="B4" s="105" t="s">
        <v>161</v>
      </c>
      <c r="D4" s="106" t="s">
        <v>76</v>
      </c>
    </row>
    <row r="5" spans="1:6" ht="26">
      <c r="A5" s="72" t="s">
        <v>25</v>
      </c>
      <c r="B5" s="73" t="s">
        <v>133</v>
      </c>
      <c r="C5" s="504" t="s">
        <v>830</v>
      </c>
      <c r="D5" s="505" t="s">
        <v>162</v>
      </c>
    </row>
    <row r="6" spans="1:6">
      <c r="A6" s="321">
        <v>1</v>
      </c>
      <c r="B6" s="284" t="s">
        <v>815</v>
      </c>
      <c r="C6" s="506">
        <f>SUM(C7:C9)</f>
        <v>3819723509.8269</v>
      </c>
      <c r="D6" s="507"/>
      <c r="E6" s="4"/>
    </row>
    <row r="7" spans="1:6">
      <c r="A7" s="321">
        <v>1.1000000000000001</v>
      </c>
      <c r="B7" s="285" t="s">
        <v>85</v>
      </c>
      <c r="C7" s="339">
        <v>831319622.05130005</v>
      </c>
      <c r="D7" s="68">
        <v>0</v>
      </c>
      <c r="E7" s="4"/>
    </row>
    <row r="8" spans="1:6">
      <c r="A8" s="321">
        <v>1.2</v>
      </c>
      <c r="B8" s="285" t="s">
        <v>86</v>
      </c>
      <c r="C8" s="339">
        <v>1780557387.7989001</v>
      </c>
      <c r="D8" s="68">
        <v>0</v>
      </c>
      <c r="E8" s="4"/>
    </row>
    <row r="9" spans="1:6">
      <c r="A9" s="321">
        <v>1.3</v>
      </c>
      <c r="B9" s="285" t="s">
        <v>87</v>
      </c>
      <c r="C9" s="339">
        <v>1207846499.9766998</v>
      </c>
      <c r="D9" s="68">
        <v>0</v>
      </c>
      <c r="E9" s="4"/>
    </row>
    <row r="10" spans="1:6">
      <c r="A10" s="321">
        <v>2</v>
      </c>
      <c r="B10" s="286" t="s">
        <v>702</v>
      </c>
      <c r="C10" s="339">
        <v>125830350.13329999</v>
      </c>
      <c r="D10" s="68">
        <v>0</v>
      </c>
      <c r="E10" s="4"/>
    </row>
    <row r="11" spans="1:6">
      <c r="A11" s="321">
        <v>2.1</v>
      </c>
      <c r="B11" s="287" t="s">
        <v>703</v>
      </c>
      <c r="C11" s="339">
        <v>125830350.13329999</v>
      </c>
      <c r="D11" s="69">
        <v>0</v>
      </c>
      <c r="E11" s="5"/>
    </row>
    <row r="12" spans="1:6" ht="23.5" customHeight="1">
      <c r="A12" s="321">
        <v>3</v>
      </c>
      <c r="B12" s="288" t="s">
        <v>704</v>
      </c>
      <c r="C12" s="339">
        <v>0</v>
      </c>
      <c r="D12" s="69">
        <v>0</v>
      </c>
      <c r="E12" s="5"/>
    </row>
    <row r="13" spans="1:6" ht="23.15" customHeight="1">
      <c r="A13" s="321">
        <v>4</v>
      </c>
      <c r="B13" s="289" t="s">
        <v>705</v>
      </c>
      <c r="C13" s="339">
        <v>0</v>
      </c>
      <c r="D13" s="69">
        <v>0</v>
      </c>
      <c r="E13" s="5"/>
    </row>
    <row r="14" spans="1:6">
      <c r="A14" s="321">
        <v>5</v>
      </c>
      <c r="B14" s="289" t="s">
        <v>706</v>
      </c>
      <c r="C14" s="342">
        <f>SUM(C15:C17)</f>
        <v>5426776911.7215014</v>
      </c>
      <c r="D14" s="69"/>
      <c r="E14" s="5"/>
    </row>
    <row r="15" spans="1:6">
      <c r="A15" s="321">
        <v>5.0999999999999996</v>
      </c>
      <c r="B15" s="290" t="s">
        <v>707</v>
      </c>
      <c r="C15" s="339">
        <v>1213637.46</v>
      </c>
      <c r="D15" s="69">
        <v>0</v>
      </c>
      <c r="E15" s="4"/>
    </row>
    <row r="16" spans="1:6">
      <c r="A16" s="321">
        <v>5.2</v>
      </c>
      <c r="B16" s="290" t="s">
        <v>542</v>
      </c>
      <c r="C16" s="339">
        <v>5425563274.2615013</v>
      </c>
      <c r="D16" s="68">
        <v>0</v>
      </c>
      <c r="E16" s="4"/>
    </row>
    <row r="17" spans="1:5">
      <c r="A17" s="321">
        <v>5.3</v>
      </c>
      <c r="B17" s="290" t="s">
        <v>708</v>
      </c>
      <c r="C17" s="339">
        <v>0</v>
      </c>
      <c r="D17" s="68">
        <v>0</v>
      </c>
      <c r="E17" s="4"/>
    </row>
    <row r="18" spans="1:5">
      <c r="A18" s="321">
        <v>6</v>
      </c>
      <c r="B18" s="288" t="s">
        <v>709</v>
      </c>
      <c r="C18" s="343">
        <f>SUM(C19:C20)</f>
        <v>28200770555.248188</v>
      </c>
      <c r="D18" s="68"/>
      <c r="E18" s="4"/>
    </row>
    <row r="19" spans="1:5">
      <c r="A19" s="321">
        <v>6.1</v>
      </c>
      <c r="B19" s="290" t="s">
        <v>542</v>
      </c>
      <c r="C19" s="340">
        <v>0</v>
      </c>
      <c r="D19" s="68">
        <v>0</v>
      </c>
      <c r="E19" s="4"/>
    </row>
    <row r="20" spans="1:5">
      <c r="A20" s="321">
        <v>6.2</v>
      </c>
      <c r="B20" s="290" t="s">
        <v>708</v>
      </c>
      <c r="C20" s="340">
        <v>28200770555.248188</v>
      </c>
      <c r="D20" s="68">
        <v>0</v>
      </c>
      <c r="E20" s="4"/>
    </row>
    <row r="21" spans="1:5">
      <c r="A21" s="321">
        <v>7</v>
      </c>
      <c r="B21" s="291" t="s">
        <v>710</v>
      </c>
      <c r="C21" s="340">
        <v>24022149.109999999</v>
      </c>
      <c r="D21" s="68">
        <v>0</v>
      </c>
      <c r="E21" s="4"/>
    </row>
    <row r="22" spans="1:5">
      <c r="A22" s="321">
        <v>8</v>
      </c>
      <c r="B22" s="292" t="s">
        <v>711</v>
      </c>
      <c r="C22" s="340">
        <v>0</v>
      </c>
      <c r="D22" s="68">
        <v>0</v>
      </c>
      <c r="E22" s="4"/>
    </row>
    <row r="23" spans="1:5">
      <c r="A23" s="321">
        <v>9</v>
      </c>
      <c r="B23" s="289" t="s">
        <v>712</v>
      </c>
      <c r="C23" s="343">
        <f>SUM(C24:C25)</f>
        <v>787841925.05229998</v>
      </c>
      <c r="D23" s="508"/>
      <c r="E23" s="4"/>
    </row>
    <row r="24" spans="1:5">
      <c r="A24" s="321">
        <v>9.1</v>
      </c>
      <c r="B24" s="293" t="s">
        <v>713</v>
      </c>
      <c r="C24" s="341">
        <v>777533096.17229998</v>
      </c>
      <c r="D24" s="70">
        <v>0</v>
      </c>
      <c r="E24" s="4"/>
    </row>
    <row r="25" spans="1:5">
      <c r="A25" s="321">
        <v>9.1999999999999993</v>
      </c>
      <c r="B25" s="293" t="s">
        <v>714</v>
      </c>
      <c r="C25" s="341">
        <v>10308828.879999999</v>
      </c>
      <c r="D25" s="509">
        <v>0</v>
      </c>
      <c r="E25" s="3"/>
    </row>
    <row r="26" spans="1:5">
      <c r="A26" s="321">
        <v>10</v>
      </c>
      <c r="B26" s="289" t="s">
        <v>36</v>
      </c>
      <c r="C26" s="344">
        <f>SUM(C27:C28)</f>
        <v>472331178.76700008</v>
      </c>
      <c r="D26" s="516" t="s">
        <v>1026</v>
      </c>
      <c r="E26" s="4"/>
    </row>
    <row r="27" spans="1:5">
      <c r="A27" s="321">
        <v>10.1</v>
      </c>
      <c r="B27" s="293" t="s">
        <v>715</v>
      </c>
      <c r="C27" s="339">
        <v>27502089.174000002</v>
      </c>
      <c r="D27" s="516" t="s">
        <v>1026</v>
      </c>
      <c r="E27" s="4"/>
    </row>
    <row r="28" spans="1:5">
      <c r="A28" s="321">
        <v>10.199999999999999</v>
      </c>
      <c r="B28" s="293" t="s">
        <v>716</v>
      </c>
      <c r="C28" s="339">
        <v>444829089.59300005</v>
      </c>
      <c r="D28" s="516" t="s">
        <v>1026</v>
      </c>
      <c r="E28" s="4"/>
    </row>
    <row r="29" spans="1:5">
      <c r="A29" s="321">
        <v>11</v>
      </c>
      <c r="B29" s="289" t="s">
        <v>717</v>
      </c>
      <c r="C29" s="343">
        <f>SUM(C30:C31)</f>
        <v>-7.0000000009313224E-2</v>
      </c>
      <c r="D29" s="68"/>
      <c r="E29" s="4"/>
    </row>
    <row r="30" spans="1:5">
      <c r="A30" s="321">
        <v>11.1</v>
      </c>
      <c r="B30" s="293" t="s">
        <v>718</v>
      </c>
      <c r="C30" s="339">
        <v>-1.0000000009313226E-2</v>
      </c>
      <c r="D30" s="68">
        <v>0</v>
      </c>
      <c r="E30" s="4"/>
    </row>
    <row r="31" spans="1:5">
      <c r="A31" s="321">
        <v>11.2</v>
      </c>
      <c r="B31" s="293" t="s">
        <v>719</v>
      </c>
      <c r="C31" s="339">
        <v>-0.06</v>
      </c>
      <c r="D31" s="68">
        <v>0</v>
      </c>
      <c r="E31" s="4"/>
    </row>
    <row r="32" spans="1:5">
      <c r="A32" s="321">
        <v>13</v>
      </c>
      <c r="B32" s="289" t="s">
        <v>88</v>
      </c>
      <c r="C32" s="339">
        <v>871131888.29820001</v>
      </c>
      <c r="D32" s="68">
        <v>0</v>
      </c>
      <c r="E32" s="4"/>
    </row>
    <row r="33" spans="1:5">
      <c r="A33" s="321">
        <v>13.1</v>
      </c>
      <c r="B33" s="294" t="s">
        <v>720</v>
      </c>
      <c r="C33" s="339">
        <v>455782216.78719997</v>
      </c>
      <c r="D33" s="68">
        <v>0</v>
      </c>
      <c r="E33" s="4"/>
    </row>
    <row r="34" spans="1:5">
      <c r="A34" s="321">
        <v>13.2</v>
      </c>
      <c r="B34" s="294" t="s">
        <v>721</v>
      </c>
      <c r="C34" s="339">
        <v>0</v>
      </c>
      <c r="D34" s="70">
        <v>0</v>
      </c>
      <c r="E34" s="4"/>
    </row>
    <row r="35" spans="1:5">
      <c r="A35" s="321">
        <v>14</v>
      </c>
      <c r="B35" s="295" t="s">
        <v>722</v>
      </c>
      <c r="C35" s="345">
        <f>SUM(C6,C10,C12,C13,C14,C18,C21,C22,C23,C26,C29,C32)</f>
        <v>39728428468.087387</v>
      </c>
      <c r="D35" s="70"/>
      <c r="E35" s="4"/>
    </row>
    <row r="36" spans="1:5">
      <c r="A36" s="321"/>
      <c r="B36" s="296" t="s">
        <v>93</v>
      </c>
      <c r="C36" s="518">
        <v>0</v>
      </c>
      <c r="D36" s="71">
        <v>0</v>
      </c>
      <c r="E36" s="4"/>
    </row>
    <row r="37" spans="1:5">
      <c r="A37" s="321">
        <v>15</v>
      </c>
      <c r="B37" s="297" t="s">
        <v>723</v>
      </c>
      <c r="C37" s="510">
        <v>63907699.556200005</v>
      </c>
      <c r="D37" s="509">
        <v>0</v>
      </c>
      <c r="E37" s="3"/>
    </row>
    <row r="38" spans="1:5">
      <c r="A38" s="321">
        <v>15.1</v>
      </c>
      <c r="B38" s="298" t="s">
        <v>703</v>
      </c>
      <c r="C38" s="510">
        <v>63907699.556200005</v>
      </c>
      <c r="D38" s="68">
        <v>0</v>
      </c>
      <c r="E38" s="4"/>
    </row>
    <row r="39" spans="1:5" ht="20">
      <c r="A39" s="321">
        <v>16</v>
      </c>
      <c r="B39" s="291" t="s">
        <v>724</v>
      </c>
      <c r="C39" s="510">
        <v>0</v>
      </c>
      <c r="D39" s="68">
        <v>0</v>
      </c>
      <c r="E39" s="4"/>
    </row>
    <row r="40" spans="1:5">
      <c r="A40" s="321">
        <v>17</v>
      </c>
      <c r="B40" s="291" t="s">
        <v>725</v>
      </c>
      <c r="C40" s="343">
        <f>SUM(C41:C44)</f>
        <v>31305877823.313107</v>
      </c>
      <c r="D40" s="68"/>
      <c r="E40" s="4"/>
    </row>
    <row r="41" spans="1:5">
      <c r="A41" s="321">
        <v>17.100000000000001</v>
      </c>
      <c r="B41" s="299" t="s">
        <v>726</v>
      </c>
      <c r="C41" s="339">
        <v>26950539956.861404</v>
      </c>
      <c r="D41" s="68">
        <v>0</v>
      </c>
      <c r="E41" s="4"/>
    </row>
    <row r="42" spans="1:5">
      <c r="A42" s="333">
        <v>17.2</v>
      </c>
      <c r="B42" s="334" t="s">
        <v>89</v>
      </c>
      <c r="C42" s="339">
        <v>4256554828.6935997</v>
      </c>
      <c r="D42" s="70">
        <v>0</v>
      </c>
      <c r="E42" s="4"/>
    </row>
    <row r="43" spans="1:5">
      <c r="A43" s="321">
        <v>17.3</v>
      </c>
      <c r="B43" s="335" t="s">
        <v>727</v>
      </c>
      <c r="C43" s="339">
        <v>31844741.6043</v>
      </c>
      <c r="D43" s="511">
        <v>0</v>
      </c>
      <c r="E43" s="4"/>
    </row>
    <row r="44" spans="1:5">
      <c r="A44" s="321">
        <v>17.399999999999999</v>
      </c>
      <c r="B44" s="335" t="s">
        <v>728</v>
      </c>
      <c r="C44" s="339">
        <v>66938296.153799996</v>
      </c>
      <c r="D44" s="511">
        <v>0</v>
      </c>
      <c r="E44" s="4"/>
    </row>
    <row r="45" spans="1:5">
      <c r="A45" s="321">
        <v>18</v>
      </c>
      <c r="B45" s="307" t="s">
        <v>729</v>
      </c>
      <c r="C45" s="339">
        <v>10878006.537599999</v>
      </c>
      <c r="D45" s="511">
        <v>0</v>
      </c>
      <c r="E45" s="3"/>
    </row>
    <row r="46" spans="1:5">
      <c r="A46" s="321">
        <v>19</v>
      </c>
      <c r="B46" s="307" t="s">
        <v>730</v>
      </c>
      <c r="C46" s="343">
        <f>SUM(C47:C48)</f>
        <v>86499141.999500006</v>
      </c>
      <c r="D46" s="511"/>
    </row>
    <row r="47" spans="1:5">
      <c r="A47" s="321">
        <v>19.100000000000001</v>
      </c>
      <c r="B47" s="336" t="s">
        <v>731</v>
      </c>
      <c r="C47" s="339">
        <v>44646108.656300001</v>
      </c>
      <c r="D47" s="511">
        <v>0</v>
      </c>
    </row>
    <row r="48" spans="1:5">
      <c r="A48" s="321">
        <v>19.2</v>
      </c>
      <c r="B48" s="336" t="s">
        <v>732</v>
      </c>
      <c r="C48" s="339">
        <v>41853033.343199998</v>
      </c>
      <c r="D48" s="511">
        <v>0</v>
      </c>
    </row>
    <row r="49" spans="1:4">
      <c r="A49" s="321">
        <v>20</v>
      </c>
      <c r="B49" s="303" t="s">
        <v>90</v>
      </c>
      <c r="C49" s="339">
        <v>1858025566.5148001</v>
      </c>
      <c r="D49" s="511">
        <v>0</v>
      </c>
    </row>
    <row r="50" spans="1:4">
      <c r="A50" s="321">
        <v>21</v>
      </c>
      <c r="B50" s="304" t="s">
        <v>78</v>
      </c>
      <c r="C50" s="339">
        <v>451374656.26070005</v>
      </c>
      <c r="D50" s="511">
        <v>0</v>
      </c>
    </row>
    <row r="51" spans="1:4">
      <c r="A51" s="321">
        <v>21.1</v>
      </c>
      <c r="B51" s="300" t="s">
        <v>733</v>
      </c>
      <c r="C51" s="339">
        <v>206976701.24000001</v>
      </c>
      <c r="D51" s="511">
        <v>0</v>
      </c>
    </row>
    <row r="52" spans="1:4">
      <c r="A52" s="321">
        <v>22</v>
      </c>
      <c r="B52" s="303" t="s">
        <v>734</v>
      </c>
      <c r="C52" s="343">
        <f>SUM(C37,C39,C40,C45,C46,C49,C50)</f>
        <v>33776562894.181908</v>
      </c>
      <c r="D52" s="511"/>
    </row>
    <row r="53" spans="1:4">
      <c r="A53" s="321"/>
      <c r="B53" s="305" t="s">
        <v>735</v>
      </c>
      <c r="C53" s="512">
        <v>0</v>
      </c>
      <c r="D53" s="511">
        <v>0</v>
      </c>
    </row>
    <row r="54" spans="1:4">
      <c r="A54" s="321">
        <v>23</v>
      </c>
      <c r="B54" s="303" t="s">
        <v>94</v>
      </c>
      <c r="C54" s="343">
        <v>21015907.690000001</v>
      </c>
      <c r="D54" s="516" t="s">
        <v>1027</v>
      </c>
    </row>
    <row r="55" spans="1:4">
      <c r="A55" s="321">
        <v>24</v>
      </c>
      <c r="B55" s="303" t="s">
        <v>736</v>
      </c>
      <c r="C55" s="513">
        <v>0</v>
      </c>
      <c r="D55" s="517">
        <v>0</v>
      </c>
    </row>
    <row r="56" spans="1:4">
      <c r="A56" s="321">
        <v>25</v>
      </c>
      <c r="B56" s="303" t="s">
        <v>91</v>
      </c>
      <c r="C56" s="343">
        <v>521190199.20999998</v>
      </c>
      <c r="D56" s="516" t="s">
        <v>1028</v>
      </c>
    </row>
    <row r="57" spans="1:4">
      <c r="A57" s="321">
        <v>26</v>
      </c>
      <c r="B57" s="307" t="s">
        <v>737</v>
      </c>
      <c r="C57" s="513">
        <v>-100</v>
      </c>
      <c r="D57" s="516" t="s">
        <v>1029</v>
      </c>
    </row>
    <row r="58" spans="1:4">
      <c r="A58" s="321">
        <v>27</v>
      </c>
      <c r="B58" s="307" t="s">
        <v>738</v>
      </c>
      <c r="C58" s="343">
        <f>SUM(C59:C60)</f>
        <v>0</v>
      </c>
      <c r="D58" s="517">
        <v>0</v>
      </c>
    </row>
    <row r="59" spans="1:4">
      <c r="A59" s="321">
        <v>27.1</v>
      </c>
      <c r="B59" s="336" t="s">
        <v>739</v>
      </c>
      <c r="C59" s="339">
        <v>0</v>
      </c>
      <c r="D59" s="517">
        <v>0</v>
      </c>
    </row>
    <row r="60" spans="1:4">
      <c r="A60" s="321">
        <v>27.2</v>
      </c>
      <c r="B60" s="335" t="s">
        <v>740</v>
      </c>
      <c r="C60" s="339">
        <v>0</v>
      </c>
      <c r="D60" s="517">
        <v>0</v>
      </c>
    </row>
    <row r="61" spans="1:4">
      <c r="A61" s="321">
        <v>28</v>
      </c>
      <c r="B61" s="304" t="s">
        <v>741</v>
      </c>
      <c r="C61" s="514">
        <v>-80851110.006500006</v>
      </c>
      <c r="D61" s="516" t="s">
        <v>1030</v>
      </c>
    </row>
    <row r="62" spans="1:4">
      <c r="A62" s="321">
        <v>29</v>
      </c>
      <c r="B62" s="307" t="s">
        <v>742</v>
      </c>
      <c r="C62" s="343">
        <f>SUM(C63:C65)</f>
        <v>16532829.516600002</v>
      </c>
      <c r="D62" s="516" t="s">
        <v>1031</v>
      </c>
    </row>
    <row r="63" spans="1:4">
      <c r="A63" s="321">
        <v>29.1</v>
      </c>
      <c r="B63" s="337" t="s">
        <v>743</v>
      </c>
      <c r="C63" s="514">
        <v>107811</v>
      </c>
      <c r="D63" s="517">
        <v>0</v>
      </c>
    </row>
    <row r="64" spans="1:4" ht="24" customHeight="1">
      <c r="A64" s="321">
        <v>29.2</v>
      </c>
      <c r="B64" s="336" t="s">
        <v>744</v>
      </c>
      <c r="C64" s="514">
        <v>485361.21</v>
      </c>
      <c r="D64" s="517">
        <v>0</v>
      </c>
    </row>
    <row r="65" spans="1:4" ht="22" customHeight="1">
      <c r="A65" s="321">
        <v>29.3</v>
      </c>
      <c r="B65" s="338" t="s">
        <v>745</v>
      </c>
      <c r="C65" s="339">
        <v>15939657.306600001</v>
      </c>
      <c r="D65" s="517">
        <v>0</v>
      </c>
    </row>
    <row r="66" spans="1:4">
      <c r="A66" s="321">
        <v>30</v>
      </c>
      <c r="B66" s="307" t="s">
        <v>92</v>
      </c>
      <c r="C66" s="339">
        <v>5473977834.6701994</v>
      </c>
      <c r="D66" s="516" t="s">
        <v>1032</v>
      </c>
    </row>
    <row r="67" spans="1:4">
      <c r="A67" s="321">
        <v>31</v>
      </c>
      <c r="B67" s="306" t="s">
        <v>746</v>
      </c>
      <c r="C67" s="343">
        <f>SUM(C54,C55,C56,C57,C58,C61,C62,C66)</f>
        <v>5951865561.0802994</v>
      </c>
      <c r="D67" s="517">
        <v>0</v>
      </c>
    </row>
    <row r="68" spans="1:4">
      <c r="A68" s="321">
        <v>32</v>
      </c>
      <c r="B68" s="307" t="s">
        <v>747</v>
      </c>
      <c r="C68" s="343">
        <f>SUM(C52,C67)</f>
        <v>39728428455.262207</v>
      </c>
      <c r="D68" s="517">
        <v>0</v>
      </c>
    </row>
    <row r="69" spans="1:4">
      <c r="C69" s="515"/>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22"/>
  <sheetViews>
    <sheetView zoomScale="70" zoomScaleNormal="70" workbookViewId="0">
      <pane xSplit="2" ySplit="7" topLeftCell="L8" activePane="bottomRight" state="frozen"/>
      <selection pane="topRight" activeCell="C1" sqref="C1"/>
      <selection pane="bottomLeft" activeCell="A8" sqref="A8"/>
      <selection pane="bottomRight" activeCell="B4" sqref="B4"/>
    </sheetView>
  </sheetViews>
  <sheetFormatPr defaultColWidth="9.1796875" defaultRowHeight="13"/>
  <cols>
    <col min="1" max="1" width="10.54296875" style="1" bestFit="1" customWidth="1"/>
    <col min="2" max="2" width="97" style="1" bestFit="1" customWidth="1"/>
    <col min="3" max="3" width="15" style="1" bestFit="1" customWidth="1"/>
    <col min="4" max="4" width="13.453125" style="1" bestFit="1" customWidth="1"/>
    <col min="5" max="5" width="13.54296875" style="1" bestFit="1" customWidth="1"/>
    <col min="6" max="6" width="13.453125" style="1" bestFit="1" customWidth="1"/>
    <col min="7" max="7" width="15" style="1" bestFit="1" customWidth="1"/>
    <col min="8" max="8" width="13.453125" style="1" bestFit="1" customWidth="1"/>
    <col min="9" max="9" width="12.7265625" style="1" bestFit="1" customWidth="1"/>
    <col min="10" max="10" width="13.54296875" style="1" bestFit="1" customWidth="1"/>
    <col min="11" max="11" width="15" style="1" bestFit="1" customWidth="1"/>
    <col min="12" max="12" width="13.54296875" style="1" bestFit="1" customWidth="1"/>
    <col min="13" max="13" width="16.1796875" style="1" bestFit="1" customWidth="1"/>
    <col min="14" max="14" width="15" style="1" bestFit="1" customWidth="1"/>
    <col min="15" max="15" width="11.54296875" style="1" bestFit="1" customWidth="1"/>
    <col min="16" max="16" width="13.453125" style="1" bestFit="1" customWidth="1"/>
    <col min="17" max="17" width="12.7265625" style="1" bestFit="1" customWidth="1"/>
    <col min="18" max="18" width="13.453125" style="1" bestFit="1" customWidth="1"/>
    <col min="19" max="19" width="31.54296875" style="1" bestFit="1" customWidth="1"/>
    <col min="20" max="16384" width="9.1796875" style="8"/>
  </cols>
  <sheetData>
    <row r="1" spans="1:19">
      <c r="A1" s="1" t="s">
        <v>97</v>
      </c>
      <c r="B1" s="1" t="str">
        <f>Info!C2</f>
        <v>სს თიბისი ბანკი</v>
      </c>
    </row>
    <row r="2" spans="1:19">
      <c r="A2" s="1" t="s">
        <v>98</v>
      </c>
      <c r="B2" s="230">
        <f>'1. key ratios'!B2</f>
        <v>46203</v>
      </c>
    </row>
    <row r="4" spans="1:19" ht="26.5" thickBot="1">
      <c r="A4" s="28" t="s">
        <v>248</v>
      </c>
      <c r="B4" s="144" t="s">
        <v>282</v>
      </c>
    </row>
    <row r="5" spans="1:19">
      <c r="A5" s="59"/>
      <c r="B5" s="61"/>
      <c r="C5" s="54" t="s">
        <v>0</v>
      </c>
      <c r="D5" s="54" t="s">
        <v>1</v>
      </c>
      <c r="E5" s="54" t="s">
        <v>2</v>
      </c>
      <c r="F5" s="54" t="s">
        <v>3</v>
      </c>
      <c r="G5" s="54" t="s">
        <v>4</v>
      </c>
      <c r="H5" s="54" t="s">
        <v>5</v>
      </c>
      <c r="I5" s="54" t="s">
        <v>134</v>
      </c>
      <c r="J5" s="54" t="s">
        <v>135</v>
      </c>
      <c r="K5" s="54" t="s">
        <v>136</v>
      </c>
      <c r="L5" s="54" t="s">
        <v>137</v>
      </c>
      <c r="M5" s="54" t="s">
        <v>138</v>
      </c>
      <c r="N5" s="54" t="s">
        <v>139</v>
      </c>
      <c r="O5" s="54" t="s">
        <v>269</v>
      </c>
      <c r="P5" s="54" t="s">
        <v>270</v>
      </c>
      <c r="Q5" s="54" t="s">
        <v>271</v>
      </c>
      <c r="R5" s="140" t="s">
        <v>272</v>
      </c>
      <c r="S5" s="55" t="s">
        <v>273</v>
      </c>
    </row>
    <row r="6" spans="1:19" ht="46.5" customHeight="1">
      <c r="A6" s="74"/>
      <c r="B6" s="727" t="s">
        <v>274</v>
      </c>
      <c r="C6" s="725">
        <v>0</v>
      </c>
      <c r="D6" s="726"/>
      <c r="E6" s="725">
        <v>0.2</v>
      </c>
      <c r="F6" s="726"/>
      <c r="G6" s="725">
        <v>0.35</v>
      </c>
      <c r="H6" s="726"/>
      <c r="I6" s="725">
        <v>0.5</v>
      </c>
      <c r="J6" s="726"/>
      <c r="K6" s="725">
        <v>0.75</v>
      </c>
      <c r="L6" s="726"/>
      <c r="M6" s="725">
        <v>1</v>
      </c>
      <c r="N6" s="726"/>
      <c r="O6" s="725">
        <v>1.5</v>
      </c>
      <c r="P6" s="726"/>
      <c r="Q6" s="725">
        <v>2.5</v>
      </c>
      <c r="R6" s="726"/>
      <c r="S6" s="723" t="s">
        <v>145</v>
      </c>
    </row>
    <row r="7" spans="1:19">
      <c r="A7" s="74"/>
      <c r="B7" s="728"/>
      <c r="C7" s="143" t="s">
        <v>267</v>
      </c>
      <c r="D7" s="143" t="s">
        <v>268</v>
      </c>
      <c r="E7" s="143" t="s">
        <v>267</v>
      </c>
      <c r="F7" s="143" t="s">
        <v>268</v>
      </c>
      <c r="G7" s="143" t="s">
        <v>267</v>
      </c>
      <c r="H7" s="143" t="s">
        <v>268</v>
      </c>
      <c r="I7" s="143" t="s">
        <v>267</v>
      </c>
      <c r="J7" s="143" t="s">
        <v>268</v>
      </c>
      <c r="K7" s="143" t="s">
        <v>267</v>
      </c>
      <c r="L7" s="143" t="s">
        <v>268</v>
      </c>
      <c r="M7" s="143" t="s">
        <v>267</v>
      </c>
      <c r="N7" s="143" t="s">
        <v>268</v>
      </c>
      <c r="O7" s="143" t="s">
        <v>267</v>
      </c>
      <c r="P7" s="143" t="s">
        <v>268</v>
      </c>
      <c r="Q7" s="143" t="s">
        <v>267</v>
      </c>
      <c r="R7" s="143" t="s">
        <v>268</v>
      </c>
      <c r="S7" s="724"/>
    </row>
    <row r="8" spans="1:19">
      <c r="A8" s="58">
        <v>1</v>
      </c>
      <c r="B8" s="82" t="s">
        <v>123</v>
      </c>
      <c r="C8" s="519">
        <v>3078003483.7056994</v>
      </c>
      <c r="D8" s="519">
        <v>0</v>
      </c>
      <c r="E8" s="519">
        <v>47555034.254000001</v>
      </c>
      <c r="F8" s="519">
        <v>0</v>
      </c>
      <c r="G8" s="519">
        <v>0</v>
      </c>
      <c r="H8" s="519">
        <v>0</v>
      </c>
      <c r="I8" s="519">
        <v>64254882.166999996</v>
      </c>
      <c r="J8" s="519">
        <v>0</v>
      </c>
      <c r="K8" s="519">
        <v>0</v>
      </c>
      <c r="L8" s="519">
        <v>0</v>
      </c>
      <c r="M8" s="519">
        <v>1890671694.3654418</v>
      </c>
      <c r="N8" s="519">
        <v>0</v>
      </c>
      <c r="O8" s="519">
        <v>0</v>
      </c>
      <c r="P8" s="519">
        <v>0</v>
      </c>
      <c r="Q8" s="519">
        <v>0</v>
      </c>
      <c r="R8" s="519">
        <v>0</v>
      </c>
      <c r="S8" s="520">
        <f>$C$6*SUM(C8:D8)+$E$6*SUM(E8:F8)+$G$6*SUM(G8:H8)+$I$6*SUM(I8:J8)+$K$6*SUM(K8:L8)+$M$6*SUM(M8:N8)+$O$6*SUM(O8:P8)+$Q$6*SUM(Q8:R8)</f>
        <v>1932310142.2997417</v>
      </c>
    </row>
    <row r="9" spans="1:19">
      <c r="A9" s="58">
        <v>2</v>
      </c>
      <c r="B9" s="82" t="s">
        <v>124</v>
      </c>
      <c r="C9" s="519">
        <v>0</v>
      </c>
      <c r="D9" s="519">
        <v>0</v>
      </c>
      <c r="E9" s="519">
        <v>0</v>
      </c>
      <c r="F9" s="519">
        <v>0</v>
      </c>
      <c r="G9" s="519">
        <v>0</v>
      </c>
      <c r="H9" s="519">
        <v>0</v>
      </c>
      <c r="I9" s="519">
        <v>0</v>
      </c>
      <c r="J9" s="519">
        <v>0</v>
      </c>
      <c r="K9" s="519">
        <v>0</v>
      </c>
      <c r="L9" s="519">
        <v>0</v>
      </c>
      <c r="M9" s="519">
        <v>0</v>
      </c>
      <c r="N9" s="519">
        <v>0</v>
      </c>
      <c r="O9" s="519">
        <v>0</v>
      </c>
      <c r="P9" s="519">
        <v>0</v>
      </c>
      <c r="Q9" s="519">
        <v>0</v>
      </c>
      <c r="R9" s="519">
        <v>0</v>
      </c>
      <c r="S9" s="520">
        <f t="shared" ref="S9:S21" si="0">$C$6*SUM(C9:D9)+$E$6*SUM(E9:F9)+$G$6*SUM(G9:H9)+$I$6*SUM(I9:J9)+$K$6*SUM(K9:L9)+$M$6*SUM(M9:N9)+$O$6*SUM(O9:P9)+$Q$6*SUM(Q9:R9)</f>
        <v>0</v>
      </c>
    </row>
    <row r="10" spans="1:19">
      <c r="A10" s="58">
        <v>3</v>
      </c>
      <c r="B10" s="82" t="s">
        <v>125</v>
      </c>
      <c r="C10" s="519">
        <v>448369629.59000003</v>
      </c>
      <c r="D10" s="519">
        <v>0</v>
      </c>
      <c r="E10" s="519">
        <v>0</v>
      </c>
      <c r="F10" s="519">
        <v>0</v>
      </c>
      <c r="G10" s="519">
        <v>0</v>
      </c>
      <c r="H10" s="519">
        <v>0</v>
      </c>
      <c r="I10" s="519">
        <v>0</v>
      </c>
      <c r="J10" s="519">
        <v>0</v>
      </c>
      <c r="K10" s="519">
        <v>0</v>
      </c>
      <c r="L10" s="519">
        <v>0</v>
      </c>
      <c r="M10" s="519">
        <v>0</v>
      </c>
      <c r="N10" s="519">
        <v>0</v>
      </c>
      <c r="O10" s="519">
        <v>0</v>
      </c>
      <c r="P10" s="519">
        <v>0</v>
      </c>
      <c r="Q10" s="519">
        <v>0</v>
      </c>
      <c r="R10" s="519">
        <v>0</v>
      </c>
      <c r="S10" s="520">
        <f t="shared" si="0"/>
        <v>0</v>
      </c>
    </row>
    <row r="11" spans="1:19">
      <c r="A11" s="58">
        <v>4</v>
      </c>
      <c r="B11" s="82" t="s">
        <v>126</v>
      </c>
      <c r="C11" s="519">
        <v>1570475550.3965001</v>
      </c>
      <c r="D11" s="519">
        <v>0</v>
      </c>
      <c r="E11" s="519">
        <v>0</v>
      </c>
      <c r="F11" s="519">
        <v>0</v>
      </c>
      <c r="G11" s="519">
        <v>0</v>
      </c>
      <c r="H11" s="519">
        <v>0</v>
      </c>
      <c r="I11" s="519">
        <v>135303025.06999999</v>
      </c>
      <c r="J11" s="519">
        <v>0</v>
      </c>
      <c r="K11" s="519">
        <v>0</v>
      </c>
      <c r="L11" s="519">
        <v>0</v>
      </c>
      <c r="M11" s="519">
        <v>0</v>
      </c>
      <c r="N11" s="519">
        <v>0</v>
      </c>
      <c r="O11" s="519">
        <v>0</v>
      </c>
      <c r="P11" s="519">
        <v>0</v>
      </c>
      <c r="Q11" s="519">
        <v>0</v>
      </c>
      <c r="R11" s="519">
        <v>0</v>
      </c>
      <c r="S11" s="520">
        <f t="shared" si="0"/>
        <v>67651512.534999996</v>
      </c>
    </row>
    <row r="12" spans="1:19">
      <c r="A12" s="58">
        <v>5</v>
      </c>
      <c r="B12" s="82" t="s">
        <v>918</v>
      </c>
      <c r="C12" s="519">
        <v>0</v>
      </c>
      <c r="D12" s="519">
        <v>0</v>
      </c>
      <c r="E12" s="519">
        <v>0</v>
      </c>
      <c r="F12" s="519">
        <v>0</v>
      </c>
      <c r="G12" s="519">
        <v>0</v>
      </c>
      <c r="H12" s="519">
        <v>0</v>
      </c>
      <c r="I12" s="519">
        <v>0</v>
      </c>
      <c r="J12" s="519">
        <v>0</v>
      </c>
      <c r="K12" s="519">
        <v>0</v>
      </c>
      <c r="L12" s="519">
        <v>0</v>
      </c>
      <c r="M12" s="519">
        <v>0</v>
      </c>
      <c r="N12" s="519">
        <v>0</v>
      </c>
      <c r="O12" s="519">
        <v>0</v>
      </c>
      <c r="P12" s="519">
        <v>0</v>
      </c>
      <c r="Q12" s="519">
        <v>0</v>
      </c>
      <c r="R12" s="519">
        <v>0</v>
      </c>
      <c r="S12" s="520">
        <f t="shared" si="0"/>
        <v>0</v>
      </c>
    </row>
    <row r="13" spans="1:19">
      <c r="A13" s="58">
        <v>6</v>
      </c>
      <c r="B13" s="82" t="s">
        <v>127</v>
      </c>
      <c r="C13" s="519">
        <v>0</v>
      </c>
      <c r="D13" s="519">
        <v>0</v>
      </c>
      <c r="E13" s="519">
        <v>1193896081.343055</v>
      </c>
      <c r="F13" s="519">
        <v>57900534.825000003</v>
      </c>
      <c r="G13" s="519">
        <v>0</v>
      </c>
      <c r="H13" s="519">
        <v>0</v>
      </c>
      <c r="I13" s="519">
        <v>15601508.286874998</v>
      </c>
      <c r="J13" s="519">
        <v>212015537.535</v>
      </c>
      <c r="K13" s="519">
        <v>0</v>
      </c>
      <c r="L13" s="519">
        <v>0</v>
      </c>
      <c r="M13" s="519">
        <v>11989856.242915001</v>
      </c>
      <c r="N13" s="519">
        <v>60981299.075000003</v>
      </c>
      <c r="O13" s="519">
        <v>0</v>
      </c>
      <c r="P13" s="519">
        <v>0</v>
      </c>
      <c r="Q13" s="519">
        <v>0</v>
      </c>
      <c r="R13" s="519">
        <v>0</v>
      </c>
      <c r="S13" s="520">
        <f t="shared" si="0"/>
        <v>437139001.46246356</v>
      </c>
    </row>
    <row r="14" spans="1:19">
      <c r="A14" s="58">
        <v>7</v>
      </c>
      <c r="B14" s="82" t="s">
        <v>71</v>
      </c>
      <c r="C14" s="519">
        <v>0</v>
      </c>
      <c r="D14" s="519">
        <v>0</v>
      </c>
      <c r="E14" s="519">
        <v>0</v>
      </c>
      <c r="F14" s="519">
        <v>0</v>
      </c>
      <c r="G14" s="519">
        <v>0</v>
      </c>
      <c r="H14" s="519">
        <v>0</v>
      </c>
      <c r="I14" s="519">
        <v>0</v>
      </c>
      <c r="J14" s="519">
        <v>0</v>
      </c>
      <c r="K14" s="519">
        <v>0</v>
      </c>
      <c r="L14" s="519">
        <v>0</v>
      </c>
      <c r="M14" s="519">
        <v>11355781749.066748</v>
      </c>
      <c r="N14" s="519">
        <v>1056545611.67238</v>
      </c>
      <c r="O14" s="519">
        <v>0</v>
      </c>
      <c r="P14" s="519">
        <v>0</v>
      </c>
      <c r="Q14" s="519">
        <v>0</v>
      </c>
      <c r="R14" s="519">
        <v>0</v>
      </c>
      <c r="S14" s="520">
        <f t="shared" si="0"/>
        <v>12412327360.739128</v>
      </c>
    </row>
    <row r="15" spans="1:19">
      <c r="A15" s="58">
        <v>8</v>
      </c>
      <c r="B15" s="82" t="s">
        <v>72</v>
      </c>
      <c r="C15" s="519">
        <v>0</v>
      </c>
      <c r="D15" s="519">
        <v>0</v>
      </c>
      <c r="E15" s="519">
        <v>0</v>
      </c>
      <c r="F15" s="519">
        <v>0</v>
      </c>
      <c r="G15" s="519">
        <v>0</v>
      </c>
      <c r="H15" s="519">
        <v>0</v>
      </c>
      <c r="I15" s="519">
        <v>0</v>
      </c>
      <c r="J15" s="519">
        <v>0</v>
      </c>
      <c r="K15" s="519">
        <v>9226333599.5600224</v>
      </c>
      <c r="L15" s="519">
        <v>154560466.89923701</v>
      </c>
      <c r="M15" s="519">
        <v>0</v>
      </c>
      <c r="N15" s="519">
        <v>0</v>
      </c>
      <c r="O15" s="519">
        <v>0</v>
      </c>
      <c r="P15" s="519">
        <v>0</v>
      </c>
      <c r="Q15" s="519">
        <v>0</v>
      </c>
      <c r="R15" s="519">
        <v>0</v>
      </c>
      <c r="S15" s="520">
        <f t="shared" si="0"/>
        <v>7035670549.8444443</v>
      </c>
    </row>
    <row r="16" spans="1:19">
      <c r="A16" s="58">
        <v>9</v>
      </c>
      <c r="B16" s="82" t="s">
        <v>919</v>
      </c>
      <c r="C16" s="519">
        <v>0</v>
      </c>
      <c r="D16" s="519">
        <v>0</v>
      </c>
      <c r="E16" s="519">
        <v>0</v>
      </c>
      <c r="F16" s="519">
        <v>0</v>
      </c>
      <c r="G16" s="519">
        <v>4519947033.1100016</v>
      </c>
      <c r="H16" s="519">
        <v>9309319.1598019991</v>
      </c>
      <c r="I16" s="519">
        <v>0</v>
      </c>
      <c r="J16" s="519">
        <v>0</v>
      </c>
      <c r="K16" s="519">
        <v>0</v>
      </c>
      <c r="L16" s="519">
        <v>0</v>
      </c>
      <c r="M16" s="519">
        <v>0</v>
      </c>
      <c r="N16" s="519">
        <v>0</v>
      </c>
      <c r="O16" s="519">
        <v>0</v>
      </c>
      <c r="P16" s="519">
        <v>0</v>
      </c>
      <c r="Q16" s="519">
        <v>0</v>
      </c>
      <c r="R16" s="519">
        <v>0</v>
      </c>
      <c r="S16" s="520">
        <f t="shared" si="0"/>
        <v>1585239723.2944312</v>
      </c>
    </row>
    <row r="17" spans="1:19">
      <c r="A17" s="58">
        <v>10</v>
      </c>
      <c r="B17" s="82" t="s">
        <v>67</v>
      </c>
      <c r="C17" s="519">
        <v>0</v>
      </c>
      <c r="D17" s="519">
        <v>0</v>
      </c>
      <c r="E17" s="519">
        <v>0</v>
      </c>
      <c r="F17" s="519">
        <v>0</v>
      </c>
      <c r="G17" s="519">
        <v>0</v>
      </c>
      <c r="H17" s="519">
        <v>0</v>
      </c>
      <c r="I17" s="519">
        <v>10207223.08</v>
      </c>
      <c r="J17" s="519">
        <v>0</v>
      </c>
      <c r="K17" s="519">
        <v>0</v>
      </c>
      <c r="L17" s="519">
        <v>0</v>
      </c>
      <c r="M17" s="519">
        <v>126404455.17000003</v>
      </c>
      <c r="N17" s="519">
        <v>57639.275000000001</v>
      </c>
      <c r="O17" s="519">
        <v>241041345.38000003</v>
      </c>
      <c r="P17" s="519">
        <v>2152021.3970630001</v>
      </c>
      <c r="Q17" s="519">
        <v>0</v>
      </c>
      <c r="R17" s="519">
        <v>0</v>
      </c>
      <c r="S17" s="520">
        <f t="shared" si="0"/>
        <v>496355756.15059459</v>
      </c>
    </row>
    <row r="18" spans="1:19">
      <c r="A18" s="58">
        <v>11</v>
      </c>
      <c r="B18" s="82" t="s">
        <v>68</v>
      </c>
      <c r="C18" s="519">
        <v>0</v>
      </c>
      <c r="D18" s="519">
        <v>0</v>
      </c>
      <c r="E18" s="519">
        <v>0</v>
      </c>
      <c r="F18" s="519">
        <v>0</v>
      </c>
      <c r="G18" s="519">
        <v>0</v>
      </c>
      <c r="H18" s="519">
        <v>0</v>
      </c>
      <c r="I18" s="519">
        <v>0</v>
      </c>
      <c r="J18" s="519">
        <v>0</v>
      </c>
      <c r="K18" s="519">
        <v>0</v>
      </c>
      <c r="L18" s="519">
        <v>0</v>
      </c>
      <c r="M18" s="519">
        <v>181629316.69999999</v>
      </c>
      <c r="N18" s="519">
        <v>0</v>
      </c>
      <c r="O18" s="519">
        <v>0</v>
      </c>
      <c r="P18" s="519">
        <v>0</v>
      </c>
      <c r="Q18" s="519">
        <v>30464656.342799999</v>
      </c>
      <c r="R18" s="519">
        <v>0</v>
      </c>
      <c r="S18" s="520">
        <f t="shared" si="0"/>
        <v>257790957.55699998</v>
      </c>
    </row>
    <row r="19" spans="1:19">
      <c r="A19" s="58">
        <v>12</v>
      </c>
      <c r="B19" s="82" t="s">
        <v>69</v>
      </c>
      <c r="C19" s="519">
        <v>0</v>
      </c>
      <c r="D19" s="519">
        <v>0</v>
      </c>
      <c r="E19" s="519">
        <v>0</v>
      </c>
      <c r="F19" s="519">
        <v>0</v>
      </c>
      <c r="G19" s="519">
        <v>0</v>
      </c>
      <c r="H19" s="519">
        <v>0</v>
      </c>
      <c r="I19" s="519">
        <v>0</v>
      </c>
      <c r="J19" s="519">
        <v>0</v>
      </c>
      <c r="K19" s="519">
        <v>0</v>
      </c>
      <c r="L19" s="519">
        <v>0</v>
      </c>
      <c r="M19" s="519">
        <v>0</v>
      </c>
      <c r="N19" s="519">
        <v>0</v>
      </c>
      <c r="O19" s="519">
        <v>0</v>
      </c>
      <c r="P19" s="519">
        <v>0</v>
      </c>
      <c r="Q19" s="519">
        <v>0</v>
      </c>
      <c r="R19" s="519">
        <v>0</v>
      </c>
      <c r="S19" s="520">
        <f t="shared" si="0"/>
        <v>0</v>
      </c>
    </row>
    <row r="20" spans="1:19">
      <c r="A20" s="58">
        <v>13</v>
      </c>
      <c r="B20" s="82" t="s">
        <v>70</v>
      </c>
      <c r="C20" s="519">
        <v>0</v>
      </c>
      <c r="D20" s="519">
        <v>0</v>
      </c>
      <c r="E20" s="519">
        <v>0</v>
      </c>
      <c r="F20" s="519">
        <v>0</v>
      </c>
      <c r="G20" s="519">
        <v>0</v>
      </c>
      <c r="H20" s="519">
        <v>0</v>
      </c>
      <c r="I20" s="519">
        <v>0</v>
      </c>
      <c r="J20" s="519">
        <v>0</v>
      </c>
      <c r="K20" s="519">
        <v>0</v>
      </c>
      <c r="L20" s="519">
        <v>0</v>
      </c>
      <c r="M20" s="519">
        <v>0</v>
      </c>
      <c r="N20" s="519">
        <v>0</v>
      </c>
      <c r="O20" s="519">
        <v>0</v>
      </c>
      <c r="P20" s="519">
        <v>0</v>
      </c>
      <c r="Q20" s="519">
        <v>0</v>
      </c>
      <c r="R20" s="519">
        <v>0</v>
      </c>
      <c r="S20" s="520">
        <f t="shared" si="0"/>
        <v>0</v>
      </c>
    </row>
    <row r="21" spans="1:19">
      <c r="A21" s="58">
        <v>14</v>
      </c>
      <c r="B21" s="82" t="s">
        <v>143</v>
      </c>
      <c r="C21" s="519">
        <v>831319622.05130017</v>
      </c>
      <c r="D21" s="519">
        <v>0</v>
      </c>
      <c r="E21" s="519">
        <v>19008352.083500002</v>
      </c>
      <c r="F21" s="519">
        <v>0</v>
      </c>
      <c r="G21" s="519">
        <v>0</v>
      </c>
      <c r="H21" s="519">
        <v>0</v>
      </c>
      <c r="I21" s="519">
        <v>0</v>
      </c>
      <c r="J21" s="519">
        <v>0</v>
      </c>
      <c r="K21" s="519">
        <v>0</v>
      </c>
      <c r="L21" s="519">
        <v>0</v>
      </c>
      <c r="M21" s="519">
        <v>4107764715.8287234</v>
      </c>
      <c r="N21" s="519">
        <v>47511969.402557001</v>
      </c>
      <c r="O21" s="519">
        <v>0</v>
      </c>
      <c r="P21" s="519">
        <v>0</v>
      </c>
      <c r="Q21" s="519">
        <v>18577984.969999999</v>
      </c>
      <c r="R21" s="519">
        <v>0</v>
      </c>
      <c r="S21" s="520">
        <f t="shared" si="0"/>
        <v>4205523318.0729804</v>
      </c>
    </row>
    <row r="22" spans="1:19" ht="13.5" thickBot="1">
      <c r="A22" s="52"/>
      <c r="B22" s="78" t="s">
        <v>66</v>
      </c>
      <c r="C22" s="521">
        <f>SUM(C8:C21)</f>
        <v>5928168285.7434998</v>
      </c>
      <c r="D22" s="521">
        <f t="shared" ref="D22:S22" si="1">SUM(D8:D21)</f>
        <v>0</v>
      </c>
      <c r="E22" s="521">
        <f t="shared" si="1"/>
        <v>1260459467.6805549</v>
      </c>
      <c r="F22" s="521">
        <f t="shared" si="1"/>
        <v>57900534.825000003</v>
      </c>
      <c r="G22" s="521">
        <f t="shared" si="1"/>
        <v>4519947033.1100016</v>
      </c>
      <c r="H22" s="521">
        <f t="shared" si="1"/>
        <v>9309319.1598019991</v>
      </c>
      <c r="I22" s="521">
        <f t="shared" si="1"/>
        <v>225366638.60387501</v>
      </c>
      <c r="J22" s="521">
        <f t="shared" si="1"/>
        <v>212015537.535</v>
      </c>
      <c r="K22" s="521">
        <f t="shared" si="1"/>
        <v>9226333599.5600224</v>
      </c>
      <c r="L22" s="521">
        <f t="shared" si="1"/>
        <v>154560466.89923701</v>
      </c>
      <c r="M22" s="521">
        <f t="shared" si="1"/>
        <v>17674241787.373829</v>
      </c>
      <c r="N22" s="521">
        <f t="shared" si="1"/>
        <v>1165096519.424937</v>
      </c>
      <c r="O22" s="521">
        <f t="shared" si="1"/>
        <v>241041345.38000003</v>
      </c>
      <c r="P22" s="521">
        <f t="shared" si="1"/>
        <v>2152021.3970630001</v>
      </c>
      <c r="Q22" s="521">
        <f t="shared" si="1"/>
        <v>49042641.312799998</v>
      </c>
      <c r="R22" s="521">
        <f t="shared" si="1"/>
        <v>0</v>
      </c>
      <c r="S22" s="522">
        <f t="shared" si="1"/>
        <v>28430008321.955776</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28"/>
  <sheetViews>
    <sheetView zoomScale="70" zoomScaleNormal="70" workbookViewId="0">
      <pane xSplit="2" ySplit="6" topLeftCell="C7" activePane="bottomRight" state="frozen"/>
      <selection pane="topRight" activeCell="C1" sqref="C1"/>
      <selection pane="bottomLeft" activeCell="A6" sqref="A6"/>
      <selection pane="bottomRight" activeCell="B4" sqref="B4"/>
    </sheetView>
  </sheetViews>
  <sheetFormatPr defaultColWidth="9.1796875" defaultRowHeight="13"/>
  <cols>
    <col min="1" max="1" width="10.54296875" style="1" bestFit="1" customWidth="1"/>
    <col min="2" max="2" width="97" style="1" bestFit="1" customWidth="1"/>
    <col min="3" max="3" width="19" style="1" customWidth="1"/>
    <col min="4" max="4" width="19.54296875" style="1" customWidth="1"/>
    <col min="5" max="5" width="31.1796875" style="1" customWidth="1"/>
    <col min="6" max="6" width="29.1796875" style="1" customWidth="1"/>
    <col min="7" max="7" width="28.54296875" style="1" customWidth="1"/>
    <col min="8" max="8" width="26.453125" style="1" customWidth="1"/>
    <col min="9" max="9" width="23.7265625" style="1" customWidth="1"/>
    <col min="10" max="10" width="21.54296875" style="1" customWidth="1"/>
    <col min="11" max="11" width="15.7265625" style="1" customWidth="1"/>
    <col min="12" max="12" width="13.26953125" style="1" customWidth="1"/>
    <col min="13" max="13" width="20.81640625" style="1" customWidth="1"/>
    <col min="14" max="14" width="19.26953125" style="1" customWidth="1"/>
    <col min="15" max="15" width="18.453125" style="1" customWidth="1"/>
    <col min="16" max="16" width="19" style="1" customWidth="1"/>
    <col min="17" max="17" width="20.26953125" style="1" customWidth="1"/>
    <col min="18" max="18" width="18" style="1" customWidth="1"/>
    <col min="19" max="19" width="36" style="1" customWidth="1"/>
    <col min="20" max="20" width="19.453125" style="1" customWidth="1"/>
    <col min="21" max="21" width="19.1796875" style="1" customWidth="1"/>
    <col min="22" max="22" width="20" style="1" customWidth="1"/>
    <col min="23" max="16384" width="9.1796875" style="8"/>
  </cols>
  <sheetData>
    <row r="1" spans="1:22">
      <c r="A1" s="1" t="s">
        <v>97</v>
      </c>
      <c r="B1" s="1" t="str">
        <f>Info!C2</f>
        <v>სს თიბისი ბანკი</v>
      </c>
    </row>
    <row r="2" spans="1:22">
      <c r="A2" s="1" t="s">
        <v>98</v>
      </c>
      <c r="B2" s="230">
        <f>'1. key ratios'!B2</f>
        <v>46203</v>
      </c>
    </row>
    <row r="4" spans="1:22" ht="27" thickBot="1">
      <c r="A4" s="1" t="s">
        <v>249</v>
      </c>
      <c r="B4" s="144" t="s">
        <v>283</v>
      </c>
      <c r="V4" s="106" t="s">
        <v>76</v>
      </c>
    </row>
    <row r="5" spans="1:22">
      <c r="A5" s="50"/>
      <c r="B5" s="51"/>
      <c r="C5" s="729" t="s">
        <v>105</v>
      </c>
      <c r="D5" s="730"/>
      <c r="E5" s="730"/>
      <c r="F5" s="730"/>
      <c r="G5" s="730"/>
      <c r="H5" s="730"/>
      <c r="I5" s="730"/>
      <c r="J5" s="730"/>
      <c r="K5" s="730"/>
      <c r="L5" s="731"/>
      <c r="M5" s="729" t="s">
        <v>106</v>
      </c>
      <c r="N5" s="730"/>
      <c r="O5" s="730"/>
      <c r="P5" s="730"/>
      <c r="Q5" s="730"/>
      <c r="R5" s="730"/>
      <c r="S5" s="731"/>
      <c r="T5" s="734" t="s">
        <v>281</v>
      </c>
      <c r="U5" s="734" t="s">
        <v>280</v>
      </c>
      <c r="V5" s="732" t="s">
        <v>107</v>
      </c>
    </row>
    <row r="6" spans="1:22" s="28" customFormat="1" ht="117">
      <c r="A6" s="56"/>
      <c r="B6" s="84"/>
      <c r="C6" s="48" t="s">
        <v>108</v>
      </c>
      <c r="D6" s="47" t="s">
        <v>109</v>
      </c>
      <c r="E6" s="45" t="s">
        <v>110</v>
      </c>
      <c r="F6" s="45" t="s">
        <v>275</v>
      </c>
      <c r="G6" s="47" t="s">
        <v>111</v>
      </c>
      <c r="H6" s="47" t="s">
        <v>112</v>
      </c>
      <c r="I6" s="47" t="s">
        <v>113</v>
      </c>
      <c r="J6" s="47" t="s">
        <v>142</v>
      </c>
      <c r="K6" s="47" t="s">
        <v>114</v>
      </c>
      <c r="L6" s="49" t="s">
        <v>115</v>
      </c>
      <c r="M6" s="48" t="s">
        <v>116</v>
      </c>
      <c r="N6" s="47" t="s">
        <v>117</v>
      </c>
      <c r="O6" s="47" t="s">
        <v>118</v>
      </c>
      <c r="P6" s="47" t="s">
        <v>119</v>
      </c>
      <c r="Q6" s="47" t="s">
        <v>120</v>
      </c>
      <c r="R6" s="47" t="s">
        <v>121</v>
      </c>
      <c r="S6" s="49" t="s">
        <v>122</v>
      </c>
      <c r="T6" s="735"/>
      <c r="U6" s="735"/>
      <c r="V6" s="733"/>
    </row>
    <row r="7" spans="1:22">
      <c r="A7" s="77">
        <v>1</v>
      </c>
      <c r="B7" s="82" t="s">
        <v>123</v>
      </c>
      <c r="C7" s="523">
        <v>0</v>
      </c>
      <c r="D7" s="523">
        <v>0</v>
      </c>
      <c r="E7" s="523">
        <v>0</v>
      </c>
      <c r="F7" s="523">
        <v>0</v>
      </c>
      <c r="G7" s="523">
        <v>0</v>
      </c>
      <c r="H7" s="523">
        <v>0</v>
      </c>
      <c r="I7" s="523">
        <v>0</v>
      </c>
      <c r="J7" s="523">
        <v>0</v>
      </c>
      <c r="K7" s="523">
        <v>0</v>
      </c>
      <c r="L7" s="523">
        <v>0</v>
      </c>
      <c r="M7" s="523">
        <v>0</v>
      </c>
      <c r="N7" s="523">
        <v>0</v>
      </c>
      <c r="O7" s="523">
        <v>0</v>
      </c>
      <c r="P7" s="523">
        <v>0</v>
      </c>
      <c r="Q7" s="523">
        <v>0</v>
      </c>
      <c r="R7" s="523">
        <v>0</v>
      </c>
      <c r="S7" s="523">
        <v>0</v>
      </c>
      <c r="T7" s="523">
        <v>0</v>
      </c>
      <c r="U7" s="523">
        <v>0</v>
      </c>
      <c r="V7" s="136">
        <f>SUM(C7:S7)</f>
        <v>0</v>
      </c>
    </row>
    <row r="8" spans="1:22">
      <c r="A8" s="77">
        <v>2</v>
      </c>
      <c r="B8" s="82" t="s">
        <v>124</v>
      </c>
      <c r="C8" s="523">
        <v>0</v>
      </c>
      <c r="D8" s="523">
        <v>0</v>
      </c>
      <c r="E8" s="523">
        <v>0</v>
      </c>
      <c r="F8" s="523">
        <v>0</v>
      </c>
      <c r="G8" s="523">
        <v>0</v>
      </c>
      <c r="H8" s="523">
        <v>0</v>
      </c>
      <c r="I8" s="523">
        <v>0</v>
      </c>
      <c r="J8" s="523">
        <v>0</v>
      </c>
      <c r="K8" s="523">
        <v>0</v>
      </c>
      <c r="L8" s="523">
        <v>0</v>
      </c>
      <c r="M8" s="523">
        <v>0</v>
      </c>
      <c r="N8" s="523">
        <v>0</v>
      </c>
      <c r="O8" s="523">
        <v>0</v>
      </c>
      <c r="P8" s="523">
        <v>0</v>
      </c>
      <c r="Q8" s="523">
        <v>0</v>
      </c>
      <c r="R8" s="523">
        <v>0</v>
      </c>
      <c r="S8" s="523">
        <v>0</v>
      </c>
      <c r="T8" s="523">
        <v>0</v>
      </c>
      <c r="U8" s="523">
        <v>0</v>
      </c>
      <c r="V8" s="136">
        <f t="shared" ref="V8:V20" si="0">SUM(C8:S8)</f>
        <v>0</v>
      </c>
    </row>
    <row r="9" spans="1:22">
      <c r="A9" s="77">
        <v>3</v>
      </c>
      <c r="B9" s="82" t="s">
        <v>125</v>
      </c>
      <c r="C9" s="523">
        <v>0</v>
      </c>
      <c r="D9" s="523">
        <v>0</v>
      </c>
      <c r="E9" s="523">
        <v>0</v>
      </c>
      <c r="F9" s="523">
        <v>0</v>
      </c>
      <c r="G9" s="523">
        <v>0</v>
      </c>
      <c r="H9" s="523">
        <v>0</v>
      </c>
      <c r="I9" s="523">
        <v>0</v>
      </c>
      <c r="J9" s="523">
        <v>0</v>
      </c>
      <c r="K9" s="523">
        <v>0</v>
      </c>
      <c r="L9" s="523">
        <v>0</v>
      </c>
      <c r="M9" s="523">
        <v>0</v>
      </c>
      <c r="N9" s="523">
        <v>0</v>
      </c>
      <c r="O9" s="523">
        <v>0</v>
      </c>
      <c r="P9" s="523">
        <v>0</v>
      </c>
      <c r="Q9" s="523">
        <v>0</v>
      </c>
      <c r="R9" s="523">
        <v>0</v>
      </c>
      <c r="S9" s="523">
        <v>0</v>
      </c>
      <c r="T9" s="523">
        <v>0</v>
      </c>
      <c r="U9" s="523">
        <v>0</v>
      </c>
      <c r="V9" s="136">
        <f>SUM(C9:S9)</f>
        <v>0</v>
      </c>
    </row>
    <row r="10" spans="1:22">
      <c r="A10" s="77">
        <v>4</v>
      </c>
      <c r="B10" s="82" t="s">
        <v>126</v>
      </c>
      <c r="C10" s="523">
        <v>0</v>
      </c>
      <c r="D10" s="523">
        <v>0</v>
      </c>
      <c r="E10" s="523">
        <v>0</v>
      </c>
      <c r="F10" s="523">
        <v>0</v>
      </c>
      <c r="G10" s="523">
        <v>0</v>
      </c>
      <c r="H10" s="523">
        <v>0</v>
      </c>
      <c r="I10" s="523">
        <v>0</v>
      </c>
      <c r="J10" s="523">
        <v>0</v>
      </c>
      <c r="K10" s="523">
        <v>0</v>
      </c>
      <c r="L10" s="523">
        <v>0</v>
      </c>
      <c r="M10" s="523">
        <v>0</v>
      </c>
      <c r="N10" s="523">
        <v>0</v>
      </c>
      <c r="O10" s="523">
        <v>0</v>
      </c>
      <c r="P10" s="523">
        <v>0</v>
      </c>
      <c r="Q10" s="523">
        <v>0</v>
      </c>
      <c r="R10" s="523">
        <v>0</v>
      </c>
      <c r="S10" s="523">
        <v>0</v>
      </c>
      <c r="T10" s="523">
        <v>0</v>
      </c>
      <c r="U10" s="523">
        <v>0</v>
      </c>
      <c r="V10" s="136">
        <f t="shared" si="0"/>
        <v>0</v>
      </c>
    </row>
    <row r="11" spans="1:22">
      <c r="A11" s="77">
        <v>5</v>
      </c>
      <c r="B11" s="82" t="s">
        <v>918</v>
      </c>
      <c r="C11" s="523">
        <v>0</v>
      </c>
      <c r="D11" s="523">
        <v>0</v>
      </c>
      <c r="E11" s="523">
        <v>0</v>
      </c>
      <c r="F11" s="523">
        <v>0</v>
      </c>
      <c r="G11" s="523">
        <v>0</v>
      </c>
      <c r="H11" s="523">
        <v>0</v>
      </c>
      <c r="I11" s="523">
        <v>0</v>
      </c>
      <c r="J11" s="523">
        <v>0</v>
      </c>
      <c r="K11" s="523">
        <v>0</v>
      </c>
      <c r="L11" s="523">
        <v>0</v>
      </c>
      <c r="M11" s="523">
        <v>0</v>
      </c>
      <c r="N11" s="523">
        <v>0</v>
      </c>
      <c r="O11" s="523">
        <v>0</v>
      </c>
      <c r="P11" s="523">
        <v>0</v>
      </c>
      <c r="Q11" s="523">
        <v>0</v>
      </c>
      <c r="R11" s="523">
        <v>0</v>
      </c>
      <c r="S11" s="523">
        <v>0</v>
      </c>
      <c r="T11" s="523">
        <v>0</v>
      </c>
      <c r="U11" s="523">
        <v>0</v>
      </c>
      <c r="V11" s="136">
        <f t="shared" si="0"/>
        <v>0</v>
      </c>
    </row>
    <row r="12" spans="1:22">
      <c r="A12" s="77">
        <v>6</v>
      </c>
      <c r="B12" s="82" t="s">
        <v>127</v>
      </c>
      <c r="C12" s="523">
        <v>0</v>
      </c>
      <c r="D12" s="523">
        <v>120918.13399999999</v>
      </c>
      <c r="E12" s="523">
        <v>0</v>
      </c>
      <c r="F12" s="523">
        <v>0</v>
      </c>
      <c r="G12" s="523">
        <v>0</v>
      </c>
      <c r="H12" s="523">
        <v>0</v>
      </c>
      <c r="I12" s="523">
        <v>0</v>
      </c>
      <c r="J12" s="523">
        <v>0</v>
      </c>
      <c r="K12" s="523">
        <v>0</v>
      </c>
      <c r="L12" s="523">
        <v>0</v>
      </c>
      <c r="M12" s="523">
        <v>0</v>
      </c>
      <c r="N12" s="523">
        <v>0</v>
      </c>
      <c r="O12" s="523">
        <v>0</v>
      </c>
      <c r="P12" s="523">
        <v>0</v>
      </c>
      <c r="Q12" s="523">
        <v>0</v>
      </c>
      <c r="R12" s="523">
        <v>650231.57999999996</v>
      </c>
      <c r="S12" s="523">
        <v>0</v>
      </c>
      <c r="T12" s="523">
        <v>120918.13399999999</v>
      </c>
      <c r="U12" s="523">
        <v>650231.576</v>
      </c>
      <c r="V12" s="136">
        <f t="shared" si="0"/>
        <v>771149.71399999992</v>
      </c>
    </row>
    <row r="13" spans="1:22">
      <c r="A13" s="77">
        <v>7</v>
      </c>
      <c r="B13" s="82" t="s">
        <v>71</v>
      </c>
      <c r="C13" s="523">
        <v>0</v>
      </c>
      <c r="D13" s="523">
        <v>125008394.55180001</v>
      </c>
      <c r="E13" s="523">
        <v>0</v>
      </c>
      <c r="F13" s="523">
        <v>0</v>
      </c>
      <c r="G13" s="523">
        <v>0</v>
      </c>
      <c r="H13" s="523">
        <v>0</v>
      </c>
      <c r="I13" s="523">
        <v>0</v>
      </c>
      <c r="J13" s="523">
        <v>0</v>
      </c>
      <c r="K13" s="523">
        <v>0</v>
      </c>
      <c r="L13" s="523">
        <v>0</v>
      </c>
      <c r="M13" s="523">
        <v>34224598.200699992</v>
      </c>
      <c r="N13" s="523">
        <v>0</v>
      </c>
      <c r="O13" s="523">
        <v>6722383.6031000009</v>
      </c>
      <c r="P13" s="523">
        <v>0</v>
      </c>
      <c r="Q13" s="523">
        <v>0</v>
      </c>
      <c r="R13" s="523">
        <v>3171208.52</v>
      </c>
      <c r="S13" s="523">
        <v>0</v>
      </c>
      <c r="T13" s="523">
        <v>97698058.585600019</v>
      </c>
      <c r="U13" s="523">
        <v>71428526.2984</v>
      </c>
      <c r="V13" s="136">
        <f t="shared" si="0"/>
        <v>169126584.87560001</v>
      </c>
    </row>
    <row r="14" spans="1:22">
      <c r="A14" s="77">
        <v>8</v>
      </c>
      <c r="B14" s="82" t="s">
        <v>72</v>
      </c>
      <c r="C14" s="523">
        <v>0</v>
      </c>
      <c r="D14" s="523">
        <v>46004183.745000005</v>
      </c>
      <c r="E14" s="523">
        <v>0</v>
      </c>
      <c r="F14" s="523">
        <v>0</v>
      </c>
      <c r="G14" s="523">
        <v>0</v>
      </c>
      <c r="H14" s="523">
        <v>0</v>
      </c>
      <c r="I14" s="523">
        <v>0</v>
      </c>
      <c r="J14" s="523">
        <v>0</v>
      </c>
      <c r="K14" s="523">
        <v>0</v>
      </c>
      <c r="L14" s="523">
        <v>0</v>
      </c>
      <c r="M14" s="523">
        <v>12581072.493899997</v>
      </c>
      <c r="N14" s="523">
        <v>0</v>
      </c>
      <c r="O14" s="523">
        <v>6692322.9038999993</v>
      </c>
      <c r="P14" s="523">
        <v>0</v>
      </c>
      <c r="Q14" s="523">
        <v>0</v>
      </c>
      <c r="R14" s="523">
        <v>0</v>
      </c>
      <c r="S14" s="523">
        <v>0</v>
      </c>
      <c r="T14" s="523">
        <v>58065718.302800007</v>
      </c>
      <c r="U14" s="523">
        <v>7211860.8375937501</v>
      </c>
      <c r="V14" s="136">
        <f t="shared" si="0"/>
        <v>65277579.142800003</v>
      </c>
    </row>
    <row r="15" spans="1:22">
      <c r="A15" s="77">
        <v>9</v>
      </c>
      <c r="B15" s="82" t="s">
        <v>919</v>
      </c>
      <c r="C15" s="523">
        <v>0</v>
      </c>
      <c r="D15" s="523">
        <v>166441.80250000002</v>
      </c>
      <c r="E15" s="523">
        <v>0</v>
      </c>
      <c r="F15" s="523">
        <v>0</v>
      </c>
      <c r="G15" s="523">
        <v>0</v>
      </c>
      <c r="H15" s="523">
        <v>0</v>
      </c>
      <c r="I15" s="523">
        <v>0</v>
      </c>
      <c r="J15" s="523">
        <v>0</v>
      </c>
      <c r="K15" s="523">
        <v>0</v>
      </c>
      <c r="L15" s="523">
        <v>0</v>
      </c>
      <c r="M15" s="523">
        <v>47207.843200000003</v>
      </c>
      <c r="N15" s="523">
        <v>0</v>
      </c>
      <c r="O15" s="523">
        <v>26857.130599999997</v>
      </c>
      <c r="P15" s="523">
        <v>0</v>
      </c>
      <c r="Q15" s="523">
        <v>0</v>
      </c>
      <c r="R15" s="523">
        <v>0</v>
      </c>
      <c r="S15" s="523">
        <v>0</v>
      </c>
      <c r="T15" s="523">
        <v>105525.2663</v>
      </c>
      <c r="U15" s="523">
        <v>134981.5087947</v>
      </c>
      <c r="V15" s="136">
        <f t="shared" si="0"/>
        <v>240506.77630000003</v>
      </c>
    </row>
    <row r="16" spans="1:22">
      <c r="A16" s="77">
        <v>10</v>
      </c>
      <c r="B16" s="82" t="s">
        <v>67</v>
      </c>
      <c r="C16" s="523">
        <v>0</v>
      </c>
      <c r="D16" s="523">
        <v>38230.095300000001</v>
      </c>
      <c r="E16" s="523">
        <v>0</v>
      </c>
      <c r="F16" s="523">
        <v>0</v>
      </c>
      <c r="G16" s="523">
        <v>0</v>
      </c>
      <c r="H16" s="523">
        <v>0</v>
      </c>
      <c r="I16" s="523">
        <v>0</v>
      </c>
      <c r="J16" s="523">
        <v>0</v>
      </c>
      <c r="K16" s="523">
        <v>0</v>
      </c>
      <c r="L16" s="523">
        <v>0</v>
      </c>
      <c r="M16" s="523">
        <v>870981.85030000017</v>
      </c>
      <c r="N16" s="523">
        <v>0</v>
      </c>
      <c r="O16" s="523">
        <v>1322241.1262999999</v>
      </c>
      <c r="P16" s="523">
        <v>0</v>
      </c>
      <c r="Q16" s="523">
        <v>0</v>
      </c>
      <c r="R16" s="523">
        <v>0</v>
      </c>
      <c r="S16" s="523">
        <v>0</v>
      </c>
      <c r="T16" s="523">
        <v>2231453.0719000003</v>
      </c>
      <c r="U16" s="523">
        <v>-4.9999999999999998E-7</v>
      </c>
      <c r="V16" s="136">
        <f t="shared" si="0"/>
        <v>2231453.0718999999</v>
      </c>
    </row>
    <row r="17" spans="1:22">
      <c r="A17" s="77">
        <v>11</v>
      </c>
      <c r="B17" s="82" t="s">
        <v>68</v>
      </c>
      <c r="C17" s="523">
        <v>0</v>
      </c>
      <c r="D17" s="523">
        <v>0</v>
      </c>
      <c r="E17" s="523">
        <v>0</v>
      </c>
      <c r="F17" s="523">
        <v>0</v>
      </c>
      <c r="G17" s="523">
        <v>0</v>
      </c>
      <c r="H17" s="523">
        <v>0</v>
      </c>
      <c r="I17" s="523">
        <v>0</v>
      </c>
      <c r="J17" s="523">
        <v>0</v>
      </c>
      <c r="K17" s="523">
        <v>0</v>
      </c>
      <c r="L17" s="523">
        <v>0</v>
      </c>
      <c r="M17" s="523">
        <v>0</v>
      </c>
      <c r="N17" s="523">
        <v>0</v>
      </c>
      <c r="O17" s="523">
        <v>0</v>
      </c>
      <c r="P17" s="523">
        <v>0</v>
      </c>
      <c r="Q17" s="523">
        <v>0</v>
      </c>
      <c r="R17" s="523">
        <v>0</v>
      </c>
      <c r="S17" s="523">
        <v>0</v>
      </c>
      <c r="T17" s="523">
        <v>0</v>
      </c>
      <c r="U17" s="523">
        <v>0</v>
      </c>
      <c r="V17" s="136">
        <f t="shared" si="0"/>
        <v>0</v>
      </c>
    </row>
    <row r="18" spans="1:22">
      <c r="A18" s="77">
        <v>12</v>
      </c>
      <c r="B18" s="82" t="s">
        <v>69</v>
      </c>
      <c r="C18" s="523">
        <v>0</v>
      </c>
      <c r="D18" s="523">
        <v>0</v>
      </c>
      <c r="E18" s="523">
        <v>0</v>
      </c>
      <c r="F18" s="523">
        <v>0</v>
      </c>
      <c r="G18" s="523">
        <v>0</v>
      </c>
      <c r="H18" s="523">
        <v>0</v>
      </c>
      <c r="I18" s="523">
        <v>0</v>
      </c>
      <c r="J18" s="523">
        <v>0</v>
      </c>
      <c r="K18" s="523">
        <v>0</v>
      </c>
      <c r="L18" s="523">
        <v>0</v>
      </c>
      <c r="M18" s="523">
        <v>0</v>
      </c>
      <c r="N18" s="523">
        <v>0</v>
      </c>
      <c r="O18" s="523">
        <v>0</v>
      </c>
      <c r="P18" s="523">
        <v>0</v>
      </c>
      <c r="Q18" s="523">
        <v>0</v>
      </c>
      <c r="R18" s="523">
        <v>0</v>
      </c>
      <c r="S18" s="523">
        <v>0</v>
      </c>
      <c r="T18" s="523">
        <v>0</v>
      </c>
      <c r="U18" s="523">
        <v>0</v>
      </c>
      <c r="V18" s="136">
        <f t="shared" si="0"/>
        <v>0</v>
      </c>
    </row>
    <row r="19" spans="1:22">
      <c r="A19" s="77">
        <v>13</v>
      </c>
      <c r="B19" s="82" t="s">
        <v>70</v>
      </c>
      <c r="C19" s="523">
        <v>0</v>
      </c>
      <c r="D19" s="523">
        <v>0</v>
      </c>
      <c r="E19" s="523">
        <v>0</v>
      </c>
      <c r="F19" s="523">
        <v>0</v>
      </c>
      <c r="G19" s="523">
        <v>0</v>
      </c>
      <c r="H19" s="523">
        <v>0</v>
      </c>
      <c r="I19" s="523">
        <v>0</v>
      </c>
      <c r="J19" s="523">
        <v>0</v>
      </c>
      <c r="K19" s="523">
        <v>0</v>
      </c>
      <c r="L19" s="523">
        <v>0</v>
      </c>
      <c r="M19" s="523">
        <v>0</v>
      </c>
      <c r="N19" s="523">
        <v>0</v>
      </c>
      <c r="O19" s="523">
        <v>0</v>
      </c>
      <c r="P19" s="523">
        <v>0</v>
      </c>
      <c r="Q19" s="523">
        <v>0</v>
      </c>
      <c r="R19" s="523">
        <v>0</v>
      </c>
      <c r="S19" s="523">
        <v>0</v>
      </c>
      <c r="T19" s="523">
        <v>0</v>
      </c>
      <c r="U19" s="523">
        <v>0</v>
      </c>
      <c r="V19" s="136">
        <f t="shared" si="0"/>
        <v>0</v>
      </c>
    </row>
    <row r="20" spans="1:22">
      <c r="A20" s="77">
        <v>14</v>
      </c>
      <c r="B20" s="82" t="s">
        <v>143</v>
      </c>
      <c r="C20" s="523">
        <v>0</v>
      </c>
      <c r="D20" s="523">
        <v>63485134.880500004</v>
      </c>
      <c r="E20" s="523">
        <v>0</v>
      </c>
      <c r="F20" s="523">
        <v>0</v>
      </c>
      <c r="G20" s="523">
        <v>0</v>
      </c>
      <c r="H20" s="523">
        <v>0</v>
      </c>
      <c r="I20" s="523">
        <v>0</v>
      </c>
      <c r="J20" s="523">
        <v>0</v>
      </c>
      <c r="K20" s="523">
        <v>0</v>
      </c>
      <c r="L20" s="523">
        <v>0</v>
      </c>
      <c r="M20" s="523">
        <v>25221226.6228</v>
      </c>
      <c r="N20" s="523">
        <v>0</v>
      </c>
      <c r="O20" s="523">
        <v>4632053.2864999995</v>
      </c>
      <c r="P20" s="523">
        <v>0</v>
      </c>
      <c r="Q20" s="523">
        <v>0</v>
      </c>
      <c r="R20" s="523">
        <v>0</v>
      </c>
      <c r="S20" s="523">
        <v>0</v>
      </c>
      <c r="T20" s="523">
        <v>84803162.259800002</v>
      </c>
      <c r="U20" s="523">
        <v>8535252.5296</v>
      </c>
      <c r="V20" s="136">
        <f t="shared" si="0"/>
        <v>93338414.789800018</v>
      </c>
    </row>
    <row r="21" spans="1:22" ht="13.5" thickBot="1">
      <c r="A21" s="52"/>
      <c r="B21" s="53" t="s">
        <v>66</v>
      </c>
      <c r="C21" s="137">
        <f>SUM(C7:C20)</f>
        <v>0</v>
      </c>
      <c r="D21" s="135">
        <f t="shared" ref="D21:V21" si="1">SUM(D7:D20)</f>
        <v>234823303.20910001</v>
      </c>
      <c r="E21" s="135">
        <f t="shared" si="1"/>
        <v>0</v>
      </c>
      <c r="F21" s="135">
        <f t="shared" si="1"/>
        <v>0</v>
      </c>
      <c r="G21" s="135">
        <f t="shared" si="1"/>
        <v>0</v>
      </c>
      <c r="H21" s="135">
        <f t="shared" si="1"/>
        <v>0</v>
      </c>
      <c r="I21" s="135">
        <f t="shared" si="1"/>
        <v>0</v>
      </c>
      <c r="J21" s="135">
        <f t="shared" si="1"/>
        <v>0</v>
      </c>
      <c r="K21" s="135">
        <f t="shared" si="1"/>
        <v>0</v>
      </c>
      <c r="L21" s="138">
        <f t="shared" si="1"/>
        <v>0</v>
      </c>
      <c r="M21" s="137">
        <f t="shared" si="1"/>
        <v>72945087.010899991</v>
      </c>
      <c r="N21" s="135">
        <f t="shared" si="1"/>
        <v>0</v>
      </c>
      <c r="O21" s="135">
        <f t="shared" si="1"/>
        <v>19395858.050399996</v>
      </c>
      <c r="P21" s="135">
        <f t="shared" si="1"/>
        <v>0</v>
      </c>
      <c r="Q21" s="135">
        <f t="shared" si="1"/>
        <v>0</v>
      </c>
      <c r="R21" s="135">
        <f t="shared" si="1"/>
        <v>3821440.1</v>
      </c>
      <c r="S21" s="138">
        <f t="shared" si="1"/>
        <v>0</v>
      </c>
      <c r="T21" s="138">
        <f>SUM(T7:T20)</f>
        <v>243024835.62040001</v>
      </c>
      <c r="U21" s="138">
        <f t="shared" si="1"/>
        <v>87960852.750387937</v>
      </c>
      <c r="V21" s="139">
        <f t="shared" si="1"/>
        <v>330985688.37040007</v>
      </c>
    </row>
    <row r="24" spans="1:22">
      <c r="C24" s="31"/>
      <c r="D24" s="31"/>
      <c r="E24" s="31"/>
    </row>
    <row r="25" spans="1:22">
      <c r="A25" s="27"/>
      <c r="B25" s="27"/>
      <c r="D25" s="31"/>
      <c r="E25" s="31"/>
    </row>
    <row r="26" spans="1:22">
      <c r="A26" s="27"/>
      <c r="B26" s="46"/>
      <c r="D26" s="31"/>
      <c r="E26" s="31"/>
    </row>
    <row r="27" spans="1:22">
      <c r="A27" s="27"/>
      <c r="B27" s="27"/>
      <c r="D27" s="31"/>
      <c r="E27" s="31"/>
    </row>
    <row r="28" spans="1:22">
      <c r="A28" s="27"/>
      <c r="B28" s="46"/>
      <c r="D28" s="31"/>
      <c r="E28" s="31"/>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28"/>
  <sheetViews>
    <sheetView zoomScale="70" zoomScaleNormal="70" workbookViewId="0">
      <pane xSplit="1" ySplit="7" topLeftCell="B8" activePane="bottomRight" state="frozen"/>
      <selection activeCell="L18" sqref="L18"/>
      <selection pane="topRight" activeCell="L18" sqref="L18"/>
      <selection pane="bottomLeft" activeCell="L18" sqref="L18"/>
      <selection pane="bottomRight" activeCell="C8" sqref="C8"/>
    </sheetView>
  </sheetViews>
  <sheetFormatPr defaultColWidth="9.1796875" defaultRowHeight="13"/>
  <cols>
    <col min="1" max="1" width="10.54296875" style="1" bestFit="1" customWidth="1"/>
    <col min="2" max="2" width="101.81640625" style="1" customWidth="1"/>
    <col min="3" max="3" width="13.7265625" style="1" customWidth="1"/>
    <col min="4" max="4" width="14.81640625" style="1" bestFit="1" customWidth="1"/>
    <col min="5" max="5" width="17.7265625" style="1" customWidth="1"/>
    <col min="6" max="6" width="15.81640625" style="1" customWidth="1"/>
    <col min="7" max="7" width="17.453125" style="1" customWidth="1"/>
    <col min="8" max="8" width="15.26953125" style="1" customWidth="1"/>
    <col min="9" max="16384" width="9.1796875" style="8"/>
  </cols>
  <sheetData>
    <row r="1" spans="1:9">
      <c r="A1" s="1" t="s">
        <v>97</v>
      </c>
      <c r="B1" s="1" t="str">
        <f>Info!C2</f>
        <v>სს თიბისი ბანკი</v>
      </c>
    </row>
    <row r="2" spans="1:9">
      <c r="A2" s="1" t="s">
        <v>98</v>
      </c>
      <c r="B2" s="230">
        <f>'1. key ratios'!B2</f>
        <v>46203</v>
      </c>
    </row>
    <row r="4" spans="1:9" ht="13.5" thickBot="1">
      <c r="A4" s="1" t="s">
        <v>250</v>
      </c>
      <c r="B4" s="21" t="s">
        <v>284</v>
      </c>
    </row>
    <row r="5" spans="1:9">
      <c r="A5" s="50"/>
      <c r="B5" s="75"/>
      <c r="C5" s="79" t="s">
        <v>0</v>
      </c>
      <c r="D5" s="79" t="s">
        <v>1</v>
      </c>
      <c r="E5" s="79" t="s">
        <v>2</v>
      </c>
      <c r="F5" s="79" t="s">
        <v>3</v>
      </c>
      <c r="G5" s="141" t="s">
        <v>4</v>
      </c>
      <c r="H5" s="80" t="s">
        <v>5</v>
      </c>
      <c r="I5" s="17"/>
    </row>
    <row r="6" spans="1:9" ht="15" customHeight="1">
      <c r="A6" s="74"/>
      <c r="B6" s="15"/>
      <c r="C6" s="727" t="s">
        <v>276</v>
      </c>
      <c r="D6" s="738" t="s">
        <v>297</v>
      </c>
      <c r="E6" s="739"/>
      <c r="F6" s="727" t="s">
        <v>303</v>
      </c>
      <c r="G6" s="727" t="s">
        <v>304</v>
      </c>
      <c r="H6" s="736" t="s">
        <v>278</v>
      </c>
      <c r="I6" s="17"/>
    </row>
    <row r="7" spans="1:9" ht="65">
      <c r="A7" s="74"/>
      <c r="B7" s="15"/>
      <c r="C7" s="728"/>
      <c r="D7" s="142" t="s">
        <v>279</v>
      </c>
      <c r="E7" s="142" t="s">
        <v>277</v>
      </c>
      <c r="F7" s="728"/>
      <c r="G7" s="728"/>
      <c r="H7" s="737"/>
      <c r="I7" s="17"/>
    </row>
    <row r="8" spans="1:9">
      <c r="A8" s="43">
        <v>1</v>
      </c>
      <c r="B8" s="82" t="s">
        <v>123</v>
      </c>
      <c r="C8" s="546">
        <v>5080485094.4921417</v>
      </c>
      <c r="D8" s="546">
        <v>0</v>
      </c>
      <c r="E8" s="546">
        <v>0</v>
      </c>
      <c r="F8" s="546">
        <v>1932310142.2997417</v>
      </c>
      <c r="G8" s="546">
        <v>1932310142.2997417</v>
      </c>
      <c r="H8" s="145">
        <f>G8/(C8+E8)</f>
        <v>0.38033969323019939</v>
      </c>
    </row>
    <row r="9" spans="1:9" ht="15" customHeight="1">
      <c r="A9" s="43">
        <v>2</v>
      </c>
      <c r="B9" s="82" t="s">
        <v>124</v>
      </c>
      <c r="C9" s="546">
        <v>0</v>
      </c>
      <c r="D9" s="546">
        <v>0</v>
      </c>
      <c r="E9" s="546">
        <v>0</v>
      </c>
      <c r="F9" s="546">
        <v>0</v>
      </c>
      <c r="G9" s="546">
        <v>0</v>
      </c>
      <c r="H9" s="145"/>
    </row>
    <row r="10" spans="1:9">
      <c r="A10" s="43">
        <v>3</v>
      </c>
      <c r="B10" s="82" t="s">
        <v>125</v>
      </c>
      <c r="C10" s="546">
        <v>448369629.59000003</v>
      </c>
      <c r="D10" s="546">
        <v>0</v>
      </c>
      <c r="E10" s="546">
        <v>0</v>
      </c>
      <c r="F10" s="546">
        <v>0</v>
      </c>
      <c r="G10" s="546">
        <v>0</v>
      </c>
      <c r="H10" s="145">
        <f t="shared" ref="H10:H21" si="0">G10/(C10+E10)</f>
        <v>0</v>
      </c>
    </row>
    <row r="11" spans="1:9">
      <c r="A11" s="43">
        <v>4</v>
      </c>
      <c r="B11" s="82" t="s">
        <v>126</v>
      </c>
      <c r="C11" s="546">
        <v>1705778575.4665</v>
      </c>
      <c r="D11" s="546">
        <v>0</v>
      </c>
      <c r="E11" s="546">
        <v>0</v>
      </c>
      <c r="F11" s="546">
        <v>67651512.534999996</v>
      </c>
      <c r="G11" s="546">
        <v>67651512.534999996</v>
      </c>
      <c r="H11" s="145">
        <f t="shared" si="0"/>
        <v>3.9660195941022713E-2</v>
      </c>
    </row>
    <row r="12" spans="1:9">
      <c r="A12" s="43">
        <v>5</v>
      </c>
      <c r="B12" s="82" t="s">
        <v>918</v>
      </c>
      <c r="C12" s="546">
        <v>0</v>
      </c>
      <c r="D12" s="546">
        <v>0</v>
      </c>
      <c r="E12" s="546">
        <v>0</v>
      </c>
      <c r="F12" s="546">
        <v>0</v>
      </c>
      <c r="G12" s="546">
        <v>0</v>
      </c>
      <c r="H12" s="145"/>
    </row>
    <row r="13" spans="1:9">
      <c r="A13" s="43">
        <v>6</v>
      </c>
      <c r="B13" s="82" t="s">
        <v>127</v>
      </c>
      <c r="C13" s="546">
        <v>1221487445.8728449</v>
      </c>
      <c r="D13" s="546">
        <v>653363088.63999999</v>
      </c>
      <c r="E13" s="546">
        <v>330897371.435</v>
      </c>
      <c r="F13" s="546">
        <v>437139001.4624635</v>
      </c>
      <c r="G13" s="546">
        <v>436367851.75246352</v>
      </c>
      <c r="H13" s="145">
        <f t="shared" si="0"/>
        <v>0.28109515558726944</v>
      </c>
    </row>
    <row r="14" spans="1:9">
      <c r="A14" s="43">
        <v>7</v>
      </c>
      <c r="B14" s="82" t="s">
        <v>71</v>
      </c>
      <c r="C14" s="546">
        <v>11355781749.066748</v>
      </c>
      <c r="D14" s="546">
        <v>2147170461.34833</v>
      </c>
      <c r="E14" s="546">
        <v>1056545611.67238</v>
      </c>
      <c r="F14" s="546">
        <v>12412327360.739128</v>
      </c>
      <c r="G14" s="546">
        <v>12243200775.855135</v>
      </c>
      <c r="H14" s="145">
        <f>G14/(C14+E14)</f>
        <v>0.98637430515900271</v>
      </c>
    </row>
    <row r="15" spans="1:9">
      <c r="A15" s="43">
        <v>8</v>
      </c>
      <c r="B15" s="82" t="s">
        <v>72</v>
      </c>
      <c r="C15" s="546">
        <v>9226333599.5600224</v>
      </c>
      <c r="D15" s="546">
        <v>445641407.61565399</v>
      </c>
      <c r="E15" s="546">
        <v>154560466.89923701</v>
      </c>
      <c r="F15" s="546">
        <v>7035670549.8444443</v>
      </c>
      <c r="G15" s="546">
        <v>6970392970.704051</v>
      </c>
      <c r="H15" s="145">
        <f t="shared" si="0"/>
        <v>0.74304143307898673</v>
      </c>
    </row>
    <row r="16" spans="1:9">
      <c r="A16" s="43">
        <v>9</v>
      </c>
      <c r="B16" s="82" t="s">
        <v>919</v>
      </c>
      <c r="C16" s="546">
        <v>4519947033.1100016</v>
      </c>
      <c r="D16" s="546">
        <v>25440980.182050999</v>
      </c>
      <c r="E16" s="546">
        <v>9309319.1598019991</v>
      </c>
      <c r="F16" s="546">
        <v>1585239723.2944312</v>
      </c>
      <c r="G16" s="546">
        <v>1584999216.5193365</v>
      </c>
      <c r="H16" s="145">
        <f t="shared" si="0"/>
        <v>0.34994689927961919</v>
      </c>
    </row>
    <row r="17" spans="1:8">
      <c r="A17" s="43">
        <v>10</v>
      </c>
      <c r="B17" s="82" t="s">
        <v>67</v>
      </c>
      <c r="C17" s="546">
        <v>377653023.63000005</v>
      </c>
      <c r="D17" s="546">
        <v>5748172.402063</v>
      </c>
      <c r="E17" s="546">
        <v>2209660.672063</v>
      </c>
      <c r="F17" s="546">
        <v>496355756.15059459</v>
      </c>
      <c r="G17" s="546">
        <v>494124303.07869506</v>
      </c>
      <c r="H17" s="145">
        <f t="shared" si="0"/>
        <v>1.3007971656562409</v>
      </c>
    </row>
    <row r="18" spans="1:8">
      <c r="A18" s="43">
        <v>11</v>
      </c>
      <c r="B18" s="82" t="s">
        <v>68</v>
      </c>
      <c r="C18" s="546">
        <v>212093973.04279998</v>
      </c>
      <c r="D18" s="546">
        <v>449000</v>
      </c>
      <c r="E18" s="546">
        <v>0</v>
      </c>
      <c r="F18" s="546">
        <v>257790957.55699998</v>
      </c>
      <c r="G18" s="546">
        <v>257790957.55699998</v>
      </c>
      <c r="H18" s="145">
        <f t="shared" si="0"/>
        <v>1.2154563086287156</v>
      </c>
    </row>
    <row r="19" spans="1:8">
      <c r="A19" s="43">
        <v>12</v>
      </c>
      <c r="B19" s="82" t="s">
        <v>69</v>
      </c>
      <c r="C19" s="546">
        <v>0</v>
      </c>
      <c r="D19" s="546">
        <v>0</v>
      </c>
      <c r="E19" s="546">
        <v>0</v>
      </c>
      <c r="F19" s="546">
        <v>0</v>
      </c>
      <c r="G19" s="546">
        <v>0</v>
      </c>
      <c r="H19" s="145"/>
    </row>
    <row r="20" spans="1:8">
      <c r="A20" s="43">
        <v>13</v>
      </c>
      <c r="B20" s="82" t="s">
        <v>70</v>
      </c>
      <c r="C20" s="546">
        <v>0</v>
      </c>
      <c r="D20" s="546">
        <v>0</v>
      </c>
      <c r="E20" s="546">
        <v>0</v>
      </c>
      <c r="F20" s="546">
        <v>0</v>
      </c>
      <c r="G20" s="546">
        <v>0</v>
      </c>
      <c r="H20" s="145"/>
    </row>
    <row r="21" spans="1:8">
      <c r="A21" s="43">
        <v>14</v>
      </c>
      <c r="B21" s="82" t="s">
        <v>143</v>
      </c>
      <c r="C21" s="546">
        <v>4976670674.9335232</v>
      </c>
      <c r="D21" s="546">
        <v>158226823.72189599</v>
      </c>
      <c r="E21" s="546">
        <v>47511969.402557001</v>
      </c>
      <c r="F21" s="546">
        <v>4205523318.0729799</v>
      </c>
      <c r="G21" s="546">
        <v>4112184903.2835803</v>
      </c>
      <c r="H21" s="145">
        <f t="shared" si="0"/>
        <v>0.8184783863141154</v>
      </c>
    </row>
    <row r="22" spans="1:8" ht="13.5" thickBot="1">
      <c r="A22" s="76"/>
      <c r="B22" s="81" t="s">
        <v>66</v>
      </c>
      <c r="C22" s="135">
        <f>SUM(C8:C21)</f>
        <v>39124600798.76458</v>
      </c>
      <c r="D22" s="135">
        <f>SUM(D8:D21)</f>
        <v>3436039933.9099941</v>
      </c>
      <c r="E22" s="135">
        <f>SUM(E8:E21)</f>
        <v>1601034399.2410388</v>
      </c>
      <c r="F22" s="135">
        <f>SUM(F8:F21)</f>
        <v>28430008321.955776</v>
      </c>
      <c r="G22" s="135">
        <f>SUM(G8:G21)</f>
        <v>28099022633.585003</v>
      </c>
      <c r="H22" s="146">
        <f>G22/(C22+E22)</f>
        <v>0.68995910062468579</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W28"/>
  <sheetViews>
    <sheetView zoomScale="70" zoomScaleNormal="70" workbookViewId="0">
      <pane xSplit="2" ySplit="6" topLeftCell="C7" activePane="bottomRight" state="frozen"/>
      <selection pane="topRight" activeCell="C1" sqref="C1"/>
      <selection pane="bottomLeft" activeCell="A6" sqref="A6"/>
      <selection pane="bottomRight" activeCell="B7" sqref="B7"/>
    </sheetView>
  </sheetViews>
  <sheetFormatPr defaultColWidth="9.1796875" defaultRowHeight="13"/>
  <cols>
    <col min="1" max="1" width="10.54296875" style="1" bestFit="1" customWidth="1"/>
    <col min="2" max="2" width="104.1796875" style="1" customWidth="1"/>
    <col min="3" max="5" width="13.54296875" style="1" bestFit="1" customWidth="1"/>
    <col min="6" max="11" width="12.7265625" style="1" customWidth="1"/>
    <col min="12" max="16384" width="9.1796875" style="1"/>
  </cols>
  <sheetData>
    <row r="1" spans="1:23">
      <c r="A1" s="1" t="s">
        <v>97</v>
      </c>
      <c r="B1" s="1" t="str">
        <f>Info!C2</f>
        <v>სს თიბისი ბანკი</v>
      </c>
    </row>
    <row r="2" spans="1:23">
      <c r="A2" s="1" t="s">
        <v>98</v>
      </c>
      <c r="B2" s="230">
        <f>'1. key ratios'!B2</f>
        <v>46203</v>
      </c>
    </row>
    <row r="4" spans="1:23" ht="13.5" thickBot="1">
      <c r="A4" s="1" t="s">
        <v>340</v>
      </c>
      <c r="B4" s="21" t="s">
        <v>339</v>
      </c>
    </row>
    <row r="5" spans="1:23" ht="30" customHeight="1">
      <c r="A5" s="743"/>
      <c r="B5" s="744"/>
      <c r="C5" s="745" t="s">
        <v>372</v>
      </c>
      <c r="D5" s="745"/>
      <c r="E5" s="745"/>
      <c r="F5" s="745" t="s">
        <v>373</v>
      </c>
      <c r="G5" s="745"/>
      <c r="H5" s="745"/>
      <c r="I5" s="745" t="s">
        <v>374</v>
      </c>
      <c r="J5" s="745"/>
      <c r="K5" s="746"/>
    </row>
    <row r="6" spans="1:23">
      <c r="A6" s="166"/>
      <c r="B6" s="167"/>
      <c r="C6" s="168" t="s">
        <v>26</v>
      </c>
      <c r="D6" s="168" t="s">
        <v>79</v>
      </c>
      <c r="E6" s="168" t="s">
        <v>66</v>
      </c>
      <c r="F6" s="168" t="s">
        <v>26</v>
      </c>
      <c r="G6" s="168" t="s">
        <v>79</v>
      </c>
      <c r="H6" s="168" t="s">
        <v>66</v>
      </c>
      <c r="I6" s="168" t="s">
        <v>26</v>
      </c>
      <c r="J6" s="168" t="s">
        <v>79</v>
      </c>
      <c r="K6" s="170" t="s">
        <v>66</v>
      </c>
    </row>
    <row r="7" spans="1:23">
      <c r="A7" s="171" t="s">
        <v>310</v>
      </c>
      <c r="B7" s="165"/>
      <c r="C7" s="165"/>
      <c r="D7" s="165"/>
      <c r="E7" s="165"/>
      <c r="F7" s="165"/>
      <c r="G7" s="165"/>
      <c r="H7" s="165"/>
      <c r="I7" s="165"/>
      <c r="J7" s="165"/>
      <c r="K7" s="172"/>
    </row>
    <row r="8" spans="1:23">
      <c r="A8" s="164">
        <v>1</v>
      </c>
      <c r="B8" s="152" t="s">
        <v>310</v>
      </c>
      <c r="C8" s="550"/>
      <c r="D8" s="550"/>
      <c r="E8" s="550"/>
      <c r="F8" s="251">
        <v>4186116834.5374088</v>
      </c>
      <c r="G8" s="251">
        <v>4228062899.5973892</v>
      </c>
      <c r="H8" s="251">
        <v>8414179734.134798</v>
      </c>
      <c r="I8" s="251">
        <v>4188789525.6018033</v>
      </c>
      <c r="J8" s="251">
        <v>3003285981.6605291</v>
      </c>
      <c r="K8" s="251">
        <v>7192075507.2623329</v>
      </c>
      <c r="L8" s="683"/>
      <c r="M8" s="683"/>
      <c r="N8" s="683"/>
      <c r="O8" s="683"/>
      <c r="P8" s="683"/>
      <c r="Q8" s="683"/>
      <c r="R8" s="683"/>
      <c r="S8" s="683"/>
      <c r="T8" s="683"/>
      <c r="U8" s="683"/>
      <c r="V8" s="683"/>
      <c r="W8" s="683"/>
    </row>
    <row r="9" spans="1:23">
      <c r="A9" s="171" t="s">
        <v>311</v>
      </c>
      <c r="B9" s="165"/>
      <c r="C9" s="551"/>
      <c r="D9" s="551"/>
      <c r="E9" s="551"/>
      <c r="F9" s="551"/>
      <c r="G9" s="551"/>
      <c r="H9" s="551"/>
      <c r="I9" s="551"/>
      <c r="J9" s="551"/>
      <c r="K9" s="552"/>
      <c r="L9" s="683"/>
      <c r="M9" s="683"/>
      <c r="N9" s="683"/>
      <c r="O9" s="683"/>
      <c r="P9" s="683"/>
      <c r="Q9" s="683"/>
      <c r="R9" s="683"/>
      <c r="S9" s="683"/>
      <c r="T9" s="683"/>
      <c r="U9" s="683"/>
      <c r="V9" s="683"/>
      <c r="W9" s="683"/>
    </row>
    <row r="10" spans="1:23">
      <c r="A10" s="173">
        <v>2</v>
      </c>
      <c r="B10" s="153" t="s">
        <v>312</v>
      </c>
      <c r="C10" s="251">
        <v>4317884702.2335835</v>
      </c>
      <c r="D10" s="251">
        <v>8057586428.886919</v>
      </c>
      <c r="E10" s="251">
        <v>12375471131.120502</v>
      </c>
      <c r="F10" s="251">
        <v>700697403.80798948</v>
      </c>
      <c r="G10" s="251">
        <v>1624993526.1185436</v>
      </c>
      <c r="H10" s="251">
        <v>2325690929.9265332</v>
      </c>
      <c r="I10" s="251">
        <v>2306934593.7822967</v>
      </c>
      <c r="J10" s="251">
        <v>2067819710.4338493</v>
      </c>
      <c r="K10" s="251">
        <v>4374754304.2161465</v>
      </c>
      <c r="L10" s="683"/>
      <c r="M10" s="683"/>
      <c r="N10" s="683"/>
      <c r="O10" s="683"/>
      <c r="P10" s="683"/>
      <c r="Q10" s="683"/>
      <c r="R10" s="683"/>
      <c r="S10" s="683"/>
      <c r="T10" s="683"/>
      <c r="U10" s="683"/>
      <c r="V10" s="683"/>
      <c r="W10" s="683"/>
    </row>
    <row r="11" spans="1:23">
      <c r="A11" s="173">
        <v>3</v>
      </c>
      <c r="B11" s="153" t="s">
        <v>313</v>
      </c>
      <c r="C11" s="251">
        <v>8815329536.4942017</v>
      </c>
      <c r="D11" s="251">
        <v>8189343682.4695625</v>
      </c>
      <c r="E11" s="251">
        <v>17004673218.963764</v>
      </c>
      <c r="F11" s="251">
        <v>2552891337.0142312</v>
      </c>
      <c r="G11" s="251">
        <v>1824681173.4705877</v>
      </c>
      <c r="H11" s="251">
        <v>4377572510.4848194</v>
      </c>
      <c r="I11" s="251">
        <v>168249653.14744425</v>
      </c>
      <c r="J11" s="251">
        <v>36238052.282594442</v>
      </c>
      <c r="K11" s="251">
        <v>204487705.43003869</v>
      </c>
      <c r="L11" s="683"/>
      <c r="M11" s="683"/>
      <c r="N11" s="683"/>
      <c r="O11" s="683"/>
      <c r="P11" s="683"/>
      <c r="Q11" s="683"/>
      <c r="R11" s="683"/>
      <c r="S11" s="683"/>
      <c r="T11" s="683"/>
      <c r="U11" s="683"/>
      <c r="V11" s="683"/>
      <c r="W11" s="683"/>
    </row>
    <row r="12" spans="1:23">
      <c r="A12" s="173">
        <v>4</v>
      </c>
      <c r="B12" s="153" t="s">
        <v>314</v>
      </c>
      <c r="C12" s="251">
        <v>2409722569.070004</v>
      </c>
      <c r="D12" s="251">
        <v>0</v>
      </c>
      <c r="E12" s="251">
        <v>2409722569.070004</v>
      </c>
      <c r="F12" s="251">
        <v>0</v>
      </c>
      <c r="G12" s="251">
        <v>0</v>
      </c>
      <c r="H12" s="251">
        <v>0</v>
      </c>
      <c r="I12" s="251">
        <v>0</v>
      </c>
      <c r="J12" s="251">
        <v>0</v>
      </c>
      <c r="K12" s="251">
        <v>0</v>
      </c>
      <c r="L12" s="683"/>
      <c r="M12" s="683"/>
      <c r="N12" s="683"/>
      <c r="O12" s="683"/>
      <c r="P12" s="683"/>
      <c r="Q12" s="683"/>
      <c r="R12" s="683"/>
      <c r="S12" s="683"/>
      <c r="T12" s="683"/>
      <c r="U12" s="683"/>
      <c r="V12" s="683"/>
      <c r="W12" s="683"/>
    </row>
    <row r="13" spans="1:23">
      <c r="A13" s="173">
        <v>5</v>
      </c>
      <c r="B13" s="153" t="s">
        <v>315</v>
      </c>
      <c r="C13" s="251">
        <v>2721864285.5049992</v>
      </c>
      <c r="D13" s="251">
        <v>5913203435.2504578</v>
      </c>
      <c r="E13" s="251">
        <v>8635067720.7554569</v>
      </c>
      <c r="F13" s="251">
        <v>490204138.47965038</v>
      </c>
      <c r="G13" s="251">
        <v>2008582319.6464758</v>
      </c>
      <c r="H13" s="251">
        <v>2498786458.1261263</v>
      </c>
      <c r="I13" s="251">
        <v>358609359.96500009</v>
      </c>
      <c r="J13" s="251">
        <v>1906168961.5697401</v>
      </c>
      <c r="K13" s="251">
        <v>2264778321.53474</v>
      </c>
      <c r="L13" s="683"/>
      <c r="M13" s="683"/>
      <c r="N13" s="683"/>
      <c r="O13" s="683"/>
      <c r="P13" s="683"/>
      <c r="Q13" s="683"/>
      <c r="R13" s="683"/>
      <c r="S13" s="683"/>
      <c r="T13" s="683"/>
      <c r="U13" s="683"/>
      <c r="V13" s="683"/>
      <c r="W13" s="683"/>
    </row>
    <row r="14" spans="1:23">
      <c r="A14" s="173">
        <v>6</v>
      </c>
      <c r="B14" s="153" t="s">
        <v>330</v>
      </c>
      <c r="C14" s="251">
        <v>0</v>
      </c>
      <c r="D14" s="251">
        <v>0</v>
      </c>
      <c r="E14" s="251">
        <v>0</v>
      </c>
      <c r="F14" s="251">
        <v>0</v>
      </c>
      <c r="G14" s="251">
        <v>0</v>
      </c>
      <c r="H14" s="251">
        <v>0</v>
      </c>
      <c r="I14" s="251">
        <v>0</v>
      </c>
      <c r="J14" s="251">
        <v>0</v>
      </c>
      <c r="K14" s="251">
        <v>0</v>
      </c>
      <c r="L14" s="683"/>
      <c r="M14" s="683"/>
      <c r="N14" s="683"/>
      <c r="O14" s="683"/>
      <c r="P14" s="683"/>
      <c r="Q14" s="683"/>
      <c r="R14" s="683"/>
      <c r="S14" s="683"/>
      <c r="T14" s="683"/>
      <c r="U14" s="683"/>
      <c r="V14" s="683"/>
      <c r="W14" s="683"/>
    </row>
    <row r="15" spans="1:23">
      <c r="A15" s="173">
        <v>7</v>
      </c>
      <c r="B15" s="153" t="s">
        <v>317</v>
      </c>
      <c r="C15" s="251">
        <v>51344747.969999947</v>
      </c>
      <c r="D15" s="251">
        <v>124332864.78999998</v>
      </c>
      <c r="E15" s="251">
        <v>175677612.75999993</v>
      </c>
      <c r="F15" s="251">
        <v>43821109.920000032</v>
      </c>
      <c r="G15" s="251">
        <v>101097175.09065562</v>
      </c>
      <c r="H15" s="251">
        <v>144918285.01065564</v>
      </c>
      <c r="I15" s="251">
        <v>43821109.920000032</v>
      </c>
      <c r="J15" s="251">
        <v>101097175.09065562</v>
      </c>
      <c r="K15" s="251">
        <v>144918285.01065564</v>
      </c>
      <c r="L15" s="683"/>
      <c r="M15" s="683"/>
      <c r="N15" s="683"/>
      <c r="O15" s="683"/>
      <c r="P15" s="683"/>
      <c r="Q15" s="683"/>
      <c r="R15" s="683"/>
      <c r="S15" s="683"/>
      <c r="T15" s="683"/>
      <c r="U15" s="683"/>
      <c r="V15" s="683"/>
      <c r="W15" s="683"/>
    </row>
    <row r="16" spans="1:23">
      <c r="A16" s="173">
        <v>8</v>
      </c>
      <c r="B16" s="154" t="s">
        <v>318</v>
      </c>
      <c r="C16" s="251">
        <v>18316145841.272789</v>
      </c>
      <c r="D16" s="251">
        <v>22284466411.396942</v>
      </c>
      <c r="E16" s="251">
        <v>40600612252.669731</v>
      </c>
      <c r="F16" s="251">
        <v>3787613989.2218714</v>
      </c>
      <c r="G16" s="251">
        <v>5559354194.3262625</v>
      </c>
      <c r="H16" s="251">
        <v>9346968183.5481358</v>
      </c>
      <c r="I16" s="251">
        <v>2877614716.8147411</v>
      </c>
      <c r="J16" s="251">
        <v>4111323899.3768396</v>
      </c>
      <c r="K16" s="251">
        <v>6988938616.1915808</v>
      </c>
      <c r="L16" s="683"/>
      <c r="M16" s="683"/>
      <c r="N16" s="683"/>
      <c r="O16" s="683"/>
      <c r="P16" s="683"/>
      <c r="Q16" s="683"/>
      <c r="R16" s="683"/>
      <c r="S16" s="683"/>
      <c r="T16" s="683"/>
      <c r="U16" s="683"/>
      <c r="V16" s="683"/>
      <c r="W16" s="683"/>
    </row>
    <row r="17" spans="1:23">
      <c r="A17" s="171" t="s">
        <v>319</v>
      </c>
      <c r="B17" s="165"/>
      <c r="C17" s="551"/>
      <c r="D17" s="551"/>
      <c r="E17" s="551"/>
      <c r="F17" s="551"/>
      <c r="G17" s="551"/>
      <c r="H17" s="551"/>
      <c r="I17" s="551"/>
      <c r="J17" s="551"/>
      <c r="K17" s="552"/>
      <c r="L17" s="683"/>
      <c r="M17" s="683"/>
      <c r="N17" s="683"/>
      <c r="O17" s="683"/>
      <c r="P17" s="683"/>
      <c r="Q17" s="683"/>
      <c r="R17" s="683"/>
      <c r="S17" s="683"/>
      <c r="T17" s="683"/>
      <c r="U17" s="683"/>
      <c r="V17" s="683"/>
      <c r="W17" s="683"/>
    </row>
    <row r="18" spans="1:23">
      <c r="A18" s="173">
        <v>9</v>
      </c>
      <c r="B18" s="153" t="s">
        <v>320</v>
      </c>
      <c r="C18" s="251">
        <v>183325000</v>
      </c>
      <c r="D18" s="251">
        <v>0</v>
      </c>
      <c r="E18" s="251">
        <v>183325000</v>
      </c>
      <c r="F18" s="251">
        <v>0</v>
      </c>
      <c r="G18" s="251">
        <v>0</v>
      </c>
      <c r="H18" s="251">
        <v>0</v>
      </c>
      <c r="I18" s="251">
        <v>0</v>
      </c>
      <c r="J18" s="251">
        <v>0</v>
      </c>
      <c r="K18" s="251">
        <v>0</v>
      </c>
      <c r="L18" s="683"/>
      <c r="M18" s="683"/>
      <c r="N18" s="683"/>
      <c r="O18" s="683"/>
      <c r="P18" s="683"/>
      <c r="Q18" s="683"/>
      <c r="R18" s="683"/>
      <c r="S18" s="683"/>
      <c r="T18" s="683"/>
      <c r="U18" s="683"/>
      <c r="V18" s="683"/>
      <c r="W18" s="683"/>
    </row>
    <row r="19" spans="1:23">
      <c r="A19" s="173">
        <v>10</v>
      </c>
      <c r="B19" s="153" t="s">
        <v>321</v>
      </c>
      <c r="C19" s="251">
        <v>12533406102.849985</v>
      </c>
      <c r="D19" s="251">
        <v>12251755481.502331</v>
      </c>
      <c r="E19" s="251">
        <v>24785161584.352318</v>
      </c>
      <c r="F19" s="251">
        <v>295303273.93499988</v>
      </c>
      <c r="G19" s="251">
        <v>173814335.31000006</v>
      </c>
      <c r="H19" s="251">
        <v>469117609.24499995</v>
      </c>
      <c r="I19" s="251">
        <v>296315664.01499975</v>
      </c>
      <c r="J19" s="251">
        <v>1368296529.0060818</v>
      </c>
      <c r="K19" s="251">
        <v>1664612193.0210814</v>
      </c>
      <c r="L19" s="683"/>
      <c r="M19" s="683"/>
      <c r="N19" s="683"/>
      <c r="O19" s="683"/>
      <c r="P19" s="683"/>
      <c r="Q19" s="683"/>
      <c r="R19" s="683"/>
      <c r="S19" s="683"/>
      <c r="T19" s="683"/>
      <c r="U19" s="683"/>
      <c r="V19" s="683"/>
      <c r="W19" s="683"/>
    </row>
    <row r="20" spans="1:23">
      <c r="A20" s="173">
        <v>11</v>
      </c>
      <c r="B20" s="153" t="s">
        <v>322</v>
      </c>
      <c r="C20" s="251">
        <v>1878844633.6761286</v>
      </c>
      <c r="D20" s="251">
        <v>4062876109.2607403</v>
      </c>
      <c r="E20" s="251">
        <v>5941720742.9368687</v>
      </c>
      <c r="F20" s="251">
        <v>517200284.01000011</v>
      </c>
      <c r="G20" s="251">
        <v>1570498248.6240962</v>
      </c>
      <c r="H20" s="251">
        <v>2087698532.6340961</v>
      </c>
      <c r="I20" s="251">
        <v>517200284.00999933</v>
      </c>
      <c r="J20" s="251">
        <v>1570498248.6240985</v>
      </c>
      <c r="K20" s="251">
        <v>2087698532.6340978</v>
      </c>
      <c r="L20" s="683"/>
      <c r="M20" s="683"/>
      <c r="N20" s="683"/>
      <c r="O20" s="683"/>
      <c r="P20" s="683"/>
      <c r="Q20" s="683"/>
      <c r="R20" s="683"/>
      <c r="S20" s="683"/>
      <c r="T20" s="683"/>
      <c r="U20" s="683"/>
      <c r="V20" s="683"/>
      <c r="W20" s="683"/>
    </row>
    <row r="21" spans="1:23" ht="13.5" thickBot="1">
      <c r="A21" s="114">
        <v>12</v>
      </c>
      <c r="B21" s="174" t="s">
        <v>323</v>
      </c>
      <c r="C21" s="251">
        <v>14595575736.526114</v>
      </c>
      <c r="D21" s="251">
        <v>16314631590.763071</v>
      </c>
      <c r="E21" s="251">
        <v>30910207327.289185</v>
      </c>
      <c r="F21" s="251">
        <v>812503557.94499993</v>
      </c>
      <c r="G21" s="251">
        <v>1744312583.9340963</v>
      </c>
      <c r="H21" s="251">
        <v>2556816141.879096</v>
      </c>
      <c r="I21" s="251">
        <v>813515948.02499914</v>
      </c>
      <c r="J21" s="251">
        <v>2938794777.6301804</v>
      </c>
      <c r="K21" s="251">
        <v>3752310725.655179</v>
      </c>
      <c r="L21" s="683"/>
      <c r="M21" s="683"/>
      <c r="N21" s="683"/>
      <c r="O21" s="683"/>
      <c r="P21" s="683"/>
      <c r="Q21" s="683"/>
      <c r="R21" s="683"/>
      <c r="S21" s="683"/>
      <c r="T21" s="683"/>
      <c r="U21" s="683"/>
      <c r="V21" s="683"/>
      <c r="W21" s="683"/>
    </row>
    <row r="22" spans="1:23" ht="38.25" customHeight="1" thickBot="1">
      <c r="A22" s="162"/>
      <c r="B22" s="163"/>
      <c r="C22" s="250"/>
      <c r="D22" s="250"/>
      <c r="E22" s="250"/>
      <c r="F22" s="740" t="s">
        <v>324</v>
      </c>
      <c r="G22" s="741"/>
      <c r="H22" s="741"/>
      <c r="I22" s="740" t="s">
        <v>325</v>
      </c>
      <c r="J22" s="741"/>
      <c r="K22" s="742"/>
      <c r="L22" s="683"/>
      <c r="M22" s="683"/>
      <c r="N22" s="683"/>
      <c r="O22" s="683"/>
      <c r="P22" s="683"/>
      <c r="Q22" s="683"/>
      <c r="R22" s="683"/>
      <c r="S22" s="683"/>
      <c r="T22" s="683"/>
      <c r="U22" s="683"/>
      <c r="V22" s="683"/>
      <c r="W22" s="683"/>
    </row>
    <row r="23" spans="1:23">
      <c r="A23" s="158">
        <v>13</v>
      </c>
      <c r="B23" s="155" t="s">
        <v>310</v>
      </c>
      <c r="C23" s="553"/>
      <c r="D23" s="553"/>
      <c r="E23" s="553"/>
      <c r="F23" s="251">
        <v>4186116834.5374088</v>
      </c>
      <c r="G23" s="251">
        <v>4228062899.5973892</v>
      </c>
      <c r="H23" s="251">
        <v>8414179734.134798</v>
      </c>
      <c r="I23" s="251">
        <v>4188789525.6018033</v>
      </c>
      <c r="J23" s="251">
        <v>3003285981.6605291</v>
      </c>
      <c r="K23" s="251">
        <v>7192075507.2623329</v>
      </c>
      <c r="L23" s="683"/>
      <c r="M23" s="683"/>
      <c r="N23" s="683"/>
      <c r="O23" s="683"/>
      <c r="P23" s="683"/>
      <c r="Q23" s="683"/>
      <c r="R23" s="683"/>
      <c r="S23" s="683"/>
      <c r="T23" s="683"/>
      <c r="U23" s="683"/>
      <c r="V23" s="683"/>
      <c r="W23" s="683"/>
    </row>
    <row r="24" spans="1:23" ht="13.5" thickBot="1">
      <c r="A24" s="159">
        <v>14</v>
      </c>
      <c r="B24" s="156" t="s">
        <v>326</v>
      </c>
      <c r="C24" s="554"/>
      <c r="D24" s="555"/>
      <c r="E24" s="556"/>
      <c r="F24" s="251">
        <v>2975110431.2768717</v>
      </c>
      <c r="G24" s="251">
        <v>3815041610.3921661</v>
      </c>
      <c r="H24" s="251">
        <v>6790152041.6690397</v>
      </c>
      <c r="I24" s="251">
        <v>2064098768.789742</v>
      </c>
      <c r="J24" s="251">
        <v>1172529121.7466593</v>
      </c>
      <c r="K24" s="251">
        <v>3236627890.5364017</v>
      </c>
      <c r="L24" s="683"/>
      <c r="M24" s="683"/>
      <c r="N24" s="683"/>
      <c r="O24" s="683"/>
      <c r="P24" s="683"/>
      <c r="Q24" s="683"/>
      <c r="R24" s="683"/>
      <c r="S24" s="683"/>
      <c r="T24" s="683"/>
      <c r="U24" s="683"/>
      <c r="V24" s="683"/>
      <c r="W24" s="683"/>
    </row>
    <row r="25" spans="1:23" ht="13.5" thickBot="1">
      <c r="A25" s="160">
        <v>15</v>
      </c>
      <c r="B25" s="157" t="s">
        <v>327</v>
      </c>
      <c r="C25" s="557"/>
      <c r="D25" s="557"/>
      <c r="E25" s="557"/>
      <c r="F25" s="558">
        <v>1.4070458664422725</v>
      </c>
      <c r="G25" s="558">
        <v>1.108261280317403</v>
      </c>
      <c r="H25" s="558">
        <v>1.2391739805676822</v>
      </c>
      <c r="I25" s="558">
        <v>2.0293551786079727</v>
      </c>
      <c r="J25" s="558">
        <v>2.561374319800843</v>
      </c>
      <c r="K25" s="558">
        <v>2.2220890848439177</v>
      </c>
      <c r="L25" s="683"/>
      <c r="M25" s="683"/>
      <c r="N25" s="683"/>
      <c r="O25" s="683"/>
      <c r="P25" s="683"/>
      <c r="Q25" s="683"/>
      <c r="R25" s="683"/>
      <c r="S25" s="683"/>
      <c r="T25" s="683"/>
      <c r="U25" s="683"/>
      <c r="V25" s="683"/>
      <c r="W25" s="683"/>
    </row>
    <row r="26" spans="1:23">
      <c r="L26" s="683"/>
      <c r="M26" s="683"/>
      <c r="N26" s="683"/>
      <c r="O26" s="683"/>
      <c r="P26" s="683"/>
      <c r="Q26" s="683"/>
      <c r="R26" s="683"/>
      <c r="S26" s="683"/>
      <c r="T26" s="683"/>
      <c r="U26" s="683"/>
      <c r="V26" s="683"/>
      <c r="W26" s="683"/>
    </row>
    <row r="28" spans="1:23" ht="39">
      <c r="B28" s="16"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70" zoomScaleNormal="70" workbookViewId="0">
      <pane xSplit="1" ySplit="1" topLeftCell="B2" activePane="bottomRight" state="frozen"/>
      <selection pane="topRight" activeCell="B1" sqref="B1"/>
      <selection pane="bottomLeft" activeCell="A5" sqref="A5"/>
      <selection pane="bottomRight" activeCell="B3" sqref="B3"/>
    </sheetView>
  </sheetViews>
  <sheetFormatPr defaultColWidth="9.1796875" defaultRowHeight="13.5"/>
  <cols>
    <col min="1" max="1" width="10.54296875" style="29" bestFit="1" customWidth="1"/>
    <col min="2" max="2" width="95" style="29" customWidth="1"/>
    <col min="3" max="3" width="18.26953125" style="29" bestFit="1" customWidth="1"/>
    <col min="4" max="9" width="15" style="29" customWidth="1"/>
    <col min="10" max="14" width="18.54296875" style="29" customWidth="1"/>
    <col min="15" max="17" width="18.54296875" style="8" customWidth="1"/>
    <col min="18" max="16384" width="9.1796875" style="8"/>
  </cols>
  <sheetData>
    <row r="1" spans="1:17">
      <c r="A1" s="11" t="s">
        <v>97</v>
      </c>
      <c r="B1" s="630" t="str">
        <f>'1. key ratios'!B1</f>
        <v>სს თიბისი ბანკი</v>
      </c>
    </row>
    <row r="2" spans="1:17">
      <c r="A2" s="29" t="s">
        <v>98</v>
      </c>
      <c r="B2" s="230">
        <f>'1. key ratios'!B2</f>
        <v>46203</v>
      </c>
    </row>
    <row r="3" spans="1:17">
      <c r="B3" s="8"/>
      <c r="C3" s="8"/>
      <c r="D3" s="8"/>
      <c r="E3" s="8"/>
      <c r="F3" s="8"/>
      <c r="G3" s="8"/>
      <c r="H3" s="8"/>
      <c r="I3" s="8"/>
      <c r="J3" s="8"/>
      <c r="K3" s="8"/>
      <c r="L3" s="8"/>
      <c r="M3" s="8"/>
      <c r="N3" s="8"/>
    </row>
    <row r="4" spans="1:17" ht="14.5">
      <c r="B4" s="664" t="s">
        <v>978</v>
      </c>
      <c r="C4" s="8"/>
      <c r="D4" s="8"/>
      <c r="E4" s="8"/>
      <c r="F4" s="8"/>
      <c r="G4" s="8"/>
      <c r="H4" s="8"/>
      <c r="I4" s="8"/>
      <c r="J4" s="8"/>
      <c r="K4" s="8"/>
      <c r="L4" s="8"/>
      <c r="M4" s="8"/>
      <c r="N4" s="8"/>
    </row>
    <row r="5" spans="1:17" ht="87">
      <c r="B5" s="665" t="s">
        <v>979</v>
      </c>
      <c r="C5" s="666" t="s">
        <v>980</v>
      </c>
      <c r="D5" s="666" t="s">
        <v>981</v>
      </c>
      <c r="E5" s="666" t="s">
        <v>982</v>
      </c>
      <c r="F5" s="666" t="s">
        <v>983</v>
      </c>
      <c r="G5" s="666" t="s">
        <v>984</v>
      </c>
      <c r="H5" s="666" t="s">
        <v>985</v>
      </c>
      <c r="I5" s="667" t="s">
        <v>986</v>
      </c>
      <c r="J5" s="668">
        <v>0.02</v>
      </c>
      <c r="K5" s="668">
        <v>0.2</v>
      </c>
      <c r="L5" s="668">
        <v>0.35</v>
      </c>
      <c r="M5" s="668">
        <v>0.5</v>
      </c>
      <c r="N5" s="668">
        <v>0.75</v>
      </c>
      <c r="O5" s="668">
        <v>1</v>
      </c>
      <c r="P5" s="668">
        <v>1.5</v>
      </c>
      <c r="Q5" s="669" t="s">
        <v>73</v>
      </c>
    </row>
    <row r="6" spans="1:17" ht="14.5">
      <c r="B6" s="670"/>
      <c r="C6" s="637">
        <f>IF(C7&gt;0,C7,IF(C8&gt;0,C8,IF(C9&gt;0,C9)))</f>
        <v>3829541869.1684608</v>
      </c>
      <c r="D6" s="637">
        <f>IF(D7&gt;=0,D7,IF(D8&gt;=0,D8,IF(D9&gt;=0,D9)))</f>
        <v>60769623.340488985</v>
      </c>
      <c r="E6" s="637">
        <f>IF(E7&gt;=0,E7,IF(E8&gt;=0,E8,IF(E9&gt;=0,E9)))</f>
        <v>172940235.27000001</v>
      </c>
      <c r="F6" s="637">
        <f t="shared" ref="F6:Q6" si="0">IF(F7&gt;0,F7,IF(F8&gt;0,F8,IF(F9&gt;0,F9)))</f>
        <v>97482349.907050982</v>
      </c>
      <c r="G6" s="637">
        <f t="shared" si="0"/>
        <v>58455009.80087778</v>
      </c>
      <c r="H6" s="637"/>
      <c r="I6" s="637">
        <f t="shared" si="0"/>
        <v>218312303.59110028</v>
      </c>
      <c r="J6" s="637">
        <f>IF(J7&gt;=0,J7,IF(J8&gt;=0,J8,IF(J9&gt;=0,J9)))</f>
        <v>0</v>
      </c>
      <c r="K6" s="637">
        <f>IF(K7&gt;=0,K7,IF(K8&gt;=0,K8,IF(K9&gt;=0,K9)))</f>
        <v>79568839.853564829</v>
      </c>
      <c r="L6" s="637">
        <f>IF(L7&gt;=0,L7,IF(L8&gt;=0,L8,IF(L9&gt;=0,L9)))</f>
        <v>0</v>
      </c>
      <c r="M6" s="637">
        <f>IF(M7&gt;=0,M7,IF(M8&gt;=0,M8,IF(M9&gt;=0,M9)))</f>
        <v>90750814.465143993</v>
      </c>
      <c r="N6" s="637">
        <f>IF(N7&gt;=0,N7,IF(N8&gt;=0,N8,IF(N9&gt;=0,N9)))</f>
        <v>0</v>
      </c>
      <c r="O6" s="637">
        <f t="shared" si="0"/>
        <v>45706434.498275161</v>
      </c>
      <c r="P6" s="637">
        <f t="shared" si="0"/>
        <v>2286214.7741162898</v>
      </c>
      <c r="Q6" s="637">
        <f t="shared" si="0"/>
        <v>110424931.86273456</v>
      </c>
    </row>
    <row r="7" spans="1:17" ht="14.5">
      <c r="B7" s="671" t="s">
        <v>987</v>
      </c>
      <c r="C7" s="637">
        <f>C11+C15+C19+C23+C27+C31</f>
        <v>3829541869.1684608</v>
      </c>
      <c r="D7" s="637">
        <f>D11+D15+D19+D23+D27+D31</f>
        <v>60769623.340488985</v>
      </c>
      <c r="E7" s="637">
        <f>E11+E15+E19+E23+E27+E31</f>
        <v>172940235.27000001</v>
      </c>
      <c r="F7" s="637">
        <f t="shared" ref="F7:G9" si="1">F11+F15+F19+F23+F27+F31</f>
        <v>97482349.907050982</v>
      </c>
      <c r="G7" s="637">
        <f t="shared" si="1"/>
        <v>58455009.80087778</v>
      </c>
      <c r="H7" s="672">
        <v>1.4</v>
      </c>
      <c r="I7" s="673">
        <f t="shared" ref="I7:I33" si="2">(F7+G7)*H7</f>
        <v>218312303.59110028</v>
      </c>
      <c r="J7" s="637">
        <f>J11+J15+J19+J23+J27+J31</f>
        <v>0</v>
      </c>
      <c r="K7" s="637">
        <f t="shared" ref="J7:Q9" si="3">K11+K15+K19+K23+K27+K31</f>
        <v>79568839.853564829</v>
      </c>
      <c r="L7" s="637">
        <f t="shared" si="3"/>
        <v>0</v>
      </c>
      <c r="M7" s="637">
        <f t="shared" si="3"/>
        <v>90750814.465143993</v>
      </c>
      <c r="N7" s="637">
        <f t="shared" si="3"/>
        <v>0</v>
      </c>
      <c r="O7" s="637">
        <f t="shared" si="3"/>
        <v>45706434.498275161</v>
      </c>
      <c r="P7" s="637">
        <f t="shared" si="3"/>
        <v>2286214.7741162898</v>
      </c>
      <c r="Q7" s="637">
        <f>Q11+Q15+Q19+Q23+Q27+Q31</f>
        <v>110424931.86273456</v>
      </c>
    </row>
    <row r="8" spans="1:17" ht="14.5">
      <c r="B8" s="671" t="s">
        <v>988</v>
      </c>
      <c r="C8" s="637">
        <f>C12+C16+C20+C24+C28+C32</f>
        <v>0</v>
      </c>
      <c r="D8" s="637"/>
      <c r="E8" s="637"/>
      <c r="F8" s="637">
        <f t="shared" si="1"/>
        <v>0</v>
      </c>
      <c r="G8" s="637">
        <f t="shared" si="1"/>
        <v>0</v>
      </c>
      <c r="H8" s="672">
        <v>1.4</v>
      </c>
      <c r="I8" s="673">
        <f t="shared" si="2"/>
        <v>0</v>
      </c>
      <c r="J8" s="637">
        <f t="shared" si="3"/>
        <v>0</v>
      </c>
      <c r="K8" s="637">
        <f t="shared" si="3"/>
        <v>0</v>
      </c>
      <c r="L8" s="637">
        <f t="shared" si="3"/>
        <v>0</v>
      </c>
      <c r="M8" s="637">
        <f t="shared" si="3"/>
        <v>0</v>
      </c>
      <c r="N8" s="637">
        <f t="shared" si="3"/>
        <v>0</v>
      </c>
      <c r="O8" s="637">
        <f t="shared" si="3"/>
        <v>0</v>
      </c>
      <c r="P8" s="637">
        <f t="shared" si="3"/>
        <v>0</v>
      </c>
      <c r="Q8" s="637">
        <f>Q12+Q16+Q20+Q24+Q28+Q32</f>
        <v>0</v>
      </c>
    </row>
    <row r="9" spans="1:17" ht="14.5">
      <c r="B9" s="671" t="s">
        <v>989</v>
      </c>
      <c r="C9" s="637">
        <f>C13+C17+C21+C25+C29+C33</f>
        <v>0</v>
      </c>
      <c r="D9" s="637"/>
      <c r="E9" s="637"/>
      <c r="F9" s="637">
        <f t="shared" si="1"/>
        <v>0</v>
      </c>
      <c r="G9" s="637">
        <f t="shared" si="1"/>
        <v>0</v>
      </c>
      <c r="H9" s="672">
        <v>1.4</v>
      </c>
      <c r="I9" s="673">
        <f t="shared" si="2"/>
        <v>0</v>
      </c>
      <c r="J9" s="637">
        <f t="shared" si="3"/>
        <v>0</v>
      </c>
      <c r="K9" s="637">
        <f t="shared" si="3"/>
        <v>0</v>
      </c>
      <c r="L9" s="637">
        <f t="shared" si="3"/>
        <v>0</v>
      </c>
      <c r="M9" s="637">
        <f t="shared" si="3"/>
        <v>0</v>
      </c>
      <c r="N9" s="637">
        <f t="shared" si="3"/>
        <v>0</v>
      </c>
      <c r="O9" s="637">
        <f t="shared" si="3"/>
        <v>0</v>
      </c>
      <c r="P9" s="637">
        <f t="shared" si="3"/>
        <v>0</v>
      </c>
      <c r="Q9" s="637">
        <f t="shared" si="3"/>
        <v>0</v>
      </c>
    </row>
    <row r="10" spans="1:17" ht="14.5">
      <c r="B10" s="674" t="s">
        <v>990</v>
      </c>
      <c r="C10" s="675">
        <v>0</v>
      </c>
      <c r="D10" s="675">
        <v>0</v>
      </c>
      <c r="E10" s="675">
        <v>0</v>
      </c>
      <c r="F10" s="675">
        <v>0</v>
      </c>
      <c r="G10" s="675">
        <v>0</v>
      </c>
      <c r="H10" s="672">
        <v>1.4</v>
      </c>
      <c r="I10" s="673">
        <f t="shared" si="2"/>
        <v>0</v>
      </c>
      <c r="J10" s="631">
        <v>0</v>
      </c>
      <c r="K10" s="631">
        <v>0</v>
      </c>
      <c r="L10" s="631">
        <v>0</v>
      </c>
      <c r="M10" s="631">
        <v>0</v>
      </c>
      <c r="N10" s="631">
        <v>0</v>
      </c>
      <c r="O10" s="631">
        <v>0</v>
      </c>
      <c r="P10" s="631">
        <v>0</v>
      </c>
      <c r="Q10" s="637">
        <f>SUM(Q11:Q13)</f>
        <v>0</v>
      </c>
    </row>
    <row r="11" spans="1:17" ht="14.5">
      <c r="B11" s="676" t="s">
        <v>987</v>
      </c>
      <c r="C11" s="675">
        <v>0</v>
      </c>
      <c r="D11" s="675">
        <v>0</v>
      </c>
      <c r="E11" s="675">
        <v>0</v>
      </c>
      <c r="F11" s="675">
        <v>0</v>
      </c>
      <c r="G11" s="675">
        <v>0</v>
      </c>
      <c r="H11" s="672">
        <v>1.4</v>
      </c>
      <c r="I11" s="673">
        <f t="shared" si="2"/>
        <v>0</v>
      </c>
      <c r="J11" s="631">
        <v>0</v>
      </c>
      <c r="K11" s="631">
        <v>0</v>
      </c>
      <c r="L11" s="631">
        <v>0</v>
      </c>
      <c r="M11" s="631">
        <v>0</v>
      </c>
      <c r="N11" s="631">
        <v>0</v>
      </c>
      <c r="O11" s="631">
        <v>0</v>
      </c>
      <c r="P11" s="631">
        <v>0</v>
      </c>
      <c r="Q11" s="637">
        <f>SUMPRODUCT($J$5:$P$5,J11:P11)</f>
        <v>0</v>
      </c>
    </row>
    <row r="12" spans="1:17" ht="14.5">
      <c r="B12" s="676" t="s">
        <v>988</v>
      </c>
      <c r="C12" s="675">
        <v>0</v>
      </c>
      <c r="D12" s="675">
        <v>0</v>
      </c>
      <c r="E12" s="675">
        <v>0</v>
      </c>
      <c r="F12" s="675">
        <v>0</v>
      </c>
      <c r="G12" s="675">
        <v>0</v>
      </c>
      <c r="H12" s="672">
        <v>1.4</v>
      </c>
      <c r="I12" s="673">
        <f t="shared" si="2"/>
        <v>0</v>
      </c>
      <c r="J12" s="631">
        <v>0</v>
      </c>
      <c r="K12" s="631">
        <v>0</v>
      </c>
      <c r="L12" s="631">
        <v>0</v>
      </c>
      <c r="M12" s="631">
        <v>0</v>
      </c>
      <c r="N12" s="631">
        <v>0</v>
      </c>
      <c r="O12" s="631">
        <v>0</v>
      </c>
      <c r="P12" s="631">
        <v>0</v>
      </c>
      <c r="Q12" s="637">
        <f t="shared" ref="Q12:Q13" si="4">SUMPRODUCT($J$5:$P$5,J12:P12)</f>
        <v>0</v>
      </c>
    </row>
    <row r="13" spans="1:17" ht="14.5">
      <c r="B13" s="676" t="s">
        <v>989</v>
      </c>
      <c r="C13" s="675">
        <v>0</v>
      </c>
      <c r="D13" s="675">
        <v>0</v>
      </c>
      <c r="E13" s="675">
        <v>0</v>
      </c>
      <c r="F13" s="675">
        <v>0</v>
      </c>
      <c r="G13" s="675">
        <v>0</v>
      </c>
      <c r="H13" s="672">
        <v>1.4</v>
      </c>
      <c r="I13" s="673">
        <f t="shared" si="2"/>
        <v>0</v>
      </c>
      <c r="J13" s="631">
        <v>0</v>
      </c>
      <c r="K13" s="631">
        <v>0</v>
      </c>
      <c r="L13" s="631">
        <v>0</v>
      </c>
      <c r="M13" s="631">
        <v>0</v>
      </c>
      <c r="N13" s="631">
        <v>0</v>
      </c>
      <c r="O13" s="631">
        <v>0</v>
      </c>
      <c r="P13" s="631">
        <v>0</v>
      </c>
      <c r="Q13" s="637">
        <f t="shared" si="4"/>
        <v>0</v>
      </c>
    </row>
    <row r="14" spans="1:17" ht="14.5">
      <c r="B14" s="674" t="s">
        <v>991</v>
      </c>
      <c r="C14" s="675">
        <v>0</v>
      </c>
      <c r="D14" s="675">
        <v>0</v>
      </c>
      <c r="E14" s="675">
        <v>0</v>
      </c>
      <c r="F14" s="675">
        <v>0</v>
      </c>
      <c r="G14" s="675">
        <v>0</v>
      </c>
      <c r="H14" s="672">
        <v>1.4</v>
      </c>
      <c r="I14" s="673">
        <f t="shared" si="2"/>
        <v>0</v>
      </c>
      <c r="J14" s="631">
        <v>0</v>
      </c>
      <c r="K14" s="631">
        <v>0</v>
      </c>
      <c r="L14" s="631">
        <v>0</v>
      </c>
      <c r="M14" s="631">
        <v>0</v>
      </c>
      <c r="N14" s="631">
        <v>0</v>
      </c>
      <c r="O14" s="631">
        <v>0</v>
      </c>
      <c r="P14" s="631">
        <v>0</v>
      </c>
      <c r="Q14" s="637">
        <f>SUM(Q15:Q17)</f>
        <v>0</v>
      </c>
    </row>
    <row r="15" spans="1:17" ht="14.5">
      <c r="B15" s="676" t="s">
        <v>987</v>
      </c>
      <c r="C15" s="675">
        <v>0</v>
      </c>
      <c r="D15" s="675">
        <v>0</v>
      </c>
      <c r="E15" s="675">
        <v>0</v>
      </c>
      <c r="F15" s="675">
        <v>0</v>
      </c>
      <c r="G15" s="675">
        <v>0</v>
      </c>
      <c r="H15" s="672">
        <v>1.4</v>
      </c>
      <c r="I15" s="673">
        <f t="shared" si="2"/>
        <v>0</v>
      </c>
      <c r="J15" s="631">
        <v>0</v>
      </c>
      <c r="K15" s="631">
        <v>0</v>
      </c>
      <c r="L15" s="631">
        <v>0</v>
      </c>
      <c r="M15" s="631">
        <v>0</v>
      </c>
      <c r="N15" s="631">
        <v>0</v>
      </c>
      <c r="O15" s="631">
        <v>0</v>
      </c>
      <c r="P15" s="631">
        <v>0</v>
      </c>
      <c r="Q15" s="637">
        <f>SUMPRODUCT($J$5:$P$5,J15:P15)</f>
        <v>0</v>
      </c>
    </row>
    <row r="16" spans="1:17" ht="14.5">
      <c r="B16" s="676" t="s">
        <v>988</v>
      </c>
      <c r="C16" s="675">
        <v>0</v>
      </c>
      <c r="D16" s="675">
        <v>0</v>
      </c>
      <c r="E16" s="675">
        <v>0</v>
      </c>
      <c r="F16" s="675">
        <v>0</v>
      </c>
      <c r="G16" s="675">
        <v>0</v>
      </c>
      <c r="H16" s="672">
        <v>1.4</v>
      </c>
      <c r="I16" s="673">
        <f t="shared" si="2"/>
        <v>0</v>
      </c>
      <c r="J16" s="631">
        <v>0</v>
      </c>
      <c r="K16" s="631">
        <v>0</v>
      </c>
      <c r="L16" s="631">
        <v>0</v>
      </c>
      <c r="M16" s="631">
        <v>0</v>
      </c>
      <c r="N16" s="631">
        <v>0</v>
      </c>
      <c r="O16" s="631">
        <v>0</v>
      </c>
      <c r="P16" s="631">
        <v>0</v>
      </c>
      <c r="Q16" s="637">
        <f t="shared" ref="Q16:Q17" si="5">SUMPRODUCT($J$5:$P$5,J16:P16)</f>
        <v>0</v>
      </c>
    </row>
    <row r="17" spans="2:17" ht="14.5">
      <c r="B17" s="676" t="s">
        <v>989</v>
      </c>
      <c r="C17" s="675">
        <v>0</v>
      </c>
      <c r="D17" s="675">
        <v>0</v>
      </c>
      <c r="E17" s="675">
        <v>0</v>
      </c>
      <c r="F17" s="675">
        <v>0</v>
      </c>
      <c r="G17" s="675">
        <v>0</v>
      </c>
      <c r="H17" s="672">
        <v>1.4</v>
      </c>
      <c r="I17" s="673">
        <f t="shared" si="2"/>
        <v>0</v>
      </c>
      <c r="J17" s="631">
        <v>0</v>
      </c>
      <c r="K17" s="631">
        <v>0</v>
      </c>
      <c r="L17" s="631">
        <v>0</v>
      </c>
      <c r="M17" s="631">
        <v>0</v>
      </c>
      <c r="N17" s="631">
        <v>0</v>
      </c>
      <c r="O17" s="631">
        <v>0</v>
      </c>
      <c r="P17" s="631">
        <v>0</v>
      </c>
      <c r="Q17" s="637">
        <f t="shared" si="5"/>
        <v>0</v>
      </c>
    </row>
    <row r="18" spans="2:17" ht="14.5">
      <c r="B18" s="674" t="s">
        <v>992</v>
      </c>
      <c r="C18" s="675">
        <v>0</v>
      </c>
      <c r="D18" s="675">
        <v>0</v>
      </c>
      <c r="E18" s="675">
        <v>0</v>
      </c>
      <c r="F18" s="675">
        <v>0</v>
      </c>
      <c r="G18" s="675">
        <v>0</v>
      </c>
      <c r="H18" s="672">
        <v>1.4</v>
      </c>
      <c r="I18" s="673">
        <f t="shared" si="2"/>
        <v>0</v>
      </c>
      <c r="J18" s="631">
        <v>0</v>
      </c>
      <c r="K18" s="631">
        <v>0</v>
      </c>
      <c r="L18" s="631">
        <v>0</v>
      </c>
      <c r="M18" s="631">
        <v>0</v>
      </c>
      <c r="N18" s="631">
        <v>0</v>
      </c>
      <c r="O18" s="631">
        <v>0</v>
      </c>
      <c r="P18" s="631">
        <v>0</v>
      </c>
      <c r="Q18" s="637">
        <f>SUM(Q19:Q21)</f>
        <v>82803824.624999166</v>
      </c>
    </row>
    <row r="19" spans="2:17" ht="14.5">
      <c r="B19" s="676" t="s">
        <v>987</v>
      </c>
      <c r="C19" s="675">
        <v>3149003544.498786</v>
      </c>
      <c r="D19" s="675">
        <v>7867923.7564540012</v>
      </c>
      <c r="E19" s="675">
        <v>-28100000</v>
      </c>
      <c r="F19" s="675">
        <v>97482296.738267988</v>
      </c>
      <c r="G19" s="675">
        <v>38725700.656992644</v>
      </c>
      <c r="H19" s="672">
        <v>1.4</v>
      </c>
      <c r="I19" s="673">
        <f t="shared" si="2"/>
        <v>190691196.35336488</v>
      </c>
      <c r="J19" s="631">
        <v>0</v>
      </c>
      <c r="K19" s="631">
        <v>79568839.853564829</v>
      </c>
      <c r="L19" s="631">
        <v>0</v>
      </c>
      <c r="M19" s="631">
        <v>90750814.465143993</v>
      </c>
      <c r="N19" s="631">
        <v>0</v>
      </c>
      <c r="O19" s="631">
        <v>18085327.26053977</v>
      </c>
      <c r="P19" s="631">
        <v>2286214.7741162898</v>
      </c>
      <c r="Q19" s="637">
        <f>SUMPRODUCT($J$5:$P$5,J19:P19)</f>
        <v>82803824.624999166</v>
      </c>
    </row>
    <row r="20" spans="2:17" ht="14.5">
      <c r="B20" s="676" t="s">
        <v>988</v>
      </c>
      <c r="C20" s="675">
        <v>0</v>
      </c>
      <c r="D20" s="675">
        <v>0</v>
      </c>
      <c r="E20" s="675">
        <v>0</v>
      </c>
      <c r="F20" s="675">
        <v>0</v>
      </c>
      <c r="G20" s="675">
        <v>0</v>
      </c>
      <c r="H20" s="672">
        <v>1.4</v>
      </c>
      <c r="I20" s="673">
        <f t="shared" si="2"/>
        <v>0</v>
      </c>
      <c r="J20" s="631">
        <v>0</v>
      </c>
      <c r="K20" s="631">
        <v>0</v>
      </c>
      <c r="L20" s="631">
        <v>0</v>
      </c>
      <c r="M20" s="631">
        <v>0</v>
      </c>
      <c r="N20" s="631">
        <v>0</v>
      </c>
      <c r="O20" s="631">
        <v>0</v>
      </c>
      <c r="P20" s="631">
        <v>0</v>
      </c>
      <c r="Q20" s="637">
        <f t="shared" ref="Q20:Q21" si="6">SUMPRODUCT($J$5:$P$5,J20:P20)</f>
        <v>0</v>
      </c>
    </row>
    <row r="21" spans="2:17" ht="14.5">
      <c r="B21" s="676" t="s">
        <v>989</v>
      </c>
      <c r="C21" s="675">
        <v>0</v>
      </c>
      <c r="D21" s="675">
        <v>0</v>
      </c>
      <c r="E21" s="675">
        <v>0</v>
      </c>
      <c r="F21" s="675">
        <v>0</v>
      </c>
      <c r="G21" s="675">
        <v>0</v>
      </c>
      <c r="H21" s="672">
        <v>1.4</v>
      </c>
      <c r="I21" s="673">
        <f t="shared" si="2"/>
        <v>0</v>
      </c>
      <c r="J21" s="631">
        <v>0</v>
      </c>
      <c r="K21" s="631">
        <v>0</v>
      </c>
      <c r="L21" s="631">
        <v>0</v>
      </c>
      <c r="M21" s="631">
        <v>0</v>
      </c>
      <c r="N21" s="631">
        <v>0</v>
      </c>
      <c r="O21" s="631">
        <v>0</v>
      </c>
      <c r="P21" s="631">
        <v>0</v>
      </c>
      <c r="Q21" s="637">
        <f t="shared" si="6"/>
        <v>0</v>
      </c>
    </row>
    <row r="22" spans="2:17" ht="14.5">
      <c r="B22" s="674" t="s">
        <v>993</v>
      </c>
      <c r="C22" s="675">
        <v>0</v>
      </c>
      <c r="D22" s="675">
        <v>0</v>
      </c>
      <c r="E22" s="675">
        <v>0</v>
      </c>
      <c r="F22" s="675">
        <v>0</v>
      </c>
      <c r="G22" s="675">
        <v>0</v>
      </c>
      <c r="H22" s="672">
        <v>1.4</v>
      </c>
      <c r="I22" s="673">
        <f t="shared" si="2"/>
        <v>0</v>
      </c>
      <c r="J22" s="631">
        <v>0</v>
      </c>
      <c r="K22" s="631">
        <v>0</v>
      </c>
      <c r="L22" s="631">
        <v>0</v>
      </c>
      <c r="M22" s="631">
        <v>0</v>
      </c>
      <c r="N22" s="631">
        <v>0</v>
      </c>
      <c r="O22" s="631">
        <v>0</v>
      </c>
      <c r="P22" s="631">
        <v>0</v>
      </c>
      <c r="Q22" s="637">
        <f>SUM(Q23:Q25)</f>
        <v>26166897.335139543</v>
      </c>
    </row>
    <row r="23" spans="2:17" ht="14.5">
      <c r="B23" s="676" t="s">
        <v>987</v>
      </c>
      <c r="C23" s="675">
        <v>536230373.46967506</v>
      </c>
      <c r="D23" s="675">
        <v>48610625.577607982</v>
      </c>
      <c r="E23" s="675">
        <v>181034082.5</v>
      </c>
      <c r="F23" s="675">
        <v>53.168782999999991</v>
      </c>
      <c r="G23" s="675">
        <v>18690587.784888104</v>
      </c>
      <c r="H23" s="672">
        <v>1.4</v>
      </c>
      <c r="I23" s="673">
        <f t="shared" si="2"/>
        <v>26166897.335139547</v>
      </c>
      <c r="J23" s="631">
        <v>0</v>
      </c>
      <c r="K23" s="631">
        <v>0</v>
      </c>
      <c r="L23" s="631">
        <v>0</v>
      </c>
      <c r="M23" s="631">
        <v>0</v>
      </c>
      <c r="N23" s="631">
        <v>0</v>
      </c>
      <c r="O23" s="631">
        <v>26166897.335139543</v>
      </c>
      <c r="P23" s="631">
        <v>0</v>
      </c>
      <c r="Q23" s="637">
        <f>SUMPRODUCT($J$5:$P$5,J23:P23)</f>
        <v>26166897.335139543</v>
      </c>
    </row>
    <row r="24" spans="2:17" ht="14.5">
      <c r="B24" s="676" t="s">
        <v>988</v>
      </c>
      <c r="C24" s="675">
        <v>0</v>
      </c>
      <c r="D24" s="675">
        <v>0</v>
      </c>
      <c r="E24" s="675">
        <v>0</v>
      </c>
      <c r="F24" s="675">
        <v>0</v>
      </c>
      <c r="G24" s="675">
        <v>0</v>
      </c>
      <c r="H24" s="672">
        <v>1.4</v>
      </c>
      <c r="I24" s="673">
        <f t="shared" si="2"/>
        <v>0</v>
      </c>
      <c r="J24" s="631">
        <v>0</v>
      </c>
      <c r="K24" s="631">
        <v>0</v>
      </c>
      <c r="L24" s="631">
        <v>0</v>
      </c>
      <c r="M24" s="631">
        <v>0</v>
      </c>
      <c r="N24" s="631">
        <v>0</v>
      </c>
      <c r="O24" s="631">
        <v>0</v>
      </c>
      <c r="P24" s="631">
        <v>0</v>
      </c>
      <c r="Q24" s="637">
        <f t="shared" ref="Q24:Q25" si="7">SUMPRODUCT($J$5:$P$5,J24:P24)</f>
        <v>0</v>
      </c>
    </row>
    <row r="25" spans="2:17" ht="14.5">
      <c r="B25" s="676" t="s">
        <v>989</v>
      </c>
      <c r="C25" s="675">
        <v>0</v>
      </c>
      <c r="D25" s="675">
        <v>0</v>
      </c>
      <c r="E25" s="675">
        <v>0</v>
      </c>
      <c r="F25" s="675">
        <v>0</v>
      </c>
      <c r="G25" s="675">
        <v>0</v>
      </c>
      <c r="H25" s="672">
        <v>1.4</v>
      </c>
      <c r="I25" s="673">
        <f t="shared" si="2"/>
        <v>0</v>
      </c>
      <c r="J25" s="631">
        <v>0</v>
      </c>
      <c r="K25" s="631">
        <v>0</v>
      </c>
      <c r="L25" s="631">
        <v>0</v>
      </c>
      <c r="M25" s="631">
        <v>0</v>
      </c>
      <c r="N25" s="631">
        <v>0</v>
      </c>
      <c r="O25" s="631">
        <v>0</v>
      </c>
      <c r="P25" s="631">
        <v>0</v>
      </c>
      <c r="Q25" s="637">
        <f t="shared" si="7"/>
        <v>0</v>
      </c>
    </row>
    <row r="26" spans="2:17" ht="14.5">
      <c r="B26" s="674" t="s">
        <v>994</v>
      </c>
      <c r="C26" s="675">
        <v>0</v>
      </c>
      <c r="D26" s="675">
        <v>0</v>
      </c>
      <c r="E26" s="675">
        <v>0</v>
      </c>
      <c r="F26" s="675">
        <v>0</v>
      </c>
      <c r="G26" s="675">
        <v>0</v>
      </c>
      <c r="H26" s="672">
        <v>1.4</v>
      </c>
      <c r="I26" s="673">
        <f t="shared" si="2"/>
        <v>0</v>
      </c>
      <c r="J26" s="631">
        <v>0</v>
      </c>
      <c r="K26" s="631">
        <v>0</v>
      </c>
      <c r="L26" s="631">
        <v>0</v>
      </c>
      <c r="M26" s="631">
        <v>0</v>
      </c>
      <c r="N26" s="631">
        <v>0</v>
      </c>
      <c r="O26" s="631">
        <v>0</v>
      </c>
      <c r="P26" s="631">
        <v>0</v>
      </c>
      <c r="Q26" s="637">
        <f>SUM(Q27:Q29)</f>
        <v>1370654.7127681505</v>
      </c>
    </row>
    <row r="27" spans="2:17" ht="14.5">
      <c r="B27" s="676" t="s">
        <v>987</v>
      </c>
      <c r="C27" s="675">
        <v>140228424</v>
      </c>
      <c r="D27" s="675">
        <v>4388393.8774560001</v>
      </c>
      <c r="E27" s="675">
        <v>19796549.27</v>
      </c>
      <c r="F27" s="675">
        <v>0</v>
      </c>
      <c r="G27" s="675">
        <v>979039.08054867899</v>
      </c>
      <c r="H27" s="672">
        <v>1.4</v>
      </c>
      <c r="I27" s="673">
        <f t="shared" si="2"/>
        <v>1370654.7127681505</v>
      </c>
      <c r="J27" s="631">
        <v>0</v>
      </c>
      <c r="K27" s="631">
        <v>0</v>
      </c>
      <c r="L27" s="631">
        <v>0</v>
      </c>
      <c r="M27" s="631">
        <v>0</v>
      </c>
      <c r="N27" s="631">
        <v>0</v>
      </c>
      <c r="O27" s="631">
        <v>1370654.7127681505</v>
      </c>
      <c r="P27" s="631">
        <v>0</v>
      </c>
      <c r="Q27" s="637">
        <f>SUMPRODUCT($J$5:$P$5,J27:P27)</f>
        <v>1370654.7127681505</v>
      </c>
    </row>
    <row r="28" spans="2:17" ht="14.5">
      <c r="B28" s="676" t="s">
        <v>988</v>
      </c>
      <c r="C28" s="675">
        <v>0</v>
      </c>
      <c r="D28" s="675">
        <v>0</v>
      </c>
      <c r="E28" s="675">
        <v>0</v>
      </c>
      <c r="F28" s="675">
        <v>0</v>
      </c>
      <c r="G28" s="675">
        <v>0</v>
      </c>
      <c r="H28" s="672">
        <v>1.4</v>
      </c>
      <c r="I28" s="673">
        <f t="shared" si="2"/>
        <v>0</v>
      </c>
      <c r="J28" s="631">
        <v>0</v>
      </c>
      <c r="K28" s="631">
        <v>0</v>
      </c>
      <c r="L28" s="631">
        <v>0</v>
      </c>
      <c r="M28" s="631">
        <v>0</v>
      </c>
      <c r="N28" s="631">
        <v>0</v>
      </c>
      <c r="O28" s="631">
        <v>0</v>
      </c>
      <c r="P28" s="631">
        <v>0</v>
      </c>
      <c r="Q28" s="637">
        <f t="shared" ref="Q28:Q29" si="8">SUMPRODUCT($J$5:$P$5,J28:P28)</f>
        <v>0</v>
      </c>
    </row>
    <row r="29" spans="2:17" ht="14.5">
      <c r="B29" s="676" t="s">
        <v>989</v>
      </c>
      <c r="C29" s="675">
        <v>0</v>
      </c>
      <c r="D29" s="675">
        <v>0</v>
      </c>
      <c r="E29" s="675">
        <v>0</v>
      </c>
      <c r="F29" s="675">
        <v>0</v>
      </c>
      <c r="G29" s="675">
        <v>0</v>
      </c>
      <c r="H29" s="672">
        <v>1.4</v>
      </c>
      <c r="I29" s="673">
        <f t="shared" si="2"/>
        <v>0</v>
      </c>
      <c r="J29" s="631">
        <v>0</v>
      </c>
      <c r="K29" s="631">
        <v>0</v>
      </c>
      <c r="L29" s="631">
        <v>0</v>
      </c>
      <c r="M29" s="631">
        <v>0</v>
      </c>
      <c r="N29" s="631">
        <v>0</v>
      </c>
      <c r="O29" s="631">
        <v>0</v>
      </c>
      <c r="P29" s="631">
        <v>0</v>
      </c>
      <c r="Q29" s="637">
        <f t="shared" si="8"/>
        <v>0</v>
      </c>
    </row>
    <row r="30" spans="2:17" ht="14.5">
      <c r="B30" s="677" t="s">
        <v>995</v>
      </c>
      <c r="C30" s="675">
        <v>0</v>
      </c>
      <c r="D30" s="675">
        <v>0</v>
      </c>
      <c r="E30" s="675">
        <v>0</v>
      </c>
      <c r="F30" s="675">
        <v>0</v>
      </c>
      <c r="G30" s="675">
        <v>0</v>
      </c>
      <c r="H30" s="672">
        <v>1.4</v>
      </c>
      <c r="I30" s="673">
        <f t="shared" si="2"/>
        <v>0</v>
      </c>
      <c r="J30" s="631">
        <v>0</v>
      </c>
      <c r="K30" s="631">
        <v>0</v>
      </c>
      <c r="L30" s="631">
        <v>0</v>
      </c>
      <c r="M30" s="631">
        <v>0</v>
      </c>
      <c r="N30" s="631">
        <v>0</v>
      </c>
      <c r="O30" s="631">
        <v>0</v>
      </c>
      <c r="P30" s="631">
        <v>0</v>
      </c>
      <c r="Q30" s="637">
        <f>SUM(Q31:Q33)</f>
        <v>83555.189827693495</v>
      </c>
    </row>
    <row r="31" spans="2:17" ht="14.5">
      <c r="B31" s="676" t="s">
        <v>987</v>
      </c>
      <c r="C31" s="675">
        <v>4079527.2</v>
      </c>
      <c r="D31" s="675">
        <v>-97319.871029000002</v>
      </c>
      <c r="E31" s="675">
        <v>209603.5</v>
      </c>
      <c r="F31" s="675">
        <v>0</v>
      </c>
      <c r="G31" s="675">
        <v>59682.278448352503</v>
      </c>
      <c r="H31" s="672">
        <v>1.4</v>
      </c>
      <c r="I31" s="673">
        <f t="shared" si="2"/>
        <v>83555.189827693495</v>
      </c>
      <c r="J31" s="631">
        <v>0</v>
      </c>
      <c r="K31" s="631">
        <v>0</v>
      </c>
      <c r="L31" s="631">
        <v>0</v>
      </c>
      <c r="M31" s="631">
        <v>0</v>
      </c>
      <c r="N31" s="631">
        <v>0</v>
      </c>
      <c r="O31" s="631">
        <v>83555.189827693495</v>
      </c>
      <c r="P31" s="631">
        <v>0</v>
      </c>
      <c r="Q31" s="637">
        <f>SUMPRODUCT($J$5:$P$5,J31:P31)</f>
        <v>83555.189827693495</v>
      </c>
    </row>
    <row r="32" spans="2:17" ht="14.5">
      <c r="B32" s="676" t="s">
        <v>988</v>
      </c>
      <c r="C32" s="675">
        <v>0</v>
      </c>
      <c r="D32" s="675">
        <v>0</v>
      </c>
      <c r="E32" s="675">
        <v>0</v>
      </c>
      <c r="F32" s="675">
        <v>0</v>
      </c>
      <c r="G32" s="675">
        <v>0</v>
      </c>
      <c r="H32" s="672">
        <v>1.4</v>
      </c>
      <c r="I32" s="673">
        <f t="shared" si="2"/>
        <v>0</v>
      </c>
      <c r="J32" s="631">
        <v>0</v>
      </c>
      <c r="K32" s="631">
        <v>0</v>
      </c>
      <c r="L32" s="631">
        <v>0</v>
      </c>
      <c r="M32" s="631">
        <v>0</v>
      </c>
      <c r="N32" s="631">
        <v>0</v>
      </c>
      <c r="O32" s="631">
        <v>0</v>
      </c>
      <c r="P32" s="631">
        <v>0</v>
      </c>
      <c r="Q32" s="637">
        <f t="shared" ref="Q32:Q33" si="9">SUMPRODUCT($J$5:$P$5,J32:P32)</f>
        <v>0</v>
      </c>
    </row>
    <row r="33" spans="2:17" ht="14.5">
      <c r="B33" s="676" t="s">
        <v>989</v>
      </c>
      <c r="C33" s="675">
        <v>0</v>
      </c>
      <c r="D33" s="675">
        <v>0</v>
      </c>
      <c r="E33" s="675">
        <v>0</v>
      </c>
      <c r="F33" s="675">
        <v>0</v>
      </c>
      <c r="G33" s="675">
        <v>0</v>
      </c>
      <c r="H33" s="672">
        <v>1.4</v>
      </c>
      <c r="I33" s="673">
        <f t="shared" si="2"/>
        <v>0</v>
      </c>
      <c r="J33" s="631">
        <v>0</v>
      </c>
      <c r="K33" s="631">
        <v>0</v>
      </c>
      <c r="L33" s="631">
        <v>0</v>
      </c>
      <c r="M33" s="631">
        <v>0</v>
      </c>
      <c r="N33" s="631">
        <v>0</v>
      </c>
      <c r="O33" s="631">
        <v>0</v>
      </c>
      <c r="P33" s="631">
        <v>0</v>
      </c>
      <c r="Q33" s="637">
        <f t="shared" si="9"/>
        <v>0</v>
      </c>
    </row>
    <row r="34" spans="2:17" ht="14.5">
      <c r="B34" s="678" t="s">
        <v>66</v>
      </c>
      <c r="C34" s="679">
        <f>C6</f>
        <v>3829541869.1684608</v>
      </c>
      <c r="D34" s="679">
        <f t="shared" ref="D34:G34" si="10">D6</f>
        <v>60769623.340488985</v>
      </c>
      <c r="E34" s="679">
        <f t="shared" si="10"/>
        <v>172940235.27000001</v>
      </c>
      <c r="F34" s="679">
        <f t="shared" si="10"/>
        <v>97482349.907050982</v>
      </c>
      <c r="G34" s="679">
        <f t="shared" si="10"/>
        <v>58455009.80087778</v>
      </c>
      <c r="H34" s="672">
        <v>1.4</v>
      </c>
      <c r="I34" s="673">
        <f>(F34+G34)*H34</f>
        <v>218312303.59110028</v>
      </c>
      <c r="J34" s="679">
        <f t="shared" ref="J34:Q34" si="11">J6</f>
        <v>0</v>
      </c>
      <c r="K34" s="679">
        <f t="shared" si="11"/>
        <v>79568839.853564829</v>
      </c>
      <c r="L34" s="679">
        <f t="shared" si="11"/>
        <v>0</v>
      </c>
      <c r="M34" s="679">
        <f t="shared" si="11"/>
        <v>90750814.465143993</v>
      </c>
      <c r="N34" s="679">
        <f t="shared" si="11"/>
        <v>0</v>
      </c>
      <c r="O34" s="679">
        <f t="shared" si="11"/>
        <v>45706434.498275161</v>
      </c>
      <c r="P34" s="679">
        <f t="shared" si="11"/>
        <v>2286214.7741162898</v>
      </c>
      <c r="Q34" s="679">
        <f t="shared" si="11"/>
        <v>110424931.86273456</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G53"/>
  <sheetViews>
    <sheetView zoomScale="70" zoomScaleNormal="70" workbookViewId="0">
      <pane xSplit="1" ySplit="5" topLeftCell="B6" activePane="bottomRight" state="frozen"/>
      <selection pane="topRight" activeCell="B1" sqref="B1"/>
      <selection pane="bottomLeft" activeCell="A6" sqref="A6"/>
      <selection pane="bottomRight" activeCell="B2" sqref="B2"/>
    </sheetView>
  </sheetViews>
  <sheetFormatPr defaultRowHeight="14.5"/>
  <cols>
    <col min="1" max="1" width="9.54296875" style="13" bestFit="1" customWidth="1"/>
    <col min="2" max="2" width="88.453125" style="11" customWidth="1"/>
    <col min="3" max="3" width="17" style="11" bestFit="1" customWidth="1"/>
    <col min="4" max="4" width="14.7265625" style="1" bestFit="1" customWidth="1"/>
    <col min="5" max="5" width="15.54296875" style="1" bestFit="1" customWidth="1"/>
    <col min="6" max="6" width="16" style="1" bestFit="1" customWidth="1"/>
    <col min="7" max="7" width="15.54296875" style="1" bestFit="1" customWidth="1"/>
    <col min="8" max="9" width="6.7265625" customWidth="1"/>
  </cols>
  <sheetData>
    <row r="1" spans="1:7">
      <c r="A1" s="12" t="s">
        <v>97</v>
      </c>
      <c r="B1" s="218" t="str">
        <f>Info!C2</f>
        <v>სს თიბისი ბანკი</v>
      </c>
    </row>
    <row r="2" spans="1:7">
      <c r="A2" s="12" t="s">
        <v>98</v>
      </c>
      <c r="B2" s="230">
        <v>46203</v>
      </c>
    </row>
    <row r="3" spans="1:7" ht="15" thickBot="1">
      <c r="A3" s="12"/>
    </row>
    <row r="4" spans="1:7" ht="15" customHeight="1" thickBot="1">
      <c r="A4" s="30" t="s">
        <v>241</v>
      </c>
      <c r="B4" s="107" t="s">
        <v>128</v>
      </c>
      <c r="C4" s="108"/>
      <c r="D4" s="684" t="s">
        <v>907</v>
      </c>
      <c r="E4" s="685"/>
      <c r="F4" s="685"/>
      <c r="G4" s="686"/>
    </row>
    <row r="5" spans="1:7">
      <c r="A5" s="148" t="s">
        <v>25</v>
      </c>
      <c r="B5" s="149"/>
      <c r="C5" s="228" t="str">
        <f>INT((MONTH($B$2))/3)&amp;"Q"&amp;"-"&amp;YEAR($B$2)</f>
        <v>2Q-2026</v>
      </c>
      <c r="D5" s="228" t="str">
        <f>IF(INT(MONTH($B$2))=3, "4"&amp;"Q"&amp;"-"&amp;YEAR($B$2)-1, IF(INT(MONTH($B$2))=6, "1"&amp;"Q"&amp;"-"&amp;YEAR($B$2), IF(INT(MONTH($B$2))=9, "2"&amp;"Q"&amp;"-"&amp;YEAR($B$2),IF(INT(MONTH($B$2))=12, "3"&amp;"Q"&amp;"-"&amp;YEAR($B$2), 0))))</f>
        <v>1Q-2026</v>
      </c>
      <c r="E5" s="228" t="str">
        <f>IF(INT(MONTH($B$2))=3, "3"&amp;"Q"&amp;"-"&amp;YEAR($B$2)-1, IF(INT(MONTH($B$2))=6, "4"&amp;"Q"&amp;"-"&amp;YEAR($B$2)-1, IF(INT(MONTH($B$2))=9, "1"&amp;"Q"&amp;"-"&amp;YEAR($B$2),IF(INT(MONTH($B$2))=12, "2"&amp;"Q"&amp;"-"&amp;YEAR($B$2), 0))))</f>
        <v>4Q-2025</v>
      </c>
      <c r="F5" s="228" t="str">
        <f>IF(INT(MONTH($B$2))=3, "2"&amp;"Q"&amp;"-"&amp;YEAR($B$2)-1, IF(INT(MONTH($B$2))=6, "3"&amp;"Q"&amp;"-"&amp;YEAR($B$2)-1, IF(INT(MONTH($B$2))=9, "4"&amp;"Q"&amp;"-"&amp;YEAR($B$2)-1,IF(INT(MONTH($B$2))=12, "1"&amp;"Q"&amp;"-"&amp;YEAR($B$2), 0))))</f>
        <v>3Q-2025</v>
      </c>
      <c r="G5" s="229" t="str">
        <f>IF(INT(MONTH($B$2))=3, "1"&amp;"Q"&amp;"-"&amp;YEAR($B$2)-1, IF(INT(MONTH($B$2))=6, "2"&amp;"Q"&amp;"-"&amp;YEAR($B$2)-1, IF(INT(MONTH($B$2))=9, "3"&amp;"Q"&amp;"-"&amp;YEAR($B$2)-1,IF(INT(MONTH($B$2))=12, "4"&amp;"Q"&amp;"-"&amp;YEAR($B$2)-1, 0))))</f>
        <v>2Q-2025</v>
      </c>
    </row>
    <row r="6" spans="1:7">
      <c r="A6" s="572"/>
      <c r="B6" s="573" t="s">
        <v>95</v>
      </c>
      <c r="C6" s="150"/>
      <c r="D6" s="150"/>
      <c r="E6" s="150"/>
      <c r="F6" s="150"/>
      <c r="G6" s="151"/>
    </row>
    <row r="7" spans="1:7">
      <c r="A7" s="572"/>
      <c r="B7" s="574" t="s">
        <v>99</v>
      </c>
      <c r="C7" s="150"/>
      <c r="D7" s="150"/>
      <c r="E7" s="150"/>
      <c r="F7" s="150"/>
      <c r="G7" s="151"/>
    </row>
    <row r="8" spans="1:7">
      <c r="A8" s="575">
        <v>1</v>
      </c>
      <c r="B8" s="576" t="s">
        <v>22</v>
      </c>
      <c r="C8" s="577">
        <v>5457335388.6567001</v>
      </c>
      <c r="D8" s="577">
        <v>5310229780.6287003</v>
      </c>
      <c r="E8" s="577">
        <v>5222768376.8230009</v>
      </c>
      <c r="F8" s="577">
        <v>5003864408.1463013</v>
      </c>
      <c r="G8" s="578">
        <v>4917529472.4509993</v>
      </c>
    </row>
    <row r="9" spans="1:7">
      <c r="A9" s="575">
        <v>2</v>
      </c>
      <c r="B9" s="576" t="s">
        <v>75</v>
      </c>
      <c r="C9" s="577">
        <v>6449322888.6567001</v>
      </c>
      <c r="D9" s="577">
        <v>6322654780.6287003</v>
      </c>
      <c r="E9" s="577">
        <v>6233430876.8230009</v>
      </c>
      <c r="F9" s="577">
        <v>6019664408.1463013</v>
      </c>
      <c r="G9" s="578">
        <v>5938879472.4509993</v>
      </c>
    </row>
    <row r="10" spans="1:7">
      <c r="A10" s="575">
        <v>3</v>
      </c>
      <c r="B10" s="576" t="s">
        <v>74</v>
      </c>
      <c r="C10" s="577">
        <v>7235449316.2467003</v>
      </c>
      <c r="D10" s="577">
        <v>7151158962.6086998</v>
      </c>
      <c r="E10" s="577">
        <v>7072884640.3330011</v>
      </c>
      <c r="F10" s="577">
        <v>6874689167.0263014</v>
      </c>
      <c r="G10" s="578">
        <v>6874774440.8109989</v>
      </c>
    </row>
    <row r="11" spans="1:7">
      <c r="A11" s="575">
        <v>4</v>
      </c>
      <c r="B11" s="576" t="s">
        <v>418</v>
      </c>
      <c r="C11" s="577">
        <v>4921002781.687273</v>
      </c>
      <c r="D11" s="577">
        <v>4826190784.8996391</v>
      </c>
      <c r="E11" s="577">
        <v>4633124004.21737</v>
      </c>
      <c r="F11" s="577">
        <v>4415606410.9945021</v>
      </c>
      <c r="G11" s="578">
        <v>4388038625.3763933</v>
      </c>
    </row>
    <row r="12" spans="1:7">
      <c r="A12" s="575">
        <v>5</v>
      </c>
      <c r="B12" s="576" t="s">
        <v>419</v>
      </c>
      <c r="C12" s="577">
        <v>5649653758.8501444</v>
      </c>
      <c r="D12" s="577">
        <v>5543173017.2312927</v>
      </c>
      <c r="E12" s="577">
        <v>5334519176.1578617</v>
      </c>
      <c r="F12" s="577">
        <v>5088954406.6277313</v>
      </c>
      <c r="G12" s="578">
        <v>5064732219.3268938</v>
      </c>
    </row>
    <row r="13" spans="1:7">
      <c r="A13" s="575">
        <v>6</v>
      </c>
      <c r="B13" s="576" t="s">
        <v>420</v>
      </c>
      <c r="C13" s="577">
        <v>6616986728.5881977</v>
      </c>
      <c r="D13" s="577">
        <v>6494987265.4029465</v>
      </c>
      <c r="E13" s="577">
        <v>6265672217.4683266</v>
      </c>
      <c r="F13" s="577">
        <v>5982829882.1736326</v>
      </c>
      <c r="G13" s="578">
        <v>5962997349.8349304</v>
      </c>
    </row>
    <row r="14" spans="1:7">
      <c r="A14" s="572"/>
      <c r="B14" s="573" t="s">
        <v>422</v>
      </c>
      <c r="C14" s="150"/>
      <c r="D14" s="150"/>
      <c r="E14" s="150"/>
      <c r="F14" s="150"/>
      <c r="G14" s="151"/>
    </row>
    <row r="15" spans="1:7" ht="22" customHeight="1">
      <c r="A15" s="575">
        <v>7</v>
      </c>
      <c r="B15" s="576" t="s">
        <v>421</v>
      </c>
      <c r="C15" s="577">
        <v>32610399190.241283</v>
      </c>
      <c r="D15" s="577">
        <v>31982981394.00975</v>
      </c>
      <c r="E15" s="577">
        <v>31405697277.301064</v>
      </c>
      <c r="F15" s="577">
        <v>29986828908.275555</v>
      </c>
      <c r="G15" s="578">
        <v>29939526178.03722</v>
      </c>
    </row>
    <row r="16" spans="1:7">
      <c r="A16" s="572"/>
      <c r="B16" s="573" t="s">
        <v>425</v>
      </c>
      <c r="C16" s="150"/>
      <c r="D16" s="150"/>
      <c r="E16" s="150"/>
      <c r="F16" s="150"/>
      <c r="G16" s="151"/>
    </row>
    <row r="17" spans="1:7">
      <c r="A17" s="575"/>
      <c r="B17" s="574" t="s">
        <v>412</v>
      </c>
      <c r="C17" s="150"/>
      <c r="D17" s="150"/>
      <c r="E17" s="150"/>
      <c r="F17" s="150"/>
      <c r="G17" s="151"/>
    </row>
    <row r="18" spans="1:7">
      <c r="A18" s="575">
        <v>8</v>
      </c>
      <c r="B18" s="576" t="s">
        <v>416</v>
      </c>
      <c r="C18" s="579">
        <v>0.16734954260510301</v>
      </c>
      <c r="D18" s="579">
        <v>0.16603298220419435</v>
      </c>
      <c r="E18" s="579">
        <v>0.16630002928156079</v>
      </c>
      <c r="F18" s="579">
        <v>0.16686874172164867</v>
      </c>
      <c r="G18" s="580">
        <v>0.16424874071849402</v>
      </c>
    </row>
    <row r="19" spans="1:7" ht="15" customHeight="1">
      <c r="A19" s="575">
        <v>9</v>
      </c>
      <c r="B19" s="576" t="s">
        <v>415</v>
      </c>
      <c r="C19" s="579">
        <v>0.19776890344190176</v>
      </c>
      <c r="D19" s="579">
        <v>0.19768809864026313</v>
      </c>
      <c r="E19" s="579">
        <v>0.19848089414427064</v>
      </c>
      <c r="F19" s="579">
        <v>0.2007436140233233</v>
      </c>
      <c r="G19" s="580">
        <v>0.19836250704620675</v>
      </c>
    </row>
    <row r="20" spans="1:7">
      <c r="A20" s="575">
        <v>10</v>
      </c>
      <c r="B20" s="576" t="s">
        <v>417</v>
      </c>
      <c r="C20" s="579">
        <v>0.22187552118073797</v>
      </c>
      <c r="D20" s="579">
        <v>0.22359263117190431</v>
      </c>
      <c r="E20" s="579">
        <v>0.22521024060959263</v>
      </c>
      <c r="F20" s="579">
        <v>0.22925695771482768</v>
      </c>
      <c r="G20" s="580">
        <v>0.22962201872967972</v>
      </c>
    </row>
    <row r="21" spans="1:7">
      <c r="A21" s="575">
        <v>11</v>
      </c>
      <c r="B21" s="576" t="s">
        <v>418</v>
      </c>
      <c r="C21" s="579">
        <v>0.15090286852912527</v>
      </c>
      <c r="D21" s="579">
        <v>0.15089871470842803</v>
      </c>
      <c r="E21" s="579">
        <v>0.14752495266411517</v>
      </c>
      <c r="F21" s="579">
        <v>0.14725152914638179</v>
      </c>
      <c r="G21" s="580">
        <v>0.14656339580268082</v>
      </c>
    </row>
    <row r="22" spans="1:7">
      <c r="A22" s="575">
        <v>12</v>
      </c>
      <c r="B22" s="576" t="s">
        <v>419</v>
      </c>
      <c r="C22" s="579">
        <v>0.17324699786382292</v>
      </c>
      <c r="D22" s="579">
        <v>0.17331633186234166</v>
      </c>
      <c r="E22" s="579">
        <v>0.16985832631117748</v>
      </c>
      <c r="F22" s="579">
        <v>0.16970632080484233</v>
      </c>
      <c r="G22" s="580">
        <v>0.16916540994032953</v>
      </c>
    </row>
    <row r="23" spans="1:7">
      <c r="A23" s="575">
        <v>13</v>
      </c>
      <c r="B23" s="576" t="s">
        <v>420</v>
      </c>
      <c r="C23" s="579">
        <v>0.20291032593579358</v>
      </c>
      <c r="D23" s="579">
        <v>0.2030763544332807</v>
      </c>
      <c r="E23" s="579">
        <v>0.19950750216257529</v>
      </c>
      <c r="F23" s="579">
        <v>0.19951525719755359</v>
      </c>
      <c r="G23" s="580">
        <v>0.19916806012144622</v>
      </c>
    </row>
    <row r="24" spans="1:7">
      <c r="A24" s="572"/>
      <c r="B24" s="573" t="s">
        <v>928</v>
      </c>
      <c r="C24" s="467"/>
      <c r="D24" s="150"/>
      <c r="E24" s="150"/>
      <c r="F24" s="150"/>
      <c r="G24" s="151"/>
    </row>
    <row r="25" spans="1:7" ht="26">
      <c r="A25" s="575">
        <v>14</v>
      </c>
      <c r="B25" s="576" t="s">
        <v>929</v>
      </c>
      <c r="C25" s="579">
        <v>0.23189227611728078</v>
      </c>
      <c r="D25" s="579">
        <v>0.22472542231335041</v>
      </c>
      <c r="E25" s="579">
        <v>0.22417058024259173</v>
      </c>
      <c r="F25" s="579">
        <v>0.21086684752599705</v>
      </c>
      <c r="G25" s="580">
        <v>0.20946753047746539</v>
      </c>
    </row>
    <row r="26" spans="1:7">
      <c r="A26" s="572"/>
      <c r="B26" s="573" t="s">
        <v>6</v>
      </c>
      <c r="C26" s="467"/>
      <c r="D26" s="150"/>
      <c r="E26" s="150"/>
      <c r="F26" s="150"/>
      <c r="G26" s="151"/>
    </row>
    <row r="27" spans="1:7" ht="15" customHeight="1">
      <c r="A27" s="581">
        <v>15</v>
      </c>
      <c r="B27" s="582" t="s">
        <v>7</v>
      </c>
      <c r="C27" s="579">
        <v>9.5062332606992345E-2</v>
      </c>
      <c r="D27" s="579">
        <v>9.3880883602858858E-2</v>
      </c>
      <c r="E27" s="579">
        <v>9.2247877300115189E-2</v>
      </c>
      <c r="F27" s="579">
        <v>9.1642921564318289E-2</v>
      </c>
      <c r="G27" s="580">
        <v>9.055154848324877E-2</v>
      </c>
    </row>
    <row r="28" spans="1:7">
      <c r="A28" s="581">
        <v>16</v>
      </c>
      <c r="B28" s="582" t="s">
        <v>8</v>
      </c>
      <c r="C28" s="579">
        <v>4.5684371924294212E-2</v>
      </c>
      <c r="D28" s="579">
        <v>4.5614725026870993E-2</v>
      </c>
      <c r="E28" s="579">
        <v>4.8121905401669982E-2</v>
      </c>
      <c r="F28" s="579">
        <v>4.8187860033073383E-2</v>
      </c>
      <c r="G28" s="580">
        <v>4.8011491087350339E-2</v>
      </c>
    </row>
    <row r="29" spans="1:7">
      <c r="A29" s="581">
        <v>17</v>
      </c>
      <c r="B29" s="582" t="s">
        <v>9</v>
      </c>
      <c r="C29" s="579">
        <v>4.4890088065220338E-2</v>
      </c>
      <c r="D29" s="579">
        <v>4.2150021084129338E-2</v>
      </c>
      <c r="E29" s="579">
        <v>4.3212467961526321E-2</v>
      </c>
      <c r="F29" s="579">
        <v>4.1896679093779005E-2</v>
      </c>
      <c r="G29" s="580">
        <v>4.231094938435033E-2</v>
      </c>
    </row>
    <row r="30" spans="1:7">
      <c r="A30" s="581">
        <v>18</v>
      </c>
      <c r="B30" s="582" t="s">
        <v>129</v>
      </c>
      <c r="C30" s="579">
        <v>4.9377960682698133E-2</v>
      </c>
      <c r="D30" s="579">
        <v>4.8266158575987872E-2</v>
      </c>
      <c r="E30" s="579">
        <v>4.4125971898445214E-2</v>
      </c>
      <c r="F30" s="579">
        <v>4.3455061531244912E-2</v>
      </c>
      <c r="G30" s="580">
        <v>4.2540057395898438E-2</v>
      </c>
    </row>
    <row r="31" spans="1:7">
      <c r="A31" s="581">
        <v>19</v>
      </c>
      <c r="B31" s="582" t="s">
        <v>10</v>
      </c>
      <c r="C31" s="579">
        <v>3.4774003670498224E-2</v>
      </c>
      <c r="D31" s="579">
        <v>3.3897545259870557E-2</v>
      </c>
      <c r="E31" s="579">
        <v>3.3881445475519183E-2</v>
      </c>
      <c r="F31" s="579">
        <v>3.2345626875654468E-2</v>
      </c>
      <c r="G31" s="580">
        <v>3.236323008461945E-2</v>
      </c>
    </row>
    <row r="32" spans="1:7">
      <c r="A32" s="581">
        <v>20</v>
      </c>
      <c r="B32" s="582" t="s">
        <v>11</v>
      </c>
      <c r="C32" s="579">
        <v>0.23523547215607973</v>
      </c>
      <c r="D32" s="579">
        <v>0.23064433935756695</v>
      </c>
      <c r="E32" s="579">
        <v>0.23807291213056381</v>
      </c>
      <c r="F32" s="579">
        <v>0.2271759075749985</v>
      </c>
      <c r="G32" s="580">
        <v>0.22600080101628681</v>
      </c>
    </row>
    <row r="33" spans="1:7">
      <c r="A33" s="572"/>
      <c r="B33" s="573" t="s">
        <v>12</v>
      </c>
      <c r="C33" s="150"/>
      <c r="D33" s="150"/>
      <c r="E33" s="150"/>
      <c r="F33" s="150"/>
      <c r="G33" s="151"/>
    </row>
    <row r="34" spans="1:7">
      <c r="A34" s="581">
        <v>21</v>
      </c>
      <c r="B34" s="582" t="s">
        <v>13</v>
      </c>
      <c r="C34" s="579">
        <v>2.6843031096316049E-2</v>
      </c>
      <c r="D34" s="579">
        <v>2.6030727242187263E-2</v>
      </c>
      <c r="E34" s="579">
        <v>2.4053210650618342E-2</v>
      </c>
      <c r="F34" s="579">
        <v>2.470080425687712E-2</v>
      </c>
      <c r="G34" s="580">
        <v>2.2074271496600392E-2</v>
      </c>
    </row>
    <row r="35" spans="1:7" ht="15" customHeight="1">
      <c r="A35" s="581">
        <v>22</v>
      </c>
      <c r="B35" s="582" t="s">
        <v>923</v>
      </c>
      <c r="C35" s="579">
        <v>1.3758139122002624E-2</v>
      </c>
      <c r="D35" s="579">
        <v>1.3697589088137228E-2</v>
      </c>
      <c r="E35" s="579">
        <v>1.383038351019272E-2</v>
      </c>
      <c r="F35" s="579">
        <v>1.510124556192457E-2</v>
      </c>
      <c r="G35" s="580">
        <v>1.454897421424832E-2</v>
      </c>
    </row>
    <row r="36" spans="1:7">
      <c r="A36" s="581">
        <v>23</v>
      </c>
      <c r="B36" s="582" t="s">
        <v>14</v>
      </c>
      <c r="C36" s="579">
        <v>0.44127721171729201</v>
      </c>
      <c r="D36" s="579">
        <v>0.45042903641152882</v>
      </c>
      <c r="E36" s="579">
        <v>0.45118855582629602</v>
      </c>
      <c r="F36" s="579">
        <v>0.45101717039496436</v>
      </c>
      <c r="G36" s="580">
        <v>0.46370700215403593</v>
      </c>
    </row>
    <row r="37" spans="1:7" ht="15" customHeight="1">
      <c r="A37" s="581">
        <v>24</v>
      </c>
      <c r="B37" s="582" t="s">
        <v>15</v>
      </c>
      <c r="C37" s="579">
        <v>0.42194078876398655</v>
      </c>
      <c r="D37" s="579">
        <v>0.43462031226853204</v>
      </c>
      <c r="E37" s="579">
        <v>0.43963981726344481</v>
      </c>
      <c r="F37" s="579">
        <v>0.46296248907180471</v>
      </c>
      <c r="G37" s="580">
        <v>0.45955664931900558</v>
      </c>
    </row>
    <row r="38" spans="1:7">
      <c r="A38" s="581">
        <v>25</v>
      </c>
      <c r="B38" s="582" t="s">
        <v>16</v>
      </c>
      <c r="C38" s="579">
        <v>5.1239633649665141E-2</v>
      </c>
      <c r="D38" s="579">
        <v>2.17650766398516E-2</v>
      </c>
      <c r="E38" s="579">
        <v>0.10941701538702259</v>
      </c>
      <c r="F38" s="579">
        <v>5.139104989520793E-2</v>
      </c>
      <c r="G38" s="580">
        <v>4.8073648581359894E-2</v>
      </c>
    </row>
    <row r="39" spans="1:7" ht="15" customHeight="1">
      <c r="A39" s="572"/>
      <c r="B39" s="573" t="s">
        <v>17</v>
      </c>
      <c r="C39" s="467"/>
      <c r="D39" s="467"/>
      <c r="E39" s="467"/>
      <c r="F39" s="467"/>
      <c r="G39" s="468"/>
    </row>
    <row r="40" spans="1:7" ht="15" customHeight="1">
      <c r="A40" s="581">
        <v>26</v>
      </c>
      <c r="B40" s="582" t="s">
        <v>18</v>
      </c>
      <c r="C40" s="579">
        <v>0.19117084106474422</v>
      </c>
      <c r="D40" s="579">
        <v>0.18929988547108667</v>
      </c>
      <c r="E40" s="579">
        <v>0.19063694527490913</v>
      </c>
      <c r="F40" s="579">
        <v>0.20741755863783862</v>
      </c>
      <c r="G40" s="580">
        <v>0.18232218867449992</v>
      </c>
    </row>
    <row r="41" spans="1:7" ht="15" customHeight="1">
      <c r="A41" s="581">
        <v>27</v>
      </c>
      <c r="B41" s="582" t="s">
        <v>19</v>
      </c>
      <c r="C41" s="579">
        <v>0.493460245543483</v>
      </c>
      <c r="D41" s="579">
        <v>0.49824159416349695</v>
      </c>
      <c r="E41" s="579">
        <v>0.50525898105892597</v>
      </c>
      <c r="F41" s="579">
        <v>0.52239019936996223</v>
      </c>
      <c r="G41" s="580">
        <v>0.50326801850559078</v>
      </c>
    </row>
    <row r="42" spans="1:7" ht="15" customHeight="1">
      <c r="A42" s="581">
        <v>28</v>
      </c>
      <c r="B42" s="583" t="s">
        <v>20</v>
      </c>
      <c r="C42" s="579">
        <v>0.36743551234088828</v>
      </c>
      <c r="D42" s="579">
        <v>0.34887382552018831</v>
      </c>
      <c r="E42" s="579">
        <v>0.36282380539317316</v>
      </c>
      <c r="F42" s="579">
        <v>0.35764287215857049</v>
      </c>
      <c r="G42" s="580">
        <v>0.34849768886114807</v>
      </c>
    </row>
    <row r="43" spans="1:7" ht="15" customHeight="1">
      <c r="A43" s="584"/>
      <c r="B43" s="573" t="s">
        <v>344</v>
      </c>
      <c r="C43" s="150"/>
      <c r="D43" s="150"/>
      <c r="E43" s="150"/>
      <c r="F43" s="150"/>
      <c r="G43" s="151"/>
    </row>
    <row r="44" spans="1:7" ht="15" customHeight="1">
      <c r="A44" s="581">
        <v>29</v>
      </c>
      <c r="B44" s="585" t="s">
        <v>328</v>
      </c>
      <c r="C44" s="586">
        <v>8414179734.134798</v>
      </c>
      <c r="D44" s="586">
        <v>8271012565.8607998</v>
      </c>
      <c r="E44" s="586">
        <v>8441458563.1698503</v>
      </c>
      <c r="F44" s="586">
        <v>8521392639.7122574</v>
      </c>
      <c r="G44" s="587">
        <v>7193531808.6587152</v>
      </c>
    </row>
    <row r="45" spans="1:7">
      <c r="A45" s="260">
        <v>30</v>
      </c>
      <c r="B45" s="582" t="s">
        <v>329</v>
      </c>
      <c r="C45" s="586">
        <v>6790152041.6690397</v>
      </c>
      <c r="D45" s="586">
        <v>6703157408.7550917</v>
      </c>
      <c r="E45" s="586">
        <v>6776305903.2438612</v>
      </c>
      <c r="F45" s="586">
        <v>6458915487.1236134</v>
      </c>
      <c r="G45" s="587">
        <v>6070437263.1192684</v>
      </c>
    </row>
    <row r="46" spans="1:7">
      <c r="A46" s="581">
        <v>31</v>
      </c>
      <c r="B46" s="588" t="s">
        <v>327</v>
      </c>
      <c r="C46" s="579">
        <v>1.2391739805676822</v>
      </c>
      <c r="D46" s="579">
        <v>1.233898006789742</v>
      </c>
      <c r="E46" s="579">
        <v>1.2457316248265695</v>
      </c>
      <c r="F46" s="579">
        <v>1.3193225173328811</v>
      </c>
      <c r="G46" s="580">
        <v>1.1850104855481778</v>
      </c>
    </row>
    <row r="47" spans="1:7">
      <c r="A47" s="260"/>
      <c r="B47" s="573" t="s">
        <v>426</v>
      </c>
      <c r="C47" s="150"/>
      <c r="D47" s="150"/>
      <c r="E47" s="150"/>
      <c r="F47" s="150"/>
      <c r="G47" s="151"/>
    </row>
    <row r="48" spans="1:7">
      <c r="A48" s="260">
        <v>32</v>
      </c>
      <c r="B48" s="588" t="s">
        <v>433</v>
      </c>
      <c r="C48" s="586">
        <v>27277432939.686375</v>
      </c>
      <c r="D48" s="586">
        <v>26730432320.974022</v>
      </c>
      <c r="E48" s="586">
        <v>26752132893.253025</v>
      </c>
      <c r="F48" s="586">
        <v>25943351061.581951</v>
      </c>
      <c r="G48" s="587">
        <v>25172338066.026779</v>
      </c>
    </row>
    <row r="49" spans="1:7">
      <c r="A49" s="260">
        <v>33</v>
      </c>
      <c r="B49" s="588" t="s">
        <v>446</v>
      </c>
      <c r="C49" s="586">
        <v>22632631577.891346</v>
      </c>
      <c r="D49" s="586">
        <v>22186896852.762695</v>
      </c>
      <c r="E49" s="586">
        <v>21625234119.780884</v>
      </c>
      <c r="F49" s="586">
        <v>20546120775.200954</v>
      </c>
      <c r="G49" s="587">
        <v>20239527892.468857</v>
      </c>
    </row>
    <row r="50" spans="1:7" ht="15" thickBot="1">
      <c r="A50" s="589">
        <v>34</v>
      </c>
      <c r="B50" s="130" t="s">
        <v>460</v>
      </c>
      <c r="C50" s="579">
        <v>1.2052258636301179</v>
      </c>
      <c r="D50" s="579">
        <v>1.2047846302420417</v>
      </c>
      <c r="E50" s="579">
        <v>1.2370794575020345</v>
      </c>
      <c r="F50" s="579">
        <v>1.2626885311068268</v>
      </c>
      <c r="G50" s="580">
        <v>1.2437216025870557</v>
      </c>
    </row>
    <row r="51" spans="1:7">
      <c r="A51" s="14"/>
    </row>
    <row r="52" spans="1:7" ht="39.5">
      <c r="B52" s="16" t="s">
        <v>915</v>
      </c>
    </row>
    <row r="53" spans="1:7" ht="65.5">
      <c r="B53" s="184"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C39"/>
  <sheetViews>
    <sheetView zoomScale="80" zoomScaleNormal="80" workbookViewId="0">
      <selection activeCell="C8" sqref="C8"/>
    </sheetView>
  </sheetViews>
  <sheetFormatPr defaultColWidth="8.7265625" defaultRowHeight="14.5"/>
  <cols>
    <col min="1" max="1" width="11.453125" customWidth="1"/>
    <col min="2" max="2" width="76.81640625" style="2" customWidth="1"/>
    <col min="3" max="3" width="22.81640625" customWidth="1"/>
  </cols>
  <sheetData>
    <row r="1" spans="1:3">
      <c r="A1" s="1" t="s">
        <v>97</v>
      </c>
      <c r="B1" s="630" t="str">
        <f>'1. key ratios'!B1</f>
        <v>სს თიბისი ბანკი</v>
      </c>
    </row>
    <row r="2" spans="1:3">
      <c r="A2" s="1" t="s">
        <v>98</v>
      </c>
      <c r="B2" s="230">
        <f>'1. key ratios'!B2</f>
        <v>46203</v>
      </c>
    </row>
    <row r="3" spans="1:3">
      <c r="A3" s="1"/>
      <c r="B3"/>
    </row>
    <row r="4" spans="1:3">
      <c r="A4" s="1" t="s">
        <v>406</v>
      </c>
      <c r="B4" t="s">
        <v>375</v>
      </c>
    </row>
    <row r="5" spans="1:3">
      <c r="A5" s="641"/>
      <c r="B5" s="641" t="s">
        <v>376</v>
      </c>
      <c r="C5" s="642"/>
    </row>
    <row r="6" spans="1:3">
      <c r="A6" s="643">
        <v>1</v>
      </c>
      <c r="B6" s="644" t="s">
        <v>376</v>
      </c>
      <c r="C6" s="645">
        <v>39728428491.744881</v>
      </c>
    </row>
    <row r="7" spans="1:3">
      <c r="A7" s="643">
        <v>2</v>
      </c>
      <c r="B7" s="644" t="s">
        <v>377</v>
      </c>
      <c r="C7" s="645">
        <v>-494530272.03900003</v>
      </c>
    </row>
    <row r="8" spans="1:3">
      <c r="A8" s="646">
        <v>3</v>
      </c>
      <c r="B8" s="647" t="s">
        <v>378</v>
      </c>
      <c r="C8" s="648">
        <f>C6+C7</f>
        <v>39233898219.705879</v>
      </c>
    </row>
    <row r="9" spans="1:3">
      <c r="A9" s="649"/>
      <c r="B9" s="649" t="s">
        <v>379</v>
      </c>
      <c r="C9" s="650"/>
    </row>
    <row r="10" spans="1:3">
      <c r="A10" s="651">
        <v>4</v>
      </c>
      <c r="B10" s="652" t="s">
        <v>380</v>
      </c>
      <c r="C10" s="645">
        <f>'15. CCR'!F34</f>
        <v>97482349.907050982</v>
      </c>
    </row>
    <row r="11" spans="1:3">
      <c r="A11" s="651">
        <v>5</v>
      </c>
      <c r="B11" s="653" t="s">
        <v>381</v>
      </c>
      <c r="C11" s="645">
        <f>'15. CCR'!G34</f>
        <v>58455009.80087778</v>
      </c>
    </row>
    <row r="12" spans="1:3">
      <c r="A12" s="651">
        <v>6</v>
      </c>
      <c r="B12" s="654" t="s">
        <v>977</v>
      </c>
      <c r="C12" s="648">
        <f>'15. CCR'!I34</f>
        <v>218312303.59110028</v>
      </c>
    </row>
    <row r="13" spans="1:3">
      <c r="A13" s="655">
        <v>7</v>
      </c>
      <c r="B13" s="656" t="s">
        <v>382</v>
      </c>
      <c r="C13" s="645">
        <f>'15. CCR'!E34</f>
        <v>172940235.27000001</v>
      </c>
    </row>
    <row r="14" spans="1:3">
      <c r="A14" s="657">
        <v>8</v>
      </c>
      <c r="B14" s="658" t="s">
        <v>383</v>
      </c>
      <c r="C14" s="648">
        <f>C12</f>
        <v>218312303.59110028</v>
      </c>
    </row>
    <row r="15" spans="1:3">
      <c r="A15" s="649"/>
      <c r="B15" s="649" t="s">
        <v>384</v>
      </c>
      <c r="C15" s="659"/>
    </row>
    <row r="16" spans="1:3">
      <c r="A16" s="655">
        <v>9</v>
      </c>
      <c r="B16" s="660" t="s">
        <v>385</v>
      </c>
      <c r="C16" s="645">
        <v>0</v>
      </c>
    </row>
    <row r="17" spans="1:3">
      <c r="A17" s="651">
        <v>10</v>
      </c>
      <c r="B17" s="644" t="s">
        <v>386</v>
      </c>
      <c r="C17" s="645">
        <v>0</v>
      </c>
    </row>
    <row r="18" spans="1:3">
      <c r="A18" s="651">
        <v>11</v>
      </c>
      <c r="B18" s="644" t="s">
        <v>387</v>
      </c>
      <c r="C18" s="645">
        <v>0</v>
      </c>
    </row>
    <row r="19" spans="1:3" ht="23">
      <c r="A19" s="655">
        <v>12</v>
      </c>
      <c r="B19" s="660" t="s">
        <v>388</v>
      </c>
      <c r="C19" s="645">
        <v>0</v>
      </c>
    </row>
    <row r="20" spans="1:3">
      <c r="A20" s="655">
        <v>13</v>
      </c>
      <c r="B20" s="660" t="s">
        <v>389</v>
      </c>
      <c r="C20" s="645">
        <v>0</v>
      </c>
    </row>
    <row r="21" spans="1:3">
      <c r="A21" s="655">
        <v>14</v>
      </c>
      <c r="B21" s="644" t="s">
        <v>390</v>
      </c>
      <c r="C21" s="645">
        <v>0</v>
      </c>
    </row>
    <row r="22" spans="1:3">
      <c r="A22" s="657">
        <v>15</v>
      </c>
      <c r="B22" s="658" t="s">
        <v>391</v>
      </c>
      <c r="C22" s="648">
        <f>SUM(C16:C21)</f>
        <v>0</v>
      </c>
    </row>
    <row r="23" spans="1:3">
      <c r="A23" s="649"/>
      <c r="B23" s="649" t="s">
        <v>392</v>
      </c>
      <c r="C23" s="650"/>
    </row>
    <row r="24" spans="1:3">
      <c r="A24" s="651">
        <v>16</v>
      </c>
      <c r="B24" s="644" t="s">
        <v>393</v>
      </c>
      <c r="C24" s="645">
        <v>3436039933.9099989</v>
      </c>
    </row>
    <row r="25" spans="1:3">
      <c r="A25" s="651">
        <v>17</v>
      </c>
      <c r="B25" s="644" t="s">
        <v>394</v>
      </c>
      <c r="C25" s="645">
        <v>-1800665962.6619532</v>
      </c>
    </row>
    <row r="26" spans="1:3">
      <c r="A26" s="657">
        <v>18</v>
      </c>
      <c r="B26" s="658" t="s">
        <v>395</v>
      </c>
      <c r="C26" s="648">
        <f>C24+C25</f>
        <v>1635373971.2480457</v>
      </c>
    </row>
    <row r="27" spans="1:3">
      <c r="A27" s="649"/>
      <c r="B27" s="649" t="s">
        <v>396</v>
      </c>
      <c r="C27" s="659"/>
    </row>
    <row r="28" spans="1:3">
      <c r="A28" s="651">
        <v>19</v>
      </c>
      <c r="B28" s="644" t="s">
        <v>397</v>
      </c>
      <c r="C28" s="645">
        <v>0</v>
      </c>
    </row>
    <row r="29" spans="1:3">
      <c r="A29" s="651">
        <v>20</v>
      </c>
      <c r="B29" s="644" t="s">
        <v>398</v>
      </c>
      <c r="C29" s="645">
        <v>0</v>
      </c>
    </row>
    <row r="30" spans="1:3">
      <c r="A30" s="649"/>
      <c r="B30" s="649" t="s">
        <v>399</v>
      </c>
      <c r="C30" s="650"/>
    </row>
    <row r="31" spans="1:3">
      <c r="A31" s="657">
        <v>21</v>
      </c>
      <c r="B31" s="658" t="s">
        <v>75</v>
      </c>
      <c r="C31" s="648">
        <f>'1. key ratios'!C9</f>
        <v>6449322888.6567001</v>
      </c>
    </row>
    <row r="32" spans="1:3">
      <c r="A32" s="657">
        <v>22</v>
      </c>
      <c r="B32" s="658" t="s">
        <v>400</v>
      </c>
      <c r="C32" s="648">
        <f>C8+C14+C22+C26</f>
        <v>41087584494.545029</v>
      </c>
    </row>
    <row r="33" spans="1:3">
      <c r="A33" s="661"/>
      <c r="B33" s="661" t="s">
        <v>375</v>
      </c>
      <c r="C33" s="650"/>
    </row>
    <row r="34" spans="1:3">
      <c r="A34" s="657">
        <v>23</v>
      </c>
      <c r="B34" s="658" t="s">
        <v>375</v>
      </c>
      <c r="C34" s="629">
        <f>IFERROR(C31/C32,0)</f>
        <v>0.15696524796956465</v>
      </c>
    </row>
    <row r="35" spans="1:3">
      <c r="A35" s="661"/>
      <c r="B35" s="661" t="s">
        <v>401</v>
      </c>
      <c r="C35" s="650"/>
    </row>
    <row r="36" spans="1:3">
      <c r="A36" s="655" t="s">
        <v>402</v>
      </c>
      <c r="B36" s="660" t="s">
        <v>403</v>
      </c>
      <c r="C36" s="645">
        <v>0</v>
      </c>
    </row>
    <row r="37" spans="1:3">
      <c r="A37" s="662" t="s">
        <v>404</v>
      </c>
      <c r="B37" s="663" t="s">
        <v>405</v>
      </c>
      <c r="C37" s="645">
        <v>0</v>
      </c>
    </row>
    <row r="39" spans="1:3">
      <c r="B39" s="633"/>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D6" sqref="D6"/>
    </sheetView>
  </sheetViews>
  <sheetFormatPr defaultColWidth="8.7265625" defaultRowHeight="14.5"/>
  <cols>
    <col min="1" max="1" width="11.453125" customWidth="1"/>
    <col min="2" max="2" width="76.81640625" style="2" customWidth="1"/>
    <col min="3" max="6" width="24.453125" customWidth="1"/>
  </cols>
  <sheetData>
    <row r="1" spans="1:6">
      <c r="A1" s="11" t="s">
        <v>97</v>
      </c>
      <c r="B1" s="630" t="str">
        <f>'1. key ratios'!B1</f>
        <v>სს თიბისი ბანკი</v>
      </c>
    </row>
    <row r="2" spans="1:6">
      <c r="A2" s="1" t="s">
        <v>98</v>
      </c>
      <c r="B2" s="230">
        <f>'1. key ratios'!B2</f>
        <v>46203</v>
      </c>
    </row>
    <row r="3" spans="1:6">
      <c r="A3" s="1"/>
      <c r="B3"/>
    </row>
    <row r="4" spans="1:6">
      <c r="A4" s="640" t="s">
        <v>996</v>
      </c>
    </row>
    <row r="5" spans="1:6" ht="87">
      <c r="B5" s="634"/>
      <c r="C5" s="635" t="s">
        <v>997</v>
      </c>
      <c r="D5" s="635" t="s">
        <v>998</v>
      </c>
      <c r="E5" s="635" t="s">
        <v>999</v>
      </c>
      <c r="F5" s="635" t="s">
        <v>1000</v>
      </c>
    </row>
    <row r="6" spans="1:6">
      <c r="B6" s="636" t="s">
        <v>975</v>
      </c>
      <c r="C6" s="637">
        <f>IF(C7&gt;0,C7,IF(C8&gt;0,C8,IF(C9&gt;0,C9)))</f>
        <v>214164600.52930272</v>
      </c>
      <c r="D6" s="637">
        <f>IF(D7&gt;0,D7,IF(D8&gt;0,D8,IF(D9&gt;0,D9)))</f>
        <v>2184841.9378041369</v>
      </c>
      <c r="E6" s="637">
        <f>IF(E7&gt;=0,E7,IF(E8&gt;=0,E8,IF(E9&gt;=0,E9)))</f>
        <v>0</v>
      </c>
      <c r="F6" s="637">
        <f>IF(F7&gt;0,F7,IF(F8&gt;0,F8,IF(F9&gt;0,F9)))</f>
        <v>27310524.222551711</v>
      </c>
    </row>
    <row r="7" spans="1:6">
      <c r="B7" s="638" t="s">
        <v>987</v>
      </c>
      <c r="C7" s="639">
        <v>214164600.52930272</v>
      </c>
      <c r="D7" s="639">
        <v>2184841.9378041369</v>
      </c>
      <c r="E7" s="639">
        <v>0</v>
      </c>
      <c r="F7" s="639">
        <v>27310524.222551711</v>
      </c>
    </row>
    <row r="8" spans="1:6">
      <c r="B8" s="638" t="s">
        <v>988</v>
      </c>
      <c r="C8" s="639">
        <v>0</v>
      </c>
      <c r="D8" s="639">
        <v>0</v>
      </c>
      <c r="E8" s="639">
        <v>0</v>
      </c>
      <c r="F8" s="639">
        <v>0</v>
      </c>
    </row>
    <row r="9" spans="1:6">
      <c r="B9" s="638" t="s">
        <v>989</v>
      </c>
      <c r="C9" s="639">
        <v>0</v>
      </c>
      <c r="D9" s="639">
        <v>0</v>
      </c>
      <c r="E9" s="639">
        <v>0</v>
      </c>
      <c r="F9" s="639">
        <v>0</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G42"/>
  <sheetViews>
    <sheetView zoomScale="70" zoomScaleNormal="70" workbookViewId="0">
      <pane xSplit="2" ySplit="6" topLeftCell="C7" activePane="bottomRight" state="frozen"/>
      <selection pane="topRight" activeCell="C1" sqref="C1"/>
      <selection pane="bottomLeft" activeCell="A7" sqref="A7"/>
      <selection pane="bottomRight" activeCell="F9" sqref="F9"/>
    </sheetView>
  </sheetViews>
  <sheetFormatPr defaultRowHeight="14.5"/>
  <cols>
    <col min="1" max="1" width="9.81640625" style="1" bestFit="1" customWidth="1"/>
    <col min="2" max="2" width="82.54296875" style="16" customWidth="1"/>
    <col min="3" max="4" width="18.54296875" style="1" bestFit="1" customWidth="1"/>
    <col min="5" max="5" width="17.54296875" style="1" customWidth="1"/>
    <col min="6" max="6" width="21.81640625" style="1" customWidth="1"/>
    <col min="7" max="7" width="17.54296875" style="1" customWidth="1"/>
  </cols>
  <sheetData>
    <row r="1" spans="1:7">
      <c r="A1" s="1" t="s">
        <v>97</v>
      </c>
      <c r="B1" s="1" t="str">
        <f>Info!C2</f>
        <v>სს თიბისი ბანკი</v>
      </c>
    </row>
    <row r="2" spans="1:7">
      <c r="A2" s="1" t="s">
        <v>98</v>
      </c>
      <c r="B2" s="230">
        <f>'1. key ratios'!B2</f>
        <v>46203</v>
      </c>
    </row>
    <row r="3" spans="1:7">
      <c r="B3" s="230"/>
    </row>
    <row r="4" spans="1:7" ht="15" thickBot="1">
      <c r="A4" s="1" t="s">
        <v>461</v>
      </c>
      <c r="B4" s="144" t="s">
        <v>426</v>
      </c>
    </row>
    <row r="5" spans="1:7">
      <c r="A5" s="231"/>
      <c r="B5" s="232"/>
      <c r="C5" s="747" t="s">
        <v>427</v>
      </c>
      <c r="D5" s="747"/>
      <c r="E5" s="747"/>
      <c r="F5" s="747"/>
      <c r="G5" s="748" t="s">
        <v>428</v>
      </c>
    </row>
    <row r="6" spans="1:7">
      <c r="A6" s="233"/>
      <c r="B6" s="234"/>
      <c r="C6" s="235" t="s">
        <v>429</v>
      </c>
      <c r="D6" s="235" t="s">
        <v>430</v>
      </c>
      <c r="E6" s="235" t="s">
        <v>431</v>
      </c>
      <c r="F6" s="235" t="s">
        <v>432</v>
      </c>
      <c r="G6" s="749"/>
    </row>
    <row r="7" spans="1:7">
      <c r="A7" s="236"/>
      <c r="B7" s="237" t="s">
        <v>433</v>
      </c>
      <c r="C7" s="238"/>
      <c r="D7" s="238"/>
      <c r="E7" s="238"/>
      <c r="F7" s="238"/>
      <c r="G7" s="239"/>
    </row>
    <row r="8" spans="1:7">
      <c r="A8" s="240">
        <v>1</v>
      </c>
      <c r="B8" s="241" t="s">
        <v>434</v>
      </c>
      <c r="C8" s="242">
        <v>5457335388.6567001</v>
      </c>
      <c r="D8" s="242">
        <v>0</v>
      </c>
      <c r="E8" s="242">
        <v>0</v>
      </c>
      <c r="F8" s="242">
        <v>6454280347.3932085</v>
      </c>
      <c r="G8" s="242">
        <v>11911615736.049908</v>
      </c>
    </row>
    <row r="9" spans="1:7">
      <c r="A9" s="240">
        <v>2</v>
      </c>
      <c r="B9" s="244" t="s">
        <v>74</v>
      </c>
      <c r="C9" s="242">
        <v>5457335388.6567001</v>
      </c>
      <c r="D9" s="242">
        <v>0</v>
      </c>
      <c r="E9" s="242">
        <v>0</v>
      </c>
      <c r="F9" s="242">
        <v>1778113927.5900002</v>
      </c>
      <c r="G9" s="242">
        <v>7235449316.2467003</v>
      </c>
    </row>
    <row r="10" spans="1:7">
      <c r="A10" s="240">
        <v>3</v>
      </c>
      <c r="B10" s="244" t="s">
        <v>435</v>
      </c>
      <c r="C10" s="245"/>
      <c r="D10" s="245"/>
      <c r="E10" s="245"/>
      <c r="F10" s="242">
        <v>4676166419.8032084</v>
      </c>
      <c r="G10" s="242">
        <v>4676166419.8032084</v>
      </c>
    </row>
    <row r="11" spans="1:7" ht="26.5">
      <c r="A11" s="240">
        <v>4</v>
      </c>
      <c r="B11" s="241" t="s">
        <v>436</v>
      </c>
      <c r="C11" s="242">
        <v>6412245226.0498829</v>
      </c>
      <c r="D11" s="242">
        <v>4039560009.9338961</v>
      </c>
      <c r="E11" s="242">
        <v>1711209607.4502325</v>
      </c>
      <c r="F11" s="242">
        <v>328959783.70744002</v>
      </c>
      <c r="G11" s="242">
        <v>10158709072.479347</v>
      </c>
    </row>
    <row r="12" spans="1:7">
      <c r="A12" s="240">
        <v>5</v>
      </c>
      <c r="B12" s="244" t="s">
        <v>437</v>
      </c>
      <c r="C12" s="242">
        <v>4249536508.338624</v>
      </c>
      <c r="D12" s="242">
        <v>2887900598.2963886</v>
      </c>
      <c r="E12" s="242">
        <v>1287152376.3800535</v>
      </c>
      <c r="F12" s="242">
        <v>270347759.00409698</v>
      </c>
      <c r="G12" s="242">
        <v>8260190379.9182043</v>
      </c>
    </row>
    <row r="13" spans="1:7">
      <c r="A13" s="240">
        <v>6</v>
      </c>
      <c r="B13" s="244" t="s">
        <v>438</v>
      </c>
      <c r="C13" s="242">
        <v>2162708717.7112584</v>
      </c>
      <c r="D13" s="242">
        <v>1151659411.6375074</v>
      </c>
      <c r="E13" s="242">
        <v>424057231.07017905</v>
      </c>
      <c r="F13" s="242">
        <v>58612024.703343004</v>
      </c>
      <c r="G13" s="242">
        <v>1898518692.5611439</v>
      </c>
    </row>
    <row r="14" spans="1:7">
      <c r="A14" s="240">
        <v>7</v>
      </c>
      <c r="B14" s="241" t="s">
        <v>439</v>
      </c>
      <c r="C14" s="242">
        <v>7121585871.6376638</v>
      </c>
      <c r="D14" s="242">
        <v>2536868360.5223675</v>
      </c>
      <c r="E14" s="242">
        <v>1862944361.2055359</v>
      </c>
      <c r="F14" s="242">
        <v>181393504.56999999</v>
      </c>
      <c r="G14" s="242">
        <v>5207108131.1571198</v>
      </c>
    </row>
    <row r="15" spans="1:7" ht="52.5">
      <c r="A15" s="240">
        <v>8</v>
      </c>
      <c r="B15" s="244" t="s">
        <v>440</v>
      </c>
      <c r="C15" s="242">
        <v>6942221328.6958313</v>
      </c>
      <c r="D15" s="242">
        <v>1427657067.8428729</v>
      </c>
      <c r="E15" s="242">
        <v>1044677574.2531359</v>
      </c>
      <c r="F15" s="242">
        <v>181393504.56999999</v>
      </c>
      <c r="G15" s="242">
        <v>4797974737.6809196</v>
      </c>
    </row>
    <row r="16" spans="1:7" ht="26.5">
      <c r="A16" s="240">
        <v>9</v>
      </c>
      <c r="B16" s="244" t="s">
        <v>441</v>
      </c>
      <c r="C16" s="242">
        <v>179364542.94183278</v>
      </c>
      <c r="D16" s="242">
        <v>1109211292.6794949</v>
      </c>
      <c r="E16" s="242">
        <v>818266786.95240009</v>
      </c>
      <c r="F16" s="242">
        <v>0</v>
      </c>
      <c r="G16" s="242">
        <v>409133393.47620004</v>
      </c>
    </row>
    <row r="17" spans="1:7">
      <c r="A17" s="240">
        <v>10</v>
      </c>
      <c r="B17" s="241" t="s">
        <v>442</v>
      </c>
      <c r="C17" s="242">
        <v>0</v>
      </c>
      <c r="D17" s="242">
        <v>0</v>
      </c>
      <c r="E17" s="242">
        <v>0</v>
      </c>
      <c r="F17" s="242">
        <v>0</v>
      </c>
      <c r="G17" s="242">
        <v>0</v>
      </c>
    </row>
    <row r="18" spans="1:7">
      <c r="A18" s="240">
        <v>11</v>
      </c>
      <c r="B18" s="241" t="s">
        <v>78</v>
      </c>
      <c r="C18" s="242">
        <v>2498977620.3548255</v>
      </c>
      <c r="D18" s="242">
        <v>528162770.6109888</v>
      </c>
      <c r="E18" s="242">
        <v>74686893.014318988</v>
      </c>
      <c r="F18" s="242">
        <v>25688538.059627</v>
      </c>
      <c r="G18" s="242">
        <v>0</v>
      </c>
    </row>
    <row r="19" spans="1:7">
      <c r="A19" s="240">
        <v>12</v>
      </c>
      <c r="B19" s="244" t="s">
        <v>443</v>
      </c>
      <c r="C19" s="245"/>
      <c r="D19" s="242">
        <v>6706960.0400000019</v>
      </c>
      <c r="E19" s="242">
        <v>50584878.929999985</v>
      </c>
      <c r="F19" s="242">
        <v>6615860.6299999999</v>
      </c>
      <c r="G19" s="242">
        <v>0</v>
      </c>
    </row>
    <row r="20" spans="1:7" ht="26.5">
      <c r="A20" s="240">
        <v>13</v>
      </c>
      <c r="B20" s="244" t="s">
        <v>444</v>
      </c>
      <c r="C20" s="242">
        <v>2498977620.3548255</v>
      </c>
      <c r="D20" s="242">
        <v>521455810.57098877</v>
      </c>
      <c r="E20" s="242">
        <v>24102014.084318999</v>
      </c>
      <c r="F20" s="242">
        <v>19072677.429627001</v>
      </c>
      <c r="G20" s="242">
        <v>0</v>
      </c>
    </row>
    <row r="21" spans="1:7">
      <c r="A21" s="246">
        <v>14</v>
      </c>
      <c r="B21" s="247" t="s">
        <v>445</v>
      </c>
      <c r="C21" s="561">
        <f>SUM(C8,C11,C14,C17,C18)</f>
        <v>21490144106.69907</v>
      </c>
      <c r="D21" s="561">
        <f>SUM(D8,D11,D14,D17,D18)</f>
        <v>7104591141.0672522</v>
      </c>
      <c r="E21" s="561">
        <f>SUM(E8,E11,E14,E17,E18)</f>
        <v>3648840861.6700873</v>
      </c>
      <c r="F21" s="561">
        <f>SUM(F8,F11,F14,F17,F18)</f>
        <v>6990322173.7302752</v>
      </c>
      <c r="G21" s="561">
        <f>SUM(G8,G11,G14,G17,G18)</f>
        <v>27277432939.686375</v>
      </c>
    </row>
    <row r="22" spans="1:7">
      <c r="A22" s="248"/>
      <c r="B22" s="261" t="s">
        <v>446</v>
      </c>
      <c r="C22" s="249"/>
      <c r="D22" s="250"/>
      <c r="E22" s="249"/>
      <c r="F22" s="249"/>
      <c r="G22" s="243"/>
    </row>
    <row r="23" spans="1:7">
      <c r="A23" s="240">
        <v>15</v>
      </c>
      <c r="B23" s="241" t="s">
        <v>310</v>
      </c>
      <c r="C23" s="242">
        <v>2608214443.806087</v>
      </c>
      <c r="D23" s="242">
        <v>7085292380.7310991</v>
      </c>
      <c r="E23" s="242">
        <v>0</v>
      </c>
      <c r="F23" s="242">
        <v>0</v>
      </c>
      <c r="G23" s="242">
        <v>354152363.03891224</v>
      </c>
    </row>
    <row r="24" spans="1:7">
      <c r="A24" s="240">
        <v>16</v>
      </c>
      <c r="B24" s="241" t="s">
        <v>447</v>
      </c>
      <c r="C24" s="242">
        <v>17014148.170700461</v>
      </c>
      <c r="D24" s="242">
        <v>4976740939.1063643</v>
      </c>
      <c r="E24" s="242">
        <v>3318910325.3458519</v>
      </c>
      <c r="F24" s="242">
        <v>18023096133.367939</v>
      </c>
      <c r="G24" s="242">
        <v>18500624906.313545</v>
      </c>
    </row>
    <row r="25" spans="1:7" ht="26.5">
      <c r="A25" s="240">
        <v>17</v>
      </c>
      <c r="B25" s="244" t="s">
        <v>448</v>
      </c>
      <c r="C25" s="242">
        <v>0</v>
      </c>
      <c r="D25" s="242">
        <v>0</v>
      </c>
      <c r="E25" s="242">
        <v>0</v>
      </c>
      <c r="F25" s="242">
        <v>0</v>
      </c>
      <c r="G25" s="242">
        <v>0</v>
      </c>
    </row>
    <row r="26" spans="1:7" ht="26.5">
      <c r="A26" s="240">
        <v>18</v>
      </c>
      <c r="B26" s="244" t="s">
        <v>449</v>
      </c>
      <c r="C26" s="242">
        <v>17014148.170700461</v>
      </c>
      <c r="D26" s="242">
        <v>1055421924.3372214</v>
      </c>
      <c r="E26" s="242">
        <v>238863173.58179799</v>
      </c>
      <c r="F26" s="242">
        <v>161086451.90862599</v>
      </c>
      <c r="G26" s="242">
        <v>441383449.57571328</v>
      </c>
    </row>
    <row r="27" spans="1:7">
      <c r="A27" s="240">
        <v>19</v>
      </c>
      <c r="B27" s="244" t="s">
        <v>450</v>
      </c>
      <c r="C27" s="242">
        <v>0</v>
      </c>
      <c r="D27" s="242">
        <v>3031004190.472496</v>
      </c>
      <c r="E27" s="242">
        <v>2400597988.4717059</v>
      </c>
      <c r="F27" s="242">
        <v>10524184933.539307</v>
      </c>
      <c r="G27" s="242">
        <v>11661358282.980511</v>
      </c>
    </row>
    <row r="28" spans="1:7">
      <c r="A28" s="240">
        <v>20</v>
      </c>
      <c r="B28" s="252" t="s">
        <v>451</v>
      </c>
      <c r="C28" s="242">
        <v>0</v>
      </c>
      <c r="D28" s="242">
        <v>0</v>
      </c>
      <c r="E28" s="242">
        <v>0</v>
      </c>
      <c r="F28" s="242">
        <v>0</v>
      </c>
      <c r="G28" s="242">
        <v>0</v>
      </c>
    </row>
    <row r="29" spans="1:7">
      <c r="A29" s="240">
        <v>21</v>
      </c>
      <c r="B29" s="244" t="s">
        <v>452</v>
      </c>
      <c r="C29" s="242">
        <v>0</v>
      </c>
      <c r="D29" s="242">
        <v>777676768.51999998</v>
      </c>
      <c r="E29" s="242">
        <v>667974273</v>
      </c>
      <c r="F29" s="242">
        <v>6539518631.1999989</v>
      </c>
      <c r="G29" s="242">
        <v>5657266501.5108175</v>
      </c>
    </row>
    <row r="30" spans="1:7">
      <c r="A30" s="240">
        <v>22</v>
      </c>
      <c r="B30" s="252" t="s">
        <v>451</v>
      </c>
      <c r="C30" s="242">
        <v>0</v>
      </c>
      <c r="D30" s="242">
        <v>288513196.74589843</v>
      </c>
      <c r="E30" s="242">
        <v>254099299.22376442</v>
      </c>
      <c r="F30" s="242">
        <v>2961379395.9297376</v>
      </c>
      <c r="G30" s="242">
        <v>2467509103.3239923</v>
      </c>
    </row>
    <row r="31" spans="1:7">
      <c r="A31" s="240">
        <v>23</v>
      </c>
      <c r="B31" s="244" t="s">
        <v>453</v>
      </c>
      <c r="C31" s="242">
        <v>0</v>
      </c>
      <c r="D31" s="242">
        <v>112638055.776647</v>
      </c>
      <c r="E31" s="242">
        <v>11474890.292348001</v>
      </c>
      <c r="F31" s="242">
        <v>798306116.72000575</v>
      </c>
      <c r="G31" s="242">
        <v>740616672.2465024</v>
      </c>
    </row>
    <row r="32" spans="1:7">
      <c r="A32" s="240">
        <v>24</v>
      </c>
      <c r="B32" s="241" t="s">
        <v>454</v>
      </c>
      <c r="C32" s="242">
        <v>0</v>
      </c>
      <c r="D32" s="242">
        <v>0</v>
      </c>
      <c r="E32" s="242">
        <v>0</v>
      </c>
      <c r="F32" s="242">
        <v>0</v>
      </c>
      <c r="G32" s="242">
        <v>0</v>
      </c>
    </row>
    <row r="33" spans="1:7">
      <c r="A33" s="240">
        <v>25</v>
      </c>
      <c r="B33" s="241" t="s">
        <v>88</v>
      </c>
      <c r="C33" s="242">
        <v>790878618.35029984</v>
      </c>
      <c r="D33" s="242">
        <v>522652867.02825284</v>
      </c>
      <c r="E33" s="242">
        <v>189572523.11449897</v>
      </c>
      <c r="F33" s="242">
        <v>1701525816.4100633</v>
      </c>
      <c r="G33" s="242">
        <v>3418061458.5849133</v>
      </c>
    </row>
    <row r="34" spans="1:7">
      <c r="A34" s="240">
        <v>26</v>
      </c>
      <c r="B34" s="244" t="s">
        <v>455</v>
      </c>
      <c r="C34" s="245"/>
      <c r="D34" s="242">
        <v>81256223.640000001</v>
      </c>
      <c r="E34" s="242">
        <v>15818856.25</v>
      </c>
      <c r="F34" s="242">
        <v>28755270.27</v>
      </c>
      <c r="G34" s="242">
        <v>125830350.16</v>
      </c>
    </row>
    <row r="35" spans="1:7">
      <c r="A35" s="240">
        <v>27</v>
      </c>
      <c r="B35" s="244" t="s">
        <v>456</v>
      </c>
      <c r="C35" s="242">
        <v>790878618.35029984</v>
      </c>
      <c r="D35" s="242">
        <v>441396643.38825285</v>
      </c>
      <c r="E35" s="242">
        <v>173753666.86449897</v>
      </c>
      <c r="F35" s="242">
        <v>1672770546.1400633</v>
      </c>
      <c r="G35" s="242">
        <v>3292231108.4249134</v>
      </c>
    </row>
    <row r="36" spans="1:7">
      <c r="A36" s="240">
        <v>28</v>
      </c>
      <c r="B36" s="241" t="s">
        <v>457</v>
      </c>
      <c r="C36" s="242">
        <v>686998777.30618072</v>
      </c>
      <c r="D36" s="242">
        <v>971880081.5157131</v>
      </c>
      <c r="E36" s="242">
        <v>766385163.21689916</v>
      </c>
      <c r="F36" s="242">
        <v>1010775910.7693598</v>
      </c>
      <c r="G36" s="242">
        <v>359792849.95397425</v>
      </c>
    </row>
    <row r="37" spans="1:7">
      <c r="A37" s="246">
        <v>29</v>
      </c>
      <c r="B37" s="247" t="s">
        <v>458</v>
      </c>
      <c r="C37" s="560">
        <f>C23+C24+C32+C33+C36</f>
        <v>4103105987.6332684</v>
      </c>
      <c r="D37" s="560">
        <f t="shared" ref="D37:F37" si="0">D23+D24+D32+D33+D36</f>
        <v>13556566268.38143</v>
      </c>
      <c r="E37" s="560">
        <f t="shared" si="0"/>
        <v>4274868011.6772499</v>
      </c>
      <c r="F37" s="560">
        <f t="shared" si="0"/>
        <v>20735397860.547363</v>
      </c>
      <c r="G37" s="559">
        <f>SUM(G23:G24,G32:G33,G36)</f>
        <v>22632631577.891346</v>
      </c>
    </row>
    <row r="38" spans="1:7">
      <c r="A38" s="236"/>
      <c r="B38" s="253"/>
      <c r="C38" s="254"/>
      <c r="D38" s="254"/>
      <c r="E38" s="254"/>
      <c r="F38" s="254"/>
      <c r="G38" s="255"/>
    </row>
    <row r="39" spans="1:7" ht="15" thickBot="1">
      <c r="A39" s="256">
        <v>30</v>
      </c>
      <c r="B39" s="257" t="s">
        <v>426</v>
      </c>
      <c r="C39" s="175"/>
      <c r="D39" s="161"/>
      <c r="E39" s="161"/>
      <c r="F39" s="258"/>
      <c r="G39" s="259">
        <f>IFERROR(G21/G37,0)</f>
        <v>1.2052258636301179</v>
      </c>
    </row>
    <row r="42" spans="1:7" ht="39.5">
      <c r="B42" s="16" t="s">
        <v>459</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H26"/>
  <sheetViews>
    <sheetView showGridLines="0" zoomScale="70" zoomScaleNormal="70" workbookViewId="0">
      <selection activeCell="B8" sqref="B8"/>
    </sheetView>
  </sheetViews>
  <sheetFormatPr defaultColWidth="9.1796875" defaultRowHeight="12"/>
  <cols>
    <col min="1" max="1" width="11.81640625" style="266" bestFit="1" customWidth="1"/>
    <col min="2" max="2" width="105.1796875" style="266" bestFit="1" customWidth="1"/>
    <col min="3" max="4" width="15.453125" style="524" bestFit="1" customWidth="1"/>
    <col min="5" max="5" width="17.453125" style="524" bestFit="1" customWidth="1"/>
    <col min="6" max="6" width="15.453125" style="524" bestFit="1" customWidth="1"/>
    <col min="7" max="7" width="17.54296875" style="524" customWidth="1"/>
    <col min="8" max="8" width="16.453125" style="524" bestFit="1" customWidth="1"/>
    <col min="9" max="16384" width="9.1796875" style="266"/>
  </cols>
  <sheetData>
    <row r="1" spans="1:8" ht="13">
      <c r="A1" s="265" t="s">
        <v>97</v>
      </c>
      <c r="B1" s="218" t="str">
        <f>Info!C2</f>
        <v>სს თიბისი ბანკი</v>
      </c>
    </row>
    <row r="2" spans="1:8">
      <c r="A2" s="265" t="s">
        <v>98</v>
      </c>
      <c r="B2" s="268">
        <f>'1. key ratios'!B2</f>
        <v>46203</v>
      </c>
    </row>
    <row r="3" spans="1:8">
      <c r="A3" s="267" t="s">
        <v>466</v>
      </c>
    </row>
    <row r="5" spans="1:8">
      <c r="A5" s="750" t="s">
        <v>467</v>
      </c>
      <c r="B5" s="751"/>
      <c r="C5" s="756" t="s">
        <v>468</v>
      </c>
      <c r="D5" s="757"/>
      <c r="E5" s="757"/>
      <c r="F5" s="757"/>
      <c r="G5" s="757"/>
      <c r="H5" s="758"/>
    </row>
    <row r="6" spans="1:8">
      <c r="A6" s="752"/>
      <c r="B6" s="753"/>
      <c r="C6" s="759"/>
      <c r="D6" s="760"/>
      <c r="E6" s="760"/>
      <c r="F6" s="760"/>
      <c r="G6" s="760"/>
      <c r="H6" s="761"/>
    </row>
    <row r="7" spans="1:8" ht="24">
      <c r="A7" s="754"/>
      <c r="B7" s="755"/>
      <c r="C7" s="525" t="s">
        <v>469</v>
      </c>
      <c r="D7" s="525" t="s">
        <v>470</v>
      </c>
      <c r="E7" s="525" t="s">
        <v>471</v>
      </c>
      <c r="F7" s="525" t="s">
        <v>472</v>
      </c>
      <c r="G7" s="526" t="s">
        <v>652</v>
      </c>
      <c r="H7" s="525" t="s">
        <v>66</v>
      </c>
    </row>
    <row r="8" spans="1:8">
      <c r="A8" s="349">
        <v>1</v>
      </c>
      <c r="B8" s="348" t="s">
        <v>123</v>
      </c>
      <c r="C8" s="549">
        <v>1780557387.7989399</v>
      </c>
      <c r="D8" s="549">
        <v>159793935.66</v>
      </c>
      <c r="E8" s="549">
        <v>1711324258.6684999</v>
      </c>
      <c r="F8" s="549">
        <v>1423840393.934</v>
      </c>
      <c r="G8" s="549">
        <v>4969118.4307000004</v>
      </c>
      <c r="H8" s="527">
        <f t="shared" ref="H8:H20" si="0">SUM(C8:G8)</f>
        <v>5080485094.4921398</v>
      </c>
    </row>
    <row r="9" spans="1:8">
      <c r="A9" s="349">
        <v>2</v>
      </c>
      <c r="B9" s="348" t="s">
        <v>124</v>
      </c>
      <c r="C9" s="549">
        <v>0</v>
      </c>
      <c r="D9" s="549">
        <v>0</v>
      </c>
      <c r="E9" s="549">
        <v>0</v>
      </c>
      <c r="F9" s="549">
        <v>0</v>
      </c>
      <c r="G9" s="549">
        <v>0</v>
      </c>
      <c r="H9" s="527">
        <f t="shared" si="0"/>
        <v>0</v>
      </c>
    </row>
    <row r="10" spans="1:8">
      <c r="A10" s="349">
        <v>3</v>
      </c>
      <c r="B10" s="348" t="s">
        <v>125</v>
      </c>
      <c r="C10" s="549">
        <v>0</v>
      </c>
      <c r="D10" s="549">
        <v>0</v>
      </c>
      <c r="E10" s="549">
        <v>448369629.58999997</v>
      </c>
      <c r="F10" s="549">
        <v>0</v>
      </c>
      <c r="G10" s="549">
        <v>0</v>
      </c>
      <c r="H10" s="527">
        <f t="shared" si="0"/>
        <v>448369629.58999997</v>
      </c>
    </row>
    <row r="11" spans="1:8">
      <c r="A11" s="349">
        <v>4</v>
      </c>
      <c r="B11" s="348" t="s">
        <v>126</v>
      </c>
      <c r="C11" s="549">
        <v>0</v>
      </c>
      <c r="D11" s="549">
        <v>754256933.41649997</v>
      </c>
      <c r="E11" s="549">
        <v>920598085.04999995</v>
      </c>
      <c r="F11" s="549">
        <v>0</v>
      </c>
      <c r="G11" s="549">
        <v>30923557</v>
      </c>
      <c r="H11" s="527">
        <f t="shared" si="0"/>
        <v>1705778575.4664998</v>
      </c>
    </row>
    <row r="12" spans="1:8">
      <c r="A12" s="349">
        <v>5</v>
      </c>
      <c r="B12" s="348" t="s">
        <v>918</v>
      </c>
      <c r="C12" s="549">
        <v>0</v>
      </c>
      <c r="D12" s="549">
        <v>0</v>
      </c>
      <c r="E12" s="549">
        <v>0</v>
      </c>
      <c r="F12" s="549">
        <v>0</v>
      </c>
      <c r="G12" s="549">
        <v>0</v>
      </c>
      <c r="H12" s="527">
        <f t="shared" si="0"/>
        <v>0</v>
      </c>
    </row>
    <row r="13" spans="1:8">
      <c r="A13" s="349">
        <v>6</v>
      </c>
      <c r="B13" s="348" t="s">
        <v>127</v>
      </c>
      <c r="C13" s="549">
        <v>566943274.20640194</v>
      </c>
      <c r="D13" s="549">
        <v>645694086.375543</v>
      </c>
      <c r="E13" s="549">
        <v>3700040.55</v>
      </c>
      <c r="F13" s="549">
        <v>659068.05130000005</v>
      </c>
      <c r="G13" s="549">
        <v>4490976.6896000002</v>
      </c>
      <c r="H13" s="527">
        <f t="shared" si="0"/>
        <v>1221487445.8728449</v>
      </c>
    </row>
    <row r="14" spans="1:8">
      <c r="A14" s="349">
        <v>7</v>
      </c>
      <c r="B14" s="348" t="s">
        <v>71</v>
      </c>
      <c r="C14" s="549">
        <v>0</v>
      </c>
      <c r="D14" s="549">
        <v>4437975014.897315</v>
      </c>
      <c r="E14" s="549">
        <v>4871405849.0872622</v>
      </c>
      <c r="F14" s="549">
        <v>2135865057.3378963</v>
      </c>
      <c r="G14" s="549">
        <v>124590985.95426933</v>
      </c>
      <c r="H14" s="527">
        <f t="shared" si="0"/>
        <v>11569836907.276743</v>
      </c>
    </row>
    <row r="15" spans="1:8">
      <c r="A15" s="349">
        <v>8</v>
      </c>
      <c r="B15" s="350" t="s">
        <v>72</v>
      </c>
      <c r="C15" s="549">
        <v>0</v>
      </c>
      <c r="D15" s="549">
        <v>2415036411.7184215</v>
      </c>
      <c r="E15" s="549">
        <v>4787520541.3342857</v>
      </c>
      <c r="F15" s="549">
        <v>2073510954.9873159</v>
      </c>
      <c r="G15" s="549">
        <v>36515317.479937419</v>
      </c>
      <c r="H15" s="527">
        <f t="shared" si="0"/>
        <v>9312583225.5199604</v>
      </c>
    </row>
    <row r="16" spans="1:8">
      <c r="A16" s="349">
        <v>9</v>
      </c>
      <c r="B16" s="348" t="s">
        <v>919</v>
      </c>
      <c r="C16" s="549">
        <v>0</v>
      </c>
      <c r="D16" s="549">
        <v>656698329.42418599</v>
      </c>
      <c r="E16" s="549">
        <v>2007070276.1723561</v>
      </c>
      <c r="F16" s="549">
        <v>1870822039.2522225</v>
      </c>
      <c r="G16" s="549">
        <v>7675087.9212393472</v>
      </c>
      <c r="H16" s="527">
        <f t="shared" si="0"/>
        <v>4542265732.7700033</v>
      </c>
    </row>
    <row r="17" spans="1:8">
      <c r="A17" s="349">
        <v>10</v>
      </c>
      <c r="B17" s="352" t="s">
        <v>487</v>
      </c>
      <c r="C17" s="549">
        <v>0</v>
      </c>
      <c r="D17" s="549">
        <v>51246901.086121283</v>
      </c>
      <c r="E17" s="549">
        <v>118554243.29686072</v>
      </c>
      <c r="F17" s="549">
        <v>67215477.795376003</v>
      </c>
      <c r="G17" s="549">
        <v>140636401.45164195</v>
      </c>
      <c r="H17" s="527">
        <f t="shared" si="0"/>
        <v>377653023.63</v>
      </c>
    </row>
    <row r="18" spans="1:8">
      <c r="A18" s="349">
        <v>11</v>
      </c>
      <c r="B18" s="348" t="s">
        <v>68</v>
      </c>
      <c r="C18" s="549">
        <v>0</v>
      </c>
      <c r="D18" s="549">
        <v>21966823.550336257</v>
      </c>
      <c r="E18" s="549">
        <v>67344453.603632674</v>
      </c>
      <c r="F18" s="549">
        <v>92235527.735393748</v>
      </c>
      <c r="G18" s="549">
        <v>30547168.153437406</v>
      </c>
      <c r="H18" s="527">
        <f t="shared" si="0"/>
        <v>212093973.0428001</v>
      </c>
    </row>
    <row r="19" spans="1:8">
      <c r="A19" s="349">
        <v>12</v>
      </c>
      <c r="B19" s="348" t="s">
        <v>69</v>
      </c>
      <c r="C19" s="549">
        <v>0</v>
      </c>
      <c r="D19" s="549">
        <v>0</v>
      </c>
      <c r="E19" s="549">
        <v>0</v>
      </c>
      <c r="F19" s="549">
        <v>0</v>
      </c>
      <c r="G19" s="549">
        <v>0</v>
      </c>
      <c r="H19" s="527">
        <f t="shared" si="0"/>
        <v>0</v>
      </c>
    </row>
    <row r="20" spans="1:8">
      <c r="A20" s="351">
        <v>13</v>
      </c>
      <c r="B20" s="350" t="s">
        <v>70</v>
      </c>
      <c r="C20" s="549">
        <v>0</v>
      </c>
      <c r="D20" s="549">
        <v>0</v>
      </c>
      <c r="E20" s="549">
        <v>0</v>
      </c>
      <c r="F20" s="549">
        <v>0</v>
      </c>
      <c r="G20" s="549">
        <v>0</v>
      </c>
      <c r="H20" s="527">
        <f t="shared" si="0"/>
        <v>0</v>
      </c>
    </row>
    <row r="21" spans="1:8">
      <c r="A21" s="349">
        <v>14</v>
      </c>
      <c r="B21" s="348" t="s">
        <v>473</v>
      </c>
      <c r="C21" s="549">
        <v>831319622.05130005</v>
      </c>
      <c r="D21" s="549">
        <v>651502187.80070746</v>
      </c>
      <c r="E21" s="549">
        <v>1158001979.5518665</v>
      </c>
      <c r="F21" s="549">
        <v>765764078.55826068</v>
      </c>
      <c r="G21" s="549">
        <v>1625112346.77139</v>
      </c>
      <c r="H21" s="527">
        <f>SUM(C21:G21)</f>
        <v>5031700214.7335243</v>
      </c>
    </row>
    <row r="22" spans="1:8">
      <c r="A22" s="347">
        <v>15</v>
      </c>
      <c r="B22" s="346" t="s">
        <v>66</v>
      </c>
      <c r="C22" s="549">
        <f>SUM(C18:C21)+SUM(C8:C16)</f>
        <v>3178820284.0566421</v>
      </c>
      <c r="D22" s="549">
        <f t="shared" ref="D22:H22" si="1">SUM(D18:D21)+SUM(D8:D16)</f>
        <v>9742923722.8430099</v>
      </c>
      <c r="E22" s="549">
        <f t="shared" si="1"/>
        <v>15975335113.607903</v>
      </c>
      <c r="F22" s="549">
        <f t="shared" si="1"/>
        <v>8362697119.856389</v>
      </c>
      <c r="G22" s="549">
        <f t="shared" si="1"/>
        <v>1864824558.4005735</v>
      </c>
      <c r="H22" s="527">
        <f t="shared" si="1"/>
        <v>39124600798.764511</v>
      </c>
    </row>
    <row r="26" spans="1:8" ht="36">
      <c r="B26" s="282" t="s">
        <v>651</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J26"/>
  <sheetViews>
    <sheetView showGridLines="0" zoomScale="70" zoomScaleNormal="70" workbookViewId="0">
      <selection activeCell="B7" sqref="B7"/>
    </sheetView>
  </sheetViews>
  <sheetFormatPr defaultColWidth="9.1796875" defaultRowHeight="12"/>
  <cols>
    <col min="1" max="1" width="11.81640625" style="269" bestFit="1" customWidth="1"/>
    <col min="2" max="2" width="86.81640625" style="266" customWidth="1"/>
    <col min="3" max="4" width="31.54296875" style="266" customWidth="1"/>
    <col min="5" max="5" width="16.453125" style="266" bestFit="1" customWidth="1"/>
    <col min="6" max="6" width="14.26953125" style="266" bestFit="1" customWidth="1"/>
    <col min="7" max="7" width="20" style="266" bestFit="1" customWidth="1"/>
    <col min="8" max="8" width="25.1796875" style="266" bestFit="1" customWidth="1"/>
    <col min="9" max="16384" width="9.1796875" style="266"/>
  </cols>
  <sheetData>
    <row r="1" spans="1:10" ht="13">
      <c r="A1" s="265" t="s">
        <v>97</v>
      </c>
      <c r="B1" s="218" t="str">
        <f>Info!C2</f>
        <v>სს თიბისი ბანკი</v>
      </c>
      <c r="C1" s="364"/>
      <c r="D1" s="364"/>
      <c r="E1" s="364"/>
      <c r="F1" s="364"/>
      <c r="G1" s="364"/>
      <c r="H1" s="364"/>
    </row>
    <row r="2" spans="1:10">
      <c r="A2" s="265" t="s">
        <v>98</v>
      </c>
      <c r="B2" s="268">
        <f>'1. key ratios'!B2</f>
        <v>46203</v>
      </c>
      <c r="C2" s="364"/>
      <c r="D2" s="364"/>
      <c r="E2" s="364"/>
      <c r="F2" s="364"/>
      <c r="G2" s="364"/>
      <c r="H2" s="364"/>
    </row>
    <row r="3" spans="1:10">
      <c r="A3" s="267" t="s">
        <v>474</v>
      </c>
      <c r="B3" s="364"/>
      <c r="C3" s="364"/>
      <c r="D3" s="364"/>
      <c r="E3" s="364"/>
      <c r="F3" s="364"/>
      <c r="G3" s="364"/>
      <c r="H3" s="364"/>
    </row>
    <row r="4" spans="1:10">
      <c r="A4" s="365"/>
      <c r="B4" s="364"/>
      <c r="C4" s="363" t="s">
        <v>475</v>
      </c>
      <c r="D4" s="363" t="s">
        <v>476</v>
      </c>
      <c r="E4" s="363" t="s">
        <v>477</v>
      </c>
      <c r="F4" s="363" t="s">
        <v>478</v>
      </c>
      <c r="G4" s="363" t="s">
        <v>479</v>
      </c>
      <c r="H4" s="363" t="s">
        <v>480</v>
      </c>
    </row>
    <row r="5" spans="1:10" ht="34" customHeight="1">
      <c r="A5" s="750" t="s">
        <v>839</v>
      </c>
      <c r="B5" s="751"/>
      <c r="C5" s="764" t="s">
        <v>569</v>
      </c>
      <c r="D5" s="764"/>
      <c r="E5" s="764" t="s">
        <v>838</v>
      </c>
      <c r="F5" s="762" t="s">
        <v>837</v>
      </c>
      <c r="G5" s="762" t="s">
        <v>484</v>
      </c>
      <c r="H5" s="361" t="s">
        <v>836</v>
      </c>
    </row>
    <row r="6" spans="1:10" ht="24">
      <c r="A6" s="754"/>
      <c r="B6" s="755"/>
      <c r="C6" s="362" t="s">
        <v>485</v>
      </c>
      <c r="D6" s="362" t="s">
        <v>486</v>
      </c>
      <c r="E6" s="764"/>
      <c r="F6" s="763"/>
      <c r="G6" s="763"/>
      <c r="H6" s="361" t="s">
        <v>835</v>
      </c>
    </row>
    <row r="7" spans="1:10" ht="20" customHeight="1">
      <c r="A7" s="359">
        <v>1</v>
      </c>
      <c r="B7" s="348" t="s">
        <v>123</v>
      </c>
      <c r="C7" s="528">
        <v>0</v>
      </c>
      <c r="D7" s="528">
        <v>5083057975.2457399</v>
      </c>
      <c r="E7" s="528">
        <v>2572880.7535999995</v>
      </c>
      <c r="F7" s="528">
        <v>0</v>
      </c>
      <c r="G7" s="528">
        <v>0</v>
      </c>
      <c r="H7" s="353">
        <f t="shared" ref="H7:H20" si="0">C7+D7-E7-F7</f>
        <v>5080485094.4921398</v>
      </c>
      <c r="J7" s="530"/>
    </row>
    <row r="8" spans="1:10" ht="24">
      <c r="A8" s="359">
        <v>2</v>
      </c>
      <c r="B8" s="348" t="s">
        <v>124</v>
      </c>
      <c r="C8" s="528">
        <v>0</v>
      </c>
      <c r="D8" s="528">
        <v>0</v>
      </c>
      <c r="E8" s="528">
        <v>0</v>
      </c>
      <c r="F8" s="528">
        <v>0</v>
      </c>
      <c r="G8" s="528">
        <v>0</v>
      </c>
      <c r="H8" s="353">
        <f t="shared" si="0"/>
        <v>0</v>
      </c>
      <c r="J8" s="530"/>
    </row>
    <row r="9" spans="1:10">
      <c r="A9" s="359">
        <v>3</v>
      </c>
      <c r="B9" s="348" t="s">
        <v>125</v>
      </c>
      <c r="C9" s="528">
        <v>0</v>
      </c>
      <c r="D9" s="528">
        <v>448369629.58999997</v>
      </c>
      <c r="E9" s="528">
        <v>0</v>
      </c>
      <c r="F9" s="528">
        <v>0</v>
      </c>
      <c r="G9" s="528">
        <v>0</v>
      </c>
      <c r="H9" s="353">
        <f t="shared" si="0"/>
        <v>448369629.58999997</v>
      </c>
      <c r="J9" s="530"/>
    </row>
    <row r="10" spans="1:10">
      <c r="A10" s="359">
        <v>4</v>
      </c>
      <c r="B10" s="348" t="s">
        <v>126</v>
      </c>
      <c r="C10" s="528">
        <v>0</v>
      </c>
      <c r="D10" s="528">
        <v>1742383387.0639</v>
      </c>
      <c r="E10" s="528">
        <v>121546.14939999999</v>
      </c>
      <c r="F10" s="528">
        <v>0</v>
      </c>
      <c r="G10" s="528">
        <v>0</v>
      </c>
      <c r="H10" s="353">
        <f t="shared" si="0"/>
        <v>1742261840.9145</v>
      </c>
      <c r="J10" s="530"/>
    </row>
    <row r="11" spans="1:10">
      <c r="A11" s="359">
        <v>5</v>
      </c>
      <c r="B11" s="348" t="s">
        <v>918</v>
      </c>
      <c r="C11" s="528">
        <v>0</v>
      </c>
      <c r="D11" s="528">
        <v>0</v>
      </c>
      <c r="E11" s="528">
        <v>0</v>
      </c>
      <c r="F11" s="528">
        <v>0</v>
      </c>
      <c r="G11" s="528">
        <v>0</v>
      </c>
      <c r="H11" s="353">
        <f t="shared" si="0"/>
        <v>0</v>
      </c>
      <c r="J11" s="530"/>
    </row>
    <row r="12" spans="1:10">
      <c r="A12" s="359">
        <v>6</v>
      </c>
      <c r="B12" s="348" t="s">
        <v>127</v>
      </c>
      <c r="C12" s="528">
        <v>0</v>
      </c>
      <c r="D12" s="528">
        <v>1250160423.85444</v>
      </c>
      <c r="E12" s="528">
        <v>260641.89059999998</v>
      </c>
      <c r="F12" s="528">
        <v>0</v>
      </c>
      <c r="G12" s="528">
        <v>0</v>
      </c>
      <c r="H12" s="353">
        <f t="shared" si="0"/>
        <v>1249899781.96384</v>
      </c>
      <c r="J12" s="530"/>
    </row>
    <row r="13" spans="1:10">
      <c r="A13" s="359">
        <v>7</v>
      </c>
      <c r="B13" s="348" t="s">
        <v>71</v>
      </c>
      <c r="C13" s="528">
        <v>390918490.95186466</v>
      </c>
      <c r="D13" s="528">
        <v>11273730894.011204</v>
      </c>
      <c r="E13" s="528">
        <v>94812502.273781717</v>
      </c>
      <c r="F13" s="528">
        <v>0</v>
      </c>
      <c r="G13" s="528">
        <v>0</v>
      </c>
      <c r="H13" s="353">
        <f t="shared" si="0"/>
        <v>11569836882.689287</v>
      </c>
      <c r="J13" s="530"/>
    </row>
    <row r="14" spans="1:10">
      <c r="A14" s="359">
        <v>8</v>
      </c>
      <c r="B14" s="350" t="s">
        <v>72</v>
      </c>
      <c r="C14" s="528">
        <v>238687477.84134826</v>
      </c>
      <c r="D14" s="528">
        <v>9324850848.5581551</v>
      </c>
      <c r="E14" s="528">
        <v>250955100.87950581</v>
      </c>
      <c r="F14" s="528">
        <v>0</v>
      </c>
      <c r="G14" s="528">
        <v>51117527.589999914</v>
      </c>
      <c r="H14" s="353">
        <f t="shared" si="0"/>
        <v>9312583225.5199986</v>
      </c>
      <c r="J14" s="530"/>
    </row>
    <row r="15" spans="1:10">
      <c r="A15" s="359">
        <v>9</v>
      </c>
      <c r="B15" s="348" t="s">
        <v>919</v>
      </c>
      <c r="C15" s="528">
        <v>46967778.132539883</v>
      </c>
      <c r="D15" s="528">
        <v>4519641946.0440388</v>
      </c>
      <c r="E15" s="528">
        <v>24343991.406579625</v>
      </c>
      <c r="F15" s="528">
        <v>0</v>
      </c>
      <c r="G15" s="528">
        <v>0</v>
      </c>
      <c r="H15" s="353">
        <f t="shared" si="0"/>
        <v>4542265732.7699986</v>
      </c>
      <c r="J15" s="530"/>
    </row>
    <row r="16" spans="1:10">
      <c r="A16" s="359">
        <v>10</v>
      </c>
      <c r="B16" s="352" t="s">
        <v>487</v>
      </c>
      <c r="C16" s="528">
        <v>539006395.62069988</v>
      </c>
      <c r="D16" s="528">
        <v>11911120.322900001</v>
      </c>
      <c r="E16" s="528">
        <v>173264492.31359994</v>
      </c>
      <c r="F16" s="528">
        <v>0</v>
      </c>
      <c r="G16" s="528">
        <v>51160020.529999897</v>
      </c>
      <c r="H16" s="353">
        <f t="shared" si="0"/>
        <v>377653023.63</v>
      </c>
      <c r="J16" s="530"/>
    </row>
    <row r="17" spans="1:10">
      <c r="A17" s="359">
        <v>11</v>
      </c>
      <c r="B17" s="348" t="s">
        <v>68</v>
      </c>
      <c r="C17" s="528">
        <v>83160.839300000007</v>
      </c>
      <c r="D17" s="528">
        <v>212220879.68279988</v>
      </c>
      <c r="E17" s="528">
        <v>210067.47929999992</v>
      </c>
      <c r="F17" s="528">
        <v>0</v>
      </c>
      <c r="G17" s="528">
        <v>0</v>
      </c>
      <c r="H17" s="353">
        <f t="shared" si="0"/>
        <v>212093973.04279989</v>
      </c>
      <c r="J17" s="530"/>
    </row>
    <row r="18" spans="1:10">
      <c r="A18" s="359">
        <v>12</v>
      </c>
      <c r="B18" s="348" t="s">
        <v>69</v>
      </c>
      <c r="C18" s="528">
        <v>0</v>
      </c>
      <c r="D18" s="528">
        <v>0</v>
      </c>
      <c r="E18" s="528">
        <v>0</v>
      </c>
      <c r="F18" s="528">
        <v>0</v>
      </c>
      <c r="G18" s="528">
        <v>0</v>
      </c>
      <c r="H18" s="353">
        <f t="shared" si="0"/>
        <v>0</v>
      </c>
      <c r="J18" s="530"/>
    </row>
    <row r="19" spans="1:10">
      <c r="A19" s="360">
        <v>13</v>
      </c>
      <c r="B19" s="350" t="s">
        <v>70</v>
      </c>
      <c r="C19" s="528">
        <v>0</v>
      </c>
      <c r="D19" s="528">
        <v>0</v>
      </c>
      <c r="E19" s="528">
        <v>0</v>
      </c>
      <c r="F19" s="528">
        <v>0</v>
      </c>
      <c r="G19" s="528">
        <v>0</v>
      </c>
      <c r="H19" s="353">
        <f t="shared" si="0"/>
        <v>0</v>
      </c>
      <c r="J19" s="530"/>
    </row>
    <row r="20" spans="1:10">
      <c r="A20" s="359">
        <v>14</v>
      </c>
      <c r="B20" s="348" t="s">
        <v>473</v>
      </c>
      <c r="C20" s="528">
        <v>107820204.69274727</v>
      </c>
      <c r="D20" s="528">
        <v>5496162638.3259201</v>
      </c>
      <c r="E20" s="528">
        <v>33350536.843842369</v>
      </c>
      <c r="F20" s="528">
        <v>0</v>
      </c>
      <c r="G20" s="528">
        <v>2392934.8199999998</v>
      </c>
      <c r="H20" s="353">
        <f t="shared" si="0"/>
        <v>5570632306.1748247</v>
      </c>
      <c r="J20" s="530"/>
    </row>
    <row r="21" spans="1:10" s="270" customFormat="1">
      <c r="A21" s="358">
        <v>15</v>
      </c>
      <c r="B21" s="357" t="s">
        <v>66</v>
      </c>
      <c r="C21" s="529">
        <f t="shared" ref="C21:H21" si="1">SUM(C7:C15)+SUM(C17:C20)</f>
        <v>784477112.45780003</v>
      </c>
      <c r="D21" s="529">
        <f t="shared" si="1"/>
        <v>39350578622.376198</v>
      </c>
      <c r="E21" s="529">
        <f t="shared" si="1"/>
        <v>406627267.67660946</v>
      </c>
      <c r="F21" s="529">
        <f t="shared" si="1"/>
        <v>0</v>
      </c>
      <c r="G21" s="529">
        <f t="shared" si="1"/>
        <v>53510462.409999914</v>
      </c>
      <c r="H21" s="353">
        <f t="shared" si="1"/>
        <v>39728428467.157379</v>
      </c>
      <c r="J21" s="530"/>
    </row>
    <row r="22" spans="1:10">
      <c r="A22" s="356">
        <v>16</v>
      </c>
      <c r="B22" s="355" t="s">
        <v>488</v>
      </c>
      <c r="C22" s="528">
        <v>767554279.66489959</v>
      </c>
      <c r="D22" s="528">
        <v>27826618888.252998</v>
      </c>
      <c r="E22" s="528">
        <v>393402612.50720978</v>
      </c>
      <c r="F22" s="528">
        <v>0</v>
      </c>
      <c r="G22" s="528">
        <v>51160020.529999897</v>
      </c>
      <c r="H22" s="353">
        <f>C22+D22-E22-F22</f>
        <v>28200770555.410686</v>
      </c>
      <c r="J22" s="530"/>
    </row>
    <row r="23" spans="1:10">
      <c r="A23" s="356">
        <v>17</v>
      </c>
      <c r="B23" s="355" t="s">
        <v>489</v>
      </c>
      <c r="C23" s="528">
        <v>0</v>
      </c>
      <c r="D23" s="528">
        <v>5428606169.94314</v>
      </c>
      <c r="E23" s="528">
        <v>3042896.6039</v>
      </c>
      <c r="F23" s="528">
        <v>0</v>
      </c>
      <c r="G23" s="528">
        <v>0</v>
      </c>
      <c r="H23" s="353">
        <f>C23+D23-E23-F23</f>
        <v>5425563273.3392401</v>
      </c>
      <c r="J23" s="530"/>
    </row>
    <row r="26" spans="1:10" ht="42.65" customHeight="1">
      <c r="B26" s="282" t="s">
        <v>651</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J36"/>
  <sheetViews>
    <sheetView showGridLines="0" zoomScale="70" zoomScaleNormal="70" workbookViewId="0"/>
  </sheetViews>
  <sheetFormatPr defaultColWidth="9.1796875" defaultRowHeight="12"/>
  <cols>
    <col min="1" max="1" width="11" style="266" bestFit="1" customWidth="1"/>
    <col min="2" max="2" width="93.453125" style="266" customWidth="1"/>
    <col min="3" max="4" width="35" style="266" customWidth="1"/>
    <col min="5" max="7" width="22" style="266" customWidth="1"/>
    <col min="8" max="8" width="42.26953125" style="266" bestFit="1" customWidth="1"/>
    <col min="9" max="16384" width="9.1796875" style="266"/>
  </cols>
  <sheetData>
    <row r="1" spans="1:10" ht="13">
      <c r="A1" s="265" t="s">
        <v>97</v>
      </c>
      <c r="B1" s="218" t="str">
        <f>Info!C2</f>
        <v>სს თიბისი ბანკი</v>
      </c>
      <c r="C1" s="364"/>
      <c r="D1" s="364"/>
      <c r="E1" s="364"/>
      <c r="F1" s="364"/>
      <c r="G1" s="364"/>
      <c r="H1" s="364"/>
    </row>
    <row r="2" spans="1:10">
      <c r="A2" s="265" t="s">
        <v>98</v>
      </c>
      <c r="B2" s="268">
        <f>'1. key ratios'!B2</f>
        <v>46203</v>
      </c>
      <c r="C2" s="364"/>
      <c r="D2" s="364"/>
      <c r="E2" s="364"/>
      <c r="F2" s="364"/>
      <c r="G2" s="364"/>
      <c r="H2" s="364"/>
    </row>
    <row r="3" spans="1:10">
      <c r="A3" s="267" t="s">
        <v>490</v>
      </c>
      <c r="B3" s="364"/>
      <c r="C3" s="364"/>
      <c r="D3" s="364"/>
      <c r="E3" s="364"/>
      <c r="F3" s="364"/>
      <c r="G3" s="364"/>
      <c r="H3" s="364"/>
    </row>
    <row r="4" spans="1:10">
      <c r="A4" s="364"/>
      <c r="B4" s="364"/>
      <c r="C4" s="363" t="s">
        <v>475</v>
      </c>
      <c r="D4" s="363" t="s">
        <v>476</v>
      </c>
      <c r="E4" s="363" t="s">
        <v>477</v>
      </c>
      <c r="F4" s="363" t="s">
        <v>478</v>
      </c>
      <c r="G4" s="363" t="s">
        <v>479</v>
      </c>
      <c r="H4" s="363" t="s">
        <v>480</v>
      </c>
    </row>
    <row r="5" spans="1:10" ht="41.5" customHeight="1">
      <c r="A5" s="750" t="s">
        <v>841</v>
      </c>
      <c r="B5" s="751"/>
      <c r="C5" s="765" t="s">
        <v>569</v>
      </c>
      <c r="D5" s="766"/>
      <c r="E5" s="762" t="s">
        <v>838</v>
      </c>
      <c r="F5" s="762" t="s">
        <v>837</v>
      </c>
      <c r="G5" s="762" t="s">
        <v>484</v>
      </c>
      <c r="H5" s="361" t="s">
        <v>836</v>
      </c>
    </row>
    <row r="6" spans="1:10" ht="24">
      <c r="A6" s="754"/>
      <c r="B6" s="755"/>
      <c r="C6" s="362" t="s">
        <v>485</v>
      </c>
      <c r="D6" s="362" t="s">
        <v>486</v>
      </c>
      <c r="E6" s="763"/>
      <c r="F6" s="763"/>
      <c r="G6" s="763"/>
      <c r="H6" s="361" t="s">
        <v>835</v>
      </c>
    </row>
    <row r="7" spans="1:10">
      <c r="A7" s="354">
        <v>1</v>
      </c>
      <c r="B7" s="367" t="s">
        <v>491</v>
      </c>
      <c r="C7" s="528">
        <v>2527129.7323000012</v>
      </c>
      <c r="D7" s="528">
        <v>223826150.04419997</v>
      </c>
      <c r="E7" s="528">
        <v>3753122.5733999982</v>
      </c>
      <c r="F7" s="528">
        <v>0</v>
      </c>
      <c r="G7" s="528">
        <v>767160.75999999978</v>
      </c>
      <c r="H7" s="531">
        <f t="shared" ref="H7:H34" si="0">C7+D7-E7-F7</f>
        <v>222600157.2031</v>
      </c>
      <c r="J7" s="532"/>
    </row>
    <row r="8" spans="1:10">
      <c r="A8" s="354">
        <v>2</v>
      </c>
      <c r="B8" s="367" t="s">
        <v>492</v>
      </c>
      <c r="C8" s="528">
        <v>3615497.6531000002</v>
      </c>
      <c r="D8" s="528">
        <v>9368261541.7316761</v>
      </c>
      <c r="E8" s="528">
        <v>6476922.4894999983</v>
      </c>
      <c r="F8" s="528">
        <v>0</v>
      </c>
      <c r="G8" s="528">
        <v>272019.71999999997</v>
      </c>
      <c r="H8" s="531">
        <f t="shared" si="0"/>
        <v>9365400116.8952751</v>
      </c>
      <c r="J8" s="532"/>
    </row>
    <row r="9" spans="1:10">
      <c r="A9" s="354">
        <v>3</v>
      </c>
      <c r="B9" s="367" t="s">
        <v>840</v>
      </c>
      <c r="C9" s="528">
        <v>180410.83049999998</v>
      </c>
      <c r="D9" s="528">
        <v>219534059.59060001</v>
      </c>
      <c r="E9" s="528">
        <v>830950.43109999981</v>
      </c>
      <c r="F9" s="528">
        <v>0</v>
      </c>
      <c r="G9" s="528">
        <v>11549.9</v>
      </c>
      <c r="H9" s="531">
        <f t="shared" si="0"/>
        <v>218883519.99000001</v>
      </c>
      <c r="J9" s="532"/>
    </row>
    <row r="10" spans="1:10">
      <c r="A10" s="354">
        <v>4</v>
      </c>
      <c r="B10" s="367" t="s">
        <v>493</v>
      </c>
      <c r="C10" s="528">
        <v>66778607.837899998</v>
      </c>
      <c r="D10" s="528">
        <v>2133928653.8937001</v>
      </c>
      <c r="E10" s="528">
        <v>30005482.682999995</v>
      </c>
      <c r="F10" s="528">
        <v>0</v>
      </c>
      <c r="G10" s="528">
        <v>80618.679999999993</v>
      </c>
      <c r="H10" s="531">
        <f t="shared" si="0"/>
        <v>2170701779.0486002</v>
      </c>
      <c r="J10" s="532"/>
    </row>
    <row r="11" spans="1:10">
      <c r="A11" s="354">
        <v>5</v>
      </c>
      <c r="B11" s="367" t="s">
        <v>494</v>
      </c>
      <c r="C11" s="528">
        <v>25854185.940399997</v>
      </c>
      <c r="D11" s="528">
        <v>1561818378.2347</v>
      </c>
      <c r="E11" s="528">
        <v>4516169.1301999995</v>
      </c>
      <c r="F11" s="528">
        <v>0</v>
      </c>
      <c r="G11" s="528">
        <v>99211.040000000008</v>
      </c>
      <c r="H11" s="531">
        <f t="shared" si="0"/>
        <v>1583156395.0448999</v>
      </c>
      <c r="J11" s="532"/>
    </row>
    <row r="12" spans="1:10">
      <c r="A12" s="354">
        <v>6</v>
      </c>
      <c r="B12" s="367" t="s">
        <v>495</v>
      </c>
      <c r="C12" s="528">
        <v>44762428.766399994</v>
      </c>
      <c r="D12" s="528">
        <v>604857633.0618999</v>
      </c>
      <c r="E12" s="528">
        <v>23991944.443199996</v>
      </c>
      <c r="F12" s="528">
        <v>0</v>
      </c>
      <c r="G12" s="528">
        <v>1070583.0800000005</v>
      </c>
      <c r="H12" s="531">
        <f t="shared" si="0"/>
        <v>625628117.38509989</v>
      </c>
      <c r="J12" s="532"/>
    </row>
    <row r="13" spans="1:10">
      <c r="A13" s="354">
        <v>7</v>
      </c>
      <c r="B13" s="367" t="s">
        <v>496</v>
      </c>
      <c r="C13" s="528">
        <v>113611452.0714</v>
      </c>
      <c r="D13" s="528">
        <v>647206857.63709998</v>
      </c>
      <c r="E13" s="528">
        <v>23024926.395299997</v>
      </c>
      <c r="F13" s="528">
        <v>0</v>
      </c>
      <c r="G13" s="528">
        <v>239965.50000000003</v>
      </c>
      <c r="H13" s="531">
        <f t="shared" si="0"/>
        <v>737793383.3132</v>
      </c>
      <c r="J13" s="532"/>
    </row>
    <row r="14" spans="1:10">
      <c r="A14" s="354">
        <v>8</v>
      </c>
      <c r="B14" s="367" t="s">
        <v>497</v>
      </c>
      <c r="C14" s="528">
        <v>13512354.621300001</v>
      </c>
      <c r="D14" s="528">
        <v>1752814574.4707999</v>
      </c>
      <c r="E14" s="528">
        <v>13783674.408400007</v>
      </c>
      <c r="F14" s="528">
        <v>0</v>
      </c>
      <c r="G14" s="528">
        <v>759465.93</v>
      </c>
      <c r="H14" s="531">
        <f t="shared" si="0"/>
        <v>1752543254.6836998</v>
      </c>
      <c r="J14" s="532"/>
    </row>
    <row r="15" spans="1:10">
      <c r="A15" s="354">
        <v>9</v>
      </c>
      <c r="B15" s="367" t="s">
        <v>498</v>
      </c>
      <c r="C15" s="528">
        <v>12467863.722899999</v>
      </c>
      <c r="D15" s="528">
        <v>596124473.06470001</v>
      </c>
      <c r="E15" s="528">
        <v>2976371.0374999987</v>
      </c>
      <c r="F15" s="528">
        <v>0</v>
      </c>
      <c r="G15" s="528">
        <v>190263.7</v>
      </c>
      <c r="H15" s="531">
        <f t="shared" si="0"/>
        <v>605615965.75010002</v>
      </c>
      <c r="J15" s="532"/>
    </row>
    <row r="16" spans="1:10">
      <c r="A16" s="354">
        <v>10</v>
      </c>
      <c r="B16" s="367" t="s">
        <v>499</v>
      </c>
      <c r="C16" s="528">
        <v>2582800.6329999999</v>
      </c>
      <c r="D16" s="528">
        <v>517067156.30269998</v>
      </c>
      <c r="E16" s="528">
        <v>4100100.3580000005</v>
      </c>
      <c r="F16" s="528">
        <v>0</v>
      </c>
      <c r="G16" s="528">
        <v>96468.21</v>
      </c>
      <c r="H16" s="531">
        <f t="shared" si="0"/>
        <v>515549856.57770002</v>
      </c>
      <c r="J16" s="532"/>
    </row>
    <row r="17" spans="1:10">
      <c r="A17" s="354">
        <v>11</v>
      </c>
      <c r="B17" s="367" t="s">
        <v>500</v>
      </c>
      <c r="C17" s="528">
        <v>3303975.9926999998</v>
      </c>
      <c r="D17" s="528">
        <v>278991923.95660001</v>
      </c>
      <c r="E17" s="528">
        <v>3461218.5020000036</v>
      </c>
      <c r="F17" s="528">
        <v>0</v>
      </c>
      <c r="G17" s="528">
        <v>806649.05</v>
      </c>
      <c r="H17" s="531">
        <f t="shared" si="0"/>
        <v>278834681.44730002</v>
      </c>
      <c r="J17" s="532"/>
    </row>
    <row r="18" spans="1:10">
      <c r="A18" s="354">
        <v>12</v>
      </c>
      <c r="B18" s="367" t="s">
        <v>501</v>
      </c>
      <c r="C18" s="528">
        <v>47481994.129500002</v>
      </c>
      <c r="D18" s="528">
        <v>1044516199.128625</v>
      </c>
      <c r="E18" s="528">
        <v>22126984.342600003</v>
      </c>
      <c r="F18" s="528">
        <v>0</v>
      </c>
      <c r="G18" s="528">
        <v>832886.91999999981</v>
      </c>
      <c r="H18" s="531">
        <f t="shared" si="0"/>
        <v>1069871208.9155251</v>
      </c>
      <c r="J18" s="532"/>
    </row>
    <row r="19" spans="1:10">
      <c r="A19" s="354">
        <v>13</v>
      </c>
      <c r="B19" s="367" t="s">
        <v>502</v>
      </c>
      <c r="C19" s="528">
        <v>14404836.382199999</v>
      </c>
      <c r="D19" s="528">
        <v>464646856.39779997</v>
      </c>
      <c r="E19" s="528">
        <v>4729046.221300005</v>
      </c>
      <c r="F19" s="528">
        <v>0</v>
      </c>
      <c r="G19" s="528">
        <v>567569.17000000004</v>
      </c>
      <c r="H19" s="531">
        <f t="shared" si="0"/>
        <v>474322646.55869997</v>
      </c>
      <c r="J19" s="532"/>
    </row>
    <row r="20" spans="1:10">
      <c r="A20" s="354">
        <v>14</v>
      </c>
      <c r="B20" s="367" t="s">
        <v>503</v>
      </c>
      <c r="C20" s="528">
        <v>54777014.883300006</v>
      </c>
      <c r="D20" s="528">
        <v>1113817228.6155002</v>
      </c>
      <c r="E20" s="528">
        <v>7129546.655100001</v>
      </c>
      <c r="F20" s="528">
        <v>0</v>
      </c>
      <c r="G20" s="528">
        <v>231175.63999999998</v>
      </c>
      <c r="H20" s="531">
        <f t="shared" si="0"/>
        <v>1161464696.8437002</v>
      </c>
      <c r="J20" s="532"/>
    </row>
    <row r="21" spans="1:10">
      <c r="A21" s="354">
        <v>15</v>
      </c>
      <c r="B21" s="367" t="s">
        <v>504</v>
      </c>
      <c r="C21" s="528">
        <v>28130522.586300001</v>
      </c>
      <c r="D21" s="528">
        <v>391094543.39710009</v>
      </c>
      <c r="E21" s="528">
        <v>6450404.5216000006</v>
      </c>
      <c r="F21" s="528">
        <v>0</v>
      </c>
      <c r="G21" s="528">
        <v>389917.44000000018</v>
      </c>
      <c r="H21" s="531">
        <f t="shared" si="0"/>
        <v>412774661.4618001</v>
      </c>
      <c r="J21" s="532"/>
    </row>
    <row r="22" spans="1:10">
      <c r="A22" s="354">
        <v>16</v>
      </c>
      <c r="B22" s="367" t="s">
        <v>505</v>
      </c>
      <c r="C22" s="528">
        <v>46049344.043400005</v>
      </c>
      <c r="D22" s="528">
        <v>187446873.12799999</v>
      </c>
      <c r="E22" s="528">
        <v>456837.67009999981</v>
      </c>
      <c r="F22" s="528">
        <v>0</v>
      </c>
      <c r="G22" s="528">
        <v>851963.39999999979</v>
      </c>
      <c r="H22" s="531">
        <f t="shared" si="0"/>
        <v>233039379.50130001</v>
      </c>
      <c r="J22" s="532"/>
    </row>
    <row r="23" spans="1:10">
      <c r="A23" s="354">
        <v>17</v>
      </c>
      <c r="B23" s="367" t="s">
        <v>506</v>
      </c>
      <c r="C23" s="528">
        <v>5267221.0293000005</v>
      </c>
      <c r="D23" s="528">
        <v>446745939.71940005</v>
      </c>
      <c r="E23" s="528">
        <v>887048.8581999999</v>
      </c>
      <c r="F23" s="528">
        <v>0</v>
      </c>
      <c r="G23" s="528">
        <v>816034.74</v>
      </c>
      <c r="H23" s="531">
        <f t="shared" si="0"/>
        <v>451126111.89050001</v>
      </c>
      <c r="J23" s="532"/>
    </row>
    <row r="24" spans="1:10">
      <c r="A24" s="354">
        <v>18</v>
      </c>
      <c r="B24" s="367" t="s">
        <v>507</v>
      </c>
      <c r="C24" s="528">
        <v>138257.96549999999</v>
      </c>
      <c r="D24" s="528">
        <v>1197253404.154624</v>
      </c>
      <c r="E24" s="528">
        <v>3317705.2887999988</v>
      </c>
      <c r="F24" s="528">
        <v>0</v>
      </c>
      <c r="G24" s="528">
        <v>87633.66</v>
      </c>
      <c r="H24" s="531">
        <f t="shared" si="0"/>
        <v>1194073956.8313241</v>
      </c>
      <c r="J24" s="532"/>
    </row>
    <row r="25" spans="1:10">
      <c r="A25" s="354">
        <v>19</v>
      </c>
      <c r="B25" s="367" t="s">
        <v>508</v>
      </c>
      <c r="C25" s="528">
        <v>453112.79820000008</v>
      </c>
      <c r="D25" s="528">
        <v>206006240.14899999</v>
      </c>
      <c r="E25" s="528">
        <v>959591.92140000081</v>
      </c>
      <c r="F25" s="528">
        <v>0</v>
      </c>
      <c r="G25" s="528">
        <v>96834.23000000001</v>
      </c>
      <c r="H25" s="531">
        <f t="shared" si="0"/>
        <v>205499761.02579999</v>
      </c>
      <c r="J25" s="532"/>
    </row>
    <row r="26" spans="1:10">
      <c r="A26" s="354">
        <v>20</v>
      </c>
      <c r="B26" s="367" t="s">
        <v>509</v>
      </c>
      <c r="C26" s="528">
        <v>76131725.4199</v>
      </c>
      <c r="D26" s="528">
        <v>537118265.72389996</v>
      </c>
      <c r="E26" s="528">
        <v>10384206.551300002</v>
      </c>
      <c r="F26" s="528">
        <v>0</v>
      </c>
      <c r="G26" s="528">
        <v>41758.679999999993</v>
      </c>
      <c r="H26" s="531">
        <f t="shared" si="0"/>
        <v>602865784.59249997</v>
      </c>
      <c r="J26" s="532"/>
    </row>
    <row r="27" spans="1:10">
      <c r="A27" s="354">
        <v>21</v>
      </c>
      <c r="B27" s="367" t="s">
        <v>510</v>
      </c>
      <c r="C27" s="528">
        <v>11950584.195999999</v>
      </c>
      <c r="D27" s="528">
        <v>85037284.967000008</v>
      </c>
      <c r="E27" s="528">
        <v>8860620.2448999994</v>
      </c>
      <c r="F27" s="528">
        <v>0</v>
      </c>
      <c r="G27" s="528">
        <v>94490.700000000012</v>
      </c>
      <c r="H27" s="531">
        <f t="shared" si="0"/>
        <v>88127248.918099999</v>
      </c>
      <c r="J27" s="532"/>
    </row>
    <row r="28" spans="1:10">
      <c r="A28" s="354">
        <v>22</v>
      </c>
      <c r="B28" s="367" t="s">
        <v>511</v>
      </c>
      <c r="C28" s="528">
        <v>164890.68359999999</v>
      </c>
      <c r="D28" s="528">
        <v>92384009.482499987</v>
      </c>
      <c r="E28" s="528">
        <v>322397.21000000002</v>
      </c>
      <c r="F28" s="528">
        <v>0</v>
      </c>
      <c r="G28" s="528">
        <v>132099.07</v>
      </c>
      <c r="H28" s="531">
        <f t="shared" si="0"/>
        <v>92226502.956099987</v>
      </c>
      <c r="J28" s="532"/>
    </row>
    <row r="29" spans="1:10">
      <c r="A29" s="354">
        <v>23</v>
      </c>
      <c r="B29" s="367" t="s">
        <v>512</v>
      </c>
      <c r="C29" s="528">
        <v>61985371.673200004</v>
      </c>
      <c r="D29" s="528">
        <v>5107162832.8061943</v>
      </c>
      <c r="E29" s="528">
        <v>53719003.438899755</v>
      </c>
      <c r="F29" s="528">
        <v>0</v>
      </c>
      <c r="G29" s="528">
        <v>10109303.599999987</v>
      </c>
      <c r="H29" s="531">
        <f t="shared" si="0"/>
        <v>5115429201.040494</v>
      </c>
      <c r="J29" s="532"/>
    </row>
    <row r="30" spans="1:10">
      <c r="A30" s="354">
        <v>24</v>
      </c>
      <c r="B30" s="367" t="s">
        <v>513</v>
      </c>
      <c r="C30" s="528">
        <v>27718061.770700004</v>
      </c>
      <c r="D30" s="528">
        <v>1351037323.5268998</v>
      </c>
      <c r="E30" s="528">
        <v>21869835.562799998</v>
      </c>
      <c r="F30" s="528">
        <v>0</v>
      </c>
      <c r="G30" s="528">
        <v>4522712.3499999959</v>
      </c>
      <c r="H30" s="531">
        <f t="shared" si="0"/>
        <v>1356885549.7347999</v>
      </c>
      <c r="J30" s="532"/>
    </row>
    <row r="31" spans="1:10">
      <c r="A31" s="354">
        <v>25</v>
      </c>
      <c r="B31" s="367" t="s">
        <v>514</v>
      </c>
      <c r="C31" s="528">
        <v>112386394.90589999</v>
      </c>
      <c r="D31" s="528">
        <v>6313198527.5567875</v>
      </c>
      <c r="E31" s="528">
        <v>141217425.71260989</v>
      </c>
      <c r="F31" s="528">
        <v>0</v>
      </c>
      <c r="G31" s="528">
        <v>27967788.889999963</v>
      </c>
      <c r="H31" s="531">
        <f t="shared" si="0"/>
        <v>6284367496.7500772</v>
      </c>
      <c r="J31" s="532"/>
    </row>
    <row r="32" spans="1:10">
      <c r="A32" s="354">
        <v>26</v>
      </c>
      <c r="B32" s="367" t="s">
        <v>515</v>
      </c>
      <c r="C32" s="528">
        <v>7997580.6340000024</v>
      </c>
      <c r="D32" s="528">
        <v>348796225.91979986</v>
      </c>
      <c r="E32" s="528">
        <v>7067170.4537999537</v>
      </c>
      <c r="F32" s="528">
        <v>0</v>
      </c>
      <c r="G32" s="528">
        <v>23896.47</v>
      </c>
      <c r="H32" s="531">
        <f t="shared" si="0"/>
        <v>349726636.0999999</v>
      </c>
      <c r="J32" s="532"/>
    </row>
    <row r="33" spans="1:10">
      <c r="A33" s="354">
        <v>27</v>
      </c>
      <c r="B33" s="354" t="s">
        <v>88</v>
      </c>
      <c r="C33" s="528">
        <v>243491.55490000013</v>
      </c>
      <c r="D33" s="528">
        <v>2559885465.7143998</v>
      </c>
      <c r="E33" s="528">
        <v>208560.57159999723</v>
      </c>
      <c r="F33" s="528">
        <v>0</v>
      </c>
      <c r="G33" s="528">
        <v>2350441.88</v>
      </c>
      <c r="H33" s="531">
        <f t="shared" si="0"/>
        <v>2559920396.6977</v>
      </c>
      <c r="J33" s="532"/>
    </row>
    <row r="34" spans="1:10">
      <c r="A34" s="354">
        <v>28</v>
      </c>
      <c r="B34" s="357" t="s">
        <v>66</v>
      </c>
      <c r="C34" s="529">
        <f>SUM(C7:C33)</f>
        <v>784477112.45779991</v>
      </c>
      <c r="D34" s="529">
        <f>SUM(D7:D33)</f>
        <v>39350578622.376198</v>
      </c>
      <c r="E34" s="529">
        <f>SUM(E7:E33)</f>
        <v>406627267.67660958</v>
      </c>
      <c r="F34" s="529">
        <f>SUM(F7:F33)</f>
        <v>0</v>
      </c>
      <c r="G34" s="529">
        <f>SUM(G7:G33)</f>
        <v>53510462.409999944</v>
      </c>
      <c r="H34" s="531">
        <f t="shared" si="0"/>
        <v>39728428467.157387</v>
      </c>
      <c r="J34" s="532"/>
    </row>
    <row r="36" spans="1:10">
      <c r="B36" s="271"/>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XFD15"/>
  <sheetViews>
    <sheetView showGridLines="0" zoomScale="85" zoomScaleNormal="85" workbookViewId="0">
      <selection activeCell="B8" sqref="B8"/>
    </sheetView>
  </sheetViews>
  <sheetFormatPr defaultColWidth="9.1796875" defaultRowHeight="12"/>
  <cols>
    <col min="1" max="1" width="11.81640625" style="266" bestFit="1" customWidth="1"/>
    <col min="2" max="2" width="108" style="266" bestFit="1" customWidth="1"/>
    <col min="3" max="3" width="35.54296875" style="266" customWidth="1"/>
    <col min="4" max="4" width="38.453125" style="266" customWidth="1"/>
    <col min="5" max="16384" width="9.1796875" style="266"/>
  </cols>
  <sheetData>
    <row r="1" spans="1:4 16384:16384" ht="13">
      <c r="A1" s="265" t="s">
        <v>97</v>
      </c>
      <c r="B1" s="218" t="str">
        <f>Info!C2</f>
        <v>სს თიბისი ბანკი</v>
      </c>
    </row>
    <row r="2" spans="1:4 16384:16384">
      <c r="A2" s="265" t="s">
        <v>98</v>
      </c>
      <c r="B2" s="268">
        <f>'1. key ratios'!B2</f>
        <v>46203</v>
      </c>
    </row>
    <row r="3" spans="1:4 16384:16384">
      <c r="A3" s="267" t="s">
        <v>516</v>
      </c>
    </row>
    <row r="5" spans="1:4 16384:16384">
      <c r="A5" s="767" t="s">
        <v>852</v>
      </c>
      <c r="B5" s="767"/>
      <c r="C5" s="376" t="s">
        <v>535</v>
      </c>
      <c r="D5" s="376" t="s">
        <v>851</v>
      </c>
    </row>
    <row r="6" spans="1:4 16384:16384">
      <c r="A6" s="375">
        <v>1</v>
      </c>
      <c r="B6" s="368" t="s">
        <v>850</v>
      </c>
      <c r="C6" s="533">
        <v>380689600.89773136</v>
      </c>
      <c r="D6" s="533">
        <v>3259582.2313999962</v>
      </c>
      <c r="XFD6" s="370"/>
    </row>
    <row r="7" spans="1:4 16384:16384">
      <c r="A7" s="372">
        <v>2</v>
      </c>
      <c r="B7" s="368" t="s">
        <v>849</v>
      </c>
      <c r="C7" s="533">
        <v>240017902.82841802</v>
      </c>
      <c r="D7" s="533">
        <v>234701.043901</v>
      </c>
    </row>
    <row r="8" spans="1:4 16384:16384">
      <c r="A8" s="374">
        <v>2.1</v>
      </c>
      <c r="B8" s="373" t="s">
        <v>848</v>
      </c>
      <c r="C8" s="533">
        <v>96426543.075760007</v>
      </c>
      <c r="D8" s="533">
        <v>180989.22725699999</v>
      </c>
    </row>
    <row r="9" spans="1:4 16384:16384">
      <c r="A9" s="374">
        <v>2.2000000000000002</v>
      </c>
      <c r="B9" s="373" t="s">
        <v>847</v>
      </c>
      <c r="C9" s="533">
        <v>143591359.75265801</v>
      </c>
      <c r="D9" s="533">
        <v>53711.81664400002</v>
      </c>
    </row>
    <row r="10" spans="1:4 16384:16384">
      <c r="A10" s="375">
        <v>3</v>
      </c>
      <c r="B10" s="368" t="s">
        <v>846</v>
      </c>
      <c r="C10" s="533">
        <v>224923061.420937</v>
      </c>
      <c r="D10" s="533">
        <v>486984.48900100001</v>
      </c>
    </row>
    <row r="11" spans="1:4 16384:16384">
      <c r="A11" s="374">
        <v>3.1</v>
      </c>
      <c r="B11" s="373" t="s">
        <v>517</v>
      </c>
      <c r="C11" s="533">
        <v>51160020.524000004</v>
      </c>
      <c r="D11" s="533">
        <v>0</v>
      </c>
    </row>
    <row r="12" spans="1:4 16384:16384">
      <c r="A12" s="374">
        <v>3.2</v>
      </c>
      <c r="B12" s="373" t="s">
        <v>845</v>
      </c>
      <c r="C12" s="533">
        <v>54016112.010107011</v>
      </c>
      <c r="D12" s="533">
        <v>289698.66772099998</v>
      </c>
    </row>
    <row r="13" spans="1:4 16384:16384">
      <c r="A13" s="374">
        <v>3.3</v>
      </c>
      <c r="B13" s="373" t="s">
        <v>844</v>
      </c>
      <c r="C13" s="533">
        <v>119746928.88683</v>
      </c>
      <c r="D13" s="533">
        <v>197285.82128000003</v>
      </c>
    </row>
    <row r="14" spans="1:4 16384:16384">
      <c r="A14" s="372">
        <v>4</v>
      </c>
      <c r="B14" s="371" t="s">
        <v>843</v>
      </c>
      <c r="C14" s="533">
        <v>-2381822.4019589997</v>
      </c>
      <c r="D14" s="533">
        <v>19005.80300000334</v>
      </c>
    </row>
    <row r="15" spans="1:4 16384:16384">
      <c r="A15" s="369">
        <v>5</v>
      </c>
      <c r="B15" s="368" t="s">
        <v>842</v>
      </c>
      <c r="C15" s="534">
        <v>393402619.90325332</v>
      </c>
      <c r="D15" s="534">
        <v>3026304.5893000001</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zoomScale="70" zoomScaleNormal="70" workbookViewId="0">
      <selection activeCell="C5" sqref="C5:C6"/>
    </sheetView>
  </sheetViews>
  <sheetFormatPr defaultColWidth="9.1796875" defaultRowHeight="12"/>
  <cols>
    <col min="1" max="1" width="11.81640625" style="364" bestFit="1" customWidth="1"/>
    <col min="2" max="2" width="128.81640625" style="364" bestFit="1" customWidth="1"/>
    <col min="3" max="3" width="37" style="364" customWidth="1"/>
    <col min="4" max="4" width="50.54296875" style="364" customWidth="1"/>
    <col min="5" max="16384" width="9.1796875" style="364"/>
  </cols>
  <sheetData>
    <row r="1" spans="1:4" ht="13">
      <c r="A1" s="265" t="s">
        <v>97</v>
      </c>
      <c r="B1" s="218" t="str">
        <f>Info!C2</f>
        <v>სს თიბისი ბანკი</v>
      </c>
    </row>
    <row r="2" spans="1:4">
      <c r="A2" s="265" t="s">
        <v>98</v>
      </c>
      <c r="B2" s="268">
        <f>'1. key ratios'!B2</f>
        <v>46203</v>
      </c>
    </row>
    <row r="3" spans="1:4">
      <c r="A3" s="267" t="s">
        <v>518</v>
      </c>
    </row>
    <row r="4" spans="1:4">
      <c r="A4" s="267"/>
    </row>
    <row r="5" spans="1:4" ht="15" customHeight="1">
      <c r="A5" s="768" t="s">
        <v>519</v>
      </c>
      <c r="B5" s="769"/>
      <c r="C5" s="772" t="s">
        <v>520</v>
      </c>
      <c r="D5" s="772" t="s">
        <v>521</v>
      </c>
    </row>
    <row r="6" spans="1:4">
      <c r="A6" s="770"/>
      <c r="B6" s="771"/>
      <c r="C6" s="772"/>
      <c r="D6" s="772"/>
    </row>
    <row r="7" spans="1:4">
      <c r="A7" s="357">
        <v>1</v>
      </c>
      <c r="B7" s="357" t="s">
        <v>522</v>
      </c>
      <c r="C7" s="528">
        <v>723457749.27724504</v>
      </c>
      <c r="D7" s="535"/>
    </row>
    <row r="8" spans="1:4">
      <c r="A8" s="354">
        <v>2</v>
      </c>
      <c r="B8" s="354" t="s">
        <v>523</v>
      </c>
      <c r="C8" s="528">
        <v>231357513.61279303</v>
      </c>
      <c r="D8" s="535"/>
    </row>
    <row r="9" spans="1:4">
      <c r="A9" s="354">
        <v>3</v>
      </c>
      <c r="B9" s="379" t="s">
        <v>524</v>
      </c>
      <c r="C9" s="528">
        <v>0</v>
      </c>
      <c r="D9" s="535"/>
    </row>
    <row r="10" spans="1:4">
      <c r="A10" s="354">
        <v>4</v>
      </c>
      <c r="B10" s="354" t="s">
        <v>525</v>
      </c>
      <c r="C10" s="528">
        <f>SUM(C11:C17)</f>
        <v>187260983.37416911</v>
      </c>
      <c r="D10" s="535"/>
    </row>
    <row r="11" spans="1:4">
      <c r="A11" s="354">
        <v>5</v>
      </c>
      <c r="B11" s="378" t="s">
        <v>853</v>
      </c>
      <c r="C11" s="528">
        <v>40456198.322401904</v>
      </c>
      <c r="D11" s="535"/>
    </row>
    <row r="12" spans="1:4">
      <c r="A12" s="354">
        <v>6</v>
      </c>
      <c r="B12" s="378" t="s">
        <v>526</v>
      </c>
      <c r="C12" s="528">
        <v>47017895.352241218</v>
      </c>
      <c r="D12" s="535"/>
    </row>
    <row r="13" spans="1:4">
      <c r="A13" s="354">
        <v>7</v>
      </c>
      <c r="B13" s="378" t="s">
        <v>529</v>
      </c>
      <c r="C13" s="528">
        <v>51160020.520000003</v>
      </c>
      <c r="D13" s="535"/>
    </row>
    <row r="14" spans="1:4">
      <c r="A14" s="354">
        <v>8</v>
      </c>
      <c r="B14" s="378" t="s">
        <v>527</v>
      </c>
      <c r="C14" s="528">
        <v>40436754.140000001</v>
      </c>
      <c r="D14" s="528">
        <v>0</v>
      </c>
    </row>
    <row r="15" spans="1:4">
      <c r="A15" s="354">
        <v>9</v>
      </c>
      <c r="B15" s="378" t="s">
        <v>528</v>
      </c>
      <c r="C15" s="528">
        <v>0</v>
      </c>
      <c r="D15" s="528">
        <v>0</v>
      </c>
    </row>
    <row r="16" spans="1:4">
      <c r="A16" s="354">
        <v>10</v>
      </c>
      <c r="B16" s="378" t="s">
        <v>530</v>
      </c>
      <c r="C16" s="528">
        <v>0</v>
      </c>
      <c r="D16" s="528">
        <v>0</v>
      </c>
    </row>
    <row r="17" spans="1:4">
      <c r="A17" s="354">
        <v>11</v>
      </c>
      <c r="B17" s="378" t="s">
        <v>531</v>
      </c>
      <c r="C17" s="528">
        <v>8190115.0395259997</v>
      </c>
      <c r="D17" s="535"/>
    </row>
    <row r="18" spans="1:4">
      <c r="A18" s="357">
        <v>12</v>
      </c>
      <c r="B18" s="377" t="s">
        <v>532</v>
      </c>
      <c r="C18" s="529">
        <f>C7+C8+C9-C10</f>
        <v>767554279.5158689</v>
      </c>
      <c r="D18" s="535"/>
    </row>
    <row r="21" spans="1:4">
      <c r="B21" s="265"/>
    </row>
    <row r="22" spans="1:4">
      <c r="B22" s="265"/>
    </row>
    <row r="23" spans="1:4">
      <c r="B23" s="267"/>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78"/>
  <sheetViews>
    <sheetView showGridLines="0" zoomScale="70" zoomScaleNormal="70" workbookViewId="0">
      <selection activeCell="C6" sqref="C6:C7"/>
    </sheetView>
  </sheetViews>
  <sheetFormatPr defaultColWidth="9.1796875" defaultRowHeight="12"/>
  <cols>
    <col min="1" max="1" width="11.81640625" style="364" bestFit="1" customWidth="1"/>
    <col min="2" max="2" width="63.81640625" style="364" customWidth="1"/>
    <col min="3" max="3" width="15.54296875" style="364" customWidth="1"/>
    <col min="4" max="18" width="22.26953125" style="364" customWidth="1"/>
    <col min="19" max="19" width="23.26953125" style="364" bestFit="1" customWidth="1"/>
    <col min="20" max="26" width="22.26953125" style="364" customWidth="1"/>
    <col min="27" max="27" width="23.26953125" style="364" bestFit="1" customWidth="1"/>
    <col min="28" max="28" width="20" style="364" customWidth="1"/>
    <col min="29" max="16384" width="9.1796875" style="364"/>
  </cols>
  <sheetData>
    <row r="1" spans="1:28" ht="13">
      <c r="A1" s="265" t="s">
        <v>97</v>
      </c>
      <c r="B1" s="218" t="str">
        <f>Info!C2</f>
        <v>სს თიბისი ბანკი</v>
      </c>
    </row>
    <row r="2" spans="1:28">
      <c r="A2" s="265" t="s">
        <v>98</v>
      </c>
      <c r="B2" s="268">
        <f>'1. key ratios'!B2</f>
        <v>46203</v>
      </c>
      <c r="C2" s="365"/>
    </row>
    <row r="3" spans="1:28">
      <c r="A3" s="267" t="s">
        <v>533</v>
      </c>
    </row>
    <row r="5" spans="1:28" ht="15" customHeight="1">
      <c r="A5" s="773" t="s">
        <v>866</v>
      </c>
      <c r="B5" s="774"/>
      <c r="C5" s="765" t="s">
        <v>865</v>
      </c>
      <c r="D5" s="779"/>
      <c r="E5" s="779"/>
      <c r="F5" s="779"/>
      <c r="G5" s="779"/>
      <c r="H5" s="779"/>
      <c r="I5" s="779"/>
      <c r="J5" s="779"/>
      <c r="K5" s="779"/>
      <c r="L5" s="779"/>
      <c r="M5" s="779"/>
      <c r="N5" s="779"/>
      <c r="O5" s="779"/>
      <c r="P5" s="779"/>
      <c r="Q5" s="779"/>
      <c r="R5" s="779"/>
      <c r="S5" s="779"/>
      <c r="T5" s="389"/>
      <c r="U5" s="389"/>
      <c r="V5" s="389"/>
      <c r="W5" s="389"/>
      <c r="X5" s="389"/>
      <c r="Y5" s="389"/>
      <c r="Z5" s="389"/>
      <c r="AA5" s="388"/>
      <c r="AB5" s="381"/>
    </row>
    <row r="6" spans="1:28">
      <c r="A6" s="775"/>
      <c r="B6" s="776"/>
      <c r="C6" s="780" t="s">
        <v>66</v>
      </c>
      <c r="D6" s="782" t="s">
        <v>864</v>
      </c>
      <c r="E6" s="782"/>
      <c r="F6" s="782"/>
      <c r="G6" s="782"/>
      <c r="H6" s="783" t="s">
        <v>863</v>
      </c>
      <c r="I6" s="784"/>
      <c r="J6" s="784"/>
      <c r="K6" s="785"/>
      <c r="L6" s="386"/>
      <c r="M6" s="786" t="s">
        <v>862</v>
      </c>
      <c r="N6" s="786"/>
      <c r="O6" s="786"/>
      <c r="P6" s="786"/>
      <c r="Q6" s="786"/>
      <c r="R6" s="786"/>
      <c r="S6" s="763"/>
      <c r="T6" s="387"/>
      <c r="U6" s="766" t="s">
        <v>861</v>
      </c>
      <c r="V6" s="766"/>
      <c r="W6" s="766"/>
      <c r="X6" s="766"/>
      <c r="Y6" s="766"/>
      <c r="Z6" s="766"/>
      <c r="AA6" s="764"/>
      <c r="AB6" s="386"/>
    </row>
    <row r="7" spans="1:28" ht="24">
      <c r="A7" s="777"/>
      <c r="B7" s="778"/>
      <c r="C7" s="781"/>
      <c r="D7" s="385"/>
      <c r="E7" s="361" t="s">
        <v>534</v>
      </c>
      <c r="F7" s="361" t="s">
        <v>859</v>
      </c>
      <c r="G7" s="361" t="s">
        <v>860</v>
      </c>
      <c r="H7" s="384"/>
      <c r="I7" s="361" t="s">
        <v>534</v>
      </c>
      <c r="J7" s="361" t="s">
        <v>859</v>
      </c>
      <c r="K7" s="361" t="s">
        <v>860</v>
      </c>
      <c r="L7" s="383"/>
      <c r="M7" s="361" t="s">
        <v>534</v>
      </c>
      <c r="N7" s="361" t="s">
        <v>859</v>
      </c>
      <c r="O7" s="361" t="s">
        <v>858</v>
      </c>
      <c r="P7" s="361" t="s">
        <v>857</v>
      </c>
      <c r="Q7" s="361" t="s">
        <v>856</v>
      </c>
      <c r="R7" s="361" t="s">
        <v>855</v>
      </c>
      <c r="S7" s="361" t="s">
        <v>854</v>
      </c>
      <c r="T7" s="382"/>
      <c r="U7" s="361" t="s">
        <v>534</v>
      </c>
      <c r="V7" s="361" t="s">
        <v>859</v>
      </c>
      <c r="W7" s="361" t="s">
        <v>858</v>
      </c>
      <c r="X7" s="361" t="s">
        <v>857</v>
      </c>
      <c r="Y7" s="361" t="s">
        <v>856</v>
      </c>
      <c r="Z7" s="361" t="s">
        <v>855</v>
      </c>
      <c r="AA7" s="361" t="s">
        <v>854</v>
      </c>
      <c r="AB7" s="381"/>
    </row>
    <row r="8" spans="1:28">
      <c r="A8" s="380">
        <v>1</v>
      </c>
      <c r="B8" s="357" t="s">
        <v>535</v>
      </c>
      <c r="C8" s="529">
        <v>28594173167.768906</v>
      </c>
      <c r="D8" s="529">
        <v>26161358289.296722</v>
      </c>
      <c r="E8" s="529">
        <v>223606833.07246685</v>
      </c>
      <c r="F8" s="529">
        <v>0</v>
      </c>
      <c r="G8" s="529">
        <v>0</v>
      </c>
      <c r="H8" s="529">
        <v>1665260598.9563167</v>
      </c>
      <c r="I8" s="529">
        <v>375148401.59282494</v>
      </c>
      <c r="J8" s="529">
        <v>175882531.82684448</v>
      </c>
      <c r="K8" s="529">
        <v>0</v>
      </c>
      <c r="L8" s="529">
        <v>767293635.58245873</v>
      </c>
      <c r="M8" s="529">
        <v>48853944.408775151</v>
      </c>
      <c r="N8" s="529">
        <v>91672317.751228303</v>
      </c>
      <c r="O8" s="529">
        <v>243659576.94770604</v>
      </c>
      <c r="P8" s="529">
        <v>94488356.880871132</v>
      </c>
      <c r="Q8" s="529">
        <v>69518830.426640287</v>
      </c>
      <c r="R8" s="529">
        <v>123261799.07163198</v>
      </c>
      <c r="S8" s="529">
        <v>565448.69375161012</v>
      </c>
      <c r="T8" s="529">
        <v>260643.93340979001</v>
      </c>
      <c r="U8" s="529">
        <v>0</v>
      </c>
      <c r="V8" s="529">
        <v>0</v>
      </c>
      <c r="W8" s="529">
        <v>0</v>
      </c>
      <c r="X8" s="529">
        <v>0</v>
      </c>
      <c r="Y8" s="529">
        <v>0</v>
      </c>
      <c r="Z8" s="529">
        <v>260643.93340979001</v>
      </c>
      <c r="AA8" s="529">
        <v>0</v>
      </c>
    </row>
    <row r="9" spans="1:28">
      <c r="A9" s="354">
        <v>1.1000000000000001</v>
      </c>
      <c r="B9" s="372" t="s">
        <v>536</v>
      </c>
      <c r="C9" s="538">
        <v>0</v>
      </c>
      <c r="D9" s="538">
        <v>0</v>
      </c>
      <c r="E9" s="538">
        <v>0</v>
      </c>
      <c r="F9" s="538">
        <v>0</v>
      </c>
      <c r="G9" s="538">
        <v>0</v>
      </c>
      <c r="H9" s="538">
        <v>0</v>
      </c>
      <c r="I9" s="538">
        <v>0</v>
      </c>
      <c r="J9" s="538">
        <v>0</v>
      </c>
      <c r="K9" s="538">
        <v>0</v>
      </c>
      <c r="L9" s="538">
        <v>0</v>
      </c>
      <c r="M9" s="538">
        <v>0</v>
      </c>
      <c r="N9" s="538">
        <v>0</v>
      </c>
      <c r="O9" s="538">
        <v>0</v>
      </c>
      <c r="P9" s="538">
        <v>0</v>
      </c>
      <c r="Q9" s="538">
        <v>0</v>
      </c>
      <c r="R9" s="538">
        <v>0</v>
      </c>
      <c r="S9" s="538">
        <v>0</v>
      </c>
      <c r="T9" s="538">
        <v>0</v>
      </c>
      <c r="U9" s="538">
        <v>0</v>
      </c>
      <c r="V9" s="538">
        <v>0</v>
      </c>
      <c r="W9" s="538">
        <v>0</v>
      </c>
      <c r="X9" s="538">
        <v>0</v>
      </c>
      <c r="Y9" s="538">
        <v>0</v>
      </c>
      <c r="Z9" s="538">
        <v>0</v>
      </c>
      <c r="AA9" s="538">
        <v>0</v>
      </c>
    </row>
    <row r="10" spans="1:28">
      <c r="A10" s="354">
        <v>1.2</v>
      </c>
      <c r="B10" s="372" t="s">
        <v>537</v>
      </c>
      <c r="C10" s="538">
        <v>0</v>
      </c>
      <c r="D10" s="538">
        <v>0</v>
      </c>
      <c r="E10" s="538">
        <v>0</v>
      </c>
      <c r="F10" s="538">
        <v>0</v>
      </c>
      <c r="G10" s="538">
        <v>0</v>
      </c>
      <c r="H10" s="538">
        <v>0</v>
      </c>
      <c r="I10" s="538">
        <v>0</v>
      </c>
      <c r="J10" s="538">
        <v>0</v>
      </c>
      <c r="K10" s="538">
        <v>0</v>
      </c>
      <c r="L10" s="538">
        <v>0</v>
      </c>
      <c r="M10" s="538">
        <v>0</v>
      </c>
      <c r="N10" s="538">
        <v>0</v>
      </c>
      <c r="O10" s="538">
        <v>0</v>
      </c>
      <c r="P10" s="538">
        <v>0</v>
      </c>
      <c r="Q10" s="538">
        <v>0</v>
      </c>
      <c r="R10" s="538">
        <v>0</v>
      </c>
      <c r="S10" s="538">
        <v>0</v>
      </c>
      <c r="T10" s="538">
        <v>0</v>
      </c>
      <c r="U10" s="538">
        <v>0</v>
      </c>
      <c r="V10" s="538">
        <v>0</v>
      </c>
      <c r="W10" s="538">
        <v>0</v>
      </c>
      <c r="X10" s="538">
        <v>0</v>
      </c>
      <c r="Y10" s="538">
        <v>0</v>
      </c>
      <c r="Z10" s="538">
        <v>0</v>
      </c>
      <c r="AA10" s="538">
        <v>0</v>
      </c>
    </row>
    <row r="11" spans="1:28">
      <c r="A11" s="354">
        <v>1.3</v>
      </c>
      <c r="B11" s="372" t="s">
        <v>538</v>
      </c>
      <c r="C11" s="538">
        <v>185920246.24649999</v>
      </c>
      <c r="D11" s="538">
        <v>185920246.24649999</v>
      </c>
      <c r="E11" s="538">
        <v>0</v>
      </c>
      <c r="F11" s="538">
        <v>0</v>
      </c>
      <c r="G11" s="538">
        <v>0</v>
      </c>
      <c r="H11" s="538">
        <v>0</v>
      </c>
      <c r="I11" s="538">
        <v>0</v>
      </c>
      <c r="J11" s="538">
        <v>0</v>
      </c>
      <c r="K11" s="538">
        <v>0</v>
      </c>
      <c r="L11" s="538">
        <v>0</v>
      </c>
      <c r="M11" s="538">
        <v>0</v>
      </c>
      <c r="N11" s="538">
        <v>0</v>
      </c>
      <c r="O11" s="538">
        <v>0</v>
      </c>
      <c r="P11" s="538">
        <v>0</v>
      </c>
      <c r="Q11" s="538">
        <v>0</v>
      </c>
      <c r="R11" s="538">
        <v>0</v>
      </c>
      <c r="S11" s="538">
        <v>0</v>
      </c>
      <c r="T11" s="538">
        <v>0</v>
      </c>
      <c r="U11" s="538">
        <v>0</v>
      </c>
      <c r="V11" s="538">
        <v>0</v>
      </c>
      <c r="W11" s="538">
        <v>0</v>
      </c>
      <c r="X11" s="538">
        <v>0</v>
      </c>
      <c r="Y11" s="538">
        <v>0</v>
      </c>
      <c r="Z11" s="538">
        <v>0</v>
      </c>
      <c r="AA11" s="538">
        <v>0</v>
      </c>
    </row>
    <row r="12" spans="1:28">
      <c r="A12" s="354">
        <v>1.4</v>
      </c>
      <c r="B12" s="372" t="s">
        <v>539</v>
      </c>
      <c r="C12" s="538">
        <v>813645630.79443502</v>
      </c>
      <c r="D12" s="538">
        <v>813595224.832214</v>
      </c>
      <c r="E12" s="538">
        <v>0</v>
      </c>
      <c r="F12" s="538">
        <v>0</v>
      </c>
      <c r="G12" s="538">
        <v>0</v>
      </c>
      <c r="H12" s="538">
        <v>0</v>
      </c>
      <c r="I12" s="538">
        <v>0</v>
      </c>
      <c r="J12" s="538">
        <v>0</v>
      </c>
      <c r="K12" s="538">
        <v>0</v>
      </c>
      <c r="L12" s="538">
        <v>50405.962221000002</v>
      </c>
      <c r="M12" s="538">
        <v>0</v>
      </c>
      <c r="N12" s="538">
        <v>0</v>
      </c>
      <c r="O12" s="538">
        <v>0</v>
      </c>
      <c r="P12" s="538">
        <v>0</v>
      </c>
      <c r="Q12" s="538">
        <v>0</v>
      </c>
      <c r="R12" s="538">
        <v>0</v>
      </c>
      <c r="S12" s="538">
        <v>0</v>
      </c>
      <c r="T12" s="538">
        <v>0</v>
      </c>
      <c r="U12" s="538">
        <v>0</v>
      </c>
      <c r="V12" s="538">
        <v>0</v>
      </c>
      <c r="W12" s="538">
        <v>0</v>
      </c>
      <c r="X12" s="538">
        <v>0</v>
      </c>
      <c r="Y12" s="538">
        <v>0</v>
      </c>
      <c r="Z12" s="538">
        <v>0</v>
      </c>
      <c r="AA12" s="538">
        <v>0</v>
      </c>
    </row>
    <row r="13" spans="1:28">
      <c r="A13" s="354">
        <v>1.5</v>
      </c>
      <c r="B13" s="372" t="s">
        <v>540</v>
      </c>
      <c r="C13" s="538">
        <v>13615424189.077085</v>
      </c>
      <c r="D13" s="538">
        <v>12078642363.202787</v>
      </c>
      <c r="E13" s="538">
        <v>95214653.834643006</v>
      </c>
      <c r="F13" s="538">
        <v>0</v>
      </c>
      <c r="G13" s="538">
        <v>0</v>
      </c>
      <c r="H13" s="538">
        <v>972594742.69051743</v>
      </c>
      <c r="I13" s="538">
        <v>215909028.62540051</v>
      </c>
      <c r="J13" s="538">
        <v>51080250.408684</v>
      </c>
      <c r="K13" s="538">
        <v>0</v>
      </c>
      <c r="L13" s="538">
        <v>563926439.2503705</v>
      </c>
      <c r="M13" s="538">
        <v>30007920.788389135</v>
      </c>
      <c r="N13" s="538">
        <v>74925792.7533326</v>
      </c>
      <c r="O13" s="538">
        <v>179514919.67514399</v>
      </c>
      <c r="P13" s="538">
        <v>76080009.691776782</v>
      </c>
      <c r="Q13" s="538">
        <v>53556634.462717213</v>
      </c>
      <c r="R13" s="538">
        <v>97242477.840062931</v>
      </c>
      <c r="S13" s="538">
        <v>0</v>
      </c>
      <c r="T13" s="538">
        <v>260643.93340979001</v>
      </c>
      <c r="U13" s="538">
        <v>0</v>
      </c>
      <c r="V13" s="538">
        <v>0</v>
      </c>
      <c r="W13" s="538">
        <v>0</v>
      </c>
      <c r="X13" s="538">
        <v>0</v>
      </c>
      <c r="Y13" s="538">
        <v>0</v>
      </c>
      <c r="Z13" s="538">
        <v>260643.93340979001</v>
      </c>
      <c r="AA13" s="538">
        <v>0</v>
      </c>
    </row>
    <row r="14" spans="1:28">
      <c r="A14" s="354">
        <v>1.6</v>
      </c>
      <c r="B14" s="372" t="s">
        <v>541</v>
      </c>
      <c r="C14" s="538">
        <v>13979183101.650885</v>
      </c>
      <c r="D14" s="538">
        <v>13083200455.015219</v>
      </c>
      <c r="E14" s="538">
        <v>128392179.23782386</v>
      </c>
      <c r="F14" s="538">
        <v>0</v>
      </c>
      <c r="G14" s="538">
        <v>0</v>
      </c>
      <c r="H14" s="538">
        <v>692665856.26579928</v>
      </c>
      <c r="I14" s="538">
        <v>159239372.96742442</v>
      </c>
      <c r="J14" s="538">
        <v>124802281.41816048</v>
      </c>
      <c r="K14" s="538">
        <v>0</v>
      </c>
      <c r="L14" s="538">
        <v>203316790.36986721</v>
      </c>
      <c r="M14" s="538">
        <v>18846023.620386016</v>
      </c>
      <c r="N14" s="538">
        <v>16746524.997895697</v>
      </c>
      <c r="O14" s="538">
        <v>64144657.272562057</v>
      </c>
      <c r="P14" s="538">
        <v>18408347.189094353</v>
      </c>
      <c r="Q14" s="538">
        <v>15962195.963923072</v>
      </c>
      <c r="R14" s="538">
        <v>26019321.231569048</v>
      </c>
      <c r="S14" s="538">
        <v>565448.69375161012</v>
      </c>
      <c r="T14" s="538">
        <v>0</v>
      </c>
      <c r="U14" s="538">
        <v>0</v>
      </c>
      <c r="V14" s="538">
        <v>0</v>
      </c>
      <c r="W14" s="538">
        <v>0</v>
      </c>
      <c r="X14" s="538">
        <v>0</v>
      </c>
      <c r="Y14" s="538">
        <v>0</v>
      </c>
      <c r="Z14" s="538">
        <v>0</v>
      </c>
      <c r="AA14" s="538">
        <v>0</v>
      </c>
    </row>
    <row r="15" spans="1:28">
      <c r="A15" s="380">
        <v>2</v>
      </c>
      <c r="B15" s="357" t="s">
        <v>542</v>
      </c>
      <c r="C15" s="529">
        <v>5428606169.9431419</v>
      </c>
      <c r="D15" s="529">
        <v>5428606169.9431419</v>
      </c>
      <c r="E15" s="529">
        <v>0</v>
      </c>
      <c r="F15" s="529">
        <v>0</v>
      </c>
      <c r="G15" s="529">
        <v>0</v>
      </c>
      <c r="H15" s="529">
        <v>0</v>
      </c>
      <c r="I15" s="529">
        <v>0</v>
      </c>
      <c r="J15" s="529">
        <v>0</v>
      </c>
      <c r="K15" s="529">
        <v>0</v>
      </c>
      <c r="L15" s="529">
        <v>0</v>
      </c>
      <c r="M15" s="529">
        <v>0</v>
      </c>
      <c r="N15" s="529">
        <v>0</v>
      </c>
      <c r="O15" s="529">
        <v>0</v>
      </c>
      <c r="P15" s="529">
        <v>0</v>
      </c>
      <c r="Q15" s="529">
        <v>0</v>
      </c>
      <c r="R15" s="529">
        <v>0</v>
      </c>
      <c r="S15" s="529">
        <v>0</v>
      </c>
      <c r="T15" s="529">
        <v>0</v>
      </c>
      <c r="U15" s="529">
        <v>0</v>
      </c>
      <c r="V15" s="529">
        <v>0</v>
      </c>
      <c r="W15" s="529">
        <v>0</v>
      </c>
      <c r="X15" s="529">
        <v>0</v>
      </c>
      <c r="Y15" s="529">
        <v>0</v>
      </c>
      <c r="Z15" s="529">
        <v>0</v>
      </c>
      <c r="AA15" s="529">
        <v>0</v>
      </c>
    </row>
    <row r="16" spans="1:28">
      <c r="A16" s="354">
        <v>2.1</v>
      </c>
      <c r="B16" s="372" t="s">
        <v>536</v>
      </c>
      <c r="C16" s="529">
        <v>0</v>
      </c>
      <c r="D16" s="529">
        <v>0</v>
      </c>
      <c r="E16" s="529">
        <v>0</v>
      </c>
      <c r="F16" s="529">
        <v>0</v>
      </c>
      <c r="G16" s="529">
        <v>0</v>
      </c>
      <c r="H16" s="529">
        <v>0</v>
      </c>
      <c r="I16" s="529">
        <v>0</v>
      </c>
      <c r="J16" s="529">
        <v>0</v>
      </c>
      <c r="K16" s="529">
        <v>0</v>
      </c>
      <c r="L16" s="529">
        <v>0</v>
      </c>
      <c r="M16" s="529">
        <v>0</v>
      </c>
      <c r="N16" s="529">
        <v>0</v>
      </c>
      <c r="O16" s="529">
        <v>0</v>
      </c>
      <c r="P16" s="529">
        <v>0</v>
      </c>
      <c r="Q16" s="529">
        <v>0</v>
      </c>
      <c r="R16" s="529">
        <v>0</v>
      </c>
      <c r="S16" s="529">
        <v>0</v>
      </c>
      <c r="T16" s="529">
        <v>0</v>
      </c>
      <c r="U16" s="529">
        <v>0</v>
      </c>
      <c r="V16" s="529">
        <v>0</v>
      </c>
      <c r="W16" s="529">
        <v>0</v>
      </c>
      <c r="X16" s="529">
        <v>0</v>
      </c>
      <c r="Y16" s="529">
        <v>0</v>
      </c>
      <c r="Z16" s="529">
        <v>0</v>
      </c>
      <c r="AA16" s="529">
        <v>0</v>
      </c>
    </row>
    <row r="17" spans="1:27">
      <c r="A17" s="354">
        <v>2.2000000000000002</v>
      </c>
      <c r="B17" s="372" t="s">
        <v>537</v>
      </c>
      <c r="C17" s="529">
        <v>3297520997.0468011</v>
      </c>
      <c r="D17" s="529">
        <v>3297520997.0468011</v>
      </c>
      <c r="E17" s="529">
        <v>0</v>
      </c>
      <c r="F17" s="529">
        <v>0</v>
      </c>
      <c r="G17" s="529">
        <v>0</v>
      </c>
      <c r="H17" s="529">
        <v>0</v>
      </c>
      <c r="I17" s="529">
        <v>0</v>
      </c>
      <c r="J17" s="529">
        <v>0</v>
      </c>
      <c r="K17" s="529">
        <v>0</v>
      </c>
      <c r="L17" s="529">
        <v>0</v>
      </c>
      <c r="M17" s="529">
        <v>0</v>
      </c>
      <c r="N17" s="529">
        <v>0</v>
      </c>
      <c r="O17" s="529">
        <v>0</v>
      </c>
      <c r="P17" s="529">
        <v>0</v>
      </c>
      <c r="Q17" s="529">
        <v>0</v>
      </c>
      <c r="R17" s="529">
        <v>0</v>
      </c>
      <c r="S17" s="529">
        <v>0</v>
      </c>
      <c r="T17" s="529">
        <v>0</v>
      </c>
      <c r="U17" s="529">
        <v>0</v>
      </c>
      <c r="V17" s="529">
        <v>0</v>
      </c>
      <c r="W17" s="529">
        <v>0</v>
      </c>
      <c r="X17" s="529">
        <v>0</v>
      </c>
      <c r="Y17" s="529">
        <v>0</v>
      </c>
      <c r="Z17" s="529">
        <v>0</v>
      </c>
      <c r="AA17" s="529">
        <v>0</v>
      </c>
    </row>
    <row r="18" spans="1:27">
      <c r="A18" s="354">
        <v>2.2999999999999998</v>
      </c>
      <c r="B18" s="372" t="s">
        <v>538</v>
      </c>
      <c r="C18" s="528">
        <v>1946723368.1571999</v>
      </c>
      <c r="D18" s="528">
        <v>1946723368.1571999</v>
      </c>
      <c r="E18" s="528">
        <v>0</v>
      </c>
      <c r="F18" s="528">
        <v>0</v>
      </c>
      <c r="G18" s="528">
        <v>0</v>
      </c>
      <c r="H18" s="528">
        <v>0</v>
      </c>
      <c r="I18" s="528">
        <v>0</v>
      </c>
      <c r="J18" s="528">
        <v>0</v>
      </c>
      <c r="K18" s="528">
        <v>0</v>
      </c>
      <c r="L18" s="528">
        <v>0</v>
      </c>
      <c r="M18" s="528">
        <v>0</v>
      </c>
      <c r="N18" s="528">
        <v>0</v>
      </c>
      <c r="O18" s="528">
        <v>0</v>
      </c>
      <c r="P18" s="528">
        <v>0</v>
      </c>
      <c r="Q18" s="528">
        <v>0</v>
      </c>
      <c r="R18" s="528">
        <v>0</v>
      </c>
      <c r="S18" s="528">
        <v>0</v>
      </c>
      <c r="T18" s="528">
        <v>0</v>
      </c>
      <c r="U18" s="528">
        <v>0</v>
      </c>
      <c r="V18" s="528">
        <v>0</v>
      </c>
      <c r="W18" s="528">
        <v>0</v>
      </c>
      <c r="X18" s="528">
        <v>0</v>
      </c>
      <c r="Y18" s="528">
        <v>0</v>
      </c>
      <c r="Z18" s="528">
        <v>0</v>
      </c>
      <c r="AA18" s="528">
        <v>0</v>
      </c>
    </row>
    <row r="19" spans="1:27">
      <c r="A19" s="354">
        <v>2.4</v>
      </c>
      <c r="B19" s="372" t="s">
        <v>539</v>
      </c>
      <c r="C19" s="528">
        <v>32648072.356298</v>
      </c>
      <c r="D19" s="528">
        <v>32648072.356298</v>
      </c>
      <c r="E19" s="528">
        <v>0</v>
      </c>
      <c r="F19" s="528">
        <v>0</v>
      </c>
      <c r="G19" s="528">
        <v>0</v>
      </c>
      <c r="H19" s="528">
        <v>0</v>
      </c>
      <c r="I19" s="528">
        <v>0</v>
      </c>
      <c r="J19" s="528">
        <v>0</v>
      </c>
      <c r="K19" s="528">
        <v>0</v>
      </c>
      <c r="L19" s="528">
        <v>0</v>
      </c>
      <c r="M19" s="528">
        <v>0</v>
      </c>
      <c r="N19" s="528">
        <v>0</v>
      </c>
      <c r="O19" s="528">
        <v>0</v>
      </c>
      <c r="P19" s="528">
        <v>0</v>
      </c>
      <c r="Q19" s="528">
        <v>0</v>
      </c>
      <c r="R19" s="528">
        <v>0</v>
      </c>
      <c r="S19" s="528">
        <v>0</v>
      </c>
      <c r="T19" s="528">
        <v>0</v>
      </c>
      <c r="U19" s="528">
        <v>0</v>
      </c>
      <c r="V19" s="528">
        <v>0</v>
      </c>
      <c r="W19" s="528">
        <v>0</v>
      </c>
      <c r="X19" s="528">
        <v>0</v>
      </c>
      <c r="Y19" s="528">
        <v>0</v>
      </c>
      <c r="Z19" s="528">
        <v>0</v>
      </c>
      <c r="AA19" s="528">
        <v>0</v>
      </c>
    </row>
    <row r="20" spans="1:27">
      <c r="A20" s="354">
        <v>2.5</v>
      </c>
      <c r="B20" s="372" t="s">
        <v>540</v>
      </c>
      <c r="C20" s="528">
        <v>151713732.38284302</v>
      </c>
      <c r="D20" s="528">
        <v>151713732.38284302</v>
      </c>
      <c r="E20" s="528">
        <v>0</v>
      </c>
      <c r="F20" s="528">
        <v>0</v>
      </c>
      <c r="G20" s="528">
        <v>0</v>
      </c>
      <c r="H20" s="528">
        <v>0</v>
      </c>
      <c r="I20" s="528">
        <v>0</v>
      </c>
      <c r="J20" s="528">
        <v>0</v>
      </c>
      <c r="K20" s="528">
        <v>0</v>
      </c>
      <c r="L20" s="528">
        <v>0</v>
      </c>
      <c r="M20" s="528">
        <v>0</v>
      </c>
      <c r="N20" s="528">
        <v>0</v>
      </c>
      <c r="O20" s="528">
        <v>0</v>
      </c>
      <c r="P20" s="528">
        <v>0</v>
      </c>
      <c r="Q20" s="528">
        <v>0</v>
      </c>
      <c r="R20" s="528">
        <v>0</v>
      </c>
      <c r="S20" s="528">
        <v>0</v>
      </c>
      <c r="T20" s="528">
        <v>0</v>
      </c>
      <c r="U20" s="528">
        <v>0</v>
      </c>
      <c r="V20" s="528">
        <v>0</v>
      </c>
      <c r="W20" s="528">
        <v>0</v>
      </c>
      <c r="X20" s="528">
        <v>0</v>
      </c>
      <c r="Y20" s="528">
        <v>0</v>
      </c>
      <c r="Z20" s="528">
        <v>0</v>
      </c>
      <c r="AA20" s="528">
        <v>0</v>
      </c>
    </row>
    <row r="21" spans="1:27">
      <c r="A21" s="354">
        <v>2.6</v>
      </c>
      <c r="B21" s="372" t="s">
        <v>541</v>
      </c>
      <c r="C21" s="528">
        <v>0</v>
      </c>
      <c r="D21" s="528">
        <v>0</v>
      </c>
      <c r="E21" s="528">
        <v>0</v>
      </c>
      <c r="F21" s="528">
        <v>0</v>
      </c>
      <c r="G21" s="528">
        <v>0</v>
      </c>
      <c r="H21" s="528">
        <v>0</v>
      </c>
      <c r="I21" s="528">
        <v>0</v>
      </c>
      <c r="J21" s="528">
        <v>0</v>
      </c>
      <c r="K21" s="528">
        <v>0</v>
      </c>
      <c r="L21" s="528">
        <v>0</v>
      </c>
      <c r="M21" s="528">
        <v>0</v>
      </c>
      <c r="N21" s="528">
        <v>0</v>
      </c>
      <c r="O21" s="528">
        <v>0</v>
      </c>
      <c r="P21" s="528">
        <v>0</v>
      </c>
      <c r="Q21" s="528">
        <v>0</v>
      </c>
      <c r="R21" s="528">
        <v>0</v>
      </c>
      <c r="S21" s="528">
        <v>0</v>
      </c>
      <c r="T21" s="528">
        <v>0</v>
      </c>
      <c r="U21" s="528">
        <v>0</v>
      </c>
      <c r="V21" s="528">
        <v>0</v>
      </c>
      <c r="W21" s="528">
        <v>0</v>
      </c>
      <c r="X21" s="528">
        <v>0</v>
      </c>
      <c r="Y21" s="528">
        <v>0</v>
      </c>
      <c r="Z21" s="528">
        <v>0</v>
      </c>
      <c r="AA21" s="528">
        <v>0</v>
      </c>
    </row>
    <row r="22" spans="1:27">
      <c r="A22" s="380">
        <v>3</v>
      </c>
      <c r="B22" s="357" t="s">
        <v>543</v>
      </c>
      <c r="C22" s="529">
        <v>3441428606.3741536</v>
      </c>
      <c r="D22" s="529">
        <v>3377991968.7338791</v>
      </c>
      <c r="E22" s="536"/>
      <c r="F22" s="536"/>
      <c r="G22" s="536"/>
      <c r="H22" s="529">
        <v>53533042.193124995</v>
      </c>
      <c r="I22" s="536"/>
      <c r="J22" s="536"/>
      <c r="K22" s="536"/>
      <c r="L22" s="529">
        <v>9903595.4471500013</v>
      </c>
      <c r="M22" s="536"/>
      <c r="N22" s="536"/>
      <c r="O22" s="536"/>
      <c r="P22" s="536"/>
      <c r="Q22" s="536"/>
      <c r="R22" s="536"/>
      <c r="S22" s="536"/>
      <c r="T22" s="529">
        <v>0</v>
      </c>
      <c r="U22" s="536"/>
      <c r="V22" s="536"/>
      <c r="W22" s="536"/>
      <c r="X22" s="536"/>
      <c r="Y22" s="536"/>
      <c r="Z22" s="536"/>
      <c r="AA22" s="536"/>
    </row>
    <row r="23" spans="1:27">
      <c r="A23" s="354">
        <v>3.1</v>
      </c>
      <c r="B23" s="372" t="s">
        <v>536</v>
      </c>
      <c r="C23" s="528">
        <v>0</v>
      </c>
      <c r="D23" s="528">
        <v>0</v>
      </c>
      <c r="E23" s="536"/>
      <c r="F23" s="536"/>
      <c r="G23" s="536"/>
      <c r="H23" s="528">
        <v>0</v>
      </c>
      <c r="I23" s="536"/>
      <c r="J23" s="536"/>
      <c r="K23" s="536"/>
      <c r="L23" s="529">
        <v>0</v>
      </c>
      <c r="M23" s="536"/>
      <c r="N23" s="536"/>
      <c r="O23" s="536"/>
      <c r="P23" s="536"/>
      <c r="Q23" s="536"/>
      <c r="R23" s="536"/>
      <c r="S23" s="536"/>
      <c r="T23" s="529">
        <v>0</v>
      </c>
      <c r="U23" s="536"/>
      <c r="V23" s="536"/>
      <c r="W23" s="536"/>
      <c r="X23" s="536"/>
      <c r="Y23" s="536"/>
      <c r="Z23" s="536"/>
      <c r="AA23" s="536"/>
    </row>
    <row r="24" spans="1:27">
      <c r="A24" s="354">
        <v>3.2</v>
      </c>
      <c r="B24" s="372" t="s">
        <v>537</v>
      </c>
      <c r="C24" s="528">
        <v>0</v>
      </c>
      <c r="D24" s="528">
        <v>0</v>
      </c>
      <c r="E24" s="536"/>
      <c r="F24" s="536"/>
      <c r="G24" s="536"/>
      <c r="H24" s="528">
        <v>0</v>
      </c>
      <c r="I24" s="536"/>
      <c r="J24" s="536"/>
      <c r="K24" s="536"/>
      <c r="L24" s="529">
        <v>0</v>
      </c>
      <c r="M24" s="536"/>
      <c r="N24" s="536"/>
      <c r="O24" s="536"/>
      <c r="P24" s="536"/>
      <c r="Q24" s="536"/>
      <c r="R24" s="536"/>
      <c r="S24" s="536"/>
      <c r="T24" s="529">
        <v>0</v>
      </c>
      <c r="U24" s="536"/>
      <c r="V24" s="536"/>
      <c r="W24" s="536"/>
      <c r="X24" s="536"/>
      <c r="Y24" s="536"/>
      <c r="Z24" s="536"/>
      <c r="AA24" s="536"/>
    </row>
    <row r="25" spans="1:27">
      <c r="A25" s="354">
        <v>3.3</v>
      </c>
      <c r="B25" s="372" t="s">
        <v>538</v>
      </c>
      <c r="C25" s="528">
        <v>654026087.29289114</v>
      </c>
      <c r="D25" s="528">
        <v>654026087.29289114</v>
      </c>
      <c r="E25" s="536"/>
      <c r="F25" s="536"/>
      <c r="G25" s="536"/>
      <c r="H25" s="528">
        <v>0</v>
      </c>
      <c r="I25" s="536"/>
      <c r="J25" s="536"/>
      <c r="K25" s="536"/>
      <c r="L25" s="529">
        <v>0</v>
      </c>
      <c r="M25" s="536"/>
      <c r="N25" s="536"/>
      <c r="O25" s="536"/>
      <c r="P25" s="536"/>
      <c r="Q25" s="536"/>
      <c r="R25" s="536"/>
      <c r="S25" s="536"/>
      <c r="T25" s="529">
        <v>0</v>
      </c>
      <c r="U25" s="536"/>
      <c r="V25" s="536"/>
      <c r="W25" s="536"/>
      <c r="X25" s="536"/>
      <c r="Y25" s="536"/>
      <c r="Z25" s="536"/>
      <c r="AA25" s="536"/>
    </row>
    <row r="26" spans="1:27">
      <c r="A26" s="354">
        <v>3.4</v>
      </c>
      <c r="B26" s="372" t="s">
        <v>539</v>
      </c>
      <c r="C26" s="528">
        <v>16918214.270000003</v>
      </c>
      <c r="D26" s="528">
        <v>16918214.270000003</v>
      </c>
      <c r="E26" s="536"/>
      <c r="F26" s="536"/>
      <c r="G26" s="536"/>
      <c r="H26" s="528">
        <v>0</v>
      </c>
      <c r="I26" s="536"/>
      <c r="J26" s="536"/>
      <c r="K26" s="536"/>
      <c r="L26" s="529">
        <v>0</v>
      </c>
      <c r="M26" s="536"/>
      <c r="N26" s="536"/>
      <c r="O26" s="536"/>
      <c r="P26" s="536"/>
      <c r="Q26" s="536"/>
      <c r="R26" s="536"/>
      <c r="S26" s="536"/>
      <c r="T26" s="529">
        <v>0</v>
      </c>
      <c r="U26" s="536"/>
      <c r="V26" s="536"/>
      <c r="W26" s="536"/>
      <c r="X26" s="536"/>
      <c r="Y26" s="536"/>
      <c r="Z26" s="536"/>
      <c r="AA26" s="536"/>
    </row>
    <row r="27" spans="1:27">
      <c r="A27" s="354">
        <v>3.5</v>
      </c>
      <c r="B27" s="372" t="s">
        <v>540</v>
      </c>
      <c r="C27" s="528">
        <v>2424714121.3186836</v>
      </c>
      <c r="D27" s="528">
        <v>2367196120.8182907</v>
      </c>
      <c r="E27" s="536"/>
      <c r="F27" s="536"/>
      <c r="G27" s="536"/>
      <c r="H27" s="528">
        <v>48952326.880297996</v>
      </c>
      <c r="I27" s="536"/>
      <c r="J27" s="536"/>
      <c r="K27" s="536"/>
      <c r="L27" s="529">
        <v>8565673.6200950015</v>
      </c>
      <c r="M27" s="536"/>
      <c r="N27" s="536"/>
      <c r="O27" s="536"/>
      <c r="P27" s="536"/>
      <c r="Q27" s="536"/>
      <c r="R27" s="536"/>
      <c r="S27" s="536"/>
      <c r="T27" s="529">
        <v>0</v>
      </c>
      <c r="U27" s="536"/>
      <c r="V27" s="536"/>
      <c r="W27" s="536"/>
      <c r="X27" s="536"/>
      <c r="Y27" s="536"/>
      <c r="Z27" s="536"/>
      <c r="AA27" s="536"/>
    </row>
    <row r="28" spans="1:27">
      <c r="A28" s="354">
        <v>3.6</v>
      </c>
      <c r="B28" s="372" t="s">
        <v>541</v>
      </c>
      <c r="C28" s="528">
        <v>345770183.4925791</v>
      </c>
      <c r="D28" s="528">
        <v>339851546.35269713</v>
      </c>
      <c r="E28" s="536"/>
      <c r="F28" s="536"/>
      <c r="G28" s="536"/>
      <c r="H28" s="528">
        <v>4580715.3128269985</v>
      </c>
      <c r="I28" s="536"/>
      <c r="J28" s="536"/>
      <c r="K28" s="536"/>
      <c r="L28" s="529">
        <v>1337921.827055</v>
      </c>
      <c r="M28" s="536"/>
      <c r="N28" s="536"/>
      <c r="O28" s="536"/>
      <c r="P28" s="536"/>
      <c r="Q28" s="536"/>
      <c r="R28" s="536"/>
      <c r="S28" s="536"/>
      <c r="T28" s="529">
        <v>0</v>
      </c>
      <c r="U28" s="536"/>
      <c r="V28" s="536"/>
      <c r="W28" s="536"/>
      <c r="X28" s="536"/>
      <c r="Y28" s="536"/>
      <c r="Z28" s="536"/>
      <c r="AA28" s="536"/>
    </row>
    <row r="50" spans="3:27">
      <c r="C50" s="537"/>
      <c r="D50" s="537"/>
      <c r="E50" s="537"/>
      <c r="F50" s="537"/>
      <c r="G50" s="537"/>
      <c r="H50" s="537"/>
      <c r="I50" s="537"/>
      <c r="J50" s="537"/>
      <c r="K50" s="537"/>
      <c r="L50" s="537"/>
      <c r="M50" s="537"/>
      <c r="N50" s="537"/>
      <c r="O50" s="537"/>
      <c r="P50" s="537"/>
      <c r="Q50" s="537"/>
      <c r="R50" s="537"/>
      <c r="S50" s="537"/>
      <c r="T50" s="537"/>
      <c r="U50" s="537"/>
      <c r="V50" s="537"/>
      <c r="W50" s="537"/>
      <c r="X50" s="537"/>
      <c r="Y50" s="537"/>
      <c r="Z50" s="537"/>
      <c r="AA50" s="537"/>
    </row>
    <row r="51" spans="3:27">
      <c r="C51" s="537"/>
      <c r="D51" s="537"/>
      <c r="E51" s="537"/>
      <c r="F51" s="537"/>
      <c r="G51" s="537"/>
      <c r="H51" s="537"/>
      <c r="I51" s="537"/>
      <c r="J51" s="537"/>
      <c r="K51" s="537"/>
      <c r="L51" s="537"/>
      <c r="M51" s="537"/>
      <c r="N51" s="537"/>
      <c r="O51" s="537"/>
      <c r="P51" s="537"/>
      <c r="Q51" s="537"/>
      <c r="R51" s="537"/>
      <c r="S51" s="537"/>
      <c r="T51" s="537"/>
      <c r="U51" s="537"/>
      <c r="V51" s="537"/>
      <c r="W51" s="537"/>
      <c r="X51" s="537"/>
      <c r="Y51" s="537"/>
      <c r="Z51" s="537"/>
      <c r="AA51" s="537"/>
    </row>
    <row r="52" spans="3:27">
      <c r="C52" s="537"/>
      <c r="D52" s="537"/>
      <c r="E52" s="537"/>
      <c r="F52" s="537"/>
      <c r="G52" s="537"/>
      <c r="H52" s="537"/>
      <c r="I52" s="537"/>
      <c r="J52" s="537"/>
      <c r="K52" s="537"/>
      <c r="L52" s="537"/>
      <c r="M52" s="537"/>
      <c r="N52" s="537"/>
      <c r="O52" s="537"/>
      <c r="P52" s="537"/>
      <c r="Q52" s="537"/>
      <c r="R52" s="537"/>
      <c r="S52" s="537"/>
      <c r="T52" s="537"/>
      <c r="U52" s="537"/>
      <c r="V52" s="537"/>
      <c r="W52" s="537"/>
      <c r="X52" s="537"/>
      <c r="Y52" s="537"/>
      <c r="Z52" s="537"/>
      <c r="AA52" s="537"/>
    </row>
    <row r="53" spans="3:27">
      <c r="C53" s="537"/>
      <c r="D53" s="537"/>
      <c r="E53" s="537"/>
      <c r="F53" s="537"/>
      <c r="G53" s="537"/>
      <c r="H53" s="537"/>
      <c r="I53" s="537"/>
      <c r="J53" s="537"/>
      <c r="K53" s="537"/>
      <c r="L53" s="537"/>
      <c r="M53" s="537"/>
      <c r="N53" s="537"/>
      <c r="O53" s="537"/>
      <c r="P53" s="537"/>
      <c r="Q53" s="537"/>
      <c r="R53" s="537"/>
      <c r="S53" s="537"/>
      <c r="T53" s="537"/>
      <c r="U53" s="537"/>
      <c r="V53" s="537"/>
      <c r="W53" s="537"/>
      <c r="X53" s="537"/>
      <c r="Y53" s="537"/>
      <c r="Z53" s="537"/>
      <c r="AA53" s="537"/>
    </row>
    <row r="54" spans="3:27">
      <c r="C54" s="537"/>
      <c r="D54" s="537"/>
      <c r="E54" s="537"/>
      <c r="F54" s="537"/>
      <c r="G54" s="537"/>
      <c r="H54" s="537"/>
      <c r="I54" s="537"/>
      <c r="J54" s="537"/>
      <c r="K54" s="537"/>
      <c r="L54" s="537"/>
      <c r="M54" s="537"/>
      <c r="N54" s="537"/>
      <c r="O54" s="537"/>
      <c r="P54" s="537"/>
      <c r="Q54" s="537"/>
      <c r="R54" s="537"/>
      <c r="S54" s="537"/>
      <c r="T54" s="537"/>
      <c r="U54" s="537"/>
      <c r="V54" s="537"/>
      <c r="W54" s="537"/>
      <c r="X54" s="537"/>
      <c r="Y54" s="537"/>
      <c r="Z54" s="537"/>
      <c r="AA54" s="537"/>
    </row>
    <row r="55" spans="3:27">
      <c r="C55" s="537"/>
      <c r="D55" s="537"/>
      <c r="E55" s="537"/>
      <c r="F55" s="537"/>
      <c r="G55" s="537"/>
      <c r="H55" s="537"/>
      <c r="I55" s="537"/>
      <c r="J55" s="537"/>
      <c r="K55" s="537"/>
      <c r="L55" s="537"/>
      <c r="M55" s="537"/>
      <c r="N55" s="537"/>
      <c r="O55" s="537"/>
      <c r="P55" s="537"/>
      <c r="Q55" s="537"/>
      <c r="R55" s="537"/>
      <c r="S55" s="537"/>
      <c r="T55" s="537"/>
      <c r="U55" s="537"/>
      <c r="V55" s="537"/>
      <c r="W55" s="537"/>
      <c r="X55" s="537"/>
      <c r="Y55" s="537"/>
      <c r="Z55" s="537"/>
      <c r="AA55" s="537"/>
    </row>
    <row r="56" spans="3:27">
      <c r="C56" s="537"/>
      <c r="D56" s="537"/>
      <c r="E56" s="537"/>
      <c r="F56" s="537"/>
      <c r="G56" s="537"/>
      <c r="H56" s="537"/>
      <c r="I56" s="537"/>
      <c r="J56" s="537"/>
      <c r="K56" s="537"/>
      <c r="L56" s="537"/>
      <c r="M56" s="537"/>
      <c r="N56" s="537"/>
      <c r="O56" s="537"/>
      <c r="P56" s="537"/>
      <c r="Q56" s="537"/>
      <c r="R56" s="537"/>
      <c r="S56" s="537"/>
      <c r="T56" s="537"/>
      <c r="U56" s="537"/>
      <c r="V56" s="537"/>
      <c r="W56" s="537"/>
      <c r="X56" s="537"/>
      <c r="Y56" s="537"/>
      <c r="Z56" s="537"/>
      <c r="AA56" s="537"/>
    </row>
    <row r="57" spans="3:27">
      <c r="C57" s="537"/>
      <c r="D57" s="537"/>
      <c r="E57" s="537"/>
      <c r="F57" s="537"/>
      <c r="G57" s="537"/>
      <c r="H57" s="537"/>
      <c r="I57" s="537"/>
      <c r="J57" s="537"/>
      <c r="K57" s="537"/>
      <c r="L57" s="537"/>
      <c r="M57" s="537"/>
      <c r="N57" s="537"/>
      <c r="O57" s="537"/>
      <c r="P57" s="537"/>
      <c r="Q57" s="537"/>
      <c r="R57" s="537"/>
      <c r="S57" s="537"/>
      <c r="T57" s="537"/>
      <c r="U57" s="537"/>
      <c r="V57" s="537"/>
      <c r="W57" s="537"/>
      <c r="X57" s="537"/>
      <c r="Y57" s="537"/>
      <c r="Z57" s="537"/>
      <c r="AA57" s="537"/>
    </row>
    <row r="58" spans="3:27">
      <c r="C58" s="537"/>
      <c r="D58" s="537"/>
      <c r="E58" s="537"/>
      <c r="F58" s="537"/>
      <c r="G58" s="537"/>
      <c r="H58" s="537"/>
      <c r="I58" s="537"/>
      <c r="J58" s="537"/>
      <c r="K58" s="537"/>
      <c r="L58" s="537"/>
      <c r="M58" s="537"/>
      <c r="N58" s="537"/>
      <c r="O58" s="537"/>
      <c r="P58" s="537"/>
      <c r="Q58" s="537"/>
      <c r="R58" s="537"/>
      <c r="S58" s="537"/>
      <c r="T58" s="537"/>
      <c r="U58" s="537"/>
      <c r="V58" s="537"/>
      <c r="W58" s="537"/>
      <c r="X58" s="537"/>
      <c r="Y58" s="537"/>
      <c r="Z58" s="537"/>
      <c r="AA58" s="537"/>
    </row>
    <row r="59" spans="3:27">
      <c r="C59" s="537"/>
      <c r="D59" s="537"/>
      <c r="E59" s="537"/>
      <c r="F59" s="537"/>
      <c r="G59" s="537"/>
      <c r="H59" s="537"/>
      <c r="I59" s="537"/>
      <c r="J59" s="537"/>
      <c r="K59" s="537"/>
      <c r="L59" s="537"/>
      <c r="M59" s="537"/>
      <c r="N59" s="537"/>
      <c r="O59" s="537"/>
      <c r="P59" s="537"/>
      <c r="Q59" s="537"/>
      <c r="R59" s="537"/>
      <c r="S59" s="537"/>
      <c r="T59" s="537"/>
      <c r="U59" s="537"/>
      <c r="V59" s="537"/>
      <c r="W59" s="537"/>
      <c r="X59" s="537"/>
      <c r="Y59" s="537"/>
      <c r="Z59" s="537"/>
      <c r="AA59" s="537"/>
    </row>
    <row r="60" spans="3:27">
      <c r="C60" s="537"/>
      <c r="D60" s="537"/>
      <c r="E60" s="537"/>
      <c r="F60" s="537"/>
      <c r="G60" s="537"/>
      <c r="H60" s="537"/>
      <c r="I60" s="537"/>
      <c r="J60" s="537"/>
      <c r="K60" s="537"/>
      <c r="L60" s="537"/>
      <c r="M60" s="537"/>
      <c r="N60" s="537"/>
      <c r="O60" s="537"/>
      <c r="P60" s="537"/>
      <c r="Q60" s="537"/>
      <c r="R60" s="537"/>
      <c r="S60" s="537"/>
      <c r="T60" s="537"/>
      <c r="U60" s="537"/>
      <c r="V60" s="537"/>
      <c r="W60" s="537"/>
      <c r="X60" s="537"/>
      <c r="Y60" s="537"/>
      <c r="Z60" s="537"/>
      <c r="AA60" s="537"/>
    </row>
    <row r="61" spans="3:27">
      <c r="C61" s="537"/>
      <c r="D61" s="537"/>
      <c r="E61" s="537"/>
      <c r="F61" s="537"/>
      <c r="G61" s="537"/>
      <c r="H61" s="537"/>
      <c r="I61" s="537"/>
      <c r="J61" s="537"/>
      <c r="K61" s="537"/>
      <c r="L61" s="537"/>
      <c r="M61" s="537"/>
      <c r="N61" s="537"/>
      <c r="O61" s="537"/>
      <c r="P61" s="537"/>
      <c r="Q61" s="537"/>
      <c r="R61" s="537"/>
      <c r="S61" s="537"/>
      <c r="T61" s="537"/>
      <c r="U61" s="537"/>
      <c r="V61" s="537"/>
      <c r="W61" s="537"/>
      <c r="X61" s="537"/>
      <c r="Y61" s="537"/>
      <c r="Z61" s="537"/>
      <c r="AA61" s="537"/>
    </row>
    <row r="62" spans="3:27">
      <c r="C62" s="537"/>
      <c r="D62" s="537"/>
      <c r="E62" s="537"/>
      <c r="F62" s="537"/>
      <c r="G62" s="537"/>
      <c r="H62" s="537"/>
      <c r="I62" s="537"/>
      <c r="J62" s="537"/>
      <c r="K62" s="537"/>
      <c r="L62" s="537"/>
      <c r="M62" s="537"/>
      <c r="N62" s="537"/>
      <c r="O62" s="537"/>
      <c r="P62" s="537"/>
      <c r="Q62" s="537"/>
      <c r="R62" s="537"/>
      <c r="S62" s="537"/>
      <c r="T62" s="537"/>
      <c r="U62" s="537"/>
      <c r="V62" s="537"/>
      <c r="W62" s="537"/>
      <c r="X62" s="537"/>
      <c r="Y62" s="537"/>
      <c r="Z62" s="537"/>
      <c r="AA62" s="537"/>
    </row>
    <row r="63" spans="3:27">
      <c r="C63" s="537"/>
      <c r="D63" s="537"/>
      <c r="E63" s="537"/>
      <c r="F63" s="537"/>
      <c r="G63" s="537"/>
      <c r="H63" s="537"/>
      <c r="I63" s="537"/>
      <c r="J63" s="537"/>
      <c r="K63" s="537"/>
      <c r="L63" s="537"/>
      <c r="M63" s="537"/>
      <c r="N63" s="537"/>
      <c r="O63" s="537"/>
      <c r="P63" s="537"/>
      <c r="Q63" s="537"/>
      <c r="R63" s="537"/>
      <c r="S63" s="537"/>
      <c r="T63" s="537"/>
      <c r="U63" s="537"/>
      <c r="V63" s="537"/>
      <c r="W63" s="537"/>
      <c r="X63" s="537"/>
      <c r="Y63" s="537"/>
      <c r="Z63" s="537"/>
      <c r="AA63" s="537"/>
    </row>
    <row r="64" spans="3:27">
      <c r="C64" s="537"/>
      <c r="D64" s="537"/>
      <c r="E64" s="537"/>
      <c r="F64" s="537"/>
      <c r="G64" s="537"/>
      <c r="H64" s="537"/>
      <c r="I64" s="537"/>
      <c r="J64" s="537"/>
      <c r="K64" s="537"/>
      <c r="L64" s="537"/>
      <c r="M64" s="537"/>
      <c r="N64" s="537"/>
      <c r="O64" s="537"/>
      <c r="P64" s="537"/>
      <c r="Q64" s="537"/>
      <c r="R64" s="537"/>
      <c r="S64" s="537"/>
      <c r="T64" s="537"/>
      <c r="U64" s="537"/>
      <c r="V64" s="537"/>
      <c r="W64" s="537"/>
      <c r="X64" s="537"/>
      <c r="Y64" s="537"/>
      <c r="Z64" s="537"/>
      <c r="AA64" s="537"/>
    </row>
    <row r="65" spans="3:27">
      <c r="C65" s="537"/>
      <c r="D65" s="537"/>
      <c r="E65" s="537"/>
      <c r="F65" s="537"/>
      <c r="G65" s="537"/>
      <c r="H65" s="537"/>
      <c r="I65" s="537"/>
      <c r="J65" s="537"/>
      <c r="K65" s="537"/>
      <c r="L65" s="537"/>
      <c r="M65" s="537"/>
      <c r="N65" s="537"/>
      <c r="O65" s="537"/>
      <c r="P65" s="537"/>
      <c r="Q65" s="537"/>
      <c r="R65" s="537"/>
      <c r="S65" s="537"/>
      <c r="T65" s="537"/>
      <c r="U65" s="537"/>
      <c r="V65" s="537"/>
      <c r="W65" s="537"/>
      <c r="X65" s="537"/>
      <c r="Y65" s="537"/>
      <c r="Z65" s="537"/>
      <c r="AA65" s="537"/>
    </row>
    <row r="66" spans="3:27">
      <c r="C66" s="537"/>
      <c r="D66" s="537"/>
      <c r="E66" s="537"/>
      <c r="F66" s="537"/>
      <c r="G66" s="537"/>
      <c r="H66" s="537"/>
      <c r="I66" s="537"/>
      <c r="J66" s="537"/>
      <c r="K66" s="537"/>
      <c r="L66" s="537"/>
      <c r="M66" s="537"/>
      <c r="N66" s="537"/>
      <c r="O66" s="537"/>
      <c r="P66" s="537"/>
      <c r="Q66" s="537"/>
      <c r="R66" s="537"/>
      <c r="S66" s="537"/>
      <c r="T66" s="537"/>
      <c r="U66" s="537"/>
      <c r="V66" s="537"/>
      <c r="W66" s="537"/>
      <c r="X66" s="537"/>
      <c r="Y66" s="537"/>
      <c r="Z66" s="537"/>
      <c r="AA66" s="537"/>
    </row>
    <row r="67" spans="3:27">
      <c r="C67" s="537"/>
      <c r="D67" s="537"/>
      <c r="E67" s="537"/>
      <c r="F67" s="537"/>
      <c r="G67" s="537"/>
      <c r="H67" s="537"/>
      <c r="I67" s="537"/>
      <c r="J67" s="537"/>
      <c r="K67" s="537"/>
      <c r="L67" s="537"/>
      <c r="M67" s="537"/>
      <c r="N67" s="537"/>
      <c r="O67" s="537"/>
      <c r="P67" s="537"/>
      <c r="Q67" s="537"/>
      <c r="R67" s="537"/>
      <c r="S67" s="537"/>
      <c r="T67" s="537"/>
      <c r="U67" s="537"/>
      <c r="V67" s="537"/>
      <c r="W67" s="537"/>
      <c r="X67" s="537"/>
      <c r="Y67" s="537"/>
      <c r="Z67" s="537"/>
      <c r="AA67" s="537"/>
    </row>
    <row r="68" spans="3:27">
      <c r="C68" s="537"/>
      <c r="D68" s="537"/>
      <c r="E68" s="537"/>
      <c r="F68" s="537"/>
      <c r="G68" s="537"/>
      <c r="H68" s="537"/>
      <c r="I68" s="537"/>
      <c r="J68" s="537"/>
      <c r="K68" s="537"/>
      <c r="L68" s="537"/>
      <c r="M68" s="537"/>
      <c r="N68" s="537"/>
      <c r="O68" s="537"/>
      <c r="P68" s="537"/>
      <c r="Q68" s="537"/>
      <c r="R68" s="537"/>
      <c r="S68" s="537"/>
      <c r="T68" s="537"/>
      <c r="U68" s="537"/>
      <c r="V68" s="537"/>
      <c r="W68" s="537"/>
      <c r="X68" s="537"/>
      <c r="Y68" s="537"/>
      <c r="Z68" s="537"/>
      <c r="AA68" s="537"/>
    </row>
    <row r="69" spans="3:27">
      <c r="C69" s="537"/>
      <c r="D69" s="537"/>
      <c r="E69" s="537"/>
      <c r="F69" s="537"/>
      <c r="G69" s="537"/>
      <c r="H69" s="537"/>
      <c r="I69" s="537"/>
      <c r="J69" s="537"/>
      <c r="K69" s="537"/>
      <c r="L69" s="537"/>
      <c r="M69" s="537"/>
      <c r="N69" s="537"/>
      <c r="O69" s="537"/>
      <c r="P69" s="537"/>
      <c r="Q69" s="537"/>
      <c r="R69" s="537"/>
      <c r="S69" s="537"/>
      <c r="T69" s="537"/>
      <c r="U69" s="537"/>
      <c r="V69" s="537"/>
      <c r="W69" s="537"/>
      <c r="X69" s="537"/>
      <c r="Y69" s="537"/>
      <c r="Z69" s="537"/>
      <c r="AA69" s="537"/>
    </row>
    <row r="70" spans="3:27">
      <c r="C70" s="537"/>
      <c r="D70" s="537"/>
      <c r="E70" s="537"/>
      <c r="F70" s="537"/>
      <c r="G70" s="537"/>
      <c r="H70" s="537"/>
      <c r="I70" s="537"/>
      <c r="J70" s="537"/>
      <c r="K70" s="537"/>
      <c r="L70" s="537"/>
      <c r="M70" s="537"/>
      <c r="N70" s="537"/>
      <c r="O70" s="537"/>
      <c r="P70" s="537"/>
      <c r="Q70" s="537"/>
      <c r="R70" s="537"/>
      <c r="S70" s="537"/>
      <c r="T70" s="537"/>
      <c r="U70" s="537"/>
      <c r="V70" s="537"/>
      <c r="W70" s="537"/>
      <c r="X70" s="537"/>
      <c r="Y70" s="537"/>
      <c r="Z70" s="537"/>
      <c r="AA70" s="537"/>
    </row>
    <row r="71" spans="3:27">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row>
    <row r="72" spans="3:27">
      <c r="C72" s="537"/>
      <c r="D72" s="537"/>
      <c r="E72" s="537"/>
      <c r="F72" s="537"/>
      <c r="G72" s="537"/>
      <c r="H72" s="537"/>
      <c r="I72" s="537"/>
      <c r="J72" s="537"/>
      <c r="K72" s="537"/>
      <c r="L72" s="537"/>
      <c r="M72" s="537"/>
      <c r="N72" s="537"/>
      <c r="O72" s="537"/>
      <c r="P72" s="537"/>
      <c r="Q72" s="537"/>
      <c r="R72" s="537"/>
      <c r="S72" s="537"/>
      <c r="T72" s="537"/>
      <c r="U72" s="537"/>
      <c r="V72" s="537"/>
      <c r="W72" s="537"/>
      <c r="X72" s="537"/>
      <c r="Y72" s="537"/>
      <c r="Z72" s="537"/>
      <c r="AA72" s="537"/>
    </row>
    <row r="73" spans="3:27">
      <c r="C73" s="537"/>
      <c r="D73" s="537"/>
      <c r="E73" s="537"/>
      <c r="F73" s="537"/>
      <c r="G73" s="537"/>
      <c r="H73" s="537"/>
      <c r="I73" s="537"/>
      <c r="J73" s="537"/>
      <c r="K73" s="537"/>
      <c r="L73" s="537"/>
      <c r="M73" s="537"/>
      <c r="N73" s="537"/>
      <c r="O73" s="537"/>
      <c r="P73" s="537"/>
      <c r="Q73" s="537"/>
      <c r="R73" s="537"/>
      <c r="S73" s="537"/>
      <c r="T73" s="537"/>
      <c r="U73" s="537"/>
      <c r="V73" s="537"/>
      <c r="W73" s="537"/>
      <c r="X73" s="537"/>
      <c r="Y73" s="537"/>
      <c r="Z73" s="537"/>
      <c r="AA73" s="537"/>
    </row>
    <row r="74" spans="3:27">
      <c r="C74" s="537"/>
      <c r="D74" s="537"/>
      <c r="E74" s="537"/>
      <c r="F74" s="537"/>
      <c r="G74" s="537"/>
      <c r="H74" s="537"/>
      <c r="I74" s="537"/>
      <c r="J74" s="537"/>
      <c r="K74" s="537"/>
      <c r="L74" s="537"/>
      <c r="M74" s="537"/>
      <c r="N74" s="537"/>
      <c r="O74" s="537"/>
      <c r="P74" s="537"/>
      <c r="Q74" s="537"/>
      <c r="R74" s="537"/>
      <c r="S74" s="537"/>
      <c r="T74" s="537"/>
      <c r="U74" s="537"/>
      <c r="V74" s="537"/>
      <c r="W74" s="537"/>
      <c r="X74" s="537"/>
      <c r="Y74" s="537"/>
      <c r="Z74" s="537"/>
      <c r="AA74" s="537"/>
    </row>
    <row r="75" spans="3:27">
      <c r="C75" s="537"/>
      <c r="D75" s="537"/>
      <c r="E75" s="537"/>
      <c r="F75" s="537"/>
      <c r="G75" s="537"/>
      <c r="H75" s="537"/>
      <c r="I75" s="537"/>
      <c r="J75" s="537"/>
      <c r="K75" s="537"/>
      <c r="L75" s="537"/>
      <c r="M75" s="537"/>
      <c r="N75" s="537"/>
      <c r="O75" s="537"/>
      <c r="P75" s="537"/>
      <c r="Q75" s="537"/>
      <c r="R75" s="537"/>
      <c r="S75" s="537"/>
      <c r="T75" s="537"/>
      <c r="U75" s="537"/>
      <c r="V75" s="537"/>
      <c r="W75" s="537"/>
      <c r="X75" s="537"/>
      <c r="Y75" s="537"/>
      <c r="Z75" s="537"/>
      <c r="AA75" s="537"/>
    </row>
    <row r="76" spans="3:27">
      <c r="C76" s="537"/>
      <c r="D76" s="537"/>
      <c r="E76" s="537"/>
      <c r="F76" s="537"/>
      <c r="G76" s="537"/>
      <c r="H76" s="537"/>
      <c r="I76" s="537"/>
      <c r="J76" s="537"/>
      <c r="K76" s="537"/>
      <c r="L76" s="537"/>
      <c r="M76" s="537"/>
      <c r="N76" s="537"/>
      <c r="O76" s="537"/>
      <c r="P76" s="537"/>
      <c r="Q76" s="537"/>
      <c r="R76" s="537"/>
      <c r="S76" s="537"/>
      <c r="T76" s="537"/>
      <c r="U76" s="537"/>
      <c r="V76" s="537"/>
      <c r="W76" s="537"/>
      <c r="X76" s="537"/>
      <c r="Y76" s="537"/>
      <c r="Z76" s="537"/>
      <c r="AA76" s="537"/>
    </row>
    <row r="77" spans="3:27">
      <c r="C77" s="537"/>
      <c r="D77" s="537"/>
      <c r="E77" s="537"/>
      <c r="F77" s="537"/>
      <c r="G77" s="537"/>
      <c r="H77" s="537"/>
      <c r="I77" s="537"/>
      <c r="J77" s="537"/>
      <c r="K77" s="537"/>
      <c r="L77" s="537"/>
      <c r="M77" s="537"/>
      <c r="N77" s="537"/>
      <c r="O77" s="537"/>
      <c r="P77" s="537"/>
      <c r="Q77" s="537"/>
      <c r="R77" s="537"/>
      <c r="S77" s="537"/>
      <c r="T77" s="537"/>
      <c r="U77" s="537"/>
      <c r="V77" s="537"/>
      <c r="W77" s="537"/>
      <c r="X77" s="537"/>
      <c r="Y77" s="537"/>
      <c r="Z77" s="537"/>
      <c r="AA77" s="537"/>
    </row>
    <row r="78" spans="3:27">
      <c r="C78" s="537"/>
      <c r="D78" s="537"/>
      <c r="E78" s="537"/>
      <c r="F78" s="537"/>
      <c r="G78" s="537"/>
      <c r="H78" s="537"/>
      <c r="I78" s="537"/>
      <c r="J78" s="537"/>
      <c r="K78" s="537"/>
      <c r="L78" s="537"/>
      <c r="M78" s="537"/>
      <c r="N78" s="537"/>
      <c r="O78" s="537"/>
      <c r="P78" s="537"/>
      <c r="Q78" s="537"/>
      <c r="R78" s="537"/>
      <c r="S78" s="537"/>
      <c r="T78" s="537"/>
      <c r="U78" s="537"/>
      <c r="V78" s="537"/>
      <c r="W78" s="537"/>
      <c r="X78" s="537"/>
      <c r="Y78" s="537"/>
      <c r="Z78" s="537"/>
      <c r="AA78" s="537"/>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4"/>
  <sheetViews>
    <sheetView showGridLines="0" zoomScale="70" zoomScaleNormal="70" workbookViewId="0">
      <selection activeCell="A5" sqref="A5:B7"/>
    </sheetView>
  </sheetViews>
  <sheetFormatPr defaultColWidth="9.1796875" defaultRowHeight="12"/>
  <cols>
    <col min="1" max="1" width="11.81640625" style="364" bestFit="1" customWidth="1"/>
    <col min="2" max="2" width="90.26953125" style="364" bestFit="1" customWidth="1"/>
    <col min="3" max="3" width="20.1796875" style="364" customWidth="1"/>
    <col min="4" max="4" width="22.26953125" style="364" customWidth="1"/>
    <col min="5" max="7" width="17.1796875" style="364" customWidth="1"/>
    <col min="8" max="8" width="22.26953125" style="364" customWidth="1"/>
    <col min="9" max="10" width="17.1796875" style="364" customWidth="1"/>
    <col min="11" max="27" width="22.26953125" style="364" customWidth="1"/>
    <col min="28" max="16384" width="9.1796875" style="364"/>
  </cols>
  <sheetData>
    <row r="1" spans="1:27" ht="13">
      <c r="A1" s="265" t="s">
        <v>97</v>
      </c>
      <c r="B1" s="218" t="str">
        <f>Info!C2</f>
        <v>სს თიბისი ბანკი</v>
      </c>
    </row>
    <row r="2" spans="1:27">
      <c r="A2" s="265" t="s">
        <v>98</v>
      </c>
      <c r="B2" s="268">
        <f>'1. key ratios'!B2</f>
        <v>46203</v>
      </c>
    </row>
    <row r="3" spans="1:27">
      <c r="A3" s="267" t="s">
        <v>544</v>
      </c>
      <c r="C3" s="366"/>
    </row>
    <row r="4" spans="1:27" ht="12.5" thickBot="1">
      <c r="A4" s="267"/>
      <c r="B4" s="366"/>
      <c r="C4" s="366"/>
    </row>
    <row r="5" spans="1:27" ht="13.5" customHeight="1">
      <c r="A5" s="791" t="s">
        <v>873</v>
      </c>
      <c r="B5" s="792"/>
      <c r="C5" s="788" t="s">
        <v>545</v>
      </c>
      <c r="D5" s="789"/>
      <c r="E5" s="789"/>
      <c r="F5" s="789"/>
      <c r="G5" s="789"/>
      <c r="H5" s="789"/>
      <c r="I5" s="789"/>
      <c r="J5" s="789"/>
      <c r="K5" s="789"/>
      <c r="L5" s="789"/>
      <c r="M5" s="789"/>
      <c r="N5" s="789"/>
      <c r="O5" s="789"/>
      <c r="P5" s="789"/>
      <c r="Q5" s="789"/>
      <c r="R5" s="789"/>
      <c r="S5" s="789"/>
      <c r="T5" s="789"/>
      <c r="U5" s="789"/>
      <c r="V5" s="789"/>
      <c r="W5" s="789"/>
      <c r="X5" s="789"/>
      <c r="Y5" s="789"/>
      <c r="Z5" s="789"/>
      <c r="AA5" s="790"/>
    </row>
    <row r="6" spans="1:27" ht="12" customHeight="1">
      <c r="A6" s="793"/>
      <c r="B6" s="794"/>
      <c r="C6" s="797" t="s">
        <v>66</v>
      </c>
      <c r="D6" s="762" t="s">
        <v>864</v>
      </c>
      <c r="E6" s="762"/>
      <c r="F6" s="762"/>
      <c r="G6" s="762"/>
      <c r="H6" s="783" t="s">
        <v>863</v>
      </c>
      <c r="I6" s="784"/>
      <c r="J6" s="784"/>
      <c r="K6" s="784"/>
      <c r="L6" s="387"/>
      <c r="M6" s="766" t="s">
        <v>862</v>
      </c>
      <c r="N6" s="766"/>
      <c r="O6" s="766"/>
      <c r="P6" s="766"/>
      <c r="Q6" s="766"/>
      <c r="R6" s="766"/>
      <c r="S6" s="764"/>
      <c r="T6" s="387"/>
      <c r="U6" s="766" t="s">
        <v>861</v>
      </c>
      <c r="V6" s="766"/>
      <c r="W6" s="766"/>
      <c r="X6" s="766"/>
      <c r="Y6" s="766"/>
      <c r="Z6" s="766"/>
      <c r="AA6" s="787"/>
    </row>
    <row r="7" spans="1:27" ht="36">
      <c r="A7" s="795"/>
      <c r="B7" s="796"/>
      <c r="C7" s="798"/>
      <c r="D7" s="385"/>
      <c r="E7" s="361" t="s">
        <v>534</v>
      </c>
      <c r="F7" s="361" t="s">
        <v>859</v>
      </c>
      <c r="G7" s="361" t="s">
        <v>860</v>
      </c>
      <c r="H7" s="365"/>
      <c r="I7" s="361" t="s">
        <v>534</v>
      </c>
      <c r="J7" s="361" t="s">
        <v>859</v>
      </c>
      <c r="K7" s="361" t="s">
        <v>860</v>
      </c>
      <c r="L7" s="382"/>
      <c r="M7" s="361" t="s">
        <v>534</v>
      </c>
      <c r="N7" s="361" t="s">
        <v>872</v>
      </c>
      <c r="O7" s="361" t="s">
        <v>871</v>
      </c>
      <c r="P7" s="361" t="s">
        <v>870</v>
      </c>
      <c r="Q7" s="361" t="s">
        <v>869</v>
      </c>
      <c r="R7" s="361" t="s">
        <v>868</v>
      </c>
      <c r="S7" s="361" t="s">
        <v>854</v>
      </c>
      <c r="T7" s="382"/>
      <c r="U7" s="361" t="s">
        <v>534</v>
      </c>
      <c r="V7" s="361" t="s">
        <v>872</v>
      </c>
      <c r="W7" s="361" t="s">
        <v>871</v>
      </c>
      <c r="X7" s="361" t="s">
        <v>870</v>
      </c>
      <c r="Y7" s="361" t="s">
        <v>869</v>
      </c>
      <c r="Z7" s="361" t="s">
        <v>868</v>
      </c>
      <c r="AA7" s="361" t="s">
        <v>854</v>
      </c>
    </row>
    <row r="8" spans="1:27">
      <c r="A8" s="409">
        <v>1</v>
      </c>
      <c r="B8" s="408" t="s">
        <v>535</v>
      </c>
      <c r="C8" s="539">
        <v>28408252921.522442</v>
      </c>
      <c r="D8" s="528">
        <v>25975438043.050255</v>
      </c>
      <c r="E8" s="528">
        <v>223606833.07246682</v>
      </c>
      <c r="F8" s="528">
        <v>0</v>
      </c>
      <c r="G8" s="528">
        <v>0</v>
      </c>
      <c r="H8" s="528">
        <v>1665260598.9563181</v>
      </c>
      <c r="I8" s="528">
        <v>375148401.59282511</v>
      </c>
      <c r="J8" s="528">
        <v>175882531.82684442</v>
      </c>
      <c r="K8" s="528">
        <v>0</v>
      </c>
      <c r="L8" s="528">
        <v>767293635.58245969</v>
      </c>
      <c r="M8" s="528">
        <v>48853944.408775143</v>
      </c>
      <c r="N8" s="528">
        <v>91672317.751228303</v>
      </c>
      <c r="O8" s="528">
        <v>243659576.94770607</v>
      </c>
      <c r="P8" s="528">
        <v>94488356.880871117</v>
      </c>
      <c r="Q8" s="528">
        <v>69518830.426640302</v>
      </c>
      <c r="R8" s="528">
        <v>123261799.07163195</v>
      </c>
      <c r="S8" s="528">
        <v>565448.69375161012</v>
      </c>
      <c r="T8" s="528">
        <v>260643.93340979001</v>
      </c>
      <c r="U8" s="528">
        <v>0</v>
      </c>
      <c r="V8" s="528">
        <v>0</v>
      </c>
      <c r="W8" s="528">
        <v>0</v>
      </c>
      <c r="X8" s="528">
        <v>0</v>
      </c>
      <c r="Y8" s="528">
        <v>0</v>
      </c>
      <c r="Z8" s="528">
        <v>260643.93340979001</v>
      </c>
      <c r="AA8" s="528">
        <v>0</v>
      </c>
    </row>
    <row r="9" spans="1:27">
      <c r="A9" s="401">
        <v>1.1000000000000001</v>
      </c>
      <c r="B9" s="407" t="s">
        <v>546</v>
      </c>
      <c r="C9" s="539">
        <v>24086903650.6838</v>
      </c>
      <c r="D9" s="528">
        <v>22033266899.396557</v>
      </c>
      <c r="E9" s="528">
        <v>176382857.93089581</v>
      </c>
      <c r="F9" s="528">
        <v>0</v>
      </c>
      <c r="G9" s="528">
        <v>0</v>
      </c>
      <c r="H9" s="528">
        <v>1379281666.9316931</v>
      </c>
      <c r="I9" s="528">
        <v>313027133.73605597</v>
      </c>
      <c r="J9" s="528">
        <v>122525623.57325482</v>
      </c>
      <c r="K9" s="528">
        <v>0</v>
      </c>
      <c r="L9" s="528">
        <v>674094440.42213666</v>
      </c>
      <c r="M9" s="528">
        <v>42172758.049353324</v>
      </c>
      <c r="N9" s="528">
        <v>85290610.908788249</v>
      </c>
      <c r="O9" s="528">
        <v>190094588.30718157</v>
      </c>
      <c r="P9" s="528">
        <v>93910864.144295216</v>
      </c>
      <c r="Q9" s="528">
        <v>65309248.357878797</v>
      </c>
      <c r="R9" s="528">
        <v>121472596.21755952</v>
      </c>
      <c r="S9" s="528">
        <v>373195.77970661002</v>
      </c>
      <c r="T9" s="528">
        <v>260643.93340979001</v>
      </c>
      <c r="U9" s="528">
        <v>0</v>
      </c>
      <c r="V9" s="528">
        <v>0</v>
      </c>
      <c r="W9" s="528">
        <v>0</v>
      </c>
      <c r="X9" s="528">
        <v>0</v>
      </c>
      <c r="Y9" s="528">
        <v>0</v>
      </c>
      <c r="Z9" s="528">
        <v>260643.93340979001</v>
      </c>
      <c r="AA9" s="528">
        <v>0</v>
      </c>
    </row>
    <row r="10" spans="1:27">
      <c r="A10" s="405" t="s">
        <v>146</v>
      </c>
      <c r="B10" s="406" t="s">
        <v>547</v>
      </c>
      <c r="C10" s="539">
        <v>21752302696.277405</v>
      </c>
      <c r="D10" s="528">
        <v>19743967447.419662</v>
      </c>
      <c r="E10" s="528">
        <v>164553738.24283054</v>
      </c>
      <c r="F10" s="528">
        <v>0</v>
      </c>
      <c r="G10" s="528">
        <v>0</v>
      </c>
      <c r="H10" s="528">
        <v>1356114251.141818</v>
      </c>
      <c r="I10" s="528">
        <v>311292202.76850688</v>
      </c>
      <c r="J10" s="528">
        <v>113875697.29184142</v>
      </c>
      <c r="K10" s="528">
        <v>0</v>
      </c>
      <c r="L10" s="528">
        <v>651960353.78251374</v>
      </c>
      <c r="M10" s="528">
        <v>41427315.53096997</v>
      </c>
      <c r="N10" s="528">
        <v>83653709.137990206</v>
      </c>
      <c r="O10" s="528">
        <v>183612765.31615272</v>
      </c>
      <c r="P10" s="528">
        <v>90185201.729536742</v>
      </c>
      <c r="Q10" s="528">
        <v>60891034.739407763</v>
      </c>
      <c r="R10" s="528">
        <v>116854936.24841416</v>
      </c>
      <c r="S10" s="528">
        <v>331004.5</v>
      </c>
      <c r="T10" s="528">
        <v>260643.93340979001</v>
      </c>
      <c r="U10" s="528">
        <v>0</v>
      </c>
      <c r="V10" s="528">
        <v>0</v>
      </c>
      <c r="W10" s="528">
        <v>0</v>
      </c>
      <c r="X10" s="528">
        <v>0</v>
      </c>
      <c r="Y10" s="528">
        <v>0</v>
      </c>
      <c r="Z10" s="528">
        <v>260643.93340979001</v>
      </c>
      <c r="AA10" s="528">
        <v>0</v>
      </c>
    </row>
    <row r="11" spans="1:27">
      <c r="A11" s="404" t="s">
        <v>548</v>
      </c>
      <c r="B11" s="403" t="s">
        <v>549</v>
      </c>
      <c r="C11" s="539">
        <v>12271024369.60528</v>
      </c>
      <c r="D11" s="528">
        <v>11118037383.631836</v>
      </c>
      <c r="E11" s="528">
        <v>97351730.956832707</v>
      </c>
      <c r="F11" s="528">
        <v>0</v>
      </c>
      <c r="G11" s="528">
        <v>0</v>
      </c>
      <c r="H11" s="528">
        <v>859517972.09790981</v>
      </c>
      <c r="I11" s="528">
        <v>236768166.50281647</v>
      </c>
      <c r="J11" s="528">
        <v>55995798.943804167</v>
      </c>
      <c r="K11" s="528">
        <v>0</v>
      </c>
      <c r="L11" s="528">
        <v>293208369.94212312</v>
      </c>
      <c r="M11" s="528">
        <v>36597333.702866502</v>
      </c>
      <c r="N11" s="528">
        <v>45238650.810372218</v>
      </c>
      <c r="O11" s="528">
        <v>43680944.773943812</v>
      </c>
      <c r="P11" s="528">
        <v>28080347.467196345</v>
      </c>
      <c r="Q11" s="528">
        <v>22575508.156203806</v>
      </c>
      <c r="R11" s="528">
        <v>61554876.874002866</v>
      </c>
      <c r="S11" s="528">
        <v>296385.76</v>
      </c>
      <c r="T11" s="528">
        <v>260643.93340979001</v>
      </c>
      <c r="U11" s="528">
        <v>0</v>
      </c>
      <c r="V11" s="528">
        <v>0</v>
      </c>
      <c r="W11" s="528">
        <v>0</v>
      </c>
      <c r="X11" s="528">
        <v>0</v>
      </c>
      <c r="Y11" s="528">
        <v>0</v>
      </c>
      <c r="Z11" s="528">
        <v>260643.93340979001</v>
      </c>
      <c r="AA11" s="528">
        <v>0</v>
      </c>
    </row>
    <row r="12" spans="1:27">
      <c r="A12" s="404" t="s">
        <v>550</v>
      </c>
      <c r="B12" s="403" t="s">
        <v>551</v>
      </c>
      <c r="C12" s="539">
        <v>3379299216.4061923</v>
      </c>
      <c r="D12" s="528">
        <v>3078829367.968998</v>
      </c>
      <c r="E12" s="528">
        <v>32229403.896810617</v>
      </c>
      <c r="F12" s="528">
        <v>0</v>
      </c>
      <c r="G12" s="528">
        <v>0</v>
      </c>
      <c r="H12" s="528">
        <v>208802015.5935908</v>
      </c>
      <c r="I12" s="528">
        <v>47937411.669049732</v>
      </c>
      <c r="J12" s="528">
        <v>24187624.179288227</v>
      </c>
      <c r="K12" s="528">
        <v>0</v>
      </c>
      <c r="L12" s="528">
        <v>91667832.843603715</v>
      </c>
      <c r="M12" s="528">
        <v>2658953.6980380905</v>
      </c>
      <c r="N12" s="528">
        <v>19735249.3958374</v>
      </c>
      <c r="O12" s="528">
        <v>33761062.448308267</v>
      </c>
      <c r="P12" s="528">
        <v>11269909.574228128</v>
      </c>
      <c r="Q12" s="528">
        <v>6791014.9742007889</v>
      </c>
      <c r="R12" s="528">
        <v>11018961.430981036</v>
      </c>
      <c r="S12" s="528">
        <v>0</v>
      </c>
      <c r="T12" s="528">
        <v>0</v>
      </c>
      <c r="U12" s="528">
        <v>0</v>
      </c>
      <c r="V12" s="528">
        <v>0</v>
      </c>
      <c r="W12" s="528">
        <v>0</v>
      </c>
      <c r="X12" s="528">
        <v>0</v>
      </c>
      <c r="Y12" s="528">
        <v>0</v>
      </c>
      <c r="Z12" s="528">
        <v>0</v>
      </c>
      <c r="AA12" s="528">
        <v>0</v>
      </c>
    </row>
    <row r="13" spans="1:27">
      <c r="A13" s="404" t="s">
        <v>552</v>
      </c>
      <c r="B13" s="403" t="s">
        <v>553</v>
      </c>
      <c r="C13" s="539">
        <v>1767697589.4405453</v>
      </c>
      <c r="D13" s="528">
        <v>1658767733.5653076</v>
      </c>
      <c r="E13" s="528">
        <v>10620343.53503844</v>
      </c>
      <c r="F13" s="528">
        <v>0</v>
      </c>
      <c r="G13" s="528">
        <v>0</v>
      </c>
      <c r="H13" s="528">
        <v>82013621.910870641</v>
      </c>
      <c r="I13" s="528">
        <v>16571386.163518827</v>
      </c>
      <c r="J13" s="528">
        <v>19548809.306013759</v>
      </c>
      <c r="K13" s="528">
        <v>0</v>
      </c>
      <c r="L13" s="528">
        <v>26916233.964367177</v>
      </c>
      <c r="M13" s="528">
        <v>1356970.6647000001</v>
      </c>
      <c r="N13" s="528">
        <v>1295155.0224928928</v>
      </c>
      <c r="O13" s="528">
        <v>4600618.4207578441</v>
      </c>
      <c r="P13" s="528">
        <v>3013041.2706065606</v>
      </c>
      <c r="Q13" s="528">
        <v>13447631.580265446</v>
      </c>
      <c r="R13" s="528">
        <v>1852171.9894500517</v>
      </c>
      <c r="S13" s="528">
        <v>34618.74</v>
      </c>
      <c r="T13" s="528">
        <v>0</v>
      </c>
      <c r="U13" s="528">
        <v>0</v>
      </c>
      <c r="V13" s="528">
        <v>0</v>
      </c>
      <c r="W13" s="528">
        <v>0</v>
      </c>
      <c r="X13" s="528">
        <v>0</v>
      </c>
      <c r="Y13" s="528">
        <v>0</v>
      </c>
      <c r="Z13" s="528">
        <v>0</v>
      </c>
      <c r="AA13" s="528">
        <v>0</v>
      </c>
    </row>
    <row r="14" spans="1:27">
      <c r="A14" s="404" t="s">
        <v>554</v>
      </c>
      <c r="B14" s="403" t="s">
        <v>555</v>
      </c>
      <c r="C14" s="539">
        <v>4334281520.825387</v>
      </c>
      <c r="D14" s="528">
        <v>3888332962.25352</v>
      </c>
      <c r="E14" s="528">
        <v>24352259.854148783</v>
      </c>
      <c r="F14" s="528">
        <v>0</v>
      </c>
      <c r="G14" s="528">
        <v>0</v>
      </c>
      <c r="H14" s="528">
        <v>205780641.53944677</v>
      </c>
      <c r="I14" s="528">
        <v>10015238.433121856</v>
      </c>
      <c r="J14" s="528">
        <v>14143464.862735262</v>
      </c>
      <c r="K14" s="528">
        <v>0</v>
      </c>
      <c r="L14" s="528">
        <v>240167917.03241977</v>
      </c>
      <c r="M14" s="528">
        <v>814057.46536537004</v>
      </c>
      <c r="N14" s="528">
        <v>17384653.909287706</v>
      </c>
      <c r="O14" s="528">
        <v>101570139.67314281</v>
      </c>
      <c r="P14" s="528">
        <v>47821903.417505704</v>
      </c>
      <c r="Q14" s="528">
        <v>18076880.02873772</v>
      </c>
      <c r="R14" s="528">
        <v>42428925.9539802</v>
      </c>
      <c r="S14" s="528">
        <v>0</v>
      </c>
      <c r="T14" s="528">
        <v>0</v>
      </c>
      <c r="U14" s="528">
        <v>0</v>
      </c>
      <c r="V14" s="528">
        <v>0</v>
      </c>
      <c r="W14" s="528">
        <v>0</v>
      </c>
      <c r="X14" s="528">
        <v>0</v>
      </c>
      <c r="Y14" s="528">
        <v>0</v>
      </c>
      <c r="Z14" s="528">
        <v>0</v>
      </c>
      <c r="AA14" s="528">
        <v>0</v>
      </c>
    </row>
    <row r="15" spans="1:27">
      <c r="A15" s="402">
        <v>1.2</v>
      </c>
      <c r="B15" s="400" t="s">
        <v>867</v>
      </c>
      <c r="C15" s="539">
        <v>214215320.60999995</v>
      </c>
      <c r="D15" s="528">
        <v>38226604.300000004</v>
      </c>
      <c r="E15" s="528">
        <v>1379278.8000000005</v>
      </c>
      <c r="F15" s="528">
        <v>0</v>
      </c>
      <c r="G15" s="528">
        <v>0</v>
      </c>
      <c r="H15" s="528">
        <v>19943847.270000007</v>
      </c>
      <c r="I15" s="528">
        <v>5918122.8500000006</v>
      </c>
      <c r="J15" s="528">
        <v>5209203.1300000008</v>
      </c>
      <c r="K15" s="528">
        <v>0</v>
      </c>
      <c r="L15" s="528">
        <v>155784225.10999992</v>
      </c>
      <c r="M15" s="528">
        <v>6661065.6899999995</v>
      </c>
      <c r="N15" s="528">
        <v>10558905.750000004</v>
      </c>
      <c r="O15" s="528">
        <v>35265130.140000001</v>
      </c>
      <c r="P15" s="528">
        <v>18213829.439999998</v>
      </c>
      <c r="Q15" s="528">
        <v>28174993.560000006</v>
      </c>
      <c r="R15" s="528">
        <v>46767631.809999987</v>
      </c>
      <c r="S15" s="528">
        <v>52012.15</v>
      </c>
      <c r="T15" s="528">
        <v>260643.93</v>
      </c>
      <c r="U15" s="528">
        <v>0</v>
      </c>
      <c r="V15" s="528">
        <v>0</v>
      </c>
      <c r="W15" s="528">
        <v>0</v>
      </c>
      <c r="X15" s="528">
        <v>0</v>
      </c>
      <c r="Y15" s="528">
        <v>0</v>
      </c>
      <c r="Z15" s="528">
        <v>260643.93</v>
      </c>
      <c r="AA15" s="528">
        <v>0</v>
      </c>
    </row>
    <row r="16" spans="1:27">
      <c r="A16" s="401">
        <v>1.3</v>
      </c>
      <c r="B16" s="400" t="s">
        <v>556</v>
      </c>
      <c r="C16" s="399"/>
      <c r="D16" s="540"/>
      <c r="E16" s="540"/>
      <c r="F16" s="540"/>
      <c r="G16" s="540"/>
      <c r="H16" s="540"/>
      <c r="I16" s="540"/>
      <c r="J16" s="540"/>
      <c r="K16" s="540"/>
      <c r="L16" s="540"/>
      <c r="M16" s="540"/>
      <c r="N16" s="540"/>
      <c r="O16" s="540"/>
      <c r="P16" s="540"/>
      <c r="Q16" s="540"/>
      <c r="R16" s="540"/>
      <c r="S16" s="540"/>
      <c r="T16" s="540"/>
      <c r="U16" s="540"/>
      <c r="V16" s="540"/>
      <c r="W16" s="540"/>
      <c r="X16" s="540"/>
      <c r="Y16" s="540"/>
      <c r="Z16" s="540"/>
      <c r="AA16" s="541"/>
    </row>
    <row r="17" spans="1:27" ht="24">
      <c r="A17" s="397" t="s">
        <v>557</v>
      </c>
      <c r="B17" s="398" t="s">
        <v>558</v>
      </c>
      <c r="C17" s="539">
        <v>23826544344.511379</v>
      </c>
      <c r="D17" s="528">
        <v>21781954353.942493</v>
      </c>
      <c r="E17" s="528">
        <v>175513556.10827449</v>
      </c>
      <c r="F17" s="528">
        <v>0</v>
      </c>
      <c r="G17" s="528">
        <v>0</v>
      </c>
      <c r="H17" s="528">
        <v>1374380318.755435</v>
      </c>
      <c r="I17" s="528">
        <v>312205190.52925247</v>
      </c>
      <c r="J17" s="528">
        <v>121912040.10109729</v>
      </c>
      <c r="K17" s="528">
        <v>0</v>
      </c>
      <c r="L17" s="528">
        <v>669949027.8800379</v>
      </c>
      <c r="M17" s="528">
        <v>42146369.199353263</v>
      </c>
      <c r="N17" s="528">
        <v>85184666.848189771</v>
      </c>
      <c r="O17" s="528">
        <v>189910917.77464524</v>
      </c>
      <c r="P17" s="528">
        <v>93513629.712671161</v>
      </c>
      <c r="Q17" s="528">
        <v>63460401.27952785</v>
      </c>
      <c r="R17" s="528">
        <v>120086163.71578018</v>
      </c>
      <c r="S17" s="528">
        <v>364719.48803500005</v>
      </c>
      <c r="T17" s="528">
        <v>260643.93340979001</v>
      </c>
      <c r="U17" s="528">
        <v>0</v>
      </c>
      <c r="V17" s="528">
        <v>0</v>
      </c>
      <c r="W17" s="528">
        <v>0</v>
      </c>
      <c r="X17" s="528">
        <v>0</v>
      </c>
      <c r="Y17" s="528">
        <v>0</v>
      </c>
      <c r="Z17" s="528">
        <v>260643.93340979001</v>
      </c>
      <c r="AA17" s="528">
        <v>0</v>
      </c>
    </row>
    <row r="18" spans="1:27" ht="24">
      <c r="A18" s="394" t="s">
        <v>559</v>
      </c>
      <c r="B18" s="395" t="s">
        <v>560</v>
      </c>
      <c r="C18" s="539">
        <v>19828068205.422836</v>
      </c>
      <c r="D18" s="528">
        <v>17988426187.682297</v>
      </c>
      <c r="E18" s="528">
        <v>156130108.99492365</v>
      </c>
      <c r="F18" s="528">
        <v>0</v>
      </c>
      <c r="G18" s="528">
        <v>0</v>
      </c>
      <c r="H18" s="528">
        <v>1265314832.6247561</v>
      </c>
      <c r="I18" s="528">
        <v>309400600.48899877</v>
      </c>
      <c r="J18" s="528">
        <v>111915114.01531614</v>
      </c>
      <c r="K18" s="528">
        <v>0</v>
      </c>
      <c r="L18" s="528">
        <v>574066541.18237424</v>
      </c>
      <c r="M18" s="528">
        <v>41147386.378778525</v>
      </c>
      <c r="N18" s="528">
        <v>71331770.006703526</v>
      </c>
      <c r="O18" s="528">
        <v>159685099.69619083</v>
      </c>
      <c r="P18" s="528">
        <v>81199758.297418058</v>
      </c>
      <c r="Q18" s="528">
        <v>50980787.776801996</v>
      </c>
      <c r="R18" s="528">
        <v>103096268.34550695</v>
      </c>
      <c r="S18" s="528">
        <v>331004.5</v>
      </c>
      <c r="T18" s="528">
        <v>260643.93340979001</v>
      </c>
      <c r="U18" s="528">
        <v>0</v>
      </c>
      <c r="V18" s="528">
        <v>0</v>
      </c>
      <c r="W18" s="528">
        <v>0</v>
      </c>
      <c r="X18" s="528">
        <v>0</v>
      </c>
      <c r="Y18" s="528">
        <v>0</v>
      </c>
      <c r="Z18" s="528">
        <v>260643.93340979001</v>
      </c>
      <c r="AA18" s="528">
        <v>0</v>
      </c>
    </row>
    <row r="19" spans="1:27">
      <c r="A19" s="397" t="s">
        <v>561</v>
      </c>
      <c r="B19" s="396" t="s">
        <v>562</v>
      </c>
      <c r="C19" s="539">
        <v>183139308634.1012</v>
      </c>
      <c r="D19" s="528">
        <v>141425904416.4129</v>
      </c>
      <c r="E19" s="528">
        <v>1348898697.7071493</v>
      </c>
      <c r="F19" s="528">
        <v>0</v>
      </c>
      <c r="G19" s="528">
        <v>0</v>
      </c>
      <c r="H19" s="528">
        <v>22927231021.738174</v>
      </c>
      <c r="I19" s="528">
        <v>10442667229.471251</v>
      </c>
      <c r="J19" s="528">
        <v>581328572.08264852</v>
      </c>
      <c r="K19" s="528">
        <v>0</v>
      </c>
      <c r="L19" s="528">
        <v>18632188884.211285</v>
      </c>
      <c r="M19" s="528">
        <v>1000594434.4819847</v>
      </c>
      <c r="N19" s="528">
        <v>1025965799.6932348</v>
      </c>
      <c r="O19" s="528">
        <v>895023729.39541304</v>
      </c>
      <c r="P19" s="528">
        <v>693251256.18266082</v>
      </c>
      <c r="Q19" s="528">
        <v>893778543.75374126</v>
      </c>
      <c r="R19" s="528">
        <v>1535791162.2407191</v>
      </c>
      <c r="S19" s="528">
        <v>713261.37422099989</v>
      </c>
      <c r="T19" s="528">
        <v>153984311.73885223</v>
      </c>
      <c r="U19" s="528">
        <v>0</v>
      </c>
      <c r="V19" s="528">
        <v>0</v>
      </c>
      <c r="W19" s="528">
        <v>0</v>
      </c>
      <c r="X19" s="528">
        <v>0</v>
      </c>
      <c r="Y19" s="528">
        <v>0</v>
      </c>
      <c r="Z19" s="528">
        <v>4127382.7430972098</v>
      </c>
      <c r="AA19" s="528">
        <v>0</v>
      </c>
    </row>
    <row r="20" spans="1:27">
      <c r="A20" s="394" t="s">
        <v>563</v>
      </c>
      <c r="B20" s="395" t="s">
        <v>564</v>
      </c>
      <c r="C20" s="539">
        <v>25285097639.321754</v>
      </c>
      <c r="D20" s="528">
        <v>22872072166.226341</v>
      </c>
      <c r="E20" s="528">
        <v>190627834.11485007</v>
      </c>
      <c r="F20" s="528">
        <v>0</v>
      </c>
      <c r="G20" s="528">
        <v>0</v>
      </c>
      <c r="H20" s="528">
        <v>1679608396.2436311</v>
      </c>
      <c r="I20" s="528">
        <v>597412111.93031132</v>
      </c>
      <c r="J20" s="528">
        <v>107890544.07769483</v>
      </c>
      <c r="K20" s="528">
        <v>0</v>
      </c>
      <c r="L20" s="528">
        <v>728953214.98520088</v>
      </c>
      <c r="M20" s="528">
        <v>53088246.319349371</v>
      </c>
      <c r="N20" s="528">
        <v>55852820.048745491</v>
      </c>
      <c r="O20" s="528">
        <v>62437861.266787983</v>
      </c>
      <c r="P20" s="528">
        <v>41659484.806964956</v>
      </c>
      <c r="Q20" s="528">
        <v>48191980.141206987</v>
      </c>
      <c r="R20" s="528">
        <v>68571978.870432049</v>
      </c>
      <c r="S20" s="528">
        <v>700189.01263999997</v>
      </c>
      <c r="T20" s="528">
        <v>4463861.86658521</v>
      </c>
      <c r="U20" s="528">
        <v>0</v>
      </c>
      <c r="V20" s="528">
        <v>0</v>
      </c>
      <c r="W20" s="528">
        <v>0</v>
      </c>
      <c r="X20" s="528">
        <v>0</v>
      </c>
      <c r="Y20" s="528">
        <v>0</v>
      </c>
      <c r="Z20" s="528">
        <v>2286779.9665892101</v>
      </c>
      <c r="AA20" s="528">
        <v>0</v>
      </c>
    </row>
    <row r="21" spans="1:27">
      <c r="A21" s="393">
        <v>1.4</v>
      </c>
      <c r="B21" s="392" t="s">
        <v>653</v>
      </c>
      <c r="C21" s="539">
        <v>249092396.48268074</v>
      </c>
      <c r="D21" s="528">
        <v>222591133.59972602</v>
      </c>
      <c r="E21" s="528">
        <v>1565821.8330000001</v>
      </c>
      <c r="F21" s="528">
        <v>0</v>
      </c>
      <c r="G21" s="528">
        <v>0</v>
      </c>
      <c r="H21" s="528">
        <v>15170673.813400004</v>
      </c>
      <c r="I21" s="528">
        <v>545962.85739999998</v>
      </c>
      <c r="J21" s="528">
        <v>1755461.5604999999</v>
      </c>
      <c r="K21" s="528">
        <v>0</v>
      </c>
      <c r="L21" s="528">
        <v>11330589.069554718</v>
      </c>
      <c r="M21" s="528">
        <v>132705.576</v>
      </c>
      <c r="N21" s="528">
        <v>2472523.3020000001</v>
      </c>
      <c r="O21" s="528">
        <v>2940114.9289999995</v>
      </c>
      <c r="P21" s="528">
        <v>204335.0025</v>
      </c>
      <c r="Q21" s="528">
        <v>3614379.8580547166</v>
      </c>
      <c r="R21" s="528">
        <v>170564.81400000001</v>
      </c>
      <c r="S21" s="528">
        <v>0</v>
      </c>
      <c r="T21" s="528">
        <v>0</v>
      </c>
      <c r="U21" s="528">
        <v>0</v>
      </c>
      <c r="V21" s="528">
        <v>0</v>
      </c>
      <c r="W21" s="528">
        <v>0</v>
      </c>
      <c r="X21" s="528">
        <v>0</v>
      </c>
      <c r="Y21" s="528">
        <v>0</v>
      </c>
      <c r="Z21" s="528">
        <v>0</v>
      </c>
      <c r="AA21" s="528">
        <v>0</v>
      </c>
    </row>
    <row r="22" spans="1:27" ht="12.5" thickBot="1">
      <c r="A22" s="391">
        <v>1.5</v>
      </c>
      <c r="B22" s="390" t="s">
        <v>654</v>
      </c>
      <c r="C22" s="539">
        <v>95252058.301427245</v>
      </c>
      <c r="D22" s="528">
        <v>91881383.368478864</v>
      </c>
      <c r="E22" s="528">
        <v>953430.32235599996</v>
      </c>
      <c r="F22" s="528">
        <v>0</v>
      </c>
      <c r="G22" s="528">
        <v>0</v>
      </c>
      <c r="H22" s="528">
        <v>2157908.2575098798</v>
      </c>
      <c r="I22" s="528">
        <v>252059.63</v>
      </c>
      <c r="J22" s="528">
        <v>133415.13</v>
      </c>
      <c r="K22" s="528">
        <v>0</v>
      </c>
      <c r="L22" s="528">
        <v>1212766.6754385</v>
      </c>
      <c r="M22" s="528">
        <v>0</v>
      </c>
      <c r="N22" s="528">
        <v>0</v>
      </c>
      <c r="O22" s="528">
        <v>0</v>
      </c>
      <c r="P22" s="528">
        <v>0</v>
      </c>
      <c r="Q22" s="528">
        <v>993817.773606</v>
      </c>
      <c r="R22" s="528">
        <v>218948.90183250001</v>
      </c>
      <c r="S22" s="528">
        <v>0</v>
      </c>
      <c r="T22" s="528">
        <v>0</v>
      </c>
      <c r="U22" s="528">
        <v>0</v>
      </c>
      <c r="V22" s="528">
        <v>0</v>
      </c>
      <c r="W22" s="528">
        <v>0</v>
      </c>
      <c r="X22" s="528">
        <v>0</v>
      </c>
      <c r="Y22" s="528">
        <v>0</v>
      </c>
      <c r="Z22" s="528">
        <v>0</v>
      </c>
      <c r="AA22" s="528">
        <v>0</v>
      </c>
    </row>
    <row r="23" spans="1:27">
      <c r="C23" s="542"/>
      <c r="D23" s="542"/>
      <c r="E23" s="542"/>
      <c r="F23" s="542"/>
      <c r="G23" s="542"/>
      <c r="H23" s="542"/>
      <c r="I23" s="542"/>
      <c r="J23" s="542"/>
      <c r="K23" s="542"/>
      <c r="L23" s="542"/>
      <c r="M23" s="542"/>
      <c r="N23" s="542"/>
      <c r="O23" s="542"/>
      <c r="P23" s="542"/>
      <c r="Q23" s="542"/>
      <c r="R23" s="542"/>
      <c r="S23" s="542"/>
      <c r="T23" s="542"/>
      <c r="U23" s="542"/>
      <c r="V23" s="542"/>
      <c r="W23" s="542"/>
      <c r="X23" s="542"/>
      <c r="Y23" s="542"/>
      <c r="Z23" s="542"/>
      <c r="AA23" s="542"/>
    </row>
    <row r="24" spans="1:27">
      <c r="C24" s="542"/>
      <c r="D24" s="542"/>
      <c r="E24" s="542"/>
      <c r="F24" s="542"/>
      <c r="G24" s="542"/>
      <c r="H24" s="542"/>
      <c r="I24" s="542"/>
      <c r="J24" s="542"/>
      <c r="K24" s="542"/>
      <c r="L24" s="542"/>
      <c r="M24" s="542"/>
      <c r="N24" s="542"/>
      <c r="O24" s="542"/>
      <c r="P24" s="542"/>
      <c r="Q24" s="542"/>
      <c r="R24" s="542"/>
      <c r="S24" s="542"/>
      <c r="T24" s="542"/>
      <c r="U24" s="542"/>
      <c r="V24" s="542"/>
      <c r="W24" s="542"/>
      <c r="X24" s="542"/>
      <c r="Y24" s="542"/>
      <c r="Z24" s="542"/>
      <c r="AA24" s="542"/>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U72"/>
  <sheetViews>
    <sheetView zoomScale="70" zoomScaleNormal="70" workbookViewId="0">
      <selection activeCell="B2" sqref="B2"/>
    </sheetView>
  </sheetViews>
  <sheetFormatPr defaultRowHeight="14.5"/>
  <cols>
    <col min="1" max="1" width="8.7265625" style="329"/>
    <col min="2" max="2" width="69.26953125" style="308" customWidth="1"/>
    <col min="3" max="8" width="14.54296875" style="474" bestFit="1" customWidth="1"/>
    <col min="9" max="14" width="17.1796875" style="474" bestFit="1" customWidth="1"/>
    <col min="15" max="17" width="8.81640625" style="474" bestFit="1" customWidth="1"/>
    <col min="18" max="18" width="16.7265625" style="474" bestFit="1" customWidth="1"/>
    <col min="19" max="20" width="17.81640625" style="474" bestFit="1" customWidth="1"/>
  </cols>
  <sheetData>
    <row r="1" spans="1:21">
      <c r="A1" s="12" t="s">
        <v>97</v>
      </c>
      <c r="B1" s="218" t="str">
        <f>Info!C2</f>
        <v>სს თიბისი ბანკი</v>
      </c>
      <c r="C1" s="472"/>
      <c r="D1" s="473"/>
      <c r="E1" s="473"/>
      <c r="F1" s="473"/>
      <c r="G1" s="473"/>
    </row>
    <row r="2" spans="1:21">
      <c r="A2" s="12" t="s">
        <v>98</v>
      </c>
      <c r="B2" s="230">
        <f>'1. key ratios'!B2</f>
        <v>46203</v>
      </c>
      <c r="C2" s="475"/>
      <c r="D2" s="476"/>
      <c r="E2" s="476"/>
      <c r="F2" s="476"/>
      <c r="G2" s="476"/>
      <c r="H2" s="477"/>
    </row>
    <row r="3" spans="1:21">
      <c r="A3" s="12"/>
      <c r="B3" s="11"/>
      <c r="C3" s="475"/>
      <c r="D3" s="476"/>
      <c r="E3" s="476"/>
      <c r="F3" s="476"/>
      <c r="G3" s="476"/>
      <c r="H3" s="477"/>
    </row>
    <row r="4" spans="1:21" ht="21" customHeight="1">
      <c r="A4" s="695" t="s">
        <v>25</v>
      </c>
      <c r="B4" s="696" t="s">
        <v>701</v>
      </c>
      <c r="C4" s="698" t="s">
        <v>103</v>
      </c>
      <c r="D4" s="698"/>
      <c r="E4" s="698"/>
      <c r="F4" s="698" t="s">
        <v>104</v>
      </c>
      <c r="G4" s="698"/>
      <c r="H4" s="699"/>
    </row>
    <row r="5" spans="1:21" ht="21" customHeight="1">
      <c r="A5" s="695"/>
      <c r="B5" s="697"/>
      <c r="C5" s="478" t="s">
        <v>26</v>
      </c>
      <c r="D5" s="478" t="s">
        <v>77</v>
      </c>
      <c r="E5" s="478" t="s">
        <v>66</v>
      </c>
      <c r="F5" s="478" t="s">
        <v>26</v>
      </c>
      <c r="G5" s="478" t="s">
        <v>77</v>
      </c>
      <c r="H5" s="478" t="s">
        <v>66</v>
      </c>
    </row>
    <row r="6" spans="1:21" ht="26.5" customHeight="1">
      <c r="A6" s="695"/>
      <c r="B6" s="283" t="s">
        <v>84</v>
      </c>
      <c r="C6" s="689"/>
      <c r="D6" s="690"/>
      <c r="E6" s="690"/>
      <c r="F6" s="690"/>
      <c r="G6" s="690"/>
      <c r="H6" s="691"/>
    </row>
    <row r="7" spans="1:21" ht="23.15" customHeight="1">
      <c r="A7" s="321">
        <v>1</v>
      </c>
      <c r="B7" s="284" t="s">
        <v>815</v>
      </c>
      <c r="C7" s="479">
        <f>SUM(C8:C10)</f>
        <v>346143393.56160003</v>
      </c>
      <c r="D7" s="479">
        <f>SUM(D8:D10)</f>
        <v>3473580116.2652998</v>
      </c>
      <c r="E7" s="480">
        <f>C7+D7</f>
        <v>3819723509.8269</v>
      </c>
      <c r="F7" s="479">
        <f>SUM(F8:F10)</f>
        <v>510102879.28000003</v>
      </c>
      <c r="G7" s="479">
        <f>SUM(G8:G10)</f>
        <v>4860211622</v>
      </c>
      <c r="H7" s="480">
        <f>F7+G7</f>
        <v>5370314501.2799997</v>
      </c>
      <c r="U7" s="485"/>
    </row>
    <row r="8" spans="1:21">
      <c r="A8" s="321">
        <v>1.1000000000000001</v>
      </c>
      <c r="B8" s="285" t="s">
        <v>85</v>
      </c>
      <c r="C8" s="479">
        <v>342688758.76999998</v>
      </c>
      <c r="D8" s="479">
        <v>488630863.28130001</v>
      </c>
      <c r="E8" s="480">
        <f t="shared" ref="E8:E36" si="0">C8+D8</f>
        <v>831319622.05130005</v>
      </c>
      <c r="F8" s="479">
        <v>346452768.64000005</v>
      </c>
      <c r="G8" s="479">
        <v>500011624.94999993</v>
      </c>
      <c r="H8" s="480">
        <f t="shared" ref="H8:H36" si="1">F8+G8</f>
        <v>846464393.58999991</v>
      </c>
    </row>
    <row r="9" spans="1:21">
      <c r="A9" s="321">
        <v>1.2</v>
      </c>
      <c r="B9" s="285" t="s">
        <v>86</v>
      </c>
      <c r="C9" s="479">
        <v>2310956.66</v>
      </c>
      <c r="D9" s="479">
        <v>1778246431.1389</v>
      </c>
      <c r="E9" s="480">
        <f t="shared" si="0"/>
        <v>1780557387.7989001</v>
      </c>
      <c r="F9" s="479">
        <v>147170800.68000001</v>
      </c>
      <c r="G9" s="479">
        <v>2410056951.6599998</v>
      </c>
      <c r="H9" s="480">
        <f t="shared" si="1"/>
        <v>2557227752.3399997</v>
      </c>
    </row>
    <row r="10" spans="1:21">
      <c r="A10" s="321">
        <v>1.3</v>
      </c>
      <c r="B10" s="285" t="s">
        <v>87</v>
      </c>
      <c r="C10" s="479">
        <v>1143678.1316000002</v>
      </c>
      <c r="D10" s="479">
        <v>1206702821.8450999</v>
      </c>
      <c r="E10" s="480">
        <f t="shared" si="0"/>
        <v>1207846499.9766998</v>
      </c>
      <c r="F10" s="479">
        <v>16479309.960000001</v>
      </c>
      <c r="G10" s="479">
        <v>1950143045.3899999</v>
      </c>
      <c r="H10" s="480">
        <f t="shared" si="1"/>
        <v>1966622355.3499999</v>
      </c>
    </row>
    <row r="11" spans="1:21">
      <c r="A11" s="321">
        <v>2</v>
      </c>
      <c r="B11" s="286" t="s">
        <v>702</v>
      </c>
      <c r="C11" s="479">
        <v>125830350.13329999</v>
      </c>
      <c r="D11" s="479">
        <v>0</v>
      </c>
      <c r="E11" s="480">
        <f t="shared" si="0"/>
        <v>125830350.13329999</v>
      </c>
      <c r="F11" s="479">
        <v>74085140.280000001</v>
      </c>
      <c r="G11" s="479">
        <v>0</v>
      </c>
      <c r="H11" s="480">
        <f t="shared" si="1"/>
        <v>74085140.280000001</v>
      </c>
    </row>
    <row r="12" spans="1:21">
      <c r="A12" s="321">
        <v>2.1</v>
      </c>
      <c r="B12" s="287" t="s">
        <v>703</v>
      </c>
      <c r="C12" s="479">
        <v>125830350.13329999</v>
      </c>
      <c r="D12" s="479">
        <v>0</v>
      </c>
      <c r="E12" s="480">
        <f t="shared" si="0"/>
        <v>125830350.13329999</v>
      </c>
      <c r="F12" s="479">
        <v>74085140.280000001</v>
      </c>
      <c r="G12" s="479">
        <v>0</v>
      </c>
      <c r="H12" s="480">
        <f t="shared" si="1"/>
        <v>74085140.280000001</v>
      </c>
    </row>
    <row r="13" spans="1:21" ht="26.5" customHeight="1">
      <c r="A13" s="321">
        <v>3</v>
      </c>
      <c r="B13" s="288" t="s">
        <v>704</v>
      </c>
      <c r="C13" s="479">
        <v>0</v>
      </c>
      <c r="D13" s="479">
        <v>0</v>
      </c>
      <c r="E13" s="480">
        <f t="shared" si="0"/>
        <v>0</v>
      </c>
      <c r="F13" s="479">
        <v>0</v>
      </c>
      <c r="G13" s="479">
        <v>0</v>
      </c>
      <c r="H13" s="480">
        <f t="shared" si="1"/>
        <v>0</v>
      </c>
    </row>
    <row r="14" spans="1:21" ht="26.5" customHeight="1">
      <c r="A14" s="321">
        <v>4</v>
      </c>
      <c r="B14" s="289" t="s">
        <v>705</v>
      </c>
      <c r="C14" s="479">
        <v>0</v>
      </c>
      <c r="D14" s="479">
        <v>0</v>
      </c>
      <c r="E14" s="480">
        <f t="shared" si="0"/>
        <v>0</v>
      </c>
      <c r="F14" s="479">
        <v>0</v>
      </c>
      <c r="G14" s="479">
        <v>0</v>
      </c>
      <c r="H14" s="480">
        <f t="shared" si="1"/>
        <v>0</v>
      </c>
    </row>
    <row r="15" spans="1:21" ht="24.65" customHeight="1">
      <c r="A15" s="321">
        <v>5</v>
      </c>
      <c r="B15" s="289" t="s">
        <v>706</v>
      </c>
      <c r="C15" s="481">
        <f>SUM(C16:C18)</f>
        <v>4832911881.302701</v>
      </c>
      <c r="D15" s="481">
        <f>SUM(D16:D18)</f>
        <v>593865030.4188</v>
      </c>
      <c r="E15" s="482">
        <f t="shared" si="0"/>
        <v>5426776911.7215014</v>
      </c>
      <c r="F15" s="481">
        <f>SUM(F16:F18)</f>
        <v>4543897781.9100008</v>
      </c>
      <c r="G15" s="481">
        <f>SUM(G16:G18)</f>
        <v>481261591.58999991</v>
      </c>
      <c r="H15" s="482">
        <f t="shared" si="1"/>
        <v>5025159373.500001</v>
      </c>
    </row>
    <row r="16" spans="1:21">
      <c r="A16" s="321">
        <v>5.0999999999999996</v>
      </c>
      <c r="B16" s="290" t="s">
        <v>707</v>
      </c>
      <c r="C16" s="479">
        <v>1213637.46</v>
      </c>
      <c r="D16" s="479">
        <v>0</v>
      </c>
      <c r="E16" s="480">
        <f t="shared" si="0"/>
        <v>1213637.46</v>
      </c>
      <c r="F16" s="479">
        <v>1155702.28</v>
      </c>
      <c r="G16" s="479">
        <v>0</v>
      </c>
      <c r="H16" s="480">
        <f t="shared" si="1"/>
        <v>1155702.28</v>
      </c>
    </row>
    <row r="17" spans="1:8">
      <c r="A17" s="321">
        <v>5.2</v>
      </c>
      <c r="B17" s="290" t="s">
        <v>542</v>
      </c>
      <c r="C17" s="479">
        <v>4831698243.842701</v>
      </c>
      <c r="D17" s="479">
        <v>593865030.4188</v>
      </c>
      <c r="E17" s="480">
        <f t="shared" si="0"/>
        <v>5425563274.2615013</v>
      </c>
      <c r="F17" s="479">
        <v>4542742079.6300011</v>
      </c>
      <c r="G17" s="479">
        <v>481261591.58999991</v>
      </c>
      <c r="H17" s="480">
        <f t="shared" si="1"/>
        <v>5024003671.2200012</v>
      </c>
    </row>
    <row r="18" spans="1:8">
      <c r="A18" s="321">
        <v>5.3</v>
      </c>
      <c r="B18" s="290" t="s">
        <v>708</v>
      </c>
      <c r="C18" s="479">
        <v>0</v>
      </c>
      <c r="D18" s="479">
        <v>0</v>
      </c>
      <c r="E18" s="480">
        <f t="shared" si="0"/>
        <v>0</v>
      </c>
      <c r="F18" s="479">
        <v>0</v>
      </c>
      <c r="G18" s="479">
        <v>0</v>
      </c>
      <c r="H18" s="480">
        <f t="shared" si="1"/>
        <v>0</v>
      </c>
    </row>
    <row r="19" spans="1:8">
      <c r="A19" s="321">
        <v>6</v>
      </c>
      <c r="B19" s="288" t="s">
        <v>709</v>
      </c>
      <c r="C19" s="479">
        <f>SUM(C20:C21)</f>
        <v>15671645040.828781</v>
      </c>
      <c r="D19" s="479">
        <f>SUM(D20:D21)</f>
        <v>12529125514.419407</v>
      </c>
      <c r="E19" s="480">
        <f t="shared" si="0"/>
        <v>28200770555.248188</v>
      </c>
      <c r="F19" s="479">
        <f>SUM(F20:F21)</f>
        <v>13494443065.589993</v>
      </c>
      <c r="G19" s="479">
        <f>SUM(G20:G21)</f>
        <v>11828130526.960001</v>
      </c>
      <c r="H19" s="480">
        <f t="shared" si="1"/>
        <v>25322573592.549995</v>
      </c>
    </row>
    <row r="20" spans="1:8">
      <c r="A20" s="321">
        <v>6.1</v>
      </c>
      <c r="B20" s="290" t="s">
        <v>542</v>
      </c>
      <c r="C20" s="479">
        <v>0</v>
      </c>
      <c r="D20" s="479">
        <v>0</v>
      </c>
      <c r="E20" s="480">
        <f t="shared" si="0"/>
        <v>0</v>
      </c>
      <c r="F20" s="479">
        <v>0</v>
      </c>
      <c r="G20" s="479">
        <v>0</v>
      </c>
      <c r="H20" s="480">
        <f t="shared" si="1"/>
        <v>0</v>
      </c>
    </row>
    <row r="21" spans="1:8">
      <c r="A21" s="321">
        <v>6.2</v>
      </c>
      <c r="B21" s="290" t="s">
        <v>708</v>
      </c>
      <c r="C21" s="479">
        <v>15671645040.828781</v>
      </c>
      <c r="D21" s="479">
        <v>12529125514.419407</v>
      </c>
      <c r="E21" s="480">
        <f t="shared" si="0"/>
        <v>28200770555.248188</v>
      </c>
      <c r="F21" s="479">
        <v>13494443065.589993</v>
      </c>
      <c r="G21" s="479">
        <v>11828130526.960001</v>
      </c>
      <c r="H21" s="480">
        <f t="shared" si="1"/>
        <v>25322573592.549995</v>
      </c>
    </row>
    <row r="22" spans="1:8">
      <c r="A22" s="321">
        <v>7</v>
      </c>
      <c r="B22" s="291" t="s">
        <v>710</v>
      </c>
      <c r="C22" s="479">
        <v>24022149.109999999</v>
      </c>
      <c r="D22" s="479">
        <v>0</v>
      </c>
      <c r="E22" s="480">
        <f t="shared" si="0"/>
        <v>24022149.109999999</v>
      </c>
      <c r="F22" s="479">
        <v>36365121.089999996</v>
      </c>
      <c r="G22" s="479">
        <v>0</v>
      </c>
      <c r="H22" s="480">
        <f t="shared" si="1"/>
        <v>36365121.089999996</v>
      </c>
    </row>
    <row r="23" spans="1:8">
      <c r="A23" s="321">
        <v>8</v>
      </c>
      <c r="B23" s="292" t="s">
        <v>711</v>
      </c>
      <c r="C23" s="479">
        <v>0</v>
      </c>
      <c r="D23" s="479">
        <v>0</v>
      </c>
      <c r="E23" s="480">
        <f t="shared" si="0"/>
        <v>0</v>
      </c>
      <c r="F23" s="479">
        <v>0</v>
      </c>
      <c r="G23" s="479">
        <v>0</v>
      </c>
      <c r="H23" s="480">
        <f t="shared" si="1"/>
        <v>0</v>
      </c>
    </row>
    <row r="24" spans="1:8">
      <c r="A24" s="321">
        <v>9</v>
      </c>
      <c r="B24" s="289" t="s">
        <v>712</v>
      </c>
      <c r="C24" s="479">
        <f>SUM(C25:C26)</f>
        <v>787841925.05229998</v>
      </c>
      <c r="D24" s="479">
        <f>SUM(D25:D26)</f>
        <v>0</v>
      </c>
      <c r="E24" s="480">
        <f t="shared" si="0"/>
        <v>787841925.05229998</v>
      </c>
      <c r="F24" s="479">
        <f>SUM(F25:F26)</f>
        <v>676844145.23000038</v>
      </c>
      <c r="G24" s="479">
        <f>SUM(G25:G26)</f>
        <v>0</v>
      </c>
      <c r="H24" s="480">
        <f t="shared" si="1"/>
        <v>676844145.23000038</v>
      </c>
    </row>
    <row r="25" spans="1:8">
      <c r="A25" s="321">
        <v>9.1</v>
      </c>
      <c r="B25" s="293" t="s">
        <v>713</v>
      </c>
      <c r="C25" s="479">
        <v>777533096.17229998</v>
      </c>
      <c r="D25" s="479">
        <v>0</v>
      </c>
      <c r="E25" s="480">
        <f t="shared" si="0"/>
        <v>777533096.17229998</v>
      </c>
      <c r="F25" s="479">
        <v>665301758.27000034</v>
      </c>
      <c r="G25" s="479">
        <v>0</v>
      </c>
      <c r="H25" s="480">
        <f t="shared" si="1"/>
        <v>665301758.27000034</v>
      </c>
    </row>
    <row r="26" spans="1:8">
      <c r="A26" s="321">
        <v>9.1999999999999993</v>
      </c>
      <c r="B26" s="293" t="s">
        <v>714</v>
      </c>
      <c r="C26" s="479">
        <v>10308828.879999999</v>
      </c>
      <c r="D26" s="479">
        <v>0</v>
      </c>
      <c r="E26" s="480">
        <f t="shared" si="0"/>
        <v>10308828.879999999</v>
      </c>
      <c r="F26" s="479">
        <v>11542386.959999999</v>
      </c>
      <c r="G26" s="479">
        <v>0</v>
      </c>
      <c r="H26" s="480">
        <f t="shared" si="1"/>
        <v>11542386.959999999</v>
      </c>
    </row>
    <row r="27" spans="1:8">
      <c r="A27" s="321">
        <v>10</v>
      </c>
      <c r="B27" s="289" t="s">
        <v>36</v>
      </c>
      <c r="C27" s="479">
        <f>SUM(C28:C29)</f>
        <v>472331178.76700008</v>
      </c>
      <c r="D27" s="479">
        <f>SUM(D28:D29)</f>
        <v>0</v>
      </c>
      <c r="E27" s="480">
        <f t="shared" si="0"/>
        <v>472331178.76700008</v>
      </c>
      <c r="F27" s="479">
        <f>SUM(F28:F29)</f>
        <v>403786899.44699997</v>
      </c>
      <c r="G27" s="479">
        <f>SUM(G28:G29)</f>
        <v>0</v>
      </c>
      <c r="H27" s="480">
        <f t="shared" si="1"/>
        <v>403786899.44699997</v>
      </c>
    </row>
    <row r="28" spans="1:8">
      <c r="A28" s="321">
        <v>10.1</v>
      </c>
      <c r="B28" s="293" t="s">
        <v>715</v>
      </c>
      <c r="C28" s="479">
        <v>27502089.174000002</v>
      </c>
      <c r="D28" s="479">
        <v>0</v>
      </c>
      <c r="E28" s="480">
        <f t="shared" si="0"/>
        <v>27502089.174000002</v>
      </c>
      <c r="F28" s="479">
        <v>27502089.174000002</v>
      </c>
      <c r="G28" s="479">
        <v>0</v>
      </c>
      <c r="H28" s="480">
        <f t="shared" si="1"/>
        <v>27502089.174000002</v>
      </c>
    </row>
    <row r="29" spans="1:8">
      <c r="A29" s="321">
        <v>10.199999999999999</v>
      </c>
      <c r="B29" s="293" t="s">
        <v>716</v>
      </c>
      <c r="C29" s="479">
        <v>444829089.59300005</v>
      </c>
      <c r="D29" s="479">
        <v>0</v>
      </c>
      <c r="E29" s="480">
        <f t="shared" si="0"/>
        <v>444829089.59300005</v>
      </c>
      <c r="F29" s="479">
        <v>376284810.27299994</v>
      </c>
      <c r="G29" s="479">
        <v>0</v>
      </c>
      <c r="H29" s="480">
        <f t="shared" si="1"/>
        <v>376284810.27299994</v>
      </c>
    </row>
    <row r="30" spans="1:8">
      <c r="A30" s="321">
        <v>11</v>
      </c>
      <c r="B30" s="289" t="s">
        <v>717</v>
      </c>
      <c r="C30" s="479">
        <f>SUM(C31:C32)</f>
        <v>-7.0000000009313224E-2</v>
      </c>
      <c r="D30" s="479">
        <f>SUM(D31:D32)</f>
        <v>0</v>
      </c>
      <c r="E30" s="480">
        <f t="shared" si="0"/>
        <v>-7.0000000009313224E-2</v>
      </c>
      <c r="F30" s="479">
        <f>SUM(F31:F32)</f>
        <v>-0.06</v>
      </c>
      <c r="G30" s="479">
        <f>SUM(G31:G32)</f>
        <v>0</v>
      </c>
      <c r="H30" s="480">
        <f t="shared" si="1"/>
        <v>-0.06</v>
      </c>
    </row>
    <row r="31" spans="1:8">
      <c r="A31" s="321">
        <v>11.1</v>
      </c>
      <c r="B31" s="293" t="s">
        <v>718</v>
      </c>
      <c r="C31" s="479">
        <v>-1.0000000009313226E-2</v>
      </c>
      <c r="D31" s="479">
        <v>0</v>
      </c>
      <c r="E31" s="480">
        <f t="shared" si="0"/>
        <v>-1.0000000009313226E-2</v>
      </c>
      <c r="F31" s="479">
        <v>0</v>
      </c>
      <c r="G31" s="479">
        <v>0</v>
      </c>
      <c r="H31" s="480">
        <f t="shared" si="1"/>
        <v>0</v>
      </c>
    </row>
    <row r="32" spans="1:8">
      <c r="A32" s="321">
        <v>11.2</v>
      </c>
      <c r="B32" s="293" t="s">
        <v>719</v>
      </c>
      <c r="C32" s="479">
        <v>-0.06</v>
      </c>
      <c r="D32" s="479">
        <v>0</v>
      </c>
      <c r="E32" s="480">
        <f t="shared" si="0"/>
        <v>-0.06</v>
      </c>
      <c r="F32" s="479">
        <v>-0.06</v>
      </c>
      <c r="G32" s="479">
        <v>0</v>
      </c>
      <c r="H32" s="480">
        <f t="shared" si="1"/>
        <v>-0.06</v>
      </c>
    </row>
    <row r="33" spans="1:8">
      <c r="A33" s="321">
        <v>13</v>
      </c>
      <c r="B33" s="289" t="s">
        <v>88</v>
      </c>
      <c r="C33" s="479">
        <v>704658105.61570001</v>
      </c>
      <c r="D33" s="479">
        <v>166473782.68249997</v>
      </c>
      <c r="E33" s="480">
        <f t="shared" si="0"/>
        <v>871131888.29820001</v>
      </c>
      <c r="F33" s="479">
        <v>620202011.26999974</v>
      </c>
      <c r="G33" s="479">
        <v>142937766.68999997</v>
      </c>
      <c r="H33" s="480">
        <f t="shared" si="1"/>
        <v>763139777.95999968</v>
      </c>
    </row>
    <row r="34" spans="1:8">
      <c r="A34" s="321">
        <v>13.1</v>
      </c>
      <c r="B34" s="294" t="s">
        <v>720</v>
      </c>
      <c r="C34" s="479">
        <v>455782216.78719997</v>
      </c>
      <c r="D34" s="479">
        <v>0</v>
      </c>
      <c r="E34" s="480">
        <f t="shared" si="0"/>
        <v>455782216.78719997</v>
      </c>
      <c r="F34" s="479">
        <v>366866733.64429992</v>
      </c>
      <c r="G34" s="479">
        <v>0</v>
      </c>
      <c r="H34" s="480">
        <f t="shared" si="1"/>
        <v>366866733.64429992</v>
      </c>
    </row>
    <row r="35" spans="1:8">
      <c r="A35" s="321">
        <v>13.2</v>
      </c>
      <c r="B35" s="294" t="s">
        <v>721</v>
      </c>
      <c r="C35" s="479">
        <v>0</v>
      </c>
      <c r="D35" s="479">
        <v>0</v>
      </c>
      <c r="E35" s="480">
        <f t="shared" si="0"/>
        <v>0</v>
      </c>
      <c r="F35" s="479">
        <v>0</v>
      </c>
      <c r="G35" s="479">
        <v>0</v>
      </c>
      <c r="H35" s="480">
        <f t="shared" si="1"/>
        <v>0</v>
      </c>
    </row>
    <row r="36" spans="1:8">
      <c r="A36" s="321">
        <v>14</v>
      </c>
      <c r="B36" s="295" t="s">
        <v>722</v>
      </c>
      <c r="C36" s="479">
        <f>SUM(C7,C11,C13,C14,C15,C19,C22,C23,C24,C27,C30,C33)</f>
        <v>22965384024.30138</v>
      </c>
      <c r="D36" s="479">
        <f>SUM(D7,D11,D13,D14,D15,D19,D22,D23,D24,D27,D30,D33)</f>
        <v>16763044443.786007</v>
      </c>
      <c r="E36" s="480">
        <f t="shared" si="0"/>
        <v>39728428468.087387</v>
      </c>
      <c r="F36" s="479">
        <f>SUM(F7,F11,F13,F14,F15,F19,F22,F23,F24,F27,F30,F33)</f>
        <v>20359727044.036991</v>
      </c>
      <c r="G36" s="479">
        <f>SUM(G7,G11,G13,G14,G15,G19,G22,G23,G24,G27,G30,G33)</f>
        <v>17312541507.240002</v>
      </c>
      <c r="H36" s="480">
        <f t="shared" si="1"/>
        <v>37672268551.276993</v>
      </c>
    </row>
    <row r="37" spans="1:8" ht="22.5" customHeight="1">
      <c r="A37" s="321"/>
      <c r="B37" s="296" t="s">
        <v>93</v>
      </c>
      <c r="C37" s="689"/>
      <c r="D37" s="690"/>
      <c r="E37" s="690"/>
      <c r="F37" s="690"/>
      <c r="G37" s="690"/>
      <c r="H37" s="691"/>
    </row>
    <row r="38" spans="1:8">
      <c r="A38" s="321">
        <v>15</v>
      </c>
      <c r="B38" s="297" t="s">
        <v>723</v>
      </c>
      <c r="C38" s="483">
        <v>63907699.556200005</v>
      </c>
      <c r="D38" s="483">
        <v>0</v>
      </c>
      <c r="E38" s="484">
        <f>C38+D38</f>
        <v>63907699.556200005</v>
      </c>
      <c r="F38" s="483">
        <v>204428565.87</v>
      </c>
      <c r="G38" s="483">
        <v>0</v>
      </c>
      <c r="H38" s="484">
        <f>F38+G38</f>
        <v>204428565.87</v>
      </c>
    </row>
    <row r="39" spans="1:8">
      <c r="A39" s="321">
        <v>15.1</v>
      </c>
      <c r="B39" s="298" t="s">
        <v>703</v>
      </c>
      <c r="C39" s="483">
        <v>63907699.556200005</v>
      </c>
      <c r="D39" s="483">
        <v>0</v>
      </c>
      <c r="E39" s="484">
        <f t="shared" ref="E39:E53" si="2">C39+D39</f>
        <v>63907699.556200005</v>
      </c>
      <c r="F39" s="483">
        <v>204428565.87</v>
      </c>
      <c r="G39" s="483">
        <v>0</v>
      </c>
      <c r="H39" s="484">
        <f t="shared" ref="H39:H53" si="3">F39+G39</f>
        <v>204428565.87</v>
      </c>
    </row>
    <row r="40" spans="1:8" ht="24" customHeight="1">
      <c r="A40" s="321">
        <v>16</v>
      </c>
      <c r="B40" s="291" t="s">
        <v>724</v>
      </c>
      <c r="C40" s="483">
        <v>0</v>
      </c>
      <c r="D40" s="483">
        <v>0</v>
      </c>
      <c r="E40" s="484">
        <f t="shared" si="2"/>
        <v>0</v>
      </c>
      <c r="F40" s="483">
        <v>0</v>
      </c>
      <c r="G40" s="483">
        <v>0</v>
      </c>
      <c r="H40" s="484">
        <f t="shared" si="3"/>
        <v>0</v>
      </c>
    </row>
    <row r="41" spans="1:8">
      <c r="A41" s="321">
        <v>17</v>
      </c>
      <c r="B41" s="291" t="s">
        <v>725</v>
      </c>
      <c r="C41" s="483">
        <f>SUM(C42:C45)</f>
        <v>16609612994.698805</v>
      </c>
      <c r="D41" s="483">
        <f>SUM(D42:D45)</f>
        <v>14696264828.6143</v>
      </c>
      <c r="E41" s="484">
        <f t="shared" si="2"/>
        <v>31305877823.313103</v>
      </c>
      <c r="F41" s="483">
        <f>SUM(F42:F45)</f>
        <v>15149925792.92</v>
      </c>
      <c r="G41" s="483">
        <f>SUM(G42:G45)</f>
        <v>13978540670.410004</v>
      </c>
      <c r="H41" s="484">
        <f t="shared" si="3"/>
        <v>29128466463.330002</v>
      </c>
    </row>
    <row r="42" spans="1:8">
      <c r="A42" s="321">
        <v>17.100000000000001</v>
      </c>
      <c r="B42" s="299" t="s">
        <v>726</v>
      </c>
      <c r="C42" s="483">
        <v>14038433386.348305</v>
      </c>
      <c r="D42" s="483">
        <v>12912106570.513102</v>
      </c>
      <c r="E42" s="484">
        <f t="shared" si="2"/>
        <v>26950539956.861404</v>
      </c>
      <c r="F42" s="483">
        <v>11173390548.099998</v>
      </c>
      <c r="G42" s="483">
        <v>12415873672.470003</v>
      </c>
      <c r="H42" s="484">
        <f t="shared" si="3"/>
        <v>23589264220.57</v>
      </c>
    </row>
    <row r="43" spans="1:8">
      <c r="A43" s="321">
        <v>17.2</v>
      </c>
      <c r="B43" s="300" t="s">
        <v>89</v>
      </c>
      <c r="C43" s="483">
        <v>2568649231.4404998</v>
      </c>
      <c r="D43" s="483">
        <v>1687905597.2530997</v>
      </c>
      <c r="E43" s="484">
        <f t="shared" si="2"/>
        <v>4256554828.6935997</v>
      </c>
      <c r="F43" s="483">
        <v>3974854136.2200003</v>
      </c>
      <c r="G43" s="483">
        <v>1490362285.9899998</v>
      </c>
      <c r="H43" s="484">
        <f t="shared" si="3"/>
        <v>5465216422.21</v>
      </c>
    </row>
    <row r="44" spans="1:8">
      <c r="A44" s="321">
        <v>17.3</v>
      </c>
      <c r="B44" s="299" t="s">
        <v>727</v>
      </c>
      <c r="C44" s="483">
        <v>0</v>
      </c>
      <c r="D44" s="483">
        <v>31844741.6043</v>
      </c>
      <c r="E44" s="484">
        <f t="shared" si="2"/>
        <v>31844741.6043</v>
      </c>
      <c r="F44" s="483">
        <v>0</v>
      </c>
      <c r="G44" s="483">
        <v>0</v>
      </c>
      <c r="H44" s="484">
        <f t="shared" si="3"/>
        <v>0</v>
      </c>
    </row>
    <row r="45" spans="1:8">
      <c r="A45" s="321">
        <v>17.399999999999999</v>
      </c>
      <c r="B45" s="299" t="s">
        <v>728</v>
      </c>
      <c r="C45" s="483">
        <v>2530376.91</v>
      </c>
      <c r="D45" s="483">
        <v>64407919.243799999</v>
      </c>
      <c r="E45" s="484">
        <f t="shared" si="2"/>
        <v>66938296.153799996</v>
      </c>
      <c r="F45" s="483">
        <v>1681108.5999999999</v>
      </c>
      <c r="G45" s="483">
        <v>72304711.950000003</v>
      </c>
      <c r="H45" s="484">
        <f t="shared" si="3"/>
        <v>73985820.549999997</v>
      </c>
    </row>
    <row r="46" spans="1:8">
      <c r="A46" s="321">
        <v>18</v>
      </c>
      <c r="B46" s="289" t="s">
        <v>729</v>
      </c>
      <c r="C46" s="483">
        <v>6817454.8125999998</v>
      </c>
      <c r="D46" s="483">
        <v>4060551.7250000001</v>
      </c>
      <c r="E46" s="484">
        <f t="shared" si="2"/>
        <v>10878006.537599999</v>
      </c>
      <c r="F46" s="483">
        <v>12013964.43</v>
      </c>
      <c r="G46" s="483">
        <v>4790774.5300000012</v>
      </c>
      <c r="H46" s="484">
        <f t="shared" si="3"/>
        <v>16804738.960000001</v>
      </c>
    </row>
    <row r="47" spans="1:8">
      <c r="A47" s="321">
        <v>19</v>
      </c>
      <c r="B47" s="289" t="s">
        <v>730</v>
      </c>
      <c r="C47" s="483">
        <f>SUM(C48:C49)</f>
        <v>86499141.999500006</v>
      </c>
      <c r="D47" s="483">
        <f>SUM(D48:D49)</f>
        <v>0</v>
      </c>
      <c r="E47" s="484">
        <f t="shared" si="2"/>
        <v>86499141.999500006</v>
      </c>
      <c r="F47" s="483">
        <f>SUM(F48:F49)</f>
        <v>72680726.859999999</v>
      </c>
      <c r="G47" s="483">
        <f>SUM(G48:G49)</f>
        <v>0</v>
      </c>
      <c r="H47" s="484">
        <f t="shared" si="3"/>
        <v>72680726.859999999</v>
      </c>
    </row>
    <row r="48" spans="1:8">
      <c r="A48" s="321">
        <v>19.100000000000001</v>
      </c>
      <c r="B48" s="301" t="s">
        <v>731</v>
      </c>
      <c r="C48" s="483">
        <v>44646108.656300001</v>
      </c>
      <c r="D48" s="483">
        <v>0</v>
      </c>
      <c r="E48" s="484">
        <f t="shared" si="2"/>
        <v>44646108.656300001</v>
      </c>
      <c r="F48" s="483">
        <v>20906317.18</v>
      </c>
      <c r="G48" s="483">
        <v>0</v>
      </c>
      <c r="H48" s="484">
        <f t="shared" si="3"/>
        <v>20906317.18</v>
      </c>
    </row>
    <row r="49" spans="1:8">
      <c r="A49" s="321">
        <v>19.2</v>
      </c>
      <c r="B49" s="302" t="s">
        <v>732</v>
      </c>
      <c r="C49" s="483">
        <v>41853033.343199998</v>
      </c>
      <c r="D49" s="483">
        <v>0</v>
      </c>
      <c r="E49" s="484">
        <f t="shared" si="2"/>
        <v>41853033.343199998</v>
      </c>
      <c r="F49" s="483">
        <v>51774409.68</v>
      </c>
      <c r="G49" s="483">
        <v>0</v>
      </c>
      <c r="H49" s="484">
        <f t="shared" si="3"/>
        <v>51774409.68</v>
      </c>
    </row>
    <row r="50" spans="1:8">
      <c r="A50" s="321">
        <v>20</v>
      </c>
      <c r="B50" s="303" t="s">
        <v>90</v>
      </c>
      <c r="C50" s="483">
        <v>0</v>
      </c>
      <c r="D50" s="483">
        <v>1858025566.5148001</v>
      </c>
      <c r="E50" s="484">
        <f t="shared" si="2"/>
        <v>1858025566.5148001</v>
      </c>
      <c r="F50" s="483">
        <v>0</v>
      </c>
      <c r="G50" s="483">
        <v>2153284299.0100002</v>
      </c>
      <c r="H50" s="484">
        <f t="shared" si="3"/>
        <v>2153284299.0100002</v>
      </c>
    </row>
    <row r="51" spans="1:8">
      <c r="A51" s="321">
        <v>21</v>
      </c>
      <c r="B51" s="304" t="s">
        <v>78</v>
      </c>
      <c r="C51" s="483">
        <v>342334583.73690003</v>
      </c>
      <c r="D51" s="483">
        <v>109040072.52380002</v>
      </c>
      <c r="E51" s="484">
        <f t="shared" si="2"/>
        <v>451374656.26070005</v>
      </c>
      <c r="F51" s="483">
        <v>625721105.26999998</v>
      </c>
      <c r="G51" s="483">
        <v>139535873.08000001</v>
      </c>
      <c r="H51" s="484">
        <f t="shared" si="3"/>
        <v>765256978.35000002</v>
      </c>
    </row>
    <row r="52" spans="1:8">
      <c r="A52" s="321">
        <v>21.1</v>
      </c>
      <c r="B52" s="300" t="s">
        <v>733</v>
      </c>
      <c r="C52" s="483">
        <v>206976701.24000001</v>
      </c>
      <c r="D52" s="483">
        <v>0</v>
      </c>
      <c r="E52" s="484">
        <f t="shared" si="2"/>
        <v>206976701.24000001</v>
      </c>
      <c r="F52" s="483">
        <v>490870292.33999997</v>
      </c>
      <c r="G52" s="483">
        <v>0</v>
      </c>
      <c r="H52" s="484">
        <f t="shared" si="3"/>
        <v>490870292.33999997</v>
      </c>
    </row>
    <row r="53" spans="1:8">
      <c r="A53" s="321">
        <v>22</v>
      </c>
      <c r="B53" s="303" t="s">
        <v>734</v>
      </c>
      <c r="C53" s="483">
        <f>SUM(C38,C40,C41,C46,C47,C50,C51)</f>
        <v>17109171874.804005</v>
      </c>
      <c r="D53" s="483">
        <f>SUM(D38,D40,D41,D46,D47,D50,D51)</f>
        <v>16667391019.377899</v>
      </c>
      <c r="E53" s="484">
        <f t="shared" si="2"/>
        <v>33776562894.181904</v>
      </c>
      <c r="F53" s="483">
        <f>SUM(F38,F40,F41,F46,F47,F50,F51)</f>
        <v>16064770155.350002</v>
      </c>
      <c r="G53" s="483">
        <f>SUM(G38,G40,G41,G46,G47,G50,G51)</f>
        <v>16276151617.030005</v>
      </c>
      <c r="H53" s="484">
        <f t="shared" si="3"/>
        <v>32340921772.380005</v>
      </c>
    </row>
    <row r="54" spans="1:8" ht="24" customHeight="1">
      <c r="A54" s="321"/>
      <c r="B54" s="305" t="s">
        <v>735</v>
      </c>
      <c r="C54" s="692"/>
      <c r="D54" s="693"/>
      <c r="E54" s="693"/>
      <c r="F54" s="693"/>
      <c r="G54" s="693"/>
      <c r="H54" s="694"/>
    </row>
    <row r="55" spans="1:8">
      <c r="A55" s="321">
        <v>23</v>
      </c>
      <c r="B55" s="303" t="s">
        <v>927</v>
      </c>
      <c r="C55" s="483">
        <v>21015907.690000001</v>
      </c>
      <c r="D55" s="483">
        <v>0</v>
      </c>
      <c r="E55" s="484">
        <f>C55+D55</f>
        <v>21015907.690000001</v>
      </c>
      <c r="F55" s="483">
        <v>21015907.690000001</v>
      </c>
      <c r="G55" s="483">
        <v>0</v>
      </c>
      <c r="H55" s="484">
        <f>F55+G55</f>
        <v>21015907.690000001</v>
      </c>
    </row>
    <row r="56" spans="1:8">
      <c r="A56" s="321">
        <v>24</v>
      </c>
      <c r="B56" s="303" t="s">
        <v>736</v>
      </c>
      <c r="C56" s="483">
        <v>0</v>
      </c>
      <c r="D56" s="483">
        <v>0</v>
      </c>
      <c r="E56" s="484">
        <f t="shared" ref="E56:E69" si="4">C56+D56</f>
        <v>0</v>
      </c>
      <c r="F56" s="483">
        <v>0</v>
      </c>
      <c r="G56" s="483">
        <v>0</v>
      </c>
      <c r="H56" s="484">
        <f t="shared" ref="H56:H69" si="5">F56+G56</f>
        <v>0</v>
      </c>
    </row>
    <row r="57" spans="1:8">
      <c r="A57" s="321">
        <v>25</v>
      </c>
      <c r="B57" s="303" t="s">
        <v>91</v>
      </c>
      <c r="C57" s="483">
        <v>521190199.20999998</v>
      </c>
      <c r="D57" s="483">
        <v>0</v>
      </c>
      <c r="E57" s="484">
        <f t="shared" si="4"/>
        <v>521190199.20999998</v>
      </c>
      <c r="F57" s="483">
        <v>521190199.20999998</v>
      </c>
      <c r="G57" s="483">
        <v>0</v>
      </c>
      <c r="H57" s="484">
        <f t="shared" si="5"/>
        <v>521190199.20999998</v>
      </c>
    </row>
    <row r="58" spans="1:8">
      <c r="A58" s="321">
        <v>26</v>
      </c>
      <c r="B58" s="289" t="s">
        <v>737</v>
      </c>
      <c r="C58" s="483">
        <v>-100</v>
      </c>
      <c r="D58" s="483">
        <v>0</v>
      </c>
      <c r="E58" s="484">
        <f t="shared" si="4"/>
        <v>-100</v>
      </c>
      <c r="F58" s="483">
        <v>-100</v>
      </c>
      <c r="G58" s="483">
        <v>0</v>
      </c>
      <c r="H58" s="484">
        <f t="shared" si="5"/>
        <v>-100</v>
      </c>
    </row>
    <row r="59" spans="1:8">
      <c r="A59" s="321">
        <v>27</v>
      </c>
      <c r="B59" s="289" t="s">
        <v>738</v>
      </c>
      <c r="C59" s="483">
        <f>SUM(C60:C61)</f>
        <v>0</v>
      </c>
      <c r="D59" s="483">
        <f>SUM(D60:D61)</f>
        <v>0</v>
      </c>
      <c r="E59" s="484">
        <f t="shared" si="4"/>
        <v>0</v>
      </c>
      <c r="F59" s="483">
        <v>0</v>
      </c>
      <c r="G59" s="483">
        <v>0</v>
      </c>
      <c r="H59" s="484">
        <f t="shared" si="5"/>
        <v>0</v>
      </c>
    </row>
    <row r="60" spans="1:8">
      <c r="A60" s="321">
        <v>27.1</v>
      </c>
      <c r="B60" s="301" t="s">
        <v>739</v>
      </c>
      <c r="C60" s="483">
        <v>0</v>
      </c>
      <c r="D60" s="483">
        <v>0</v>
      </c>
      <c r="E60" s="484">
        <f t="shared" si="4"/>
        <v>0</v>
      </c>
      <c r="F60" s="483">
        <v>0</v>
      </c>
      <c r="G60" s="483">
        <v>0</v>
      </c>
      <c r="H60" s="484">
        <f t="shared" si="5"/>
        <v>0</v>
      </c>
    </row>
    <row r="61" spans="1:8">
      <c r="A61" s="321">
        <v>27.2</v>
      </c>
      <c r="B61" s="299" t="s">
        <v>740</v>
      </c>
      <c r="C61" s="483">
        <v>0</v>
      </c>
      <c r="D61" s="483">
        <v>0</v>
      </c>
      <c r="E61" s="484">
        <f t="shared" si="4"/>
        <v>0</v>
      </c>
      <c r="F61" s="483">
        <v>0</v>
      </c>
      <c r="G61" s="483">
        <v>0</v>
      </c>
      <c r="H61" s="484">
        <f t="shared" si="5"/>
        <v>0</v>
      </c>
    </row>
    <row r="62" spans="1:8">
      <c r="A62" s="321">
        <v>28</v>
      </c>
      <c r="B62" s="304" t="s">
        <v>741</v>
      </c>
      <c r="C62" s="483">
        <v>-80851110.006500006</v>
      </c>
      <c r="D62" s="483">
        <v>0</v>
      </c>
      <c r="E62" s="484">
        <f t="shared" si="4"/>
        <v>-80851110.006500006</v>
      </c>
      <c r="F62" s="483">
        <v>-83454574.709999993</v>
      </c>
      <c r="G62" s="483">
        <v>0</v>
      </c>
      <c r="H62" s="484">
        <f t="shared" si="5"/>
        <v>-83454574.709999993</v>
      </c>
    </row>
    <row r="63" spans="1:8">
      <c r="A63" s="321">
        <v>29</v>
      </c>
      <c r="B63" s="289" t="s">
        <v>742</v>
      </c>
      <c r="C63" s="483">
        <f>SUM(C64:C66)</f>
        <v>16532829.516600002</v>
      </c>
      <c r="D63" s="483">
        <f>SUM(D64:D66)</f>
        <v>0</v>
      </c>
      <c r="E63" s="484">
        <f t="shared" si="4"/>
        <v>16532829.516600002</v>
      </c>
      <c r="F63" s="483">
        <v>-22249810.391599998</v>
      </c>
      <c r="G63" s="483">
        <v>0</v>
      </c>
      <c r="H63" s="484">
        <f t="shared" si="5"/>
        <v>-22249810.391599998</v>
      </c>
    </row>
    <row r="64" spans="1:8">
      <c r="A64" s="321">
        <v>29.1</v>
      </c>
      <c r="B64" s="290" t="s">
        <v>743</v>
      </c>
      <c r="C64" s="483">
        <v>107811</v>
      </c>
      <c r="D64" s="483">
        <v>0</v>
      </c>
      <c r="E64" s="484">
        <f t="shared" si="4"/>
        <v>107811</v>
      </c>
      <c r="F64" s="483">
        <v>1863791</v>
      </c>
      <c r="G64" s="483">
        <v>0</v>
      </c>
      <c r="H64" s="484">
        <f t="shared" si="5"/>
        <v>1863791</v>
      </c>
    </row>
    <row r="65" spans="1:8" ht="25" customHeight="1">
      <c r="A65" s="321">
        <v>29.2</v>
      </c>
      <c r="B65" s="301" t="s">
        <v>744</v>
      </c>
      <c r="C65" s="483">
        <v>485361.21</v>
      </c>
      <c r="D65" s="483">
        <v>0</v>
      </c>
      <c r="E65" s="484">
        <f t="shared" si="4"/>
        <v>485361.21</v>
      </c>
      <c r="F65" s="483">
        <v>433105.03</v>
      </c>
      <c r="G65" s="483">
        <v>0</v>
      </c>
      <c r="H65" s="484">
        <f t="shared" si="5"/>
        <v>433105.03</v>
      </c>
    </row>
    <row r="66" spans="1:8" ht="22.5" customHeight="1">
      <c r="A66" s="321">
        <v>29.3</v>
      </c>
      <c r="B66" s="293" t="s">
        <v>745</v>
      </c>
      <c r="C66" s="483">
        <v>15939657.306600001</v>
      </c>
      <c r="D66" s="483">
        <v>0</v>
      </c>
      <c r="E66" s="484">
        <f t="shared" si="4"/>
        <v>15939657.306600001</v>
      </c>
      <c r="F66" s="483">
        <v>-24546706.421599999</v>
      </c>
      <c r="G66" s="483">
        <v>0</v>
      </c>
      <c r="H66" s="484">
        <f t="shared" si="5"/>
        <v>-24546706.421599999</v>
      </c>
    </row>
    <row r="67" spans="1:8">
      <c r="A67" s="321">
        <v>30</v>
      </c>
      <c r="B67" s="289" t="s">
        <v>92</v>
      </c>
      <c r="C67" s="483">
        <v>5473977834.6701994</v>
      </c>
      <c r="D67" s="483">
        <v>0</v>
      </c>
      <c r="E67" s="484">
        <f t="shared" si="4"/>
        <v>5473977834.6701994</v>
      </c>
      <c r="F67" s="483">
        <v>4894845127.8099995</v>
      </c>
      <c r="G67" s="483">
        <v>0</v>
      </c>
      <c r="H67" s="484">
        <f t="shared" si="5"/>
        <v>4894845127.8099995</v>
      </c>
    </row>
    <row r="68" spans="1:8">
      <c r="A68" s="321">
        <v>31</v>
      </c>
      <c r="B68" s="680" t="s">
        <v>1001</v>
      </c>
      <c r="C68" s="483">
        <f>SUM(C55,C56,C57,C58,C59,C62,C63,C67)</f>
        <v>5951865561.0802994</v>
      </c>
      <c r="D68" s="483">
        <f>SUM(D55,D56,D57,D58,D59,D62,D63,D67)</f>
        <v>0</v>
      </c>
      <c r="E68" s="484">
        <f t="shared" si="4"/>
        <v>5951865561.0802994</v>
      </c>
      <c r="F68" s="483">
        <v>5331346749.6083994</v>
      </c>
      <c r="G68" s="483">
        <v>0</v>
      </c>
      <c r="H68" s="484">
        <f t="shared" si="5"/>
        <v>5331346749.6083994</v>
      </c>
    </row>
    <row r="69" spans="1:8">
      <c r="A69" s="321">
        <v>32</v>
      </c>
      <c r="B69" s="307" t="s">
        <v>747</v>
      </c>
      <c r="C69" s="483">
        <f>SUM(C53,C68)</f>
        <v>23061037435.884304</v>
      </c>
      <c r="D69" s="483">
        <f>SUM(D53,D68)</f>
        <v>16667391019.377899</v>
      </c>
      <c r="E69" s="484">
        <f t="shared" si="4"/>
        <v>39728428455.262207</v>
      </c>
      <c r="F69" s="483">
        <v>21396116904.958401</v>
      </c>
      <c r="G69" s="483">
        <v>16276151617.030005</v>
      </c>
      <c r="H69" s="484">
        <f t="shared" si="5"/>
        <v>37672268521.988403</v>
      </c>
    </row>
    <row r="72" spans="1:8">
      <c r="B72" s="681" t="s">
        <v>1002</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35"/>
  <sheetViews>
    <sheetView showGridLines="0" topLeftCell="A3" zoomScale="70" zoomScaleNormal="70" workbookViewId="0">
      <selection activeCell="A5" sqref="A5:B6"/>
    </sheetView>
  </sheetViews>
  <sheetFormatPr defaultColWidth="9.1796875" defaultRowHeight="12"/>
  <cols>
    <col min="1" max="1" width="11.81640625" style="364" bestFit="1" customWidth="1"/>
    <col min="2" max="2" width="93.453125" style="364" customWidth="1"/>
    <col min="3" max="3" width="14.54296875" style="364" customWidth="1"/>
    <col min="4" max="5" width="16.1796875" style="364" customWidth="1"/>
    <col min="6" max="6" width="16.1796875" style="381" customWidth="1"/>
    <col min="7" max="7" width="25.26953125" style="381" customWidth="1"/>
    <col min="8" max="8" width="16.1796875" style="364" customWidth="1"/>
    <col min="9" max="11" width="16.1796875" style="381" customWidth="1"/>
    <col min="12" max="12" width="26.26953125" style="381" customWidth="1"/>
    <col min="13" max="16384" width="9.1796875" style="364"/>
  </cols>
  <sheetData>
    <row r="1" spans="1:12" ht="13">
      <c r="A1" s="265" t="s">
        <v>97</v>
      </c>
      <c r="B1" s="218" t="str">
        <f>Info!C2</f>
        <v>სს თიბისი ბანკი</v>
      </c>
      <c r="F1" s="364"/>
      <c r="G1" s="364"/>
      <c r="I1" s="364"/>
      <c r="J1" s="364"/>
      <c r="K1" s="364"/>
      <c r="L1" s="364"/>
    </row>
    <row r="2" spans="1:12">
      <c r="A2" s="265" t="s">
        <v>98</v>
      </c>
      <c r="B2" s="268">
        <f>'1. key ratios'!B2</f>
        <v>46203</v>
      </c>
      <c r="F2" s="364"/>
      <c r="G2" s="364"/>
      <c r="I2" s="364"/>
      <c r="J2" s="364"/>
      <c r="K2" s="364"/>
      <c r="L2" s="364"/>
    </row>
    <row r="3" spans="1:12">
      <c r="A3" s="267" t="s">
        <v>567</v>
      </c>
      <c r="F3" s="364"/>
      <c r="G3" s="364"/>
      <c r="I3" s="364"/>
      <c r="J3" s="364"/>
      <c r="K3" s="364"/>
      <c r="L3" s="364"/>
    </row>
    <row r="4" spans="1:12">
      <c r="F4" s="364"/>
      <c r="G4" s="364"/>
      <c r="I4" s="364"/>
      <c r="J4" s="364"/>
      <c r="K4" s="364"/>
      <c r="L4" s="364"/>
    </row>
    <row r="5" spans="1:12" ht="37.5" customHeight="1">
      <c r="A5" s="750" t="s">
        <v>568</v>
      </c>
      <c r="B5" s="751"/>
      <c r="C5" s="799" t="s">
        <v>569</v>
      </c>
      <c r="D5" s="800"/>
      <c r="E5" s="800"/>
      <c r="F5" s="800"/>
      <c r="G5" s="800"/>
      <c r="H5" s="799" t="s">
        <v>879</v>
      </c>
      <c r="I5" s="801"/>
      <c r="J5" s="801"/>
      <c r="K5" s="801"/>
      <c r="L5" s="802"/>
    </row>
    <row r="6" spans="1:12" ht="39.65" customHeight="1">
      <c r="A6" s="754"/>
      <c r="B6" s="755"/>
      <c r="C6" s="272"/>
      <c r="D6" s="362" t="s">
        <v>864</v>
      </c>
      <c r="E6" s="362" t="s">
        <v>863</v>
      </c>
      <c r="F6" s="362" t="s">
        <v>862</v>
      </c>
      <c r="G6" s="362" t="s">
        <v>861</v>
      </c>
      <c r="H6" s="382"/>
      <c r="I6" s="362" t="s">
        <v>864</v>
      </c>
      <c r="J6" s="362" t="s">
        <v>863</v>
      </c>
      <c r="K6" s="362" t="s">
        <v>862</v>
      </c>
      <c r="L6" s="362" t="s">
        <v>861</v>
      </c>
    </row>
    <row r="7" spans="1:12">
      <c r="A7" s="354">
        <v>1</v>
      </c>
      <c r="B7" s="367" t="s">
        <v>491</v>
      </c>
      <c r="C7" s="543">
        <v>225344909.91719198</v>
      </c>
      <c r="D7" s="543">
        <v>212895018.88832739</v>
      </c>
      <c r="E7" s="543">
        <v>9922761.2546295561</v>
      </c>
      <c r="F7" s="543">
        <v>2527129.7742350479</v>
      </c>
      <c r="G7" s="543">
        <v>0</v>
      </c>
      <c r="H7" s="543">
        <v>3753122.5065000001</v>
      </c>
      <c r="I7" s="543">
        <v>902156.46720000007</v>
      </c>
      <c r="J7" s="543">
        <v>1257609.5970000001</v>
      </c>
      <c r="K7" s="543">
        <v>1593356.4423</v>
      </c>
      <c r="L7" s="543">
        <v>0</v>
      </c>
    </row>
    <row r="8" spans="1:12">
      <c r="A8" s="354">
        <v>2</v>
      </c>
      <c r="B8" s="367" t="s">
        <v>492</v>
      </c>
      <c r="C8" s="543">
        <v>960407992.28872037</v>
      </c>
      <c r="D8" s="543">
        <v>953724890.58507884</v>
      </c>
      <c r="E8" s="543">
        <v>4547298.6602291884</v>
      </c>
      <c r="F8" s="543">
        <v>2135803.0434123799</v>
      </c>
      <c r="G8" s="543">
        <v>0</v>
      </c>
      <c r="H8" s="543">
        <v>1964854.7019</v>
      </c>
      <c r="I8" s="543">
        <v>853059.07520000008</v>
      </c>
      <c r="J8" s="543">
        <v>397004.62330000004</v>
      </c>
      <c r="K8" s="543">
        <v>714791.00339999981</v>
      </c>
      <c r="L8" s="543">
        <v>0</v>
      </c>
    </row>
    <row r="9" spans="1:12">
      <c r="A9" s="354">
        <v>3</v>
      </c>
      <c r="B9" s="367" t="s">
        <v>840</v>
      </c>
      <c r="C9" s="543">
        <v>219714470.40476239</v>
      </c>
      <c r="D9" s="543">
        <v>219224180.80918881</v>
      </c>
      <c r="E9" s="543">
        <v>309878.74374479998</v>
      </c>
      <c r="F9" s="543">
        <v>180410.85182878998</v>
      </c>
      <c r="G9" s="543">
        <v>0</v>
      </c>
      <c r="H9" s="543">
        <v>830950.43110000005</v>
      </c>
      <c r="I9" s="543">
        <v>668928.40350000001</v>
      </c>
      <c r="J9" s="543">
        <v>61114.4571</v>
      </c>
      <c r="K9" s="543">
        <v>100907.57049999999</v>
      </c>
      <c r="L9" s="543">
        <v>0</v>
      </c>
    </row>
    <row r="10" spans="1:12">
      <c r="A10" s="354">
        <v>4</v>
      </c>
      <c r="B10" s="367" t="s">
        <v>493</v>
      </c>
      <c r="C10" s="543">
        <v>2195954709.6353621</v>
      </c>
      <c r="D10" s="543">
        <v>2021396066.1675186</v>
      </c>
      <c r="E10" s="543">
        <v>108012300.62476517</v>
      </c>
      <c r="F10" s="543">
        <v>66546342.843078293</v>
      </c>
      <c r="G10" s="543">
        <v>0</v>
      </c>
      <c r="H10" s="543">
        <v>29863752.583799999</v>
      </c>
      <c r="I10" s="543">
        <v>3013261.5536999991</v>
      </c>
      <c r="J10" s="543">
        <v>94876.882199999993</v>
      </c>
      <c r="K10" s="543">
        <v>26755614.1479</v>
      </c>
      <c r="L10" s="543">
        <v>0</v>
      </c>
    </row>
    <row r="11" spans="1:12">
      <c r="A11" s="354">
        <v>5</v>
      </c>
      <c r="B11" s="367" t="s">
        <v>494</v>
      </c>
      <c r="C11" s="543">
        <v>1587468379.3826427</v>
      </c>
      <c r="D11" s="543">
        <v>1449199073.2928116</v>
      </c>
      <c r="E11" s="543">
        <v>112415150.53163876</v>
      </c>
      <c r="F11" s="543">
        <v>25854155.558192257</v>
      </c>
      <c r="G11" s="543">
        <v>0</v>
      </c>
      <c r="H11" s="543">
        <v>4515347.0013999995</v>
      </c>
      <c r="I11" s="543">
        <v>2039030.6249999998</v>
      </c>
      <c r="J11" s="543">
        <v>251290.19599999997</v>
      </c>
      <c r="K11" s="543">
        <v>2225026.1804</v>
      </c>
      <c r="L11" s="543">
        <v>0</v>
      </c>
    </row>
    <row r="12" spans="1:12">
      <c r="A12" s="354">
        <v>6</v>
      </c>
      <c r="B12" s="367" t="s">
        <v>495</v>
      </c>
      <c r="C12" s="543">
        <v>618300741.25042462</v>
      </c>
      <c r="D12" s="543">
        <v>542940588.79887116</v>
      </c>
      <c r="E12" s="543">
        <v>30605056.690897331</v>
      </c>
      <c r="F12" s="543">
        <v>44755095.760656163</v>
      </c>
      <c r="G12" s="543">
        <v>0</v>
      </c>
      <c r="H12" s="543">
        <v>23953868.871399999</v>
      </c>
      <c r="I12" s="543">
        <v>2122753.6120000002</v>
      </c>
      <c r="J12" s="543">
        <v>2695910.1129999999</v>
      </c>
      <c r="K12" s="543">
        <v>19135205.146400001</v>
      </c>
      <c r="L12" s="543">
        <v>0</v>
      </c>
    </row>
    <row r="13" spans="1:12">
      <c r="A13" s="354">
        <v>7</v>
      </c>
      <c r="B13" s="367" t="s">
        <v>496</v>
      </c>
      <c r="C13" s="543">
        <v>748568402.39181924</v>
      </c>
      <c r="D13" s="543">
        <v>618563469.90898156</v>
      </c>
      <c r="E13" s="543">
        <v>16394153.351903679</v>
      </c>
      <c r="F13" s="543">
        <v>113610779.13093397</v>
      </c>
      <c r="G13" s="543">
        <v>0</v>
      </c>
      <c r="H13" s="543">
        <v>23022001.163699999</v>
      </c>
      <c r="I13" s="543">
        <v>1648243.2803</v>
      </c>
      <c r="J13" s="543">
        <v>936643.22200000007</v>
      </c>
      <c r="K13" s="543">
        <v>20437114.661399998</v>
      </c>
      <c r="L13" s="543">
        <v>0</v>
      </c>
    </row>
    <row r="14" spans="1:12">
      <c r="A14" s="354">
        <v>8</v>
      </c>
      <c r="B14" s="367" t="s">
        <v>497</v>
      </c>
      <c r="C14" s="543">
        <v>1712734608.989114</v>
      </c>
      <c r="D14" s="543">
        <v>1595511346.6344287</v>
      </c>
      <c r="E14" s="543">
        <v>103714920.61478202</v>
      </c>
      <c r="F14" s="543">
        <v>13247697.806493504</v>
      </c>
      <c r="G14" s="543">
        <v>260643.93340979001</v>
      </c>
      <c r="H14" s="543">
        <v>13728317.141399998</v>
      </c>
      <c r="I14" s="543">
        <v>4794068.7939000009</v>
      </c>
      <c r="J14" s="543">
        <v>1836451.9462000004</v>
      </c>
      <c r="K14" s="543">
        <v>6837152.4678999977</v>
      </c>
      <c r="L14" s="543">
        <v>260643.93340000001</v>
      </c>
    </row>
    <row r="15" spans="1:12">
      <c r="A15" s="354">
        <v>9</v>
      </c>
      <c r="B15" s="367" t="s">
        <v>498</v>
      </c>
      <c r="C15" s="543">
        <v>608571998.3378911</v>
      </c>
      <c r="D15" s="543">
        <v>504047671.12426353</v>
      </c>
      <c r="E15" s="543">
        <v>92056622.685125455</v>
      </c>
      <c r="F15" s="543">
        <v>12467704.528502164</v>
      </c>
      <c r="G15" s="543">
        <v>0</v>
      </c>
      <c r="H15" s="543">
        <v>2975889.5584000014</v>
      </c>
      <c r="I15" s="543">
        <v>1538579.728700001</v>
      </c>
      <c r="J15" s="543">
        <v>360178.8268000001</v>
      </c>
      <c r="K15" s="543">
        <v>1077131.0029000002</v>
      </c>
      <c r="L15" s="543">
        <v>0</v>
      </c>
    </row>
    <row r="16" spans="1:12">
      <c r="A16" s="354">
        <v>10</v>
      </c>
      <c r="B16" s="367" t="s">
        <v>499</v>
      </c>
      <c r="C16" s="543">
        <v>501963880.37714463</v>
      </c>
      <c r="D16" s="543">
        <v>489730325.56166774</v>
      </c>
      <c r="E16" s="543">
        <v>9690171.4413446076</v>
      </c>
      <c r="F16" s="543">
        <v>2543383.3741322686</v>
      </c>
      <c r="G16" s="543">
        <v>0</v>
      </c>
      <c r="H16" s="543">
        <v>4075344.6614000015</v>
      </c>
      <c r="I16" s="543">
        <v>2182657.059700001</v>
      </c>
      <c r="J16" s="543">
        <v>409382.16000000015</v>
      </c>
      <c r="K16" s="543">
        <v>1483305.4417000003</v>
      </c>
      <c r="L16" s="543">
        <v>0</v>
      </c>
    </row>
    <row r="17" spans="1:12">
      <c r="A17" s="354">
        <v>11</v>
      </c>
      <c r="B17" s="367" t="s">
        <v>500</v>
      </c>
      <c r="C17" s="543">
        <v>281980830.6958313</v>
      </c>
      <c r="D17" s="543">
        <v>265068454.65091816</v>
      </c>
      <c r="E17" s="543">
        <v>13608924.631097119</v>
      </c>
      <c r="F17" s="543">
        <v>3303451.413816025</v>
      </c>
      <c r="G17" s="543">
        <v>0</v>
      </c>
      <c r="H17" s="543">
        <v>3458945.2382000005</v>
      </c>
      <c r="I17" s="543">
        <v>1116590.9364000002</v>
      </c>
      <c r="J17" s="543">
        <v>929370.01900000009</v>
      </c>
      <c r="K17" s="543">
        <v>1412984.2828000002</v>
      </c>
      <c r="L17" s="543">
        <v>0</v>
      </c>
    </row>
    <row r="18" spans="1:12">
      <c r="A18" s="354">
        <v>12</v>
      </c>
      <c r="B18" s="367" t="s">
        <v>501</v>
      </c>
      <c r="C18" s="543">
        <v>1071597774.66232</v>
      </c>
      <c r="D18" s="543">
        <v>958156258.16049182</v>
      </c>
      <c r="E18" s="543">
        <v>65961799.114705183</v>
      </c>
      <c r="F18" s="543">
        <v>47479717.387123026</v>
      </c>
      <c r="G18" s="543">
        <v>0</v>
      </c>
      <c r="H18" s="543">
        <v>22085932.995899998</v>
      </c>
      <c r="I18" s="543">
        <v>3097418.6204999997</v>
      </c>
      <c r="J18" s="543">
        <v>2827481.7659</v>
      </c>
      <c r="K18" s="543">
        <v>16161032.6095</v>
      </c>
      <c r="L18" s="543">
        <v>0</v>
      </c>
    </row>
    <row r="19" spans="1:12">
      <c r="A19" s="354">
        <v>13</v>
      </c>
      <c r="B19" s="367" t="s">
        <v>502</v>
      </c>
      <c r="C19" s="543">
        <v>475192955.87957066</v>
      </c>
      <c r="D19" s="543">
        <v>430440055.05144453</v>
      </c>
      <c r="E19" s="543">
        <v>30348297.235687967</v>
      </c>
      <c r="F19" s="543">
        <v>14404603.592438182</v>
      </c>
      <c r="G19" s="543">
        <v>0</v>
      </c>
      <c r="H19" s="543">
        <v>4728493.8007000014</v>
      </c>
      <c r="I19" s="543">
        <v>1399215.1339000002</v>
      </c>
      <c r="J19" s="543">
        <v>1379640.6046000007</v>
      </c>
      <c r="K19" s="543">
        <v>1949638.0622</v>
      </c>
      <c r="L19" s="543">
        <v>0</v>
      </c>
    </row>
    <row r="20" spans="1:12">
      <c r="A20" s="354">
        <v>14</v>
      </c>
      <c r="B20" s="367" t="s">
        <v>503</v>
      </c>
      <c r="C20" s="543">
        <v>1167654454.5005076</v>
      </c>
      <c r="D20" s="543">
        <v>950873890.8779757</v>
      </c>
      <c r="E20" s="543">
        <v>162006713.67197892</v>
      </c>
      <c r="F20" s="543">
        <v>54773849.95055297</v>
      </c>
      <c r="G20" s="543">
        <v>0</v>
      </c>
      <c r="H20" s="543">
        <v>7119598.3575999998</v>
      </c>
      <c r="I20" s="543">
        <v>2407576.6951000001</v>
      </c>
      <c r="J20" s="543">
        <v>1620776.5374999999</v>
      </c>
      <c r="K20" s="543">
        <v>3091245.125</v>
      </c>
      <c r="L20" s="543">
        <v>0</v>
      </c>
    </row>
    <row r="21" spans="1:12">
      <c r="A21" s="354">
        <v>15</v>
      </c>
      <c r="B21" s="367" t="s">
        <v>504</v>
      </c>
      <c r="C21" s="543">
        <v>419175091.70836425</v>
      </c>
      <c r="D21" s="543">
        <v>353083580.29485476</v>
      </c>
      <c r="E21" s="543">
        <v>37961128.702441573</v>
      </c>
      <c r="F21" s="543">
        <v>28130382.711067885</v>
      </c>
      <c r="G21" s="543">
        <v>0</v>
      </c>
      <c r="H21" s="543">
        <v>6449507.0630999999</v>
      </c>
      <c r="I21" s="543">
        <v>1500185.5408000001</v>
      </c>
      <c r="J21" s="543">
        <v>874497.69599999976</v>
      </c>
      <c r="K21" s="543">
        <v>4074823.8262999998</v>
      </c>
      <c r="L21" s="543">
        <v>0</v>
      </c>
    </row>
    <row r="22" spans="1:12">
      <c r="A22" s="354">
        <v>16</v>
      </c>
      <c r="B22" s="367" t="s">
        <v>505</v>
      </c>
      <c r="C22" s="543">
        <v>233477219.98181385</v>
      </c>
      <c r="D22" s="543">
        <v>88425684.792870536</v>
      </c>
      <c r="E22" s="543">
        <v>99002191.116986513</v>
      </c>
      <c r="F22" s="543">
        <v>46049344.071956821</v>
      </c>
      <c r="G22" s="543">
        <v>0</v>
      </c>
      <c r="H22" s="543">
        <v>456750.13489999995</v>
      </c>
      <c r="I22" s="543">
        <v>98069.652399999992</v>
      </c>
      <c r="J22" s="543">
        <v>184624.28909999999</v>
      </c>
      <c r="K22" s="543">
        <v>174056.19339999999</v>
      </c>
      <c r="L22" s="543">
        <v>0</v>
      </c>
    </row>
    <row r="23" spans="1:12">
      <c r="A23" s="354">
        <v>17</v>
      </c>
      <c r="B23" s="367" t="s">
        <v>506</v>
      </c>
      <c r="C23" s="543">
        <v>452002726.53278697</v>
      </c>
      <c r="D23" s="543">
        <v>446575593.9785161</v>
      </c>
      <c r="E23" s="543">
        <v>159911.52239173002</v>
      </c>
      <c r="F23" s="543">
        <v>5267221.0318791103</v>
      </c>
      <c r="G23" s="543">
        <v>0</v>
      </c>
      <c r="H23" s="543">
        <v>886728.51870000002</v>
      </c>
      <c r="I23" s="543">
        <v>658944.45110000006</v>
      </c>
      <c r="J23" s="543">
        <v>12354.1183</v>
      </c>
      <c r="K23" s="543">
        <v>215429.94930000001</v>
      </c>
      <c r="L23" s="543">
        <v>0</v>
      </c>
    </row>
    <row r="24" spans="1:12">
      <c r="A24" s="354">
        <v>18</v>
      </c>
      <c r="B24" s="367" t="s">
        <v>507</v>
      </c>
      <c r="C24" s="543">
        <v>1192170427.1498821</v>
      </c>
      <c r="D24" s="543">
        <v>1163967368.5727069</v>
      </c>
      <c r="E24" s="543">
        <v>28064800.610017672</v>
      </c>
      <c r="F24" s="543">
        <v>138257.96715727</v>
      </c>
      <c r="G24" s="543">
        <v>0</v>
      </c>
      <c r="H24" s="543">
        <v>3288588.6217</v>
      </c>
      <c r="I24" s="543">
        <v>2810064.2472000001</v>
      </c>
      <c r="J24" s="543">
        <v>384387.54899999994</v>
      </c>
      <c r="K24" s="543">
        <v>94136.825500000006</v>
      </c>
      <c r="L24" s="543">
        <v>0</v>
      </c>
    </row>
    <row r="25" spans="1:12">
      <c r="A25" s="354">
        <v>19</v>
      </c>
      <c r="B25" s="367" t="s">
        <v>508</v>
      </c>
      <c r="C25" s="543">
        <v>206395986.76084545</v>
      </c>
      <c r="D25" s="543">
        <v>203412872.4914391</v>
      </c>
      <c r="E25" s="543">
        <v>2530114.5038964278</v>
      </c>
      <c r="F25" s="543">
        <v>452999.76550992002</v>
      </c>
      <c r="G25" s="543">
        <v>0</v>
      </c>
      <c r="H25" s="543">
        <v>958844.4439999999</v>
      </c>
      <c r="I25" s="543">
        <v>378706.11729999993</v>
      </c>
      <c r="J25" s="543">
        <v>256473.46849999996</v>
      </c>
      <c r="K25" s="543">
        <v>323664.85820000002</v>
      </c>
      <c r="L25" s="543">
        <v>0</v>
      </c>
    </row>
    <row r="26" spans="1:12">
      <c r="A26" s="354">
        <v>20</v>
      </c>
      <c r="B26" s="367" t="s">
        <v>509</v>
      </c>
      <c r="C26" s="543">
        <v>561507127.42440712</v>
      </c>
      <c r="D26" s="543">
        <v>449884748.03070116</v>
      </c>
      <c r="E26" s="543">
        <v>35490738.45687519</v>
      </c>
      <c r="F26" s="543">
        <v>76131640.936830744</v>
      </c>
      <c r="G26" s="543">
        <v>0</v>
      </c>
      <c r="H26" s="543">
        <v>10337283.3419</v>
      </c>
      <c r="I26" s="543">
        <v>945070.6244999998</v>
      </c>
      <c r="J26" s="543">
        <v>658337.06749999989</v>
      </c>
      <c r="K26" s="543">
        <v>8733875.6499000005</v>
      </c>
      <c r="L26" s="543">
        <v>0</v>
      </c>
    </row>
    <row r="27" spans="1:12">
      <c r="A27" s="354">
        <v>21</v>
      </c>
      <c r="B27" s="367" t="s">
        <v>510</v>
      </c>
      <c r="C27" s="543">
        <v>96986814.432353184</v>
      </c>
      <c r="D27" s="543">
        <v>80144257.792222306</v>
      </c>
      <c r="E27" s="543">
        <v>4892012.77638782</v>
      </c>
      <c r="F27" s="543">
        <v>11950543.86374305</v>
      </c>
      <c r="G27" s="543">
        <v>0</v>
      </c>
      <c r="H27" s="543">
        <v>8860610.8607999999</v>
      </c>
      <c r="I27" s="543">
        <v>229080.76669999992</v>
      </c>
      <c r="J27" s="543">
        <v>194595.1881</v>
      </c>
      <c r="K27" s="543">
        <v>8436934.9059999995</v>
      </c>
      <c r="L27" s="543">
        <v>0</v>
      </c>
    </row>
    <row r="28" spans="1:12">
      <c r="A28" s="354">
        <v>22</v>
      </c>
      <c r="B28" s="367" t="s">
        <v>511</v>
      </c>
      <c r="C28" s="543">
        <v>71505510.564519078</v>
      </c>
      <c r="D28" s="543">
        <v>55607476.582721993</v>
      </c>
      <c r="E28" s="543">
        <v>15733143.318724822</v>
      </c>
      <c r="F28" s="543">
        <v>164890.66307225998</v>
      </c>
      <c r="G28" s="543">
        <v>0</v>
      </c>
      <c r="H28" s="543">
        <v>321707.51789999998</v>
      </c>
      <c r="I28" s="543">
        <v>77066.319500000012</v>
      </c>
      <c r="J28" s="543">
        <v>174695.68479999999</v>
      </c>
      <c r="K28" s="543">
        <v>69945.513599999991</v>
      </c>
      <c r="L28" s="543">
        <v>0</v>
      </c>
    </row>
    <row r="29" spans="1:12">
      <c r="A29" s="354">
        <v>23</v>
      </c>
      <c r="B29" s="367" t="s">
        <v>512</v>
      </c>
      <c r="C29" s="543">
        <v>5095460973.8047466</v>
      </c>
      <c r="D29" s="543">
        <v>4758198319.6656151</v>
      </c>
      <c r="E29" s="543">
        <v>275282837.90888292</v>
      </c>
      <c r="F29" s="543">
        <v>61979816.230248548</v>
      </c>
      <c r="G29" s="543">
        <v>0</v>
      </c>
      <c r="H29" s="543">
        <v>53702910.452600002</v>
      </c>
      <c r="I29" s="543">
        <v>16239943.919499993</v>
      </c>
      <c r="J29" s="543">
        <v>14584921.251299996</v>
      </c>
      <c r="K29" s="543">
        <v>22878045.281800013</v>
      </c>
      <c r="L29" s="543">
        <v>0</v>
      </c>
    </row>
    <row r="30" spans="1:12">
      <c r="A30" s="354">
        <v>24</v>
      </c>
      <c r="B30" s="367" t="s">
        <v>513</v>
      </c>
      <c r="C30" s="543">
        <v>1377659262.6142159</v>
      </c>
      <c r="D30" s="543">
        <v>1266701209.7391531</v>
      </c>
      <c r="E30" s="543">
        <v>83256067.175594598</v>
      </c>
      <c r="F30" s="543">
        <v>27701985.699468181</v>
      </c>
      <c r="G30" s="543">
        <v>0</v>
      </c>
      <c r="H30" s="543">
        <v>21844506.410200004</v>
      </c>
      <c r="I30" s="543">
        <v>6287298.7353000026</v>
      </c>
      <c r="J30" s="543">
        <v>4516808.7042000005</v>
      </c>
      <c r="K30" s="543">
        <v>11040398.970699999</v>
      </c>
      <c r="L30" s="543">
        <v>0</v>
      </c>
    </row>
    <row r="31" spans="1:12">
      <c r="A31" s="354">
        <v>25</v>
      </c>
      <c r="B31" s="367" t="s">
        <v>514</v>
      </c>
      <c r="C31" s="543">
        <v>6155582120.9033709</v>
      </c>
      <c r="D31" s="543">
        <v>5746018731.2221708</v>
      </c>
      <c r="E31" s="543">
        <v>312064542.08896953</v>
      </c>
      <c r="F31" s="543">
        <v>97498847.592230782</v>
      </c>
      <c r="G31" s="543">
        <v>0</v>
      </c>
      <c r="H31" s="543">
        <v>133151585.67419997</v>
      </c>
      <c r="I31" s="543">
        <v>38212674.440999992</v>
      </c>
      <c r="J31" s="543">
        <v>40615633.444700003</v>
      </c>
      <c r="K31" s="543">
        <v>54323277.788499989</v>
      </c>
      <c r="L31" s="543">
        <v>0</v>
      </c>
    </row>
    <row r="32" spans="1:12">
      <c r="A32" s="354">
        <v>26</v>
      </c>
      <c r="B32" s="367" t="s">
        <v>570</v>
      </c>
      <c r="C32" s="543">
        <v>356793797.17828828</v>
      </c>
      <c r="D32" s="543">
        <v>337567155.62176985</v>
      </c>
      <c r="E32" s="543">
        <v>11229061.522618946</v>
      </c>
      <c r="F32" s="543">
        <v>7997580.0338994889</v>
      </c>
      <c r="G32" s="543">
        <v>0</v>
      </c>
      <c r="H32" s="543">
        <v>7067170.4674000004</v>
      </c>
      <c r="I32" s="543">
        <v>364868.02439999999</v>
      </c>
      <c r="J32" s="543">
        <v>636574.71900000004</v>
      </c>
      <c r="K32" s="543">
        <v>6065727.7240000004</v>
      </c>
      <c r="L32" s="543">
        <v>0</v>
      </c>
    </row>
    <row r="33" spans="1:12">
      <c r="A33" s="354">
        <v>27</v>
      </c>
      <c r="B33" s="411" t="s">
        <v>66</v>
      </c>
      <c r="C33" s="543">
        <v>28594173167.768902</v>
      </c>
      <c r="D33" s="543">
        <v>26161358289.296715</v>
      </c>
      <c r="E33" s="543">
        <v>1665260598.9563177</v>
      </c>
      <c r="F33" s="543">
        <v>767293635.58245909</v>
      </c>
      <c r="G33" s="543">
        <v>260643.93340979001</v>
      </c>
      <c r="H33" s="543">
        <v>393402612.52079993</v>
      </c>
      <c r="I33" s="543">
        <v>95585512.824799985</v>
      </c>
      <c r="J33" s="543">
        <v>78151634.131099999</v>
      </c>
      <c r="K33" s="543">
        <v>219404821.63150001</v>
      </c>
      <c r="L33" s="543">
        <v>260643.93340000001</v>
      </c>
    </row>
    <row r="35" spans="1:12">
      <c r="B35" s="410"/>
      <c r="C35" s="410"/>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3"/>
  <sheetViews>
    <sheetView showGridLines="0" zoomScale="70" zoomScaleNormal="70" workbookViewId="0">
      <selection activeCell="A5" sqref="A5:B5"/>
    </sheetView>
  </sheetViews>
  <sheetFormatPr defaultColWidth="8.7265625" defaultRowHeight="12"/>
  <cols>
    <col min="1" max="1" width="11.81640625" style="273" bestFit="1" customWidth="1"/>
    <col min="2" max="2" width="165.1796875" style="273" customWidth="1"/>
    <col min="3" max="11" width="28.26953125" style="273" customWidth="1"/>
    <col min="12" max="16384" width="8.7265625" style="273"/>
  </cols>
  <sheetData>
    <row r="1" spans="1:11" s="266" customFormat="1" ht="13">
      <c r="A1" s="265" t="s">
        <v>97</v>
      </c>
      <c r="B1" s="218" t="str">
        <f>Info!C2</f>
        <v>სს თიბისი ბანკი</v>
      </c>
      <c r="C1" s="364"/>
      <c r="D1" s="364"/>
      <c r="E1" s="364"/>
      <c r="F1" s="364"/>
      <c r="G1" s="364"/>
      <c r="H1" s="364"/>
      <c r="I1" s="364"/>
      <c r="J1" s="364"/>
      <c r="K1" s="364"/>
    </row>
    <row r="2" spans="1:11" s="266" customFormat="1">
      <c r="A2" s="265" t="s">
        <v>98</v>
      </c>
      <c r="B2" s="268">
        <f>'1. key ratios'!B2</f>
        <v>46203</v>
      </c>
      <c r="C2" s="364"/>
      <c r="D2" s="364"/>
      <c r="E2" s="364"/>
      <c r="F2" s="364"/>
      <c r="G2" s="364"/>
      <c r="H2" s="364"/>
      <c r="I2" s="364"/>
      <c r="J2" s="364"/>
      <c r="K2" s="364"/>
    </row>
    <row r="3" spans="1:11" s="266" customFormat="1">
      <c r="A3" s="267" t="s">
        <v>571</v>
      </c>
      <c r="B3" s="364"/>
      <c r="C3" s="364"/>
      <c r="D3" s="364"/>
      <c r="E3" s="364"/>
      <c r="F3" s="364"/>
      <c r="G3" s="364"/>
      <c r="H3" s="364"/>
      <c r="I3" s="364"/>
      <c r="J3" s="364"/>
      <c r="K3" s="364"/>
    </row>
    <row r="4" spans="1:11">
      <c r="A4" s="415"/>
      <c r="B4" s="415"/>
      <c r="C4" s="414" t="s">
        <v>475</v>
      </c>
      <c r="D4" s="414" t="s">
        <v>476</v>
      </c>
      <c r="E4" s="414" t="s">
        <v>477</v>
      </c>
      <c r="F4" s="414" t="s">
        <v>478</v>
      </c>
      <c r="G4" s="414" t="s">
        <v>479</v>
      </c>
      <c r="H4" s="414" t="s">
        <v>480</v>
      </c>
      <c r="I4" s="414" t="s">
        <v>481</v>
      </c>
      <c r="J4" s="414" t="s">
        <v>482</v>
      </c>
      <c r="K4" s="414" t="s">
        <v>483</v>
      </c>
    </row>
    <row r="5" spans="1:11" ht="104.15" customHeight="1">
      <c r="A5" s="803" t="s">
        <v>878</v>
      </c>
      <c r="B5" s="804"/>
      <c r="C5" s="413" t="s">
        <v>572</v>
      </c>
      <c r="D5" s="413" t="s">
        <v>565</v>
      </c>
      <c r="E5" s="413" t="s">
        <v>566</v>
      </c>
      <c r="F5" s="413" t="s">
        <v>877</v>
      </c>
      <c r="G5" s="413" t="s">
        <v>573</v>
      </c>
      <c r="H5" s="413" t="s">
        <v>574</v>
      </c>
      <c r="I5" s="413" t="s">
        <v>575</v>
      </c>
      <c r="J5" s="413" t="s">
        <v>576</v>
      </c>
      <c r="K5" s="413" t="s">
        <v>577</v>
      </c>
    </row>
    <row r="6" spans="1:11">
      <c r="A6" s="354">
        <v>1</v>
      </c>
      <c r="B6" s="354" t="s">
        <v>578</v>
      </c>
      <c r="C6" s="528">
        <v>475535531.8911224</v>
      </c>
      <c r="D6" s="528">
        <v>238280763.6495932</v>
      </c>
      <c r="E6" s="528">
        <v>107625596.88852084</v>
      </c>
      <c r="F6" s="528">
        <v>215203576.98809701</v>
      </c>
      <c r="G6" s="528">
        <v>19494285197.268013</v>
      </c>
      <c r="H6" s="528">
        <v>1058033279.9193107</v>
      </c>
      <c r="I6" s="528">
        <v>1100469014.7913892</v>
      </c>
      <c r="J6" s="528">
        <v>1137646563.1153183</v>
      </c>
      <c r="K6" s="528">
        <v>4767093643.2574921</v>
      </c>
    </row>
    <row r="7" spans="1:11">
      <c r="A7" s="354">
        <v>2</v>
      </c>
      <c r="B7" s="354" t="s">
        <v>579</v>
      </c>
      <c r="C7" s="528">
        <v>0</v>
      </c>
      <c r="D7" s="528">
        <v>0</v>
      </c>
      <c r="E7" s="528">
        <v>0</v>
      </c>
      <c r="F7" s="528">
        <v>0</v>
      </c>
      <c r="G7" s="528">
        <v>0</v>
      </c>
      <c r="H7" s="528">
        <v>0</v>
      </c>
      <c r="I7" s="528">
        <v>50248834.879000001</v>
      </c>
      <c r="J7" s="528">
        <v>0</v>
      </c>
      <c r="K7" s="528">
        <v>134112969.86014101</v>
      </c>
    </row>
    <row r="8" spans="1:11">
      <c r="A8" s="354">
        <v>3</v>
      </c>
      <c r="B8" s="354" t="s">
        <v>543</v>
      </c>
      <c r="C8" s="528">
        <v>235566465.18207896</v>
      </c>
      <c r="D8" s="528">
        <v>4004673.6060000001</v>
      </c>
      <c r="E8" s="528">
        <v>353145841.55951202</v>
      </c>
      <c r="F8" s="528">
        <v>0</v>
      </c>
      <c r="G8" s="528">
        <v>1048012221.2437528</v>
      </c>
      <c r="H8" s="528">
        <v>474401491.17004108</v>
      </c>
      <c r="I8" s="528">
        <v>223974024.61707699</v>
      </c>
      <c r="J8" s="528">
        <v>225341871.347812</v>
      </c>
      <c r="K8" s="528">
        <v>876982017.64787853</v>
      </c>
    </row>
    <row r="9" spans="1:11">
      <c r="A9" s="354">
        <v>4</v>
      </c>
      <c r="B9" s="372" t="s">
        <v>876</v>
      </c>
      <c r="C9" s="528">
        <v>67616.340463999994</v>
      </c>
      <c r="D9" s="528">
        <v>8214918.6023435015</v>
      </c>
      <c r="E9" s="528">
        <v>1212766.6754385</v>
      </c>
      <c r="F9" s="528">
        <v>0</v>
      </c>
      <c r="G9" s="528">
        <v>568110182.63277495</v>
      </c>
      <c r="H9" s="528">
        <v>12360166.459478321</v>
      </c>
      <c r="I9" s="528">
        <v>46929465.856919497</v>
      </c>
      <c r="J9" s="528">
        <v>33314555.24602776</v>
      </c>
      <c r="K9" s="528">
        <v>97344607.702421606</v>
      </c>
    </row>
    <row r="10" spans="1:11">
      <c r="A10" s="354">
        <v>5</v>
      </c>
      <c r="B10" s="372" t="s">
        <v>875</v>
      </c>
      <c r="C10" s="528">
        <v>0</v>
      </c>
      <c r="D10" s="528">
        <v>0</v>
      </c>
      <c r="E10" s="528">
        <v>0</v>
      </c>
      <c r="F10" s="528">
        <v>0</v>
      </c>
      <c r="G10" s="528">
        <v>0</v>
      </c>
      <c r="H10" s="528">
        <v>0</v>
      </c>
      <c r="I10" s="528">
        <v>0</v>
      </c>
      <c r="J10" s="528">
        <v>0</v>
      </c>
      <c r="K10" s="528">
        <v>0</v>
      </c>
    </row>
    <row r="11" spans="1:11">
      <c r="A11" s="354">
        <v>6</v>
      </c>
      <c r="B11" s="372" t="s">
        <v>874</v>
      </c>
      <c r="C11" s="528">
        <v>977718.75179999997</v>
      </c>
      <c r="D11" s="528">
        <v>548000</v>
      </c>
      <c r="E11" s="528">
        <v>0</v>
      </c>
      <c r="F11" s="528">
        <v>0</v>
      </c>
      <c r="G11" s="528">
        <v>5624517.7492200006</v>
      </c>
      <c r="H11" s="528">
        <v>0</v>
      </c>
      <c r="I11" s="528">
        <v>643415.093735</v>
      </c>
      <c r="J11" s="528">
        <v>41473.245239999997</v>
      </c>
      <c r="K11" s="528">
        <v>2068470.6071550008</v>
      </c>
    </row>
    <row r="13" spans="1:11" ht="13.5">
      <c r="B13" s="412"/>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0"/>
  <sheetViews>
    <sheetView showGridLines="0" zoomScale="70" zoomScaleNormal="70" workbookViewId="0">
      <selection activeCell="B2" sqref="B2"/>
    </sheetView>
  </sheetViews>
  <sheetFormatPr defaultColWidth="8.7265625" defaultRowHeight="14.5"/>
  <cols>
    <col min="1" max="1" width="10" style="416" bestFit="1" customWidth="1"/>
    <col min="2" max="2" width="71.7265625" style="416" customWidth="1"/>
    <col min="3" max="3" width="14.54296875" style="416" bestFit="1" customWidth="1"/>
    <col min="4" max="5" width="15.26953125" style="416" bestFit="1" customWidth="1"/>
    <col min="6" max="6" width="20.1796875" style="416" bestFit="1" customWidth="1"/>
    <col min="7" max="7" width="37.7265625" style="416" bestFit="1" customWidth="1"/>
    <col min="8" max="8" width="14.54296875" style="416" bestFit="1" customWidth="1"/>
    <col min="9" max="10" width="15.26953125" style="416" bestFit="1" customWidth="1"/>
    <col min="11" max="11" width="20.1796875" style="416" bestFit="1" customWidth="1"/>
    <col min="12" max="12" width="37.7265625" style="416" bestFit="1" customWidth="1"/>
    <col min="13" max="13" width="13.1796875" style="416" bestFit="1" customWidth="1"/>
    <col min="14" max="15" width="15.26953125" style="416" bestFit="1" customWidth="1"/>
    <col min="16" max="16" width="20.1796875" style="416" bestFit="1" customWidth="1"/>
    <col min="17" max="17" width="37.7265625" style="416" bestFit="1" customWidth="1"/>
    <col min="18" max="18" width="18.1796875" style="416" bestFit="1" customWidth="1"/>
    <col min="19" max="19" width="48.1796875" style="416" bestFit="1" customWidth="1"/>
    <col min="20" max="20" width="45.81640625" style="416" bestFit="1" customWidth="1"/>
    <col min="21" max="21" width="48.1796875" style="416" bestFit="1" customWidth="1"/>
    <col min="22" max="22" width="44.453125" style="416" bestFit="1" customWidth="1"/>
    <col min="23" max="16384" width="8.7265625" style="416"/>
  </cols>
  <sheetData>
    <row r="1" spans="1:22">
      <c r="A1" s="265" t="s">
        <v>97</v>
      </c>
      <c r="B1" s="218" t="str">
        <f>Info!C2</f>
        <v>სს თიბისი ბანკი</v>
      </c>
    </row>
    <row r="2" spans="1:22">
      <c r="A2" s="265" t="s">
        <v>98</v>
      </c>
      <c r="B2" s="268">
        <f>'1. key ratios'!B2</f>
        <v>46203</v>
      </c>
    </row>
    <row r="3" spans="1:22">
      <c r="A3" s="267" t="s">
        <v>661</v>
      </c>
      <c r="B3" s="364"/>
    </row>
    <row r="4" spans="1:22">
      <c r="A4" s="267"/>
      <c r="B4" s="364"/>
    </row>
    <row r="5" spans="1:22" ht="24" customHeight="1">
      <c r="A5" s="805" t="s">
        <v>688</v>
      </c>
      <c r="B5" s="805"/>
      <c r="C5" s="807" t="s">
        <v>880</v>
      </c>
      <c r="D5" s="807"/>
      <c r="E5" s="807"/>
      <c r="F5" s="807"/>
      <c r="G5" s="807"/>
      <c r="H5" s="807" t="s">
        <v>569</v>
      </c>
      <c r="I5" s="807"/>
      <c r="J5" s="807"/>
      <c r="K5" s="807"/>
      <c r="L5" s="807"/>
      <c r="M5" s="807" t="s">
        <v>879</v>
      </c>
      <c r="N5" s="807"/>
      <c r="O5" s="807"/>
      <c r="P5" s="807"/>
      <c r="Q5" s="807"/>
      <c r="R5" s="806" t="s">
        <v>687</v>
      </c>
      <c r="S5" s="806" t="s">
        <v>691</v>
      </c>
      <c r="T5" s="806" t="s">
        <v>690</v>
      </c>
      <c r="U5" s="806" t="s">
        <v>921</v>
      </c>
      <c r="V5" s="806" t="s">
        <v>922</v>
      </c>
    </row>
    <row r="6" spans="1:22" ht="36" customHeight="1">
      <c r="A6" s="805"/>
      <c r="B6" s="805"/>
      <c r="C6" s="425"/>
      <c r="D6" s="362" t="s">
        <v>864</v>
      </c>
      <c r="E6" s="362" t="s">
        <v>863</v>
      </c>
      <c r="F6" s="362" t="s">
        <v>862</v>
      </c>
      <c r="G6" s="362" t="s">
        <v>861</v>
      </c>
      <c r="H6" s="425"/>
      <c r="I6" s="362" t="s">
        <v>864</v>
      </c>
      <c r="J6" s="362" t="s">
        <v>863</v>
      </c>
      <c r="K6" s="362" t="s">
        <v>862</v>
      </c>
      <c r="L6" s="362" t="s">
        <v>861</v>
      </c>
      <c r="M6" s="425"/>
      <c r="N6" s="362" t="s">
        <v>864</v>
      </c>
      <c r="O6" s="362" t="s">
        <v>863</v>
      </c>
      <c r="P6" s="362" t="s">
        <v>862</v>
      </c>
      <c r="Q6" s="362" t="s">
        <v>861</v>
      </c>
      <c r="R6" s="806"/>
      <c r="S6" s="806"/>
      <c r="T6" s="806"/>
      <c r="U6" s="806"/>
      <c r="V6" s="806"/>
    </row>
    <row r="7" spans="1:22">
      <c r="A7" s="420">
        <v>1</v>
      </c>
      <c r="B7" s="424" t="s">
        <v>662</v>
      </c>
      <c r="C7" s="544">
        <v>79191492.798421025</v>
      </c>
      <c r="D7" s="544">
        <v>74711947.233549014</v>
      </c>
      <c r="E7" s="544">
        <v>3250488.01</v>
      </c>
      <c r="F7" s="544">
        <v>1229057.5548720001</v>
      </c>
      <c r="G7" s="544">
        <v>0</v>
      </c>
      <c r="H7" s="544">
        <v>79502034.537803337</v>
      </c>
      <c r="I7" s="544">
        <v>74913095.120038897</v>
      </c>
      <c r="J7" s="544">
        <v>3277333.7767098602</v>
      </c>
      <c r="K7" s="544">
        <v>1311605.6410545921</v>
      </c>
      <c r="L7" s="544">
        <v>0</v>
      </c>
      <c r="M7" s="544">
        <v>848491.61199999996</v>
      </c>
      <c r="N7" s="544">
        <v>143551.09109999999</v>
      </c>
      <c r="O7" s="544">
        <v>124160.156</v>
      </c>
      <c r="P7" s="544">
        <v>580780.36490000004</v>
      </c>
      <c r="Q7" s="544">
        <v>0</v>
      </c>
      <c r="R7" s="544">
        <v>967</v>
      </c>
      <c r="S7" s="545">
        <v>0.12304150982857205</v>
      </c>
      <c r="T7" s="545">
        <v>0.22053330624491679</v>
      </c>
      <c r="U7" s="545">
        <v>0.12808844775418027</v>
      </c>
      <c r="V7" s="544">
        <v>51.088120765609446</v>
      </c>
    </row>
    <row r="8" spans="1:22">
      <c r="A8" s="420">
        <v>2</v>
      </c>
      <c r="B8" s="423" t="s">
        <v>663</v>
      </c>
      <c r="C8" s="544">
        <v>4650901996.8758783</v>
      </c>
      <c r="D8" s="544">
        <v>4264267565.0379868</v>
      </c>
      <c r="E8" s="544">
        <v>303599200.06044012</v>
      </c>
      <c r="F8" s="544">
        <v>83035231.777451977</v>
      </c>
      <c r="G8" s="544">
        <v>0</v>
      </c>
      <c r="H8" s="544">
        <v>4655879992.7502537</v>
      </c>
      <c r="I8" s="544">
        <v>4256937426.7876239</v>
      </c>
      <c r="J8" s="544">
        <v>309509634.81195039</v>
      </c>
      <c r="K8" s="544">
        <v>89432931.150679216</v>
      </c>
      <c r="L8" s="544">
        <v>0</v>
      </c>
      <c r="M8" s="544">
        <v>155268010.31609991</v>
      </c>
      <c r="N8" s="544">
        <v>48023186.772799961</v>
      </c>
      <c r="O8" s="544">
        <v>50434939.122799985</v>
      </c>
      <c r="P8" s="544">
        <v>56809884.420499966</v>
      </c>
      <c r="Q8" s="544">
        <v>0</v>
      </c>
      <c r="R8" s="544">
        <v>384609</v>
      </c>
      <c r="S8" s="545">
        <v>0.16066403151738387</v>
      </c>
      <c r="T8" s="545">
        <v>0.20655997745542493</v>
      </c>
      <c r="U8" s="545">
        <v>0.15543347026116228</v>
      </c>
      <c r="V8" s="544">
        <v>54.050487276172476</v>
      </c>
    </row>
    <row r="9" spans="1:22">
      <c r="A9" s="420">
        <v>3</v>
      </c>
      <c r="B9" s="423" t="s">
        <v>664</v>
      </c>
      <c r="C9" s="544">
        <v>0</v>
      </c>
      <c r="D9" s="544">
        <v>0</v>
      </c>
      <c r="E9" s="544">
        <v>0</v>
      </c>
      <c r="F9" s="544">
        <v>0</v>
      </c>
      <c r="G9" s="544">
        <v>0</v>
      </c>
      <c r="H9" s="544">
        <v>0</v>
      </c>
      <c r="I9" s="544">
        <v>0</v>
      </c>
      <c r="J9" s="544">
        <v>0</v>
      </c>
      <c r="K9" s="544">
        <v>0</v>
      </c>
      <c r="L9" s="544">
        <v>0</v>
      </c>
      <c r="M9" s="544">
        <v>0</v>
      </c>
      <c r="N9" s="544">
        <v>0</v>
      </c>
      <c r="O9" s="544">
        <v>0</v>
      </c>
      <c r="P9" s="544">
        <v>0</v>
      </c>
      <c r="Q9" s="544">
        <v>0</v>
      </c>
      <c r="R9" s="544">
        <v>0</v>
      </c>
      <c r="S9" s="545">
        <v>0</v>
      </c>
      <c r="T9" s="545">
        <v>0</v>
      </c>
      <c r="U9" s="545">
        <v>0</v>
      </c>
      <c r="V9" s="544">
        <v>0</v>
      </c>
    </row>
    <row r="10" spans="1:22">
      <c r="A10" s="420">
        <v>4</v>
      </c>
      <c r="B10" s="423" t="s">
        <v>665</v>
      </c>
      <c r="C10" s="544">
        <v>104490682.34999999</v>
      </c>
      <c r="D10" s="544">
        <v>99596740.339999989</v>
      </c>
      <c r="E10" s="544">
        <v>2995181.42</v>
      </c>
      <c r="F10" s="544">
        <v>1898760.59</v>
      </c>
      <c r="G10" s="544">
        <v>0</v>
      </c>
      <c r="H10" s="544">
        <v>104563582.28065078</v>
      </c>
      <c r="I10" s="544">
        <v>98938476.130232513</v>
      </c>
      <c r="J10" s="544">
        <v>3258867.6694806498</v>
      </c>
      <c r="K10" s="544">
        <v>2366238.4809376197</v>
      </c>
      <c r="L10" s="544">
        <v>0</v>
      </c>
      <c r="M10" s="544">
        <v>4368448.6441000002</v>
      </c>
      <c r="N10" s="544">
        <v>1967179.1356000006</v>
      </c>
      <c r="O10" s="544">
        <v>728906.14709999994</v>
      </c>
      <c r="P10" s="544">
        <v>1672363.3614000001</v>
      </c>
      <c r="Q10" s="544">
        <v>0</v>
      </c>
      <c r="R10" s="544">
        <v>159798</v>
      </c>
      <c r="S10" s="545">
        <v>5.9712814249009684E-2</v>
      </c>
      <c r="T10" s="545">
        <v>0.13284129471196562</v>
      </c>
      <c r="U10" s="545">
        <v>8.7351376176758269E-2</v>
      </c>
      <c r="V10" s="544">
        <v>13.01407718139393</v>
      </c>
    </row>
    <row r="11" spans="1:22">
      <c r="A11" s="420">
        <v>5</v>
      </c>
      <c r="B11" s="423" t="s">
        <v>666</v>
      </c>
      <c r="C11" s="544">
        <v>52519095.727395996</v>
      </c>
      <c r="D11" s="544">
        <v>44700621.259393997</v>
      </c>
      <c r="E11" s="544">
        <v>5992761.7569390005</v>
      </c>
      <c r="F11" s="544">
        <v>1825712.7110630001</v>
      </c>
      <c r="G11" s="544">
        <v>0</v>
      </c>
      <c r="H11" s="544">
        <v>53328166.359098993</v>
      </c>
      <c r="I11" s="544">
        <v>45210789.137267992</v>
      </c>
      <c r="J11" s="544">
        <v>6153174.2007679995</v>
      </c>
      <c r="K11" s="544">
        <v>1964203.021062999</v>
      </c>
      <c r="L11" s="544">
        <v>0</v>
      </c>
      <c r="M11" s="544">
        <v>3490396.7444000002</v>
      </c>
      <c r="N11" s="544">
        <v>614983.33299999975</v>
      </c>
      <c r="O11" s="544">
        <v>1352968.8733999999</v>
      </c>
      <c r="P11" s="544">
        <v>1522444.5380000004</v>
      </c>
      <c r="Q11" s="544">
        <v>0</v>
      </c>
      <c r="R11" s="544">
        <v>92330</v>
      </c>
      <c r="S11" s="545">
        <v>5.1110645088623972E-2</v>
      </c>
      <c r="T11" s="545">
        <v>5.5521935141894338E-2</v>
      </c>
      <c r="U11" s="545">
        <v>0.13920559128111151</v>
      </c>
      <c r="V11" s="544">
        <v>244.18306230520048</v>
      </c>
    </row>
    <row r="12" spans="1:22">
      <c r="A12" s="420">
        <v>6</v>
      </c>
      <c r="B12" s="423" t="s">
        <v>667</v>
      </c>
      <c r="C12" s="544">
        <v>156089044.87000003</v>
      </c>
      <c r="D12" s="544">
        <v>142056465.91000003</v>
      </c>
      <c r="E12" s="544">
        <v>11200101.120000003</v>
      </c>
      <c r="F12" s="544">
        <v>2832477.8399999989</v>
      </c>
      <c r="G12" s="544">
        <v>0</v>
      </c>
      <c r="H12" s="544">
        <v>159953585.59200004</v>
      </c>
      <c r="I12" s="544">
        <v>144547594.12990004</v>
      </c>
      <c r="J12" s="544">
        <v>11842196.834299998</v>
      </c>
      <c r="K12" s="544">
        <v>3563794.6277999999</v>
      </c>
      <c r="L12" s="544">
        <v>0</v>
      </c>
      <c r="M12" s="544">
        <v>6820031.7654999988</v>
      </c>
      <c r="N12" s="544">
        <v>2217568.4265999999</v>
      </c>
      <c r="O12" s="544">
        <v>1950531.4659</v>
      </c>
      <c r="P12" s="544">
        <v>2651931.8729999987</v>
      </c>
      <c r="Q12" s="544">
        <v>0</v>
      </c>
      <c r="R12" s="544">
        <v>94570</v>
      </c>
      <c r="S12" s="545">
        <v>0.28127107400169948</v>
      </c>
      <c r="T12" s="545">
        <v>0.28127107400169882</v>
      </c>
      <c r="U12" s="545">
        <v>0.31762886097926829</v>
      </c>
      <c r="V12" s="544">
        <v>355.03471170655394</v>
      </c>
    </row>
    <row r="13" spans="1:22">
      <c r="A13" s="420">
        <v>7</v>
      </c>
      <c r="B13" s="423" t="s">
        <v>668</v>
      </c>
      <c r="C13" s="544">
        <v>5985295537.0397968</v>
      </c>
      <c r="D13" s="544">
        <v>5743825998.3530397</v>
      </c>
      <c r="E13" s="544">
        <v>197170795.70254198</v>
      </c>
      <c r="F13" s="544">
        <v>44298742.984215029</v>
      </c>
      <c r="G13" s="544">
        <v>0</v>
      </c>
      <c r="H13" s="544">
        <v>6113260879.1923409</v>
      </c>
      <c r="I13" s="544">
        <v>5861073496.0686207</v>
      </c>
      <c r="J13" s="544">
        <v>205567508.59072721</v>
      </c>
      <c r="K13" s="544">
        <v>46619874.532993369</v>
      </c>
      <c r="L13" s="544">
        <v>0</v>
      </c>
      <c r="M13" s="544">
        <v>29577456.969799999</v>
      </c>
      <c r="N13" s="544">
        <v>2170476.4543000003</v>
      </c>
      <c r="O13" s="544">
        <v>5234143.3289000001</v>
      </c>
      <c r="P13" s="544">
        <v>22172837.1866</v>
      </c>
      <c r="Q13" s="544">
        <v>0</v>
      </c>
      <c r="R13" s="544">
        <v>54362</v>
      </c>
      <c r="S13" s="545">
        <v>0.10395268649668526</v>
      </c>
      <c r="T13" s="545">
        <v>0.12384938402951751</v>
      </c>
      <c r="U13" s="545">
        <v>0.10138719577937595</v>
      </c>
      <c r="V13" s="544">
        <v>115.83352847462524</v>
      </c>
    </row>
    <row r="14" spans="1:22">
      <c r="A14" s="418">
        <v>7.1</v>
      </c>
      <c r="B14" s="417" t="s">
        <v>669</v>
      </c>
      <c r="C14" s="544">
        <v>4636090827.7957554</v>
      </c>
      <c r="D14" s="544">
        <v>4435738708.4796801</v>
      </c>
      <c r="E14" s="544">
        <v>162336467.30059499</v>
      </c>
      <c r="F14" s="544">
        <v>38015652.015480027</v>
      </c>
      <c r="G14" s="544">
        <v>0</v>
      </c>
      <c r="H14" s="544">
        <v>4736638539.803215</v>
      </c>
      <c r="I14" s="544">
        <v>4527696460.5825624</v>
      </c>
      <c r="J14" s="544">
        <v>169065631.17787945</v>
      </c>
      <c r="K14" s="544">
        <v>39876448.042772919</v>
      </c>
      <c r="L14" s="544">
        <v>0</v>
      </c>
      <c r="M14" s="544">
        <v>24907316.111500002</v>
      </c>
      <c r="N14" s="544">
        <v>1748147.3622000001</v>
      </c>
      <c r="O14" s="544">
        <v>4257209.1795000006</v>
      </c>
      <c r="P14" s="544">
        <v>18901959.569800001</v>
      </c>
      <c r="Q14" s="544">
        <v>0</v>
      </c>
      <c r="R14" s="544">
        <v>38726</v>
      </c>
      <c r="S14" s="545">
        <v>0.10305052945240104</v>
      </c>
      <c r="T14" s="545">
        <v>0.12261894043625308</v>
      </c>
      <c r="U14" s="545">
        <v>0.10072156099673958</v>
      </c>
      <c r="V14" s="544">
        <v>116.58508650593174</v>
      </c>
    </row>
    <row r="15" spans="1:22" ht="24">
      <c r="A15" s="418">
        <v>7.2</v>
      </c>
      <c r="B15" s="417" t="s">
        <v>670</v>
      </c>
      <c r="C15" s="544">
        <v>917067215.72295606</v>
      </c>
      <c r="D15" s="544">
        <v>890989590.1435281</v>
      </c>
      <c r="E15" s="544">
        <v>21050872.407738008</v>
      </c>
      <c r="F15" s="544">
        <v>5026753.1716900012</v>
      </c>
      <c r="G15" s="544">
        <v>0</v>
      </c>
      <c r="H15" s="544">
        <v>934723867.17454243</v>
      </c>
      <c r="I15" s="544">
        <v>907531954.89262831</v>
      </c>
      <c r="J15" s="544">
        <v>21780732.216926958</v>
      </c>
      <c r="K15" s="544">
        <v>5411180.0649871696</v>
      </c>
      <c r="L15" s="544">
        <v>0</v>
      </c>
      <c r="M15" s="544">
        <v>3470112.6414000005</v>
      </c>
      <c r="N15" s="544">
        <v>301553.00340000005</v>
      </c>
      <c r="O15" s="544">
        <v>525195.15140000009</v>
      </c>
      <c r="P15" s="544">
        <v>2643364.4866000004</v>
      </c>
      <c r="Q15" s="544">
        <v>0</v>
      </c>
      <c r="R15" s="544">
        <v>7369</v>
      </c>
      <c r="S15" s="545">
        <v>0.10617749071869638</v>
      </c>
      <c r="T15" s="545">
        <v>0.12650767531760623</v>
      </c>
      <c r="U15" s="545">
        <v>0.1035024716492621</v>
      </c>
      <c r="V15" s="544">
        <v>115.39021734947762</v>
      </c>
    </row>
    <row r="16" spans="1:22">
      <c r="A16" s="418">
        <v>7.3</v>
      </c>
      <c r="B16" s="417" t="s">
        <v>671</v>
      </c>
      <c r="C16" s="544">
        <v>432137493.52108586</v>
      </c>
      <c r="D16" s="544">
        <v>417097699.72983187</v>
      </c>
      <c r="E16" s="544">
        <v>13783455.994208999</v>
      </c>
      <c r="F16" s="544">
        <v>1256337.7970450001</v>
      </c>
      <c r="G16" s="544">
        <v>0</v>
      </c>
      <c r="H16" s="544">
        <v>441898472.21458399</v>
      </c>
      <c r="I16" s="544">
        <v>425845080.59342986</v>
      </c>
      <c r="J16" s="544">
        <v>14721145.195920797</v>
      </c>
      <c r="K16" s="544">
        <v>1332246.4252332798</v>
      </c>
      <c r="L16" s="544">
        <v>0</v>
      </c>
      <c r="M16" s="544">
        <v>1200028.2168999999</v>
      </c>
      <c r="N16" s="544">
        <v>120776.08870000001</v>
      </c>
      <c r="O16" s="544">
        <v>451738.99799999979</v>
      </c>
      <c r="P16" s="544">
        <v>627513.13020000001</v>
      </c>
      <c r="Q16" s="544">
        <v>0</v>
      </c>
      <c r="R16" s="544">
        <v>8267</v>
      </c>
      <c r="S16" s="545">
        <v>0.11117486081985245</v>
      </c>
      <c r="T16" s="545">
        <v>0.13501102497688694</v>
      </c>
      <c r="U16" s="545">
        <v>0.10403934509560844</v>
      </c>
      <c r="V16" s="544">
        <v>108.71642549844867</v>
      </c>
    </row>
    <row r="17" spans="1:22">
      <c r="A17" s="420">
        <v>8</v>
      </c>
      <c r="B17" s="423" t="s">
        <v>672</v>
      </c>
      <c r="C17" s="544">
        <v>164441234.91997403</v>
      </c>
      <c r="D17" s="544">
        <v>160585090.73860204</v>
      </c>
      <c r="E17" s="544">
        <v>2344481.1748659997</v>
      </c>
      <c r="F17" s="544">
        <v>1511663.0065060002</v>
      </c>
      <c r="G17" s="544">
        <v>0</v>
      </c>
      <c r="H17" s="544">
        <v>166440427.24195629</v>
      </c>
      <c r="I17" s="544">
        <v>162150242.29343769</v>
      </c>
      <c r="J17" s="544">
        <v>2575892.4681230001</v>
      </c>
      <c r="K17" s="544">
        <v>1714292.4803956093</v>
      </c>
      <c r="L17" s="544">
        <v>0</v>
      </c>
      <c r="M17" s="544">
        <v>1164370.8937000001</v>
      </c>
      <c r="N17" s="544">
        <v>176749.75470000005</v>
      </c>
      <c r="O17" s="544">
        <v>228038.014</v>
      </c>
      <c r="P17" s="544">
        <v>759583.12500000012</v>
      </c>
      <c r="Q17" s="544">
        <v>0</v>
      </c>
      <c r="R17" s="544">
        <v>62665</v>
      </c>
      <c r="S17" s="545">
        <v>0.20910686157055633</v>
      </c>
      <c r="T17" s="545">
        <v>0.23167943639577107</v>
      </c>
      <c r="U17" s="545">
        <v>0.20435954609644108</v>
      </c>
      <c r="V17" s="544">
        <v>4.6764828912208927</v>
      </c>
    </row>
    <row r="18" spans="1:22">
      <c r="A18" s="422">
        <v>9</v>
      </c>
      <c r="B18" s="421" t="s">
        <v>673</v>
      </c>
      <c r="C18" s="544">
        <v>0</v>
      </c>
      <c r="D18" s="544">
        <v>0</v>
      </c>
      <c r="E18" s="544">
        <v>0</v>
      </c>
      <c r="F18" s="544">
        <v>0</v>
      </c>
      <c r="G18" s="544">
        <v>0</v>
      </c>
      <c r="H18" s="544">
        <v>0</v>
      </c>
      <c r="I18" s="544">
        <v>0</v>
      </c>
      <c r="J18" s="544">
        <v>0</v>
      </c>
      <c r="K18" s="544">
        <v>0</v>
      </c>
      <c r="L18" s="544">
        <v>0</v>
      </c>
      <c r="M18" s="544">
        <v>0</v>
      </c>
      <c r="N18" s="544">
        <v>0</v>
      </c>
      <c r="O18" s="544">
        <v>0</v>
      </c>
      <c r="P18" s="544">
        <v>0</v>
      </c>
      <c r="Q18" s="544">
        <v>0</v>
      </c>
      <c r="R18" s="544">
        <v>0</v>
      </c>
      <c r="S18" s="545">
        <v>0</v>
      </c>
      <c r="T18" s="545">
        <v>0</v>
      </c>
      <c r="U18" s="545">
        <v>0</v>
      </c>
      <c r="V18" s="544">
        <v>0</v>
      </c>
    </row>
    <row r="19" spans="1:22">
      <c r="A19" s="420">
        <v>10</v>
      </c>
      <c r="B19" s="419" t="s">
        <v>689</v>
      </c>
      <c r="C19" s="544">
        <v>11192929084.581465</v>
      </c>
      <c r="D19" s="544">
        <v>10529744428.87257</v>
      </c>
      <c r="E19" s="544">
        <v>526553009.24478716</v>
      </c>
      <c r="F19" s="544">
        <v>136631646.46410802</v>
      </c>
      <c r="G19" s="544">
        <v>0</v>
      </c>
      <c r="H19" s="544">
        <v>11332928667.954103</v>
      </c>
      <c r="I19" s="544">
        <v>10643771119.667122</v>
      </c>
      <c r="J19" s="544">
        <v>542184608.35205901</v>
      </c>
      <c r="K19" s="544">
        <v>146972939.93492341</v>
      </c>
      <c r="L19" s="544">
        <v>0</v>
      </c>
      <c r="M19" s="544">
        <v>201537206.94559991</v>
      </c>
      <c r="N19" s="544">
        <v>55313694.968099959</v>
      </c>
      <c r="O19" s="544">
        <v>60053687.10809999</v>
      </c>
      <c r="P19" s="544">
        <v>86169824.869399965</v>
      </c>
      <c r="Q19" s="544">
        <v>0</v>
      </c>
      <c r="R19" s="544">
        <v>849301</v>
      </c>
      <c r="S19" s="545">
        <v>0.13848832563950966</v>
      </c>
      <c r="T19" s="545">
        <v>0.17505876052180933</v>
      </c>
      <c r="U19" s="545">
        <v>0.1286082981922482</v>
      </c>
      <c r="V19" s="544">
        <v>91.097705560535061</v>
      </c>
    </row>
    <row r="20" spans="1:22" ht="24">
      <c r="A20" s="418">
        <v>10.1</v>
      </c>
      <c r="B20" s="417" t="s">
        <v>692</v>
      </c>
      <c r="C20" s="544">
        <v>0</v>
      </c>
      <c r="D20" s="544">
        <v>0</v>
      </c>
      <c r="E20" s="544">
        <v>0</v>
      </c>
      <c r="F20" s="544">
        <v>0</v>
      </c>
      <c r="G20" s="544">
        <v>0</v>
      </c>
      <c r="H20" s="544">
        <v>0</v>
      </c>
      <c r="I20" s="544">
        <v>0</v>
      </c>
      <c r="J20" s="544">
        <v>0</v>
      </c>
      <c r="K20" s="544">
        <v>0</v>
      </c>
      <c r="L20" s="544">
        <v>0</v>
      </c>
      <c r="M20" s="544">
        <v>0</v>
      </c>
      <c r="N20" s="544">
        <v>0</v>
      </c>
      <c r="O20" s="544">
        <v>0</v>
      </c>
      <c r="P20" s="544">
        <v>0</v>
      </c>
      <c r="Q20" s="544">
        <v>0</v>
      </c>
      <c r="R20" s="544">
        <v>0</v>
      </c>
      <c r="S20" s="545">
        <v>0</v>
      </c>
      <c r="T20" s="545">
        <v>0</v>
      </c>
      <c r="U20" s="545">
        <v>0</v>
      </c>
      <c r="V20" s="544">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zoomScale="90" zoomScaleNormal="90" workbookViewId="0">
      <selection sqref="A1:C1"/>
    </sheetView>
  </sheetViews>
  <sheetFormatPr defaultColWidth="43.54296875" defaultRowHeight="12"/>
  <cols>
    <col min="1" max="1" width="8" style="122" customWidth="1"/>
    <col min="2" max="2" width="66.1796875" style="123" customWidth="1"/>
    <col min="3" max="3" width="131.453125" style="124" customWidth="1"/>
    <col min="4" max="5" width="10.26953125" style="115" customWidth="1"/>
    <col min="6" max="6" width="67.54296875" style="115" customWidth="1"/>
    <col min="7" max="16384" width="43.54296875" style="115"/>
  </cols>
  <sheetData>
    <row r="1" spans="1:3" ht="13" thickTop="1" thickBot="1">
      <c r="A1" s="864" t="s">
        <v>176</v>
      </c>
      <c r="B1" s="865"/>
      <c r="C1" s="866"/>
    </row>
    <row r="2" spans="1:3" ht="26.25" customHeight="1">
      <c r="A2" s="432"/>
      <c r="B2" s="817" t="s">
        <v>177</v>
      </c>
      <c r="C2" s="817"/>
    </row>
    <row r="3" spans="1:3" s="120" customFormat="1" ht="11.25" customHeight="1">
      <c r="A3" s="119"/>
      <c r="B3" s="817" t="s">
        <v>251</v>
      </c>
      <c r="C3" s="817"/>
    </row>
    <row r="4" spans="1:3" ht="12" customHeight="1" thickBot="1">
      <c r="A4" s="839" t="s">
        <v>255</v>
      </c>
      <c r="B4" s="840"/>
      <c r="C4" s="841"/>
    </row>
    <row r="5" spans="1:3" ht="12.5" thickTop="1">
      <c r="A5" s="116"/>
      <c r="B5" s="842" t="s">
        <v>178</v>
      </c>
      <c r="C5" s="843"/>
    </row>
    <row r="6" spans="1:3">
      <c r="A6" s="432"/>
      <c r="B6" s="812" t="s">
        <v>252</v>
      </c>
      <c r="C6" s="813"/>
    </row>
    <row r="7" spans="1:3">
      <c r="A7" s="432"/>
      <c r="B7" s="812" t="s">
        <v>179</v>
      </c>
      <c r="C7" s="813"/>
    </row>
    <row r="8" spans="1:3">
      <c r="A8" s="432"/>
      <c r="B8" s="812" t="s">
        <v>253</v>
      </c>
      <c r="C8" s="813"/>
    </row>
    <row r="9" spans="1:3">
      <c r="A9" s="432"/>
      <c r="B9" s="862" t="s">
        <v>254</v>
      </c>
      <c r="C9" s="863"/>
    </row>
    <row r="10" spans="1:3">
      <c r="A10" s="432"/>
      <c r="B10" s="860" t="s">
        <v>180</v>
      </c>
      <c r="C10" s="861" t="s">
        <v>180</v>
      </c>
    </row>
    <row r="11" spans="1:3">
      <c r="A11" s="432"/>
      <c r="B11" s="860" t="s">
        <v>181</v>
      </c>
      <c r="C11" s="861" t="s">
        <v>181</v>
      </c>
    </row>
    <row r="12" spans="1:3">
      <c r="A12" s="432"/>
      <c r="B12" s="860" t="s">
        <v>182</v>
      </c>
      <c r="C12" s="861" t="s">
        <v>182</v>
      </c>
    </row>
    <row r="13" spans="1:3">
      <c r="A13" s="432"/>
      <c r="B13" s="860" t="s">
        <v>183</v>
      </c>
      <c r="C13" s="861" t="s">
        <v>183</v>
      </c>
    </row>
    <row r="14" spans="1:3">
      <c r="A14" s="432"/>
      <c r="B14" s="860" t="s">
        <v>184</v>
      </c>
      <c r="C14" s="861" t="s">
        <v>184</v>
      </c>
    </row>
    <row r="15" spans="1:3" ht="21.75" customHeight="1">
      <c r="A15" s="432"/>
      <c r="B15" s="860" t="s">
        <v>185</v>
      </c>
      <c r="C15" s="861" t="s">
        <v>185</v>
      </c>
    </row>
    <row r="16" spans="1:3">
      <c r="A16" s="432"/>
      <c r="B16" s="860" t="s">
        <v>186</v>
      </c>
      <c r="C16" s="861" t="s">
        <v>187</v>
      </c>
    </row>
    <row r="17" spans="1:6">
      <c r="A17" s="432"/>
      <c r="B17" s="860" t="s">
        <v>188</v>
      </c>
      <c r="C17" s="861" t="s">
        <v>189</v>
      </c>
    </row>
    <row r="18" spans="1:6">
      <c r="A18" s="432"/>
      <c r="B18" s="860" t="s">
        <v>190</v>
      </c>
      <c r="C18" s="861" t="s">
        <v>191</v>
      </c>
    </row>
    <row r="19" spans="1:6">
      <c r="A19" s="623"/>
      <c r="B19" s="858" t="s">
        <v>192</v>
      </c>
      <c r="C19" s="859" t="s">
        <v>192</v>
      </c>
    </row>
    <row r="20" spans="1:6">
      <c r="A20" s="623"/>
      <c r="B20" s="858" t="s">
        <v>924</v>
      </c>
      <c r="C20" s="859" t="s">
        <v>193</v>
      </c>
    </row>
    <row r="21" spans="1:6">
      <c r="A21" s="432"/>
      <c r="B21" s="858" t="s">
        <v>967</v>
      </c>
      <c r="C21" s="859" t="s">
        <v>194</v>
      </c>
    </row>
    <row r="22" spans="1:6" ht="23.25" customHeight="1">
      <c r="A22" s="432"/>
      <c r="B22" s="860" t="s">
        <v>195</v>
      </c>
      <c r="C22" s="861" t="s">
        <v>196</v>
      </c>
      <c r="F22" s="466"/>
    </row>
    <row r="23" spans="1:6">
      <c r="A23" s="432"/>
      <c r="B23" s="860" t="s">
        <v>197</v>
      </c>
      <c r="C23" s="861" t="s">
        <v>197</v>
      </c>
    </row>
    <row r="24" spans="1:6">
      <c r="A24" s="432"/>
      <c r="B24" s="860" t="s">
        <v>198</v>
      </c>
      <c r="C24" s="861" t="s">
        <v>199</v>
      </c>
    </row>
    <row r="25" spans="1:6" ht="12.5" thickBot="1">
      <c r="A25" s="117"/>
      <c r="B25" s="852" t="s">
        <v>200</v>
      </c>
      <c r="C25" s="853"/>
    </row>
    <row r="26" spans="1:6" ht="13" thickTop="1" thickBot="1">
      <c r="A26" s="839" t="s">
        <v>816</v>
      </c>
      <c r="B26" s="840"/>
      <c r="C26" s="841"/>
    </row>
    <row r="27" spans="1:6" ht="13" thickTop="1" thickBot="1">
      <c r="A27" s="118"/>
      <c r="B27" s="854" t="s">
        <v>817</v>
      </c>
      <c r="C27" s="855"/>
    </row>
    <row r="28" spans="1:6" ht="13" thickTop="1" thickBot="1">
      <c r="A28" s="839" t="s">
        <v>256</v>
      </c>
      <c r="B28" s="840"/>
      <c r="C28" s="841"/>
    </row>
    <row r="29" spans="1:6" ht="12.5" thickTop="1">
      <c r="A29" s="116"/>
      <c r="B29" s="856" t="s">
        <v>820</v>
      </c>
      <c r="C29" s="857" t="s">
        <v>201</v>
      </c>
    </row>
    <row r="30" spans="1:6">
      <c r="A30" s="432"/>
      <c r="B30" s="831" t="s">
        <v>205</v>
      </c>
      <c r="C30" s="832" t="s">
        <v>202</v>
      </c>
    </row>
    <row r="31" spans="1:6">
      <c r="A31" s="432"/>
      <c r="B31" s="831" t="s">
        <v>818</v>
      </c>
      <c r="C31" s="832" t="s">
        <v>203</v>
      </c>
    </row>
    <row r="32" spans="1:6">
      <c r="A32" s="432"/>
      <c r="B32" s="831" t="s">
        <v>819</v>
      </c>
      <c r="C32" s="832" t="s">
        <v>204</v>
      </c>
    </row>
    <row r="33" spans="1:3">
      <c r="A33" s="432"/>
      <c r="B33" s="831" t="s">
        <v>208</v>
      </c>
      <c r="C33" s="832" t="s">
        <v>209</v>
      </c>
    </row>
    <row r="34" spans="1:3">
      <c r="A34" s="432"/>
      <c r="B34" s="831" t="s">
        <v>821</v>
      </c>
      <c r="C34" s="832" t="s">
        <v>206</v>
      </c>
    </row>
    <row r="35" spans="1:3">
      <c r="A35" s="432"/>
      <c r="B35" s="831" t="s">
        <v>822</v>
      </c>
      <c r="C35" s="832" t="s">
        <v>207</v>
      </c>
    </row>
    <row r="36" spans="1:3">
      <c r="A36" s="432"/>
      <c r="B36" s="812" t="s">
        <v>823</v>
      </c>
      <c r="C36" s="851"/>
    </row>
    <row r="37" spans="1:3" ht="24.75" customHeight="1">
      <c r="A37" s="432"/>
      <c r="B37" s="831" t="s">
        <v>824</v>
      </c>
      <c r="C37" s="832" t="s">
        <v>210</v>
      </c>
    </row>
    <row r="38" spans="1:3" ht="23.25" customHeight="1">
      <c r="A38" s="432"/>
      <c r="B38" s="831" t="s">
        <v>825</v>
      </c>
      <c r="C38" s="832" t="s">
        <v>211</v>
      </c>
    </row>
    <row r="39" spans="1:3" ht="23.25" customHeight="1">
      <c r="A39" s="432"/>
      <c r="B39" s="812" t="s">
        <v>826</v>
      </c>
      <c r="C39" s="813"/>
    </row>
    <row r="40" spans="1:3" ht="12" customHeight="1">
      <c r="A40" s="432"/>
      <c r="B40" s="831" t="s">
        <v>827</v>
      </c>
      <c r="C40" s="832"/>
    </row>
    <row r="41" spans="1:3" ht="12.5" thickBot="1">
      <c r="A41" s="839" t="s">
        <v>257</v>
      </c>
      <c r="B41" s="840"/>
      <c r="C41" s="841"/>
    </row>
    <row r="42" spans="1:3" ht="12.5" thickTop="1">
      <c r="A42" s="116"/>
      <c r="B42" s="842" t="s">
        <v>287</v>
      </c>
      <c r="C42" s="843" t="s">
        <v>212</v>
      </c>
    </row>
    <row r="43" spans="1:3">
      <c r="A43" s="432"/>
      <c r="B43" s="812" t="s">
        <v>286</v>
      </c>
      <c r="C43" s="813"/>
    </row>
    <row r="44" spans="1:3" ht="23.25" customHeight="1" thickBot="1">
      <c r="A44" s="117"/>
      <c r="B44" s="835" t="s">
        <v>213</v>
      </c>
      <c r="C44" s="836" t="s">
        <v>214</v>
      </c>
    </row>
    <row r="45" spans="1:3" ht="11.25" customHeight="1" thickTop="1" thickBot="1">
      <c r="A45" s="839" t="s">
        <v>258</v>
      </c>
      <c r="B45" s="840"/>
      <c r="C45" s="841"/>
    </row>
    <row r="46" spans="1:3" ht="26.25" customHeight="1" thickTop="1">
      <c r="A46" s="432"/>
      <c r="B46" s="812" t="s">
        <v>259</v>
      </c>
      <c r="C46" s="813"/>
    </row>
    <row r="47" spans="1:3" ht="12.5" thickBot="1">
      <c r="A47" s="839" t="s">
        <v>260</v>
      </c>
      <c r="B47" s="840"/>
      <c r="C47" s="841"/>
    </row>
    <row r="48" spans="1:3" ht="12.5" thickTop="1">
      <c r="A48" s="116"/>
      <c r="B48" s="842" t="s">
        <v>215</v>
      </c>
      <c r="C48" s="843" t="s">
        <v>215</v>
      </c>
    </row>
    <row r="49" spans="1:3" ht="11.25" customHeight="1">
      <c r="A49" s="432"/>
      <c r="B49" s="812" t="s">
        <v>216</v>
      </c>
      <c r="C49" s="813" t="s">
        <v>216</v>
      </c>
    </row>
    <row r="50" spans="1:3">
      <c r="A50" s="432"/>
      <c r="B50" s="812" t="s">
        <v>217</v>
      </c>
      <c r="C50" s="813" t="s">
        <v>217</v>
      </c>
    </row>
    <row r="51" spans="1:3" ht="11.25" customHeight="1">
      <c r="A51" s="432"/>
      <c r="B51" s="812" t="s">
        <v>829</v>
      </c>
      <c r="C51" s="813" t="s">
        <v>218</v>
      </c>
    </row>
    <row r="52" spans="1:3" ht="33.65" customHeight="1">
      <c r="A52" s="432"/>
      <c r="B52" s="812" t="s">
        <v>219</v>
      </c>
      <c r="C52" s="813" t="s">
        <v>219</v>
      </c>
    </row>
    <row r="53" spans="1:3" ht="11.25" customHeight="1">
      <c r="A53" s="432"/>
      <c r="B53" s="812" t="s">
        <v>307</v>
      </c>
      <c r="C53" s="813" t="s">
        <v>220</v>
      </c>
    </row>
    <row r="54" spans="1:3" ht="11.25" customHeight="1" thickBot="1">
      <c r="A54" s="839" t="s">
        <v>261</v>
      </c>
      <c r="B54" s="840"/>
      <c r="C54" s="841"/>
    </row>
    <row r="55" spans="1:3" ht="12.5" thickTop="1">
      <c r="A55" s="116"/>
      <c r="B55" s="842" t="s">
        <v>215</v>
      </c>
      <c r="C55" s="843" t="s">
        <v>215</v>
      </c>
    </row>
    <row r="56" spans="1:3">
      <c r="A56" s="432"/>
      <c r="B56" s="812" t="s">
        <v>221</v>
      </c>
      <c r="C56" s="813" t="s">
        <v>221</v>
      </c>
    </row>
    <row r="57" spans="1:3">
      <c r="A57" s="432"/>
      <c r="B57" s="812" t="s">
        <v>264</v>
      </c>
      <c r="C57" s="813" t="s">
        <v>222</v>
      </c>
    </row>
    <row r="58" spans="1:3">
      <c r="A58" s="432"/>
      <c r="B58" s="812" t="s">
        <v>223</v>
      </c>
      <c r="C58" s="813" t="s">
        <v>223</v>
      </c>
    </row>
    <row r="59" spans="1:3">
      <c r="A59" s="432"/>
      <c r="B59" s="812" t="s">
        <v>224</v>
      </c>
      <c r="C59" s="813" t="s">
        <v>224</v>
      </c>
    </row>
    <row r="60" spans="1:3">
      <c r="A60" s="432"/>
      <c r="B60" s="812" t="s">
        <v>225</v>
      </c>
      <c r="C60" s="813" t="s">
        <v>225</v>
      </c>
    </row>
    <row r="61" spans="1:3">
      <c r="A61" s="432"/>
      <c r="B61" s="812" t="s">
        <v>265</v>
      </c>
      <c r="C61" s="813" t="s">
        <v>226</v>
      </c>
    </row>
    <row r="62" spans="1:3" ht="12" customHeight="1">
      <c r="A62" s="432"/>
      <c r="B62" s="849" t="s">
        <v>976</v>
      </c>
      <c r="C62" s="850" t="s">
        <v>227</v>
      </c>
    </row>
    <row r="63" spans="1:3" ht="12.5" thickBot="1">
      <c r="A63" s="117"/>
      <c r="B63" s="835" t="s">
        <v>228</v>
      </c>
      <c r="C63" s="836" t="s">
        <v>228</v>
      </c>
    </row>
    <row r="64" spans="1:3" ht="11.25" customHeight="1" thickTop="1">
      <c r="A64" s="828" t="s">
        <v>262</v>
      </c>
      <c r="B64" s="829"/>
      <c r="C64" s="830"/>
    </row>
    <row r="65" spans="1:3" ht="12.5" thickBot="1">
      <c r="A65" s="117"/>
      <c r="B65" s="835" t="s">
        <v>229</v>
      </c>
      <c r="C65" s="836" t="s">
        <v>229</v>
      </c>
    </row>
    <row r="66" spans="1:3" ht="11.25" customHeight="1" thickTop="1">
      <c r="A66" s="846" t="s">
        <v>968</v>
      </c>
      <c r="B66" s="847"/>
      <c r="C66" s="848"/>
    </row>
    <row r="67" spans="1:3" ht="12.5" thickBot="1">
      <c r="A67" s="624"/>
      <c r="B67" s="837" t="s">
        <v>969</v>
      </c>
      <c r="C67" s="838"/>
    </row>
    <row r="68" spans="1:3" ht="11.25" customHeight="1" thickTop="1" thickBot="1">
      <c r="A68" s="839" t="s">
        <v>263</v>
      </c>
      <c r="B68" s="840"/>
      <c r="C68" s="841"/>
    </row>
    <row r="69" spans="1:3" ht="12.5" thickTop="1">
      <c r="A69" s="116"/>
      <c r="B69" s="842" t="s">
        <v>230</v>
      </c>
      <c r="C69" s="843" t="s">
        <v>230</v>
      </c>
    </row>
    <row r="70" spans="1:3">
      <c r="A70" s="432"/>
      <c r="B70" s="812" t="s">
        <v>831</v>
      </c>
      <c r="C70" s="813" t="s">
        <v>231</v>
      </c>
    </row>
    <row r="71" spans="1:3">
      <c r="A71" s="432"/>
      <c r="B71" s="812" t="s">
        <v>232</v>
      </c>
      <c r="C71" s="813" t="s">
        <v>232</v>
      </c>
    </row>
    <row r="72" spans="1:3" ht="55" customHeight="1">
      <c r="A72" s="432"/>
      <c r="B72" s="844" t="s">
        <v>970</v>
      </c>
      <c r="C72" s="845" t="s">
        <v>233</v>
      </c>
    </row>
    <row r="73" spans="1:3" ht="33.75" customHeight="1">
      <c r="A73" s="432"/>
      <c r="B73" s="833" t="s">
        <v>266</v>
      </c>
      <c r="C73" s="834" t="s">
        <v>234</v>
      </c>
    </row>
    <row r="74" spans="1:3" ht="15.75" customHeight="1">
      <c r="A74" s="432"/>
      <c r="B74" s="833" t="s">
        <v>832</v>
      </c>
      <c r="C74" s="834" t="s">
        <v>235</v>
      </c>
    </row>
    <row r="75" spans="1:3">
      <c r="A75" s="432"/>
      <c r="B75" s="812" t="s">
        <v>236</v>
      </c>
      <c r="C75" s="813" t="s">
        <v>236</v>
      </c>
    </row>
    <row r="76" spans="1:3" ht="12.5" thickBot="1">
      <c r="A76" s="117"/>
      <c r="B76" s="835" t="s">
        <v>237</v>
      </c>
      <c r="C76" s="836" t="s">
        <v>237</v>
      </c>
    </row>
    <row r="77" spans="1:3" ht="12.5" thickTop="1">
      <c r="A77" s="828" t="s">
        <v>290</v>
      </c>
      <c r="B77" s="829"/>
      <c r="C77" s="830"/>
    </row>
    <row r="78" spans="1:3">
      <c r="A78" s="432"/>
      <c r="B78" s="812" t="s">
        <v>229</v>
      </c>
      <c r="C78" s="813"/>
    </row>
    <row r="79" spans="1:3">
      <c r="A79" s="432"/>
      <c r="B79" s="812" t="s">
        <v>288</v>
      </c>
      <c r="C79" s="813"/>
    </row>
    <row r="80" spans="1:3">
      <c r="A80" s="432"/>
      <c r="B80" s="812" t="s">
        <v>289</v>
      </c>
      <c r="C80" s="813"/>
    </row>
    <row r="81" spans="1:3">
      <c r="A81" s="828" t="s">
        <v>291</v>
      </c>
      <c r="B81" s="829"/>
      <c r="C81" s="830"/>
    </row>
    <row r="82" spans="1:3">
      <c r="A82" s="432"/>
      <c r="B82" s="812" t="s">
        <v>229</v>
      </c>
      <c r="C82" s="813"/>
    </row>
    <row r="83" spans="1:3">
      <c r="A83" s="432"/>
      <c r="B83" s="812" t="s">
        <v>292</v>
      </c>
      <c r="C83" s="813"/>
    </row>
    <row r="84" spans="1:3" ht="79.5" customHeight="1">
      <c r="A84" s="432"/>
      <c r="B84" s="812" t="s">
        <v>306</v>
      </c>
      <c r="C84" s="813"/>
    </row>
    <row r="85" spans="1:3" ht="53.25" customHeight="1">
      <c r="A85" s="432"/>
      <c r="B85" s="812" t="s">
        <v>305</v>
      </c>
      <c r="C85" s="813"/>
    </row>
    <row r="86" spans="1:3">
      <c r="A86" s="432"/>
      <c r="B86" s="812" t="s">
        <v>293</v>
      </c>
      <c r="C86" s="813"/>
    </row>
    <row r="87" spans="1:3">
      <c r="A87" s="432"/>
      <c r="B87" s="812" t="s">
        <v>294</v>
      </c>
      <c r="C87" s="813"/>
    </row>
    <row r="88" spans="1:3">
      <c r="A88" s="432"/>
      <c r="B88" s="812" t="s">
        <v>295</v>
      </c>
      <c r="C88" s="813"/>
    </row>
    <row r="89" spans="1:3">
      <c r="A89" s="828" t="s">
        <v>296</v>
      </c>
      <c r="B89" s="829"/>
      <c r="C89" s="830"/>
    </row>
    <row r="90" spans="1:3">
      <c r="A90" s="432"/>
      <c r="B90" s="812" t="s">
        <v>229</v>
      </c>
      <c r="C90" s="813"/>
    </row>
    <row r="91" spans="1:3">
      <c r="A91" s="432"/>
      <c r="B91" s="812" t="s">
        <v>298</v>
      </c>
      <c r="C91" s="813"/>
    </row>
    <row r="92" spans="1:3" ht="12" customHeight="1">
      <c r="A92" s="432"/>
      <c r="B92" s="812" t="s">
        <v>299</v>
      </c>
      <c r="C92" s="813"/>
    </row>
    <row r="93" spans="1:3">
      <c r="A93" s="432"/>
      <c r="B93" s="812" t="s">
        <v>300</v>
      </c>
      <c r="C93" s="813"/>
    </row>
    <row r="94" spans="1:3" ht="24.75" customHeight="1">
      <c r="A94" s="432"/>
      <c r="B94" s="831" t="s">
        <v>336</v>
      </c>
      <c r="C94" s="832"/>
    </row>
    <row r="95" spans="1:3" ht="24" customHeight="1">
      <c r="A95" s="432"/>
      <c r="B95" s="831" t="s">
        <v>337</v>
      </c>
      <c r="C95" s="832"/>
    </row>
    <row r="96" spans="1:3" ht="13.5" customHeight="1">
      <c r="A96" s="432"/>
      <c r="B96" s="831" t="s">
        <v>301</v>
      </c>
      <c r="C96" s="832"/>
    </row>
    <row r="97" spans="1:3" ht="11.25" customHeight="1" thickBot="1">
      <c r="A97" s="824" t="s">
        <v>332</v>
      </c>
      <c r="B97" s="825"/>
      <c r="C97" s="826"/>
    </row>
    <row r="98" spans="1:3" ht="13" thickTop="1" thickBot="1">
      <c r="A98" s="827" t="s">
        <v>238</v>
      </c>
      <c r="B98" s="827"/>
      <c r="C98" s="827"/>
    </row>
    <row r="99" spans="1:3">
      <c r="A99" s="169">
        <v>2</v>
      </c>
      <c r="B99" s="262" t="s">
        <v>312</v>
      </c>
      <c r="C99" s="262" t="s">
        <v>333</v>
      </c>
    </row>
    <row r="100" spans="1:3">
      <c r="A100" s="121">
        <v>3</v>
      </c>
      <c r="B100" s="263" t="s">
        <v>313</v>
      </c>
      <c r="C100" s="264" t="s">
        <v>334</v>
      </c>
    </row>
    <row r="101" spans="1:3">
      <c r="A101" s="121">
        <v>4</v>
      </c>
      <c r="B101" s="263" t="s">
        <v>314</v>
      </c>
      <c r="C101" s="264" t="s">
        <v>338</v>
      </c>
    </row>
    <row r="102" spans="1:3" ht="11.25" customHeight="1">
      <c r="A102" s="121">
        <v>5</v>
      </c>
      <c r="B102" s="263" t="s">
        <v>315</v>
      </c>
      <c r="C102" s="264" t="s">
        <v>335</v>
      </c>
    </row>
    <row r="103" spans="1:3" ht="12" customHeight="1">
      <c r="A103" s="121">
        <v>6</v>
      </c>
      <c r="B103" s="263" t="s">
        <v>330</v>
      </c>
      <c r="C103" s="264" t="s">
        <v>316</v>
      </c>
    </row>
    <row r="104" spans="1:3" ht="12" customHeight="1">
      <c r="A104" s="121">
        <v>7</v>
      </c>
      <c r="B104" s="263" t="s">
        <v>317</v>
      </c>
      <c r="C104" s="264" t="s">
        <v>331</v>
      </c>
    </row>
    <row r="105" spans="1:3">
      <c r="A105" s="121">
        <v>8</v>
      </c>
      <c r="B105" s="263" t="s">
        <v>322</v>
      </c>
      <c r="C105" s="264" t="s">
        <v>342</v>
      </c>
    </row>
    <row r="106" spans="1:3" ht="11.25" customHeight="1">
      <c r="A106" s="828" t="s">
        <v>302</v>
      </c>
      <c r="B106" s="829"/>
      <c r="C106" s="830"/>
    </row>
    <row r="107" spans="1:3" ht="12" customHeight="1">
      <c r="A107" s="432"/>
      <c r="B107" s="812" t="s">
        <v>229</v>
      </c>
      <c r="C107" s="813"/>
    </row>
    <row r="108" spans="1:3">
      <c r="A108" s="828" t="s">
        <v>462</v>
      </c>
      <c r="B108" s="829"/>
      <c r="C108" s="830"/>
    </row>
    <row r="109" spans="1:3" ht="12" customHeight="1">
      <c r="A109" s="432"/>
      <c r="B109" s="812" t="s">
        <v>464</v>
      </c>
      <c r="C109" s="813"/>
    </row>
    <row r="110" spans="1:3">
      <c r="A110" s="432"/>
      <c r="B110" s="812" t="s">
        <v>465</v>
      </c>
      <c r="C110" s="813"/>
    </row>
    <row r="111" spans="1:3">
      <c r="A111" s="432"/>
      <c r="B111" s="812" t="s">
        <v>463</v>
      </c>
      <c r="C111" s="813"/>
    </row>
    <row r="112" spans="1:3">
      <c r="A112" s="809" t="s">
        <v>696</v>
      </c>
      <c r="B112" s="809"/>
      <c r="C112" s="809"/>
    </row>
    <row r="113" spans="1:3">
      <c r="A113" s="821" t="s">
        <v>176</v>
      </c>
      <c r="B113" s="821"/>
      <c r="C113" s="821"/>
    </row>
    <row r="114" spans="1:3">
      <c r="A114" s="452">
        <v>1</v>
      </c>
      <c r="B114" s="819" t="s">
        <v>580</v>
      </c>
      <c r="C114" s="820"/>
    </row>
    <row r="115" spans="1:3">
      <c r="A115" s="452">
        <v>2</v>
      </c>
      <c r="B115" s="822" t="s">
        <v>581</v>
      </c>
      <c r="C115" s="823"/>
    </row>
    <row r="116" spans="1:3">
      <c r="A116" s="452">
        <v>3</v>
      </c>
      <c r="B116" s="819" t="s">
        <v>906</v>
      </c>
      <c r="C116" s="820"/>
    </row>
    <row r="117" spans="1:3">
      <c r="A117" s="452">
        <v>4</v>
      </c>
      <c r="B117" s="819" t="s">
        <v>905</v>
      </c>
      <c r="C117" s="820"/>
    </row>
    <row r="118" spans="1:3">
      <c r="A118" s="452">
        <v>5</v>
      </c>
      <c r="B118" s="590" t="s">
        <v>904</v>
      </c>
      <c r="C118" s="591"/>
    </row>
    <row r="119" spans="1:3">
      <c r="A119" s="452">
        <v>6</v>
      </c>
      <c r="B119" s="819" t="s">
        <v>916</v>
      </c>
      <c r="C119" s="820"/>
    </row>
    <row r="120" spans="1:3" ht="48.65" customHeight="1">
      <c r="A120" s="452">
        <v>7</v>
      </c>
      <c r="B120" s="819" t="s">
        <v>917</v>
      </c>
      <c r="C120" s="820"/>
    </row>
    <row r="121" spans="1:3">
      <c r="A121" s="431">
        <v>8</v>
      </c>
      <c r="B121" s="426" t="s">
        <v>607</v>
      </c>
      <c r="C121" s="450" t="s">
        <v>903</v>
      </c>
    </row>
    <row r="122" spans="1:3" ht="24">
      <c r="A122" s="452">
        <v>9.01</v>
      </c>
      <c r="B122" s="426" t="s">
        <v>491</v>
      </c>
      <c r="C122" s="427" t="s">
        <v>656</v>
      </c>
    </row>
    <row r="123" spans="1:3" ht="36">
      <c r="A123" s="452">
        <v>9.02</v>
      </c>
      <c r="B123" s="426" t="s">
        <v>492</v>
      </c>
      <c r="C123" s="427" t="s">
        <v>659</v>
      </c>
    </row>
    <row r="124" spans="1:3">
      <c r="A124" s="452">
        <v>9.0299999999999994</v>
      </c>
      <c r="B124" s="427" t="s">
        <v>840</v>
      </c>
      <c r="C124" s="427" t="s">
        <v>582</v>
      </c>
    </row>
    <row r="125" spans="1:3">
      <c r="A125" s="452">
        <v>9.0399999999999991</v>
      </c>
      <c r="B125" s="426" t="s">
        <v>493</v>
      </c>
      <c r="C125" s="427" t="s">
        <v>583</v>
      </c>
    </row>
    <row r="126" spans="1:3">
      <c r="A126" s="452">
        <v>9.0500000000000007</v>
      </c>
      <c r="B126" s="426" t="s">
        <v>494</v>
      </c>
      <c r="C126" s="427" t="s">
        <v>584</v>
      </c>
    </row>
    <row r="127" spans="1:3" ht="24">
      <c r="A127" s="452">
        <v>9.06</v>
      </c>
      <c r="B127" s="426" t="s">
        <v>495</v>
      </c>
      <c r="C127" s="427" t="s">
        <v>585</v>
      </c>
    </row>
    <row r="128" spans="1:3">
      <c r="A128" s="452">
        <v>9.07</v>
      </c>
      <c r="B128" s="454" t="s">
        <v>496</v>
      </c>
      <c r="C128" s="427" t="s">
        <v>586</v>
      </c>
    </row>
    <row r="129" spans="1:3" ht="24">
      <c r="A129" s="452">
        <v>9.08</v>
      </c>
      <c r="B129" s="426" t="s">
        <v>497</v>
      </c>
      <c r="C129" s="427" t="s">
        <v>587</v>
      </c>
    </row>
    <row r="130" spans="1:3" ht="24">
      <c r="A130" s="452">
        <v>9.09</v>
      </c>
      <c r="B130" s="426" t="s">
        <v>498</v>
      </c>
      <c r="C130" s="427" t="s">
        <v>588</v>
      </c>
    </row>
    <row r="131" spans="1:3">
      <c r="A131" s="453">
        <v>9.1</v>
      </c>
      <c r="B131" s="426" t="s">
        <v>499</v>
      </c>
      <c r="C131" s="427" t="s">
        <v>589</v>
      </c>
    </row>
    <row r="132" spans="1:3">
      <c r="A132" s="452">
        <v>9.11</v>
      </c>
      <c r="B132" s="426" t="s">
        <v>500</v>
      </c>
      <c r="C132" s="427" t="s">
        <v>590</v>
      </c>
    </row>
    <row r="133" spans="1:3">
      <c r="A133" s="452">
        <v>9.1199999999999992</v>
      </c>
      <c r="B133" s="426" t="s">
        <v>501</v>
      </c>
      <c r="C133" s="427" t="s">
        <v>591</v>
      </c>
    </row>
    <row r="134" spans="1:3">
      <c r="A134" s="452">
        <v>9.1300000000000008</v>
      </c>
      <c r="B134" s="426" t="s">
        <v>502</v>
      </c>
      <c r="C134" s="427" t="s">
        <v>592</v>
      </c>
    </row>
    <row r="135" spans="1:3">
      <c r="A135" s="452">
        <v>9.14</v>
      </c>
      <c r="B135" s="426" t="s">
        <v>503</v>
      </c>
      <c r="C135" s="427" t="s">
        <v>593</v>
      </c>
    </row>
    <row r="136" spans="1:3">
      <c r="A136" s="452">
        <v>9.15</v>
      </c>
      <c r="B136" s="426" t="s">
        <v>504</v>
      </c>
      <c r="C136" s="427" t="s">
        <v>594</v>
      </c>
    </row>
    <row r="137" spans="1:3">
      <c r="A137" s="452">
        <v>9.16</v>
      </c>
      <c r="B137" s="426" t="s">
        <v>505</v>
      </c>
      <c r="C137" s="427" t="s">
        <v>595</v>
      </c>
    </row>
    <row r="138" spans="1:3">
      <c r="A138" s="452">
        <v>9.17</v>
      </c>
      <c r="B138" s="427" t="s">
        <v>506</v>
      </c>
      <c r="C138" s="427" t="s">
        <v>596</v>
      </c>
    </row>
    <row r="139" spans="1:3" ht="24">
      <c r="A139" s="452">
        <v>9.18</v>
      </c>
      <c r="B139" s="426" t="s">
        <v>507</v>
      </c>
      <c r="C139" s="427" t="s">
        <v>597</v>
      </c>
    </row>
    <row r="140" spans="1:3">
      <c r="A140" s="452">
        <v>9.19</v>
      </c>
      <c r="B140" s="426" t="s">
        <v>508</v>
      </c>
      <c r="C140" s="427" t="s">
        <v>598</v>
      </c>
    </row>
    <row r="141" spans="1:3">
      <c r="A141" s="453">
        <v>9.1999999999999993</v>
      </c>
      <c r="B141" s="426" t="s">
        <v>509</v>
      </c>
      <c r="C141" s="427" t="s">
        <v>599</v>
      </c>
    </row>
    <row r="142" spans="1:3">
      <c r="A142" s="452">
        <v>9.2100000000000009</v>
      </c>
      <c r="B142" s="426" t="s">
        <v>510</v>
      </c>
      <c r="C142" s="427" t="s">
        <v>600</v>
      </c>
    </row>
    <row r="143" spans="1:3">
      <c r="A143" s="452">
        <v>9.2200000000000006</v>
      </c>
      <c r="B143" s="426" t="s">
        <v>511</v>
      </c>
      <c r="C143" s="427" t="s">
        <v>601</v>
      </c>
    </row>
    <row r="144" spans="1:3" ht="24">
      <c r="A144" s="452">
        <v>9.23</v>
      </c>
      <c r="B144" s="426" t="s">
        <v>512</v>
      </c>
      <c r="C144" s="427" t="s">
        <v>602</v>
      </c>
    </row>
    <row r="145" spans="1:3" ht="24">
      <c r="A145" s="452">
        <v>9.24</v>
      </c>
      <c r="B145" s="426" t="s">
        <v>513</v>
      </c>
      <c r="C145" s="427" t="s">
        <v>603</v>
      </c>
    </row>
    <row r="146" spans="1:3">
      <c r="A146" s="452">
        <v>9.2500000000000107</v>
      </c>
      <c r="B146" s="426" t="s">
        <v>514</v>
      </c>
      <c r="C146" s="427" t="s">
        <v>604</v>
      </c>
    </row>
    <row r="147" spans="1:3" ht="24">
      <c r="A147" s="452">
        <v>9.2600000000000193</v>
      </c>
      <c r="B147" s="426" t="s">
        <v>605</v>
      </c>
      <c r="C147" s="592" t="s">
        <v>606</v>
      </c>
    </row>
    <row r="148" spans="1:3" s="274" customFormat="1" ht="24">
      <c r="A148" s="452">
        <v>9.2700000000000298</v>
      </c>
      <c r="B148" s="426" t="s">
        <v>88</v>
      </c>
      <c r="C148" s="592" t="s">
        <v>657</v>
      </c>
    </row>
    <row r="149" spans="1:3" s="274" customFormat="1">
      <c r="A149" s="432"/>
      <c r="B149" s="814" t="s">
        <v>608</v>
      </c>
      <c r="C149" s="815"/>
    </row>
    <row r="150" spans="1:3" s="274" customFormat="1">
      <c r="A150" s="431">
        <v>1</v>
      </c>
      <c r="B150" s="812" t="s">
        <v>902</v>
      </c>
      <c r="C150" s="813"/>
    </row>
    <row r="151" spans="1:3" s="274" customFormat="1">
      <c r="A151" s="431">
        <v>2</v>
      </c>
      <c r="B151" s="812" t="s">
        <v>658</v>
      </c>
      <c r="C151" s="813"/>
    </row>
    <row r="152" spans="1:3" s="274" customFormat="1">
      <c r="A152" s="431">
        <v>3</v>
      </c>
      <c r="B152" s="812" t="s">
        <v>655</v>
      </c>
      <c r="C152" s="813"/>
    </row>
    <row r="153" spans="1:3" s="274" customFormat="1">
      <c r="A153" s="432"/>
      <c r="B153" s="814" t="s">
        <v>609</v>
      </c>
      <c r="C153" s="815"/>
    </row>
    <row r="154" spans="1:3" s="274" customFormat="1">
      <c r="A154" s="431">
        <v>1</v>
      </c>
      <c r="B154" s="816" t="s">
        <v>901</v>
      </c>
      <c r="C154" s="818"/>
    </row>
    <row r="155" spans="1:3" s="274" customFormat="1">
      <c r="A155" s="431">
        <v>2</v>
      </c>
      <c r="B155" s="426" t="s">
        <v>838</v>
      </c>
      <c r="C155" s="625" t="s">
        <v>971</v>
      </c>
    </row>
    <row r="156" spans="1:3" ht="24">
      <c r="A156" s="431">
        <v>3</v>
      </c>
      <c r="B156" s="426" t="s">
        <v>837</v>
      </c>
      <c r="C156" s="450" t="s">
        <v>900</v>
      </c>
    </row>
    <row r="157" spans="1:3">
      <c r="A157" s="431">
        <v>4</v>
      </c>
      <c r="B157" s="426" t="s">
        <v>484</v>
      </c>
      <c r="C157" s="426" t="s">
        <v>920</v>
      </c>
    </row>
    <row r="158" spans="1:3" ht="25" customHeight="1">
      <c r="A158" s="432"/>
      <c r="B158" s="814" t="s">
        <v>610</v>
      </c>
      <c r="C158" s="815"/>
    </row>
    <row r="159" spans="1:3" ht="36">
      <c r="A159" s="431"/>
      <c r="B159" s="426" t="s">
        <v>889</v>
      </c>
      <c r="C159" s="626" t="s">
        <v>972</v>
      </c>
    </row>
    <row r="160" spans="1:3">
      <c r="A160" s="432"/>
      <c r="B160" s="814" t="s">
        <v>611</v>
      </c>
      <c r="C160" s="815"/>
    </row>
    <row r="161" spans="1:3" ht="39" customHeight="1">
      <c r="A161" s="432"/>
      <c r="B161" s="812" t="s">
        <v>899</v>
      </c>
      <c r="C161" s="813"/>
    </row>
    <row r="162" spans="1:3">
      <c r="A162" s="432" t="s">
        <v>612</v>
      </c>
      <c r="B162" s="451" t="s">
        <v>522</v>
      </c>
      <c r="C162" s="443" t="s">
        <v>613</v>
      </c>
    </row>
    <row r="163" spans="1:3">
      <c r="A163" s="432" t="s">
        <v>357</v>
      </c>
      <c r="B163" s="448" t="s">
        <v>523</v>
      </c>
      <c r="C163" s="450" t="s">
        <v>898</v>
      </c>
    </row>
    <row r="164" spans="1:3" ht="24">
      <c r="A164" s="432" t="s">
        <v>364</v>
      </c>
      <c r="B164" s="443" t="s">
        <v>524</v>
      </c>
      <c r="C164" s="450" t="s">
        <v>614</v>
      </c>
    </row>
    <row r="165" spans="1:3">
      <c r="A165" s="432" t="s">
        <v>615</v>
      </c>
      <c r="B165" s="448" t="s">
        <v>525</v>
      </c>
      <c r="C165" s="449" t="s">
        <v>616</v>
      </c>
    </row>
    <row r="166" spans="1:3" ht="24">
      <c r="A166" s="432" t="s">
        <v>617</v>
      </c>
      <c r="B166" s="448" t="s">
        <v>853</v>
      </c>
      <c r="C166" s="442" t="s">
        <v>897</v>
      </c>
    </row>
    <row r="167" spans="1:3" ht="24">
      <c r="A167" s="432" t="s">
        <v>365</v>
      </c>
      <c r="B167" s="448" t="s">
        <v>526</v>
      </c>
      <c r="C167" s="442" t="s">
        <v>619</v>
      </c>
    </row>
    <row r="168" spans="1:3" ht="24">
      <c r="A168" s="432" t="s">
        <v>618</v>
      </c>
      <c r="B168" s="446" t="s">
        <v>529</v>
      </c>
      <c r="C168" s="447" t="s">
        <v>626</v>
      </c>
    </row>
    <row r="169" spans="1:3" ht="24">
      <c r="A169" s="432" t="s">
        <v>620</v>
      </c>
      <c r="B169" s="446" t="s">
        <v>527</v>
      </c>
      <c r="C169" s="442" t="s">
        <v>622</v>
      </c>
    </row>
    <row r="170" spans="1:3" ht="26.5" customHeight="1">
      <c r="A170" s="432" t="s">
        <v>621</v>
      </c>
      <c r="B170" s="446" t="s">
        <v>528</v>
      </c>
      <c r="C170" s="447" t="s">
        <v>624</v>
      </c>
    </row>
    <row r="171" spans="1:3">
      <c r="A171" s="432" t="s">
        <v>623</v>
      </c>
      <c r="B171" s="427" t="s">
        <v>530</v>
      </c>
      <c r="C171" s="447" t="s">
        <v>628</v>
      </c>
    </row>
    <row r="172" spans="1:3" ht="24">
      <c r="A172" s="432" t="s">
        <v>625</v>
      </c>
      <c r="B172" s="446" t="s">
        <v>531</v>
      </c>
      <c r="C172" s="445" t="s">
        <v>629</v>
      </c>
    </row>
    <row r="173" spans="1:3">
      <c r="A173" s="432" t="s">
        <v>627</v>
      </c>
      <c r="B173" s="444" t="s">
        <v>532</v>
      </c>
      <c r="C173" s="443" t="s">
        <v>630</v>
      </c>
    </row>
    <row r="174" spans="1:3" ht="24">
      <c r="A174" s="432"/>
      <c r="B174" s="442" t="s">
        <v>896</v>
      </c>
      <c r="C174" s="427" t="s">
        <v>631</v>
      </c>
    </row>
    <row r="175" spans="1:3" ht="24">
      <c r="A175" s="432"/>
      <c r="B175" s="442" t="s">
        <v>895</v>
      </c>
      <c r="C175" s="427" t="s">
        <v>632</v>
      </c>
    </row>
    <row r="176" spans="1:3" ht="24">
      <c r="A176" s="432"/>
      <c r="B176" s="442" t="s">
        <v>894</v>
      </c>
      <c r="C176" s="427" t="s">
        <v>633</v>
      </c>
    </row>
    <row r="177" spans="1:3">
      <c r="A177" s="432"/>
      <c r="B177" s="814" t="s">
        <v>634</v>
      </c>
      <c r="C177" s="815"/>
    </row>
    <row r="178" spans="1:3">
      <c r="A178" s="432"/>
      <c r="B178" s="812" t="s">
        <v>893</v>
      </c>
      <c r="C178" s="813"/>
    </row>
    <row r="179" spans="1:3">
      <c r="A179" s="431">
        <v>1</v>
      </c>
      <c r="B179" s="427" t="s">
        <v>536</v>
      </c>
      <c r="C179" s="427" t="s">
        <v>536</v>
      </c>
    </row>
    <row r="180" spans="1:3" ht="24">
      <c r="A180" s="431">
        <v>2</v>
      </c>
      <c r="B180" s="427" t="s">
        <v>635</v>
      </c>
      <c r="C180" s="427" t="s">
        <v>636</v>
      </c>
    </row>
    <row r="181" spans="1:3">
      <c r="A181" s="431">
        <v>3</v>
      </c>
      <c r="B181" s="427" t="s">
        <v>538</v>
      </c>
      <c r="C181" s="427" t="s">
        <v>637</v>
      </c>
    </row>
    <row r="182" spans="1:3" ht="24">
      <c r="A182" s="431">
        <v>4</v>
      </c>
      <c r="B182" s="427" t="s">
        <v>539</v>
      </c>
      <c r="C182" s="427" t="s">
        <v>638</v>
      </c>
    </row>
    <row r="183" spans="1:3" ht="24">
      <c r="A183" s="431">
        <v>5</v>
      </c>
      <c r="B183" s="427" t="s">
        <v>540</v>
      </c>
      <c r="C183" s="427" t="s">
        <v>660</v>
      </c>
    </row>
    <row r="184" spans="1:3" ht="48">
      <c r="A184" s="431">
        <v>6</v>
      </c>
      <c r="B184" s="427" t="s">
        <v>541</v>
      </c>
      <c r="C184" s="427" t="s">
        <v>639</v>
      </c>
    </row>
    <row r="185" spans="1:3">
      <c r="A185" s="432"/>
      <c r="B185" s="814" t="s">
        <v>640</v>
      </c>
      <c r="C185" s="815"/>
    </row>
    <row r="186" spans="1:3">
      <c r="A186" s="432"/>
      <c r="B186" s="810" t="s">
        <v>892</v>
      </c>
      <c r="C186" s="816"/>
    </row>
    <row r="187" spans="1:3" ht="24">
      <c r="A187" s="432">
        <v>1.1000000000000001</v>
      </c>
      <c r="B187" s="441" t="s">
        <v>546</v>
      </c>
      <c r="C187" s="427" t="s">
        <v>641</v>
      </c>
    </row>
    <row r="188" spans="1:3" ht="50.15" customHeight="1">
      <c r="A188" s="432" t="s">
        <v>146</v>
      </c>
      <c r="B188" s="428" t="s">
        <v>547</v>
      </c>
      <c r="C188" s="427" t="s">
        <v>642</v>
      </c>
    </row>
    <row r="189" spans="1:3">
      <c r="A189" s="432" t="s">
        <v>548</v>
      </c>
      <c r="B189" s="440" t="s">
        <v>549</v>
      </c>
      <c r="C189" s="817" t="s">
        <v>891</v>
      </c>
    </row>
    <row r="190" spans="1:3">
      <c r="A190" s="432" t="s">
        <v>550</v>
      </c>
      <c r="B190" s="440" t="s">
        <v>551</v>
      </c>
      <c r="C190" s="817"/>
    </row>
    <row r="191" spans="1:3">
      <c r="A191" s="432" t="s">
        <v>552</v>
      </c>
      <c r="B191" s="440" t="s">
        <v>553</v>
      </c>
      <c r="C191" s="817"/>
    </row>
    <row r="192" spans="1:3">
      <c r="A192" s="432" t="s">
        <v>554</v>
      </c>
      <c r="B192" s="440" t="s">
        <v>555</v>
      </c>
      <c r="C192" s="817"/>
    </row>
    <row r="193" spans="1:4" ht="25.5" customHeight="1">
      <c r="A193" s="432">
        <v>1.2</v>
      </c>
      <c r="B193" s="439" t="s">
        <v>867</v>
      </c>
      <c r="C193" s="627" t="s">
        <v>973</v>
      </c>
    </row>
    <row r="194" spans="1:4" ht="24">
      <c r="A194" s="432" t="s">
        <v>557</v>
      </c>
      <c r="B194" s="434" t="s">
        <v>558</v>
      </c>
      <c r="C194" s="437" t="s">
        <v>643</v>
      </c>
    </row>
    <row r="195" spans="1:4" ht="24">
      <c r="A195" s="432" t="s">
        <v>559</v>
      </c>
      <c r="B195" s="438" t="s">
        <v>560</v>
      </c>
      <c r="C195" s="437" t="s">
        <v>644</v>
      </c>
    </row>
    <row r="196" spans="1:4" ht="26.15" customHeight="1">
      <c r="A196" s="432" t="s">
        <v>561</v>
      </c>
      <c r="B196" s="436" t="s">
        <v>562</v>
      </c>
      <c r="C196" s="426" t="s">
        <v>645</v>
      </c>
    </row>
    <row r="197" spans="1:4" ht="24">
      <c r="A197" s="432" t="s">
        <v>563</v>
      </c>
      <c r="B197" s="435" t="s">
        <v>564</v>
      </c>
      <c r="C197" s="426" t="s">
        <v>646</v>
      </c>
      <c r="D197" s="275"/>
    </row>
    <row r="198" spans="1:4" ht="12.5">
      <c r="A198" s="432">
        <v>1.4</v>
      </c>
      <c r="B198" s="434" t="s">
        <v>653</v>
      </c>
      <c r="C198" s="433" t="s">
        <v>647</v>
      </c>
      <c r="D198" s="276"/>
    </row>
    <row r="199" spans="1:4" ht="12.5">
      <c r="A199" s="432">
        <v>1.5</v>
      </c>
      <c r="B199" s="434" t="s">
        <v>654</v>
      </c>
      <c r="C199" s="433" t="s">
        <v>647</v>
      </c>
      <c r="D199" s="277"/>
    </row>
    <row r="200" spans="1:4" ht="12.5">
      <c r="A200" s="432"/>
      <c r="B200" s="809" t="s">
        <v>648</v>
      </c>
      <c r="C200" s="809"/>
      <c r="D200" s="277"/>
    </row>
    <row r="201" spans="1:4" ht="12.5">
      <c r="A201" s="432"/>
      <c r="B201" s="810" t="s">
        <v>890</v>
      </c>
      <c r="C201" s="810"/>
      <c r="D201" s="277"/>
    </row>
    <row r="202" spans="1:4" ht="12.5">
      <c r="A202" s="431"/>
      <c r="B202" s="426" t="s">
        <v>889</v>
      </c>
      <c r="C202" s="626" t="s">
        <v>971</v>
      </c>
      <c r="D202" s="277"/>
    </row>
    <row r="203" spans="1:4" ht="12.5">
      <c r="A203" s="432"/>
      <c r="B203" s="809" t="s">
        <v>649</v>
      </c>
      <c r="C203" s="809"/>
      <c r="D203" s="278"/>
    </row>
    <row r="204" spans="1:4" ht="12.5">
      <c r="A204" s="431"/>
      <c r="B204" s="810" t="s">
        <v>888</v>
      </c>
      <c r="C204" s="810"/>
      <c r="D204" s="279"/>
    </row>
    <row r="205" spans="1:4" ht="12.5">
      <c r="B205" s="809" t="s">
        <v>686</v>
      </c>
      <c r="C205" s="809"/>
      <c r="D205" s="280"/>
    </row>
    <row r="206" spans="1:4" ht="24">
      <c r="A206" s="428">
        <v>1</v>
      </c>
      <c r="B206" s="426" t="s">
        <v>662</v>
      </c>
      <c r="C206" s="426" t="s">
        <v>674</v>
      </c>
      <c r="D206" s="279"/>
    </row>
    <row r="207" spans="1:4" ht="18" customHeight="1">
      <c r="A207" s="428">
        <v>2</v>
      </c>
      <c r="B207" s="426" t="s">
        <v>663</v>
      </c>
      <c r="C207" s="426" t="s">
        <v>675</v>
      </c>
      <c r="D207" s="280"/>
    </row>
    <row r="208" spans="1:4" ht="24">
      <c r="A208" s="428">
        <v>3</v>
      </c>
      <c r="B208" s="426" t="s">
        <v>664</v>
      </c>
      <c r="C208" s="426" t="s">
        <v>676</v>
      </c>
      <c r="D208" s="281"/>
    </row>
    <row r="209" spans="1:4" ht="12.5">
      <c r="A209" s="428">
        <v>4</v>
      </c>
      <c r="B209" s="426" t="s">
        <v>665</v>
      </c>
      <c r="C209" s="426" t="s">
        <v>677</v>
      </c>
      <c r="D209" s="281"/>
    </row>
    <row r="210" spans="1:4">
      <c r="A210" s="428">
        <v>5</v>
      </c>
      <c r="B210" s="426" t="s">
        <v>666</v>
      </c>
      <c r="C210" s="426" t="s">
        <v>678</v>
      </c>
    </row>
    <row r="211" spans="1:4" ht="24.65" customHeight="1">
      <c r="A211" s="428">
        <v>6</v>
      </c>
      <c r="B211" s="426" t="s">
        <v>667</v>
      </c>
      <c r="C211" s="426" t="s">
        <v>679</v>
      </c>
    </row>
    <row r="212" spans="1:4" ht="24">
      <c r="A212" s="428">
        <v>7</v>
      </c>
      <c r="B212" s="426" t="s">
        <v>668</v>
      </c>
      <c r="C212" s="426" t="s">
        <v>680</v>
      </c>
    </row>
    <row r="213" spans="1:4">
      <c r="A213" s="428">
        <v>7.1</v>
      </c>
      <c r="B213" s="430" t="s">
        <v>669</v>
      </c>
      <c r="C213" s="426" t="s">
        <v>681</v>
      </c>
    </row>
    <row r="214" spans="1:4">
      <c r="A214" s="428">
        <v>7.2</v>
      </c>
      <c r="B214" s="430" t="s">
        <v>670</v>
      </c>
      <c r="C214" s="426" t="s">
        <v>682</v>
      </c>
    </row>
    <row r="215" spans="1:4">
      <c r="A215" s="428">
        <v>7.3</v>
      </c>
      <c r="B215" s="429" t="s">
        <v>671</v>
      </c>
      <c r="C215" s="426" t="s">
        <v>683</v>
      </c>
    </row>
    <row r="216" spans="1:4" ht="39.65" customHeight="1">
      <c r="A216" s="428">
        <v>8</v>
      </c>
      <c r="B216" s="426" t="s">
        <v>672</v>
      </c>
      <c r="C216" s="426" t="s">
        <v>684</v>
      </c>
    </row>
    <row r="217" spans="1:4">
      <c r="A217" s="428">
        <v>9</v>
      </c>
      <c r="B217" s="426" t="s">
        <v>673</v>
      </c>
      <c r="C217" s="426" t="s">
        <v>685</v>
      </c>
    </row>
    <row r="218" spans="1:4">
      <c r="A218" s="462">
        <v>10.1</v>
      </c>
      <c r="B218" s="463" t="s">
        <v>693</v>
      </c>
      <c r="C218" s="455" t="s">
        <v>694</v>
      </c>
    </row>
    <row r="219" spans="1:4">
      <c r="A219" s="811"/>
      <c r="B219" s="464" t="s">
        <v>880</v>
      </c>
      <c r="C219" s="426" t="s">
        <v>887</v>
      </c>
    </row>
    <row r="220" spans="1:4">
      <c r="A220" s="811"/>
      <c r="B220" s="427" t="s">
        <v>545</v>
      </c>
      <c r="C220" s="426" t="s">
        <v>886</v>
      </c>
    </row>
    <row r="221" spans="1:4">
      <c r="A221" s="811"/>
      <c r="B221" s="427" t="s">
        <v>879</v>
      </c>
      <c r="C221" s="627" t="s">
        <v>974</v>
      </c>
    </row>
    <row r="222" spans="1:4">
      <c r="A222" s="811"/>
      <c r="B222" s="427" t="s">
        <v>687</v>
      </c>
      <c r="C222" s="426" t="s">
        <v>885</v>
      </c>
    </row>
    <row r="223" spans="1:4" ht="24">
      <c r="A223" s="811"/>
      <c r="B223" s="427" t="s">
        <v>691</v>
      </c>
      <c r="C223" s="427" t="s">
        <v>884</v>
      </c>
    </row>
    <row r="224" spans="1:4" ht="36">
      <c r="A224" s="811"/>
      <c r="B224" s="427" t="s">
        <v>690</v>
      </c>
      <c r="C224" s="426" t="s">
        <v>883</v>
      </c>
    </row>
    <row r="225" spans="1:3">
      <c r="A225" s="811"/>
      <c r="B225" s="427" t="s">
        <v>921</v>
      </c>
      <c r="C225" s="426" t="s">
        <v>882</v>
      </c>
    </row>
    <row r="226" spans="1:3" ht="24">
      <c r="A226" s="811"/>
      <c r="B226" s="427" t="s">
        <v>922</v>
      </c>
      <c r="C226" s="426" t="s">
        <v>881</v>
      </c>
    </row>
    <row r="227" spans="1:3" ht="12.5">
      <c r="A227" s="456"/>
      <c r="B227" s="457"/>
      <c r="C227" s="458"/>
    </row>
    <row r="228" spans="1:3" ht="12.5">
      <c r="A228" s="456"/>
      <c r="B228" s="458"/>
      <c r="C228" s="458"/>
    </row>
    <row r="229" spans="1:3" ht="12.5">
      <c r="A229" s="456"/>
      <c r="B229" s="458"/>
      <c r="C229" s="458"/>
    </row>
    <row r="230" spans="1:3" ht="12.5">
      <c r="A230" s="456"/>
      <c r="B230" s="459"/>
      <c r="C230" s="458"/>
    </row>
    <row r="231" spans="1:3">
      <c r="A231" s="808"/>
      <c r="B231" s="460"/>
      <c r="C231" s="458"/>
    </row>
    <row r="232" spans="1:3">
      <c r="A232" s="808"/>
      <c r="B232" s="460"/>
      <c r="C232" s="458"/>
    </row>
    <row r="233" spans="1:3">
      <c r="A233" s="808"/>
      <c r="B233" s="460"/>
      <c r="C233" s="458"/>
    </row>
    <row r="234" spans="1:3">
      <c r="A234" s="808"/>
      <c r="B234" s="460"/>
      <c r="C234" s="461"/>
    </row>
    <row r="235" spans="1:3" ht="40.5" customHeight="1">
      <c r="A235" s="808"/>
      <c r="B235" s="460"/>
      <c r="C235" s="458"/>
    </row>
    <row r="236" spans="1:3" ht="24" customHeight="1">
      <c r="A236" s="808"/>
      <c r="B236" s="460"/>
      <c r="C236" s="458"/>
    </row>
    <row r="237" spans="1:3">
      <c r="A237" s="808"/>
      <c r="B237" s="460"/>
      <c r="C237" s="458"/>
    </row>
  </sheetData>
  <mergeCells count="133">
    <mergeCell ref="B7:C7"/>
    <mergeCell ref="B8:C8"/>
    <mergeCell ref="B9:C9"/>
    <mergeCell ref="B10:C10"/>
    <mergeCell ref="B11:C11"/>
    <mergeCell ref="B12:C12"/>
    <mergeCell ref="A1:C1"/>
    <mergeCell ref="B2:C2"/>
    <mergeCell ref="B3:C3"/>
    <mergeCell ref="A4:C4"/>
    <mergeCell ref="B5:C5"/>
    <mergeCell ref="B6:C6"/>
    <mergeCell ref="B19:C19"/>
    <mergeCell ref="B20:C20"/>
    <mergeCell ref="B21:C21"/>
    <mergeCell ref="B22:C22"/>
    <mergeCell ref="B23:C23"/>
    <mergeCell ref="B24:C24"/>
    <mergeCell ref="B13:C13"/>
    <mergeCell ref="B14:C14"/>
    <mergeCell ref="B15:C15"/>
    <mergeCell ref="B16:C16"/>
    <mergeCell ref="B17:C17"/>
    <mergeCell ref="B18:C18"/>
    <mergeCell ref="B31:C31"/>
    <mergeCell ref="B32:C32"/>
    <mergeCell ref="B33:C33"/>
    <mergeCell ref="B34:C34"/>
    <mergeCell ref="B35:C35"/>
    <mergeCell ref="B36:C36"/>
    <mergeCell ref="B25:C25"/>
    <mergeCell ref="A26:C26"/>
    <mergeCell ref="B27:C27"/>
    <mergeCell ref="A28:C28"/>
    <mergeCell ref="B29:C29"/>
    <mergeCell ref="B30:C30"/>
    <mergeCell ref="B43:C43"/>
    <mergeCell ref="B44:C44"/>
    <mergeCell ref="A45:C45"/>
    <mergeCell ref="B46:C46"/>
    <mergeCell ref="A47:C47"/>
    <mergeCell ref="B48:C48"/>
    <mergeCell ref="B37:C37"/>
    <mergeCell ref="B38:C38"/>
    <mergeCell ref="B39:C39"/>
    <mergeCell ref="B40:C40"/>
    <mergeCell ref="A41:C41"/>
    <mergeCell ref="B42:C42"/>
    <mergeCell ref="B55:C55"/>
    <mergeCell ref="B56:C56"/>
    <mergeCell ref="B57:C57"/>
    <mergeCell ref="B58:C58"/>
    <mergeCell ref="B59:C59"/>
    <mergeCell ref="B60:C60"/>
    <mergeCell ref="B49:C49"/>
    <mergeCell ref="B50:C50"/>
    <mergeCell ref="B51:C51"/>
    <mergeCell ref="B52:C52"/>
    <mergeCell ref="B53:C53"/>
    <mergeCell ref="A54:C54"/>
    <mergeCell ref="B67:C67"/>
    <mergeCell ref="A68:C68"/>
    <mergeCell ref="B69:C69"/>
    <mergeCell ref="B70:C70"/>
    <mergeCell ref="B71:C71"/>
    <mergeCell ref="B72:C72"/>
    <mergeCell ref="B61:C61"/>
    <mergeCell ref="B63:C63"/>
    <mergeCell ref="A64:C64"/>
    <mergeCell ref="B65:C65"/>
    <mergeCell ref="A66:C66"/>
    <mergeCell ref="B62:C62"/>
    <mergeCell ref="B79:C79"/>
    <mergeCell ref="B80:C80"/>
    <mergeCell ref="A81:C81"/>
    <mergeCell ref="B82:C82"/>
    <mergeCell ref="B83:C83"/>
    <mergeCell ref="B84:C84"/>
    <mergeCell ref="B73:C73"/>
    <mergeCell ref="B74:C74"/>
    <mergeCell ref="B75:C75"/>
    <mergeCell ref="B76:C76"/>
    <mergeCell ref="A77:C77"/>
    <mergeCell ref="B78:C78"/>
    <mergeCell ref="B91:C91"/>
    <mergeCell ref="B92:C92"/>
    <mergeCell ref="B93:C93"/>
    <mergeCell ref="B94:C94"/>
    <mergeCell ref="B95:C95"/>
    <mergeCell ref="B96:C96"/>
    <mergeCell ref="B85:C85"/>
    <mergeCell ref="B86:C86"/>
    <mergeCell ref="B87:C87"/>
    <mergeCell ref="B88:C88"/>
    <mergeCell ref="A89:C89"/>
    <mergeCell ref="B90:C90"/>
    <mergeCell ref="B110:C110"/>
    <mergeCell ref="B111:C111"/>
    <mergeCell ref="A112:C112"/>
    <mergeCell ref="A113:C113"/>
    <mergeCell ref="B114:C114"/>
    <mergeCell ref="B115:C115"/>
    <mergeCell ref="A97:C97"/>
    <mergeCell ref="A98:C98"/>
    <mergeCell ref="A106:C106"/>
    <mergeCell ref="B107:C107"/>
    <mergeCell ref="A108:C108"/>
    <mergeCell ref="B109:C109"/>
    <mergeCell ref="B151:C151"/>
    <mergeCell ref="B152:C152"/>
    <mergeCell ref="B153:C153"/>
    <mergeCell ref="B154:C154"/>
    <mergeCell ref="B158:C158"/>
    <mergeCell ref="B160:C160"/>
    <mergeCell ref="B116:C116"/>
    <mergeCell ref="B117:C117"/>
    <mergeCell ref="B119:C119"/>
    <mergeCell ref="B120:C120"/>
    <mergeCell ref="B149:C149"/>
    <mergeCell ref="B150:C150"/>
    <mergeCell ref="A231:A237"/>
    <mergeCell ref="B200:C200"/>
    <mergeCell ref="B201:C201"/>
    <mergeCell ref="B203:C203"/>
    <mergeCell ref="B204:C204"/>
    <mergeCell ref="B205:C205"/>
    <mergeCell ref="A219:A226"/>
    <mergeCell ref="B161:C161"/>
    <mergeCell ref="B177:C177"/>
    <mergeCell ref="B178:C178"/>
    <mergeCell ref="B185:C185"/>
    <mergeCell ref="B186:C186"/>
    <mergeCell ref="C189:C192"/>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U45"/>
  <sheetViews>
    <sheetView zoomScale="70" zoomScaleNormal="70" workbookViewId="0">
      <selection activeCell="B2" sqref="B2"/>
    </sheetView>
  </sheetViews>
  <sheetFormatPr defaultRowHeight="14.5"/>
  <cols>
    <col min="2" max="2" width="66.54296875" customWidth="1"/>
    <col min="3" max="8" width="17.81640625" style="474" customWidth="1"/>
    <col min="9" max="9" width="15.26953125" style="471" bestFit="1" customWidth="1"/>
    <col min="10" max="10" width="14.54296875" style="471" bestFit="1" customWidth="1"/>
    <col min="11" max="12" width="15.26953125" style="471" bestFit="1" customWidth="1"/>
    <col min="13" max="13" width="14.54296875" style="471" bestFit="1" customWidth="1"/>
    <col min="14" max="14" width="15.26953125" style="471" bestFit="1" customWidth="1"/>
    <col min="15" max="20" width="8.81640625" style="471" bestFit="1" customWidth="1"/>
    <col min="21" max="21" width="8.7265625" style="471"/>
  </cols>
  <sheetData>
    <row r="1" spans="1:8">
      <c r="A1" s="12" t="s">
        <v>97</v>
      </c>
      <c r="B1" s="218" t="str">
        <f>Info!C2</f>
        <v>სს თიბისი ბანკი</v>
      </c>
      <c r="C1" s="472"/>
      <c r="D1" s="473"/>
      <c r="E1" s="473"/>
      <c r="F1" s="473"/>
      <c r="G1" s="473"/>
    </row>
    <row r="2" spans="1:8">
      <c r="A2" s="12" t="s">
        <v>98</v>
      </c>
      <c r="B2" s="230">
        <f>'1. key ratios'!B2</f>
        <v>46203</v>
      </c>
      <c r="C2" s="475"/>
      <c r="D2" s="476"/>
      <c r="E2" s="476"/>
      <c r="F2" s="476"/>
      <c r="G2" s="476"/>
      <c r="H2" s="477"/>
    </row>
    <row r="3" spans="1:8">
      <c r="A3" s="12"/>
      <c r="B3" s="11"/>
      <c r="C3" s="475"/>
      <c r="D3" s="476"/>
      <c r="E3" s="476"/>
      <c r="F3" s="476"/>
      <c r="G3" s="476"/>
      <c r="H3" s="477"/>
    </row>
    <row r="4" spans="1:8">
      <c r="A4" s="702" t="s">
        <v>25</v>
      </c>
      <c r="B4" s="700" t="s">
        <v>155</v>
      </c>
      <c r="C4" s="698" t="s">
        <v>103</v>
      </c>
      <c r="D4" s="698"/>
      <c r="E4" s="698"/>
      <c r="F4" s="698" t="s">
        <v>104</v>
      </c>
      <c r="G4" s="698"/>
      <c r="H4" s="699"/>
    </row>
    <row r="5" spans="1:8" ht="15.65" customHeight="1">
      <c r="A5" s="703"/>
      <c r="B5" s="701"/>
      <c r="C5" s="486" t="s">
        <v>26</v>
      </c>
      <c r="D5" s="486" t="s">
        <v>77</v>
      </c>
      <c r="E5" s="486" t="s">
        <v>66</v>
      </c>
      <c r="F5" s="486" t="s">
        <v>26</v>
      </c>
      <c r="G5" s="486" t="s">
        <v>77</v>
      </c>
      <c r="H5" s="486" t="s">
        <v>66</v>
      </c>
    </row>
    <row r="6" spans="1:8">
      <c r="A6" s="330">
        <v>1</v>
      </c>
      <c r="B6" s="309" t="s">
        <v>748</v>
      </c>
      <c r="C6" s="483">
        <f>SUM(C7:C12)</f>
        <v>1299138595.9699976</v>
      </c>
      <c r="D6" s="483">
        <f>SUM(D7:D12)</f>
        <v>570314948.68999982</v>
      </c>
      <c r="E6" s="484">
        <f>C6+D6</f>
        <v>1869453544.6599975</v>
      </c>
      <c r="F6" s="483">
        <f>SUM(F7:F12)</f>
        <v>1125356080.7999995</v>
      </c>
      <c r="G6" s="483">
        <f>SUM(G7:G12)</f>
        <v>541061096.45000029</v>
      </c>
      <c r="H6" s="484">
        <f>F6+G6</f>
        <v>1666417177.2499998</v>
      </c>
    </row>
    <row r="7" spans="1:8">
      <c r="A7" s="330">
        <v>1.1000000000000001</v>
      </c>
      <c r="B7" s="310" t="s">
        <v>702</v>
      </c>
      <c r="C7" s="483">
        <v>0</v>
      </c>
      <c r="D7" s="483">
        <v>0</v>
      </c>
      <c r="E7" s="484">
        <f t="shared" ref="E7:E45" si="0">C7+D7</f>
        <v>0</v>
      </c>
      <c r="F7" s="483">
        <v>0</v>
      </c>
      <c r="G7" s="483">
        <v>0</v>
      </c>
      <c r="H7" s="484">
        <f t="shared" ref="H7:H45" si="1">F7+G7</f>
        <v>0</v>
      </c>
    </row>
    <row r="8" spans="1:8" ht="20">
      <c r="A8" s="330">
        <v>1.2</v>
      </c>
      <c r="B8" s="310" t="s">
        <v>749</v>
      </c>
      <c r="C8" s="483">
        <v>0</v>
      </c>
      <c r="D8" s="483">
        <v>0</v>
      </c>
      <c r="E8" s="484">
        <f t="shared" si="0"/>
        <v>0</v>
      </c>
      <c r="F8" s="483">
        <v>0</v>
      </c>
      <c r="G8" s="483">
        <v>0</v>
      </c>
      <c r="H8" s="484">
        <f t="shared" si="1"/>
        <v>0</v>
      </c>
    </row>
    <row r="9" spans="1:8" ht="21.65" customHeight="1">
      <c r="A9" s="330">
        <v>1.3</v>
      </c>
      <c r="B9" s="301" t="s">
        <v>750</v>
      </c>
      <c r="C9" s="483">
        <v>0</v>
      </c>
      <c r="D9" s="483">
        <v>0</v>
      </c>
      <c r="E9" s="484">
        <f t="shared" si="0"/>
        <v>0</v>
      </c>
      <c r="F9" s="483">
        <v>0</v>
      </c>
      <c r="G9" s="483">
        <v>0</v>
      </c>
      <c r="H9" s="484">
        <f t="shared" si="1"/>
        <v>0</v>
      </c>
    </row>
    <row r="10" spans="1:8" ht="20">
      <c r="A10" s="330">
        <v>1.4</v>
      </c>
      <c r="B10" s="301" t="s">
        <v>706</v>
      </c>
      <c r="C10" s="483">
        <v>200688279.20000002</v>
      </c>
      <c r="D10" s="483">
        <v>16397428.180000002</v>
      </c>
      <c r="E10" s="484">
        <f t="shared" si="0"/>
        <v>217085707.38000003</v>
      </c>
      <c r="F10" s="483">
        <v>179219871.66</v>
      </c>
      <c r="G10" s="483">
        <v>19056675.199999999</v>
      </c>
      <c r="H10" s="484">
        <f t="shared" si="1"/>
        <v>198276546.85999998</v>
      </c>
    </row>
    <row r="11" spans="1:8">
      <c r="A11" s="330">
        <v>1.5</v>
      </c>
      <c r="B11" s="301" t="s">
        <v>709</v>
      </c>
      <c r="C11" s="483">
        <v>1098450316.7699976</v>
      </c>
      <c r="D11" s="483">
        <v>553917520.50999987</v>
      </c>
      <c r="E11" s="484">
        <f t="shared" si="0"/>
        <v>1652367837.2799973</v>
      </c>
      <c r="F11" s="483">
        <v>946136209.13999951</v>
      </c>
      <c r="G11" s="483">
        <v>522004421.25000024</v>
      </c>
      <c r="H11" s="484">
        <f t="shared" si="1"/>
        <v>1468140630.3899999</v>
      </c>
    </row>
    <row r="12" spans="1:8">
      <c r="A12" s="330">
        <v>1.6</v>
      </c>
      <c r="B12" s="302" t="s">
        <v>88</v>
      </c>
      <c r="C12" s="483">
        <v>0</v>
      </c>
      <c r="D12" s="483">
        <v>0</v>
      </c>
      <c r="E12" s="484">
        <f t="shared" si="0"/>
        <v>0</v>
      </c>
      <c r="F12" s="483">
        <v>0</v>
      </c>
      <c r="G12" s="483">
        <v>0</v>
      </c>
      <c r="H12" s="484">
        <f t="shared" si="1"/>
        <v>0</v>
      </c>
    </row>
    <row r="13" spans="1:8">
      <c r="A13" s="330">
        <v>2</v>
      </c>
      <c r="B13" s="311" t="s">
        <v>751</v>
      </c>
      <c r="C13" s="483">
        <f>SUM(C14:C17)</f>
        <v>-639674643.89000022</v>
      </c>
      <c r="D13" s="483">
        <f>SUM(D14:D17)</f>
        <v>-249959642.36000001</v>
      </c>
      <c r="E13" s="484">
        <f t="shared" si="0"/>
        <v>-889634286.25000024</v>
      </c>
      <c r="F13" s="483">
        <f>SUM(F14:F17)</f>
        <v>-600856657.71000016</v>
      </c>
      <c r="G13" s="483">
        <f>SUM(G14:G17)</f>
        <v>-268734207.85000002</v>
      </c>
      <c r="H13" s="484">
        <f t="shared" si="1"/>
        <v>-869590865.56000018</v>
      </c>
    </row>
    <row r="14" spans="1:8">
      <c r="A14" s="330">
        <v>2.1</v>
      </c>
      <c r="B14" s="301" t="s">
        <v>752</v>
      </c>
      <c r="C14" s="483">
        <v>0</v>
      </c>
      <c r="D14" s="483">
        <v>0</v>
      </c>
      <c r="E14" s="484">
        <f t="shared" si="0"/>
        <v>0</v>
      </c>
      <c r="F14" s="483">
        <v>0</v>
      </c>
      <c r="G14" s="483">
        <v>0</v>
      </c>
      <c r="H14" s="484">
        <f t="shared" si="1"/>
        <v>0</v>
      </c>
    </row>
    <row r="15" spans="1:8" ht="24.65" customHeight="1">
      <c r="A15" s="330">
        <v>2.2000000000000002</v>
      </c>
      <c r="B15" s="301" t="s">
        <v>753</v>
      </c>
      <c r="C15" s="483">
        <v>0</v>
      </c>
      <c r="D15" s="483">
        <v>0</v>
      </c>
      <c r="E15" s="484">
        <f t="shared" si="0"/>
        <v>0</v>
      </c>
      <c r="F15" s="483">
        <v>0</v>
      </c>
      <c r="G15" s="483">
        <v>0</v>
      </c>
      <c r="H15" s="484">
        <f t="shared" si="1"/>
        <v>0</v>
      </c>
    </row>
    <row r="16" spans="1:8" ht="20.5" customHeight="1">
      <c r="A16" s="330">
        <v>2.2999999999999998</v>
      </c>
      <c r="B16" s="301" t="s">
        <v>754</v>
      </c>
      <c r="C16" s="483">
        <v>-639674643.89000022</v>
      </c>
      <c r="D16" s="483">
        <v>-249959642.36000001</v>
      </c>
      <c r="E16" s="484">
        <f t="shared" si="0"/>
        <v>-889634286.25000024</v>
      </c>
      <c r="F16" s="483">
        <v>-600856657.71000016</v>
      </c>
      <c r="G16" s="483">
        <v>-268734207.85000002</v>
      </c>
      <c r="H16" s="484">
        <f t="shared" si="1"/>
        <v>-869590865.56000018</v>
      </c>
    </row>
    <row r="17" spans="1:8">
      <c r="A17" s="330">
        <v>2.4</v>
      </c>
      <c r="B17" s="301" t="s">
        <v>755</v>
      </c>
      <c r="C17" s="483">
        <v>0</v>
      </c>
      <c r="D17" s="483">
        <v>0</v>
      </c>
      <c r="E17" s="484">
        <f t="shared" si="0"/>
        <v>0</v>
      </c>
      <c r="F17" s="483">
        <v>0</v>
      </c>
      <c r="G17" s="483">
        <v>0</v>
      </c>
      <c r="H17" s="484">
        <f t="shared" si="1"/>
        <v>0</v>
      </c>
    </row>
    <row r="18" spans="1:8">
      <c r="A18" s="330">
        <v>3</v>
      </c>
      <c r="B18" s="311" t="s">
        <v>756</v>
      </c>
      <c r="C18" s="483">
        <v>8000300.54</v>
      </c>
      <c r="D18" s="483">
        <v>0</v>
      </c>
      <c r="E18" s="484">
        <f t="shared" si="0"/>
        <v>8000300.54</v>
      </c>
      <c r="F18" s="483">
        <v>1900.64</v>
      </c>
      <c r="G18" s="483">
        <v>0</v>
      </c>
      <c r="H18" s="484">
        <f t="shared" si="1"/>
        <v>1900.64</v>
      </c>
    </row>
    <row r="19" spans="1:8">
      <c r="A19" s="330">
        <v>4</v>
      </c>
      <c r="B19" s="311" t="s">
        <v>757</v>
      </c>
      <c r="C19" s="483">
        <v>295970513.12</v>
      </c>
      <c r="D19" s="483">
        <v>107145978.31999998</v>
      </c>
      <c r="E19" s="484">
        <f t="shared" si="0"/>
        <v>403116491.44</v>
      </c>
      <c r="F19" s="483">
        <v>240531791.91999996</v>
      </c>
      <c r="G19" s="483">
        <v>104855537.44000001</v>
      </c>
      <c r="H19" s="484">
        <f t="shared" si="1"/>
        <v>345387329.35999995</v>
      </c>
    </row>
    <row r="20" spans="1:8">
      <c r="A20" s="330">
        <v>5</v>
      </c>
      <c r="B20" s="311" t="s">
        <v>758</v>
      </c>
      <c r="C20" s="483">
        <v>-149324349.15999997</v>
      </c>
      <c r="D20" s="483">
        <v>-104956041.73</v>
      </c>
      <c r="E20" s="484">
        <f t="shared" si="0"/>
        <v>-254280390.88999999</v>
      </c>
      <c r="F20" s="483">
        <v>-129593345.19999997</v>
      </c>
      <c r="G20" s="483">
        <v>-45437977.419999994</v>
      </c>
      <c r="H20" s="484">
        <f t="shared" si="1"/>
        <v>-175031322.61999997</v>
      </c>
    </row>
    <row r="21" spans="1:8" ht="38.5" customHeight="1">
      <c r="A21" s="330">
        <v>6</v>
      </c>
      <c r="B21" s="311" t="s">
        <v>759</v>
      </c>
      <c r="C21" s="483">
        <v>15895512.509999994</v>
      </c>
      <c r="D21" s="483">
        <v>3721059.9</v>
      </c>
      <c r="E21" s="484">
        <f t="shared" si="0"/>
        <v>19616572.409999993</v>
      </c>
      <c r="F21" s="483">
        <v>10359846.379999995</v>
      </c>
      <c r="G21" s="483">
        <v>4577242.1000000006</v>
      </c>
      <c r="H21" s="484">
        <f t="shared" si="1"/>
        <v>14937088.479999997</v>
      </c>
    </row>
    <row r="22" spans="1:8" ht="27.65" customHeight="1">
      <c r="A22" s="330">
        <v>7</v>
      </c>
      <c r="B22" s="311" t="s">
        <v>760</v>
      </c>
      <c r="C22" s="483">
        <v>-7491971.0000000009</v>
      </c>
      <c r="D22" s="483">
        <v>8900738.0000000075</v>
      </c>
      <c r="E22" s="484">
        <f t="shared" si="0"/>
        <v>1408767.0000000065</v>
      </c>
      <c r="F22" s="483">
        <v>6953536.3699999973</v>
      </c>
      <c r="G22" s="483">
        <v>5681771.21</v>
      </c>
      <c r="H22" s="484">
        <f t="shared" si="1"/>
        <v>12635307.579999998</v>
      </c>
    </row>
    <row r="23" spans="1:8" ht="37" customHeight="1">
      <c r="A23" s="330">
        <v>8</v>
      </c>
      <c r="B23" s="312" t="s">
        <v>761</v>
      </c>
      <c r="C23" s="483">
        <v>0</v>
      </c>
      <c r="D23" s="483">
        <v>0</v>
      </c>
      <c r="E23" s="484">
        <f t="shared" si="0"/>
        <v>0</v>
      </c>
      <c r="F23" s="483">
        <v>0</v>
      </c>
      <c r="G23" s="483">
        <v>0</v>
      </c>
      <c r="H23" s="484">
        <f t="shared" si="1"/>
        <v>0</v>
      </c>
    </row>
    <row r="24" spans="1:8" ht="34.5" customHeight="1">
      <c r="A24" s="330">
        <v>9</v>
      </c>
      <c r="B24" s="312" t="s">
        <v>762</v>
      </c>
      <c r="C24" s="483">
        <v>0</v>
      </c>
      <c r="D24" s="483">
        <v>0</v>
      </c>
      <c r="E24" s="484">
        <f t="shared" si="0"/>
        <v>0</v>
      </c>
      <c r="F24" s="483">
        <v>0</v>
      </c>
      <c r="G24" s="483">
        <v>0</v>
      </c>
      <c r="H24" s="484">
        <f t="shared" si="1"/>
        <v>0</v>
      </c>
    </row>
    <row r="25" spans="1:8">
      <c r="A25" s="330">
        <v>10</v>
      </c>
      <c r="B25" s="311" t="s">
        <v>763</v>
      </c>
      <c r="C25" s="483">
        <v>158492800.70999995</v>
      </c>
      <c r="D25" s="483">
        <v>-729088.53</v>
      </c>
      <c r="E25" s="484">
        <f t="shared" si="0"/>
        <v>157763712.17999995</v>
      </c>
      <c r="F25" s="483">
        <v>165986555.25000012</v>
      </c>
      <c r="G25" s="483">
        <v>-140909.92000000001</v>
      </c>
      <c r="H25" s="484">
        <f t="shared" si="1"/>
        <v>165845645.33000013</v>
      </c>
    </row>
    <row r="26" spans="1:8" ht="27" customHeight="1">
      <c r="A26" s="330">
        <v>11</v>
      </c>
      <c r="B26" s="313" t="s">
        <v>764</v>
      </c>
      <c r="C26" s="483">
        <v>3143452.51</v>
      </c>
      <c r="D26" s="483">
        <v>0</v>
      </c>
      <c r="E26" s="484">
        <f t="shared" si="0"/>
        <v>3143452.51</v>
      </c>
      <c r="F26" s="483">
        <v>1726425.9599999997</v>
      </c>
      <c r="G26" s="483">
        <v>0</v>
      </c>
      <c r="H26" s="484">
        <f t="shared" si="1"/>
        <v>1726425.9599999997</v>
      </c>
    </row>
    <row r="27" spans="1:8">
      <c r="A27" s="330">
        <v>12</v>
      </c>
      <c r="B27" s="311" t="s">
        <v>765</v>
      </c>
      <c r="C27" s="483">
        <v>2175943.7199999997</v>
      </c>
      <c r="D27" s="483">
        <v>709604.73</v>
      </c>
      <c r="E27" s="484">
        <f t="shared" si="0"/>
        <v>2885548.4499999997</v>
      </c>
      <c r="F27" s="483">
        <v>541746.5</v>
      </c>
      <c r="G27" s="483">
        <v>410503.04000000004</v>
      </c>
      <c r="H27" s="484">
        <f t="shared" si="1"/>
        <v>952249.54</v>
      </c>
    </row>
    <row r="28" spans="1:8">
      <c r="A28" s="330">
        <v>13</v>
      </c>
      <c r="B28" s="314" t="s">
        <v>766</v>
      </c>
      <c r="C28" s="483">
        <v>-53741859.310000002</v>
      </c>
      <c r="D28" s="483">
        <v>-33965169.440000005</v>
      </c>
      <c r="E28" s="484">
        <f t="shared" si="0"/>
        <v>-87707028.75</v>
      </c>
      <c r="F28" s="483">
        <v>-45790586.549999982</v>
      </c>
      <c r="G28" s="483">
        <v>-28249137.599999994</v>
      </c>
      <c r="H28" s="484">
        <f t="shared" si="1"/>
        <v>-74039724.149999976</v>
      </c>
    </row>
    <row r="29" spans="1:8">
      <c r="A29" s="330">
        <v>14</v>
      </c>
      <c r="B29" s="315" t="s">
        <v>767</v>
      </c>
      <c r="C29" s="483">
        <f>SUM(C30:C31)</f>
        <v>-268487404.88999993</v>
      </c>
      <c r="D29" s="483">
        <f>SUM(D30:D31)</f>
        <v>-11004500.309999999</v>
      </c>
      <c r="E29" s="484">
        <f t="shared" si="0"/>
        <v>-279491905.19999993</v>
      </c>
      <c r="F29" s="483">
        <f>SUM(F30:F31)</f>
        <v>-220078136.35000002</v>
      </c>
      <c r="G29" s="483">
        <f>SUM(G30:G31)</f>
        <v>-11326890.900000002</v>
      </c>
      <c r="H29" s="484">
        <f t="shared" si="1"/>
        <v>-231405027.25000003</v>
      </c>
    </row>
    <row r="30" spans="1:8">
      <c r="A30" s="330">
        <v>14.1</v>
      </c>
      <c r="B30" s="293" t="s">
        <v>768</v>
      </c>
      <c r="C30" s="483">
        <v>-238237725.27999994</v>
      </c>
      <c r="D30" s="483">
        <v>0</v>
      </c>
      <c r="E30" s="484">
        <f t="shared" si="0"/>
        <v>-238237725.27999994</v>
      </c>
      <c r="F30" s="483">
        <v>-200739958.76000002</v>
      </c>
      <c r="G30" s="483">
        <v>0</v>
      </c>
      <c r="H30" s="484">
        <f t="shared" si="1"/>
        <v>-200739958.76000002</v>
      </c>
    </row>
    <row r="31" spans="1:8">
      <c r="A31" s="330">
        <v>14.2</v>
      </c>
      <c r="B31" s="293" t="s">
        <v>769</v>
      </c>
      <c r="C31" s="483">
        <v>-30249679.609999992</v>
      </c>
      <c r="D31" s="483">
        <v>-11004500.309999999</v>
      </c>
      <c r="E31" s="484">
        <f t="shared" si="0"/>
        <v>-41254179.919999987</v>
      </c>
      <c r="F31" s="483">
        <v>-19338177.59</v>
      </c>
      <c r="G31" s="483">
        <v>-11326890.900000002</v>
      </c>
      <c r="H31" s="484">
        <f t="shared" si="1"/>
        <v>-30665068.490000002</v>
      </c>
    </row>
    <row r="32" spans="1:8">
      <c r="A32" s="330">
        <v>15</v>
      </c>
      <c r="B32" s="316" t="s">
        <v>770</v>
      </c>
      <c r="C32" s="483">
        <v>-60604587.830000006</v>
      </c>
      <c r="D32" s="483">
        <v>0</v>
      </c>
      <c r="E32" s="484">
        <f t="shared" si="0"/>
        <v>-60604587.830000006</v>
      </c>
      <c r="F32" s="483">
        <v>-56838047.699999996</v>
      </c>
      <c r="G32" s="483">
        <v>0</v>
      </c>
      <c r="H32" s="484">
        <f t="shared" si="1"/>
        <v>-56838047.699999996</v>
      </c>
    </row>
    <row r="33" spans="1:8" ht="22.5" customHeight="1">
      <c r="A33" s="330">
        <v>16</v>
      </c>
      <c r="B33" s="289" t="s">
        <v>771</v>
      </c>
      <c r="C33" s="483">
        <v>-91256.959999999948</v>
      </c>
      <c r="D33" s="483">
        <v>139580.91</v>
      </c>
      <c r="E33" s="484">
        <f t="shared" si="0"/>
        <v>48323.950000000055</v>
      </c>
      <c r="F33" s="483">
        <v>174534.93</v>
      </c>
      <c r="G33" s="483">
        <v>185115.92999999993</v>
      </c>
      <c r="H33" s="484">
        <f t="shared" si="1"/>
        <v>359650.85999999993</v>
      </c>
    </row>
    <row r="34" spans="1:8">
      <c r="A34" s="330">
        <v>17</v>
      </c>
      <c r="B34" s="311" t="s">
        <v>772</v>
      </c>
      <c r="C34" s="483">
        <f>SUM(C35:C36)</f>
        <v>737421.47</v>
      </c>
      <c r="D34" s="483">
        <f>SUM(D35:D36)</f>
        <v>92950.370000000403</v>
      </c>
      <c r="E34" s="484">
        <f t="shared" si="0"/>
        <v>830371.84000000032</v>
      </c>
      <c r="F34" s="483">
        <f>SUM(F35:F36)</f>
        <v>792429.39999999956</v>
      </c>
      <c r="G34" s="483">
        <f>SUM(G35:G36)</f>
        <v>-263277.14000000013</v>
      </c>
      <c r="H34" s="484">
        <f t="shared" si="1"/>
        <v>529152.25999999943</v>
      </c>
    </row>
    <row r="35" spans="1:8">
      <c r="A35" s="330">
        <v>17.100000000000001</v>
      </c>
      <c r="B35" s="317" t="s">
        <v>773</v>
      </c>
      <c r="C35" s="483">
        <v>737421.47</v>
      </c>
      <c r="D35" s="483">
        <v>92950.370000000403</v>
      </c>
      <c r="E35" s="484">
        <f t="shared" si="0"/>
        <v>830371.84000000032</v>
      </c>
      <c r="F35" s="483">
        <v>792429.39999999956</v>
      </c>
      <c r="G35" s="483">
        <v>-263277.14000000013</v>
      </c>
      <c r="H35" s="484">
        <f t="shared" si="1"/>
        <v>529152.25999999943</v>
      </c>
    </row>
    <row r="36" spans="1:8">
      <c r="A36" s="330">
        <v>17.2</v>
      </c>
      <c r="B36" s="293" t="s">
        <v>774</v>
      </c>
      <c r="C36" s="483">
        <v>0</v>
      </c>
      <c r="D36" s="483">
        <v>0</v>
      </c>
      <c r="E36" s="484">
        <f t="shared" si="0"/>
        <v>0</v>
      </c>
      <c r="F36" s="483">
        <v>0</v>
      </c>
      <c r="G36" s="483">
        <v>0</v>
      </c>
      <c r="H36" s="484">
        <f t="shared" si="1"/>
        <v>0</v>
      </c>
    </row>
    <row r="37" spans="1:8" ht="41.5" customHeight="1">
      <c r="A37" s="330">
        <v>18</v>
      </c>
      <c r="B37" s="318" t="s">
        <v>775</v>
      </c>
      <c r="C37" s="483">
        <f>SUM(C38:C39)</f>
        <v>-88613648.839999959</v>
      </c>
      <c r="D37" s="483">
        <f>SUM(D38:D39)</f>
        <v>-5722897.6100000115</v>
      </c>
      <c r="E37" s="484">
        <f t="shared" si="0"/>
        <v>-94336546.449999973</v>
      </c>
      <c r="F37" s="483">
        <f>SUM(F38:F39)</f>
        <v>-99922062.920000032</v>
      </c>
      <c r="G37" s="487">
        <f>SUM(G38:G39)</f>
        <v>-8068064.6499999976</v>
      </c>
      <c r="H37" s="484">
        <f t="shared" si="1"/>
        <v>-107990127.57000002</v>
      </c>
    </row>
    <row r="38" spans="1:8" ht="20">
      <c r="A38" s="330">
        <v>18.100000000000001</v>
      </c>
      <c r="B38" s="301" t="s">
        <v>776</v>
      </c>
      <c r="C38" s="483">
        <v>355210.5500000001</v>
      </c>
      <c r="D38" s="483">
        <v>-45595.540000000015</v>
      </c>
      <c r="E38" s="484">
        <f t="shared" si="0"/>
        <v>309615.01000000007</v>
      </c>
      <c r="F38" s="483">
        <v>2061989.57</v>
      </c>
      <c r="G38" s="483">
        <v>80297.689999999988</v>
      </c>
      <c r="H38" s="484">
        <f t="shared" si="1"/>
        <v>2142287.2600000002</v>
      </c>
    </row>
    <row r="39" spans="1:8">
      <c r="A39" s="330">
        <v>18.2</v>
      </c>
      <c r="B39" s="301" t="s">
        <v>777</v>
      </c>
      <c r="C39" s="483">
        <v>-88968859.389999956</v>
      </c>
      <c r="D39" s="483">
        <v>-5677302.0700000115</v>
      </c>
      <c r="E39" s="484">
        <f t="shared" si="0"/>
        <v>-94646161.459999964</v>
      </c>
      <c r="F39" s="483">
        <v>-101984052.49000002</v>
      </c>
      <c r="G39" s="483">
        <v>-8148362.339999998</v>
      </c>
      <c r="H39" s="484">
        <f t="shared" si="1"/>
        <v>-110132414.83000003</v>
      </c>
    </row>
    <row r="40" spans="1:8" ht="24.65" customHeight="1">
      <c r="A40" s="330">
        <v>19</v>
      </c>
      <c r="B40" s="318" t="s">
        <v>778</v>
      </c>
      <c r="C40" s="483">
        <v>0</v>
      </c>
      <c r="D40" s="483">
        <v>0</v>
      </c>
      <c r="E40" s="484">
        <f t="shared" si="0"/>
        <v>0</v>
      </c>
      <c r="F40" s="483">
        <v>0</v>
      </c>
      <c r="G40" s="483">
        <v>0</v>
      </c>
      <c r="H40" s="484">
        <f t="shared" si="1"/>
        <v>0</v>
      </c>
    </row>
    <row r="41" spans="1:8" ht="25" customHeight="1">
      <c r="A41" s="330">
        <v>20</v>
      </c>
      <c r="B41" s="318" t="s">
        <v>779</v>
      </c>
      <c r="C41" s="483">
        <v>0</v>
      </c>
      <c r="D41" s="483">
        <v>0</v>
      </c>
      <c r="E41" s="484">
        <f t="shared" si="0"/>
        <v>0</v>
      </c>
      <c r="F41" s="483">
        <v>0</v>
      </c>
      <c r="G41" s="483">
        <v>0</v>
      </c>
      <c r="H41" s="484">
        <f t="shared" si="1"/>
        <v>0</v>
      </c>
    </row>
    <row r="42" spans="1:8" ht="33" customHeight="1">
      <c r="A42" s="330">
        <v>21</v>
      </c>
      <c r="B42" s="319" t="s">
        <v>780</v>
      </c>
      <c r="C42" s="483">
        <v>0</v>
      </c>
      <c r="D42" s="483">
        <v>0</v>
      </c>
      <c r="E42" s="484">
        <f t="shared" si="0"/>
        <v>0</v>
      </c>
      <c r="F42" s="483">
        <v>0</v>
      </c>
      <c r="G42" s="483">
        <v>0</v>
      </c>
      <c r="H42" s="484">
        <f t="shared" si="1"/>
        <v>0</v>
      </c>
    </row>
    <row r="43" spans="1:8">
      <c r="A43" s="330">
        <v>22</v>
      </c>
      <c r="B43" s="320" t="s">
        <v>781</v>
      </c>
      <c r="C43" s="483">
        <f>SUM(C6,C13,C18,C19,C20,C21,C22,C23,C24,C25,C26,C27,C28,C29,C32,C33,C34,C37,C40,C41,C42)</f>
        <v>515524818.66999751</v>
      </c>
      <c r="D43" s="483">
        <f>SUM(D6,D13,D18,D19,D20,D21,D22,D23,D24,D25,D26,D27,D28,D29,D32,D33,D34,D37,D40,D41,D42)</f>
        <v>284687520.93999982</v>
      </c>
      <c r="E43" s="484">
        <f t="shared" si="0"/>
        <v>800212339.60999727</v>
      </c>
      <c r="F43" s="483">
        <f>SUM(F6,F13,F18,F19,F20,F21,F22,F23,F24,F25,F26,F27,F28,F29,F32,F33,F34,F37,F40,F41,F42)</f>
        <v>399346011.71999949</v>
      </c>
      <c r="G43" s="483">
        <f>SUM(G6,G13,G18,G19,G20,G21,G22,G23,G24,G25,G26,G27,G28,G29,G32,G33,G34,G37,G40,G41,G42)</f>
        <v>294550800.69000036</v>
      </c>
      <c r="H43" s="484">
        <f t="shared" si="1"/>
        <v>693896812.40999985</v>
      </c>
    </row>
    <row r="44" spans="1:8">
      <c r="A44" s="330">
        <v>23</v>
      </c>
      <c r="B44" s="320" t="s">
        <v>782</v>
      </c>
      <c r="C44" s="483">
        <v>-116344575.33</v>
      </c>
      <c r="D44" s="483">
        <v>0</v>
      </c>
      <c r="E44" s="484">
        <f t="shared" si="0"/>
        <v>-116344575.33</v>
      </c>
      <c r="F44" s="483">
        <v>-98188810.819999993</v>
      </c>
      <c r="G44" s="483">
        <v>0</v>
      </c>
      <c r="H44" s="484">
        <f t="shared" si="1"/>
        <v>-98188810.819999993</v>
      </c>
    </row>
    <row r="45" spans="1:8">
      <c r="A45" s="330">
        <v>24</v>
      </c>
      <c r="B45" s="320" t="s">
        <v>783</v>
      </c>
      <c r="C45" s="483">
        <f>C43+C44</f>
        <v>399180243.33999753</v>
      </c>
      <c r="D45" s="483">
        <f>D43+D44</f>
        <v>284687520.93999982</v>
      </c>
      <c r="E45" s="484">
        <f t="shared" si="0"/>
        <v>683867764.27999735</v>
      </c>
      <c r="F45" s="483">
        <f>F43+F44</f>
        <v>301157200.8999995</v>
      </c>
      <c r="G45" s="483">
        <f>G43+G44</f>
        <v>294550800.69000036</v>
      </c>
      <c r="H45" s="484">
        <f t="shared" si="1"/>
        <v>595708001.58999991</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V47"/>
  <sheetViews>
    <sheetView zoomScale="70" zoomScaleNormal="70" workbookViewId="0">
      <selection activeCell="C11" sqref="C11"/>
    </sheetView>
  </sheetViews>
  <sheetFormatPr defaultRowHeight="14.5"/>
  <cols>
    <col min="1" max="1" width="8.7265625" style="329"/>
    <col min="2" max="2" width="87.54296875" bestFit="1" customWidth="1"/>
    <col min="3" max="8" width="13.81640625" style="474" bestFit="1" customWidth="1"/>
    <col min="9" max="9" width="12.453125" customWidth="1"/>
    <col min="12" max="13" width="12.54296875" bestFit="1" customWidth="1"/>
    <col min="14" max="14" width="14.1796875" bestFit="1" customWidth="1"/>
  </cols>
  <sheetData>
    <row r="1" spans="1:22">
      <c r="A1" s="12" t="s">
        <v>97</v>
      </c>
      <c r="B1" s="218" t="str">
        <f>Info!C2</f>
        <v>სს თიბისი ბანკი</v>
      </c>
      <c r="C1" s="472"/>
      <c r="D1" s="473"/>
      <c r="E1" s="473"/>
      <c r="F1" s="473"/>
      <c r="G1" s="473"/>
    </row>
    <row r="2" spans="1:22">
      <c r="A2" s="12" t="s">
        <v>98</v>
      </c>
      <c r="B2" s="230">
        <f>'1. key ratios'!B2</f>
        <v>46203</v>
      </c>
      <c r="C2" s="475"/>
      <c r="D2" s="476"/>
      <c r="E2" s="476"/>
      <c r="F2" s="476"/>
      <c r="G2" s="476"/>
      <c r="H2" s="477"/>
    </row>
    <row r="3" spans="1:22">
      <c r="A3" s="12"/>
      <c r="B3" s="11"/>
      <c r="C3" s="475"/>
      <c r="D3" s="476"/>
      <c r="E3" s="476"/>
      <c r="F3" s="476"/>
      <c r="G3" s="476"/>
      <c r="H3" s="477"/>
    </row>
    <row r="4" spans="1:22">
      <c r="A4" s="695" t="s">
        <v>25</v>
      </c>
      <c r="B4" s="704" t="s">
        <v>140</v>
      </c>
      <c r="C4" s="705" t="s">
        <v>103</v>
      </c>
      <c r="D4" s="705"/>
      <c r="E4" s="705"/>
      <c r="F4" s="705" t="s">
        <v>104</v>
      </c>
      <c r="G4" s="705"/>
      <c r="H4" s="706"/>
    </row>
    <row r="5" spans="1:22">
      <c r="A5" s="695"/>
      <c r="B5" s="704"/>
      <c r="C5" s="486" t="s">
        <v>26</v>
      </c>
      <c r="D5" s="486" t="s">
        <v>77</v>
      </c>
      <c r="E5" s="486" t="s">
        <v>66</v>
      </c>
      <c r="F5" s="486" t="s">
        <v>26</v>
      </c>
      <c r="G5" s="486" t="s">
        <v>77</v>
      </c>
      <c r="H5" s="488" t="s">
        <v>66</v>
      </c>
    </row>
    <row r="6" spans="1:22">
      <c r="A6" s="321">
        <v>1</v>
      </c>
      <c r="B6" s="322" t="s">
        <v>784</v>
      </c>
      <c r="C6" s="489">
        <v>0</v>
      </c>
      <c r="D6" s="489">
        <v>581966000</v>
      </c>
      <c r="E6" s="490">
        <f t="shared" ref="E6:E43" si="0">C6+D6</f>
        <v>581966000</v>
      </c>
      <c r="F6" s="489">
        <v>0</v>
      </c>
      <c r="G6" s="489">
        <v>0</v>
      </c>
      <c r="H6" s="491">
        <f t="shared" ref="H6:H43" si="1">F6+G6</f>
        <v>0</v>
      </c>
      <c r="I6" s="485"/>
      <c r="J6" s="485"/>
      <c r="K6" s="485"/>
      <c r="L6" s="485"/>
      <c r="M6" s="485"/>
      <c r="N6" s="485"/>
      <c r="O6" s="485"/>
      <c r="P6" s="485"/>
      <c r="Q6" s="485"/>
      <c r="R6" s="485"/>
      <c r="S6" s="485"/>
      <c r="T6" s="485"/>
      <c r="U6" s="485"/>
      <c r="V6" s="485"/>
    </row>
    <row r="7" spans="1:22">
      <c r="A7" s="321">
        <v>2</v>
      </c>
      <c r="B7" s="322" t="s">
        <v>166</v>
      </c>
      <c r="C7" s="489">
        <v>0</v>
      </c>
      <c r="D7" s="489">
        <v>0</v>
      </c>
      <c r="E7" s="490">
        <f t="shared" si="0"/>
        <v>0</v>
      </c>
      <c r="F7" s="489">
        <v>0</v>
      </c>
      <c r="G7" s="489">
        <v>0</v>
      </c>
      <c r="H7" s="491">
        <f t="shared" si="1"/>
        <v>0</v>
      </c>
      <c r="I7" s="485"/>
      <c r="J7" s="485"/>
      <c r="K7" s="485"/>
      <c r="L7" s="485"/>
      <c r="M7" s="485"/>
      <c r="N7" s="485"/>
      <c r="O7" s="485"/>
      <c r="P7" s="485"/>
      <c r="Q7" s="485"/>
      <c r="R7" s="485"/>
      <c r="S7" s="485"/>
      <c r="T7" s="485"/>
    </row>
    <row r="8" spans="1:22">
      <c r="A8" s="321">
        <v>3</v>
      </c>
      <c r="B8" s="322" t="s">
        <v>168</v>
      </c>
      <c r="C8" s="489">
        <f>C9+C10</f>
        <v>2592236862.134788</v>
      </c>
      <c r="D8" s="489">
        <f>D9+D10</f>
        <v>9911395840.2149334</v>
      </c>
      <c r="E8" s="490">
        <f t="shared" si="0"/>
        <v>12503632702.349722</v>
      </c>
      <c r="F8" s="489">
        <f>F9+F10</f>
        <v>5063732259.7828808</v>
      </c>
      <c r="G8" s="489">
        <f>G9+G10</f>
        <v>6811664989.4064617</v>
      </c>
      <c r="H8" s="491">
        <f t="shared" si="1"/>
        <v>11875397249.189342</v>
      </c>
      <c r="I8" s="485"/>
      <c r="J8" s="485"/>
      <c r="K8" s="485"/>
      <c r="L8" s="485"/>
      <c r="M8" s="485"/>
      <c r="N8" s="485"/>
      <c r="O8" s="485"/>
      <c r="P8" s="485"/>
      <c r="Q8" s="485"/>
      <c r="R8" s="485"/>
      <c r="S8" s="485"/>
      <c r="T8" s="485"/>
    </row>
    <row r="9" spans="1:22">
      <c r="A9" s="321">
        <v>3.1</v>
      </c>
      <c r="B9" s="323" t="s">
        <v>785</v>
      </c>
      <c r="C9" s="489">
        <v>2294422579.7732301</v>
      </c>
      <c r="D9" s="489">
        <v>9698955442.9214706</v>
      </c>
      <c r="E9" s="490">
        <f t="shared" si="0"/>
        <v>11993378022.6947</v>
      </c>
      <c r="F9" s="489">
        <v>4524728101.1462803</v>
      </c>
      <c r="G9" s="489">
        <v>6444477529.2135401</v>
      </c>
      <c r="H9" s="491">
        <f t="shared" si="1"/>
        <v>10969205630.359821</v>
      </c>
      <c r="I9" s="485"/>
      <c r="J9" s="485"/>
      <c r="K9" s="485"/>
      <c r="L9" s="485"/>
      <c r="M9" s="485"/>
      <c r="N9" s="485"/>
      <c r="O9" s="485"/>
      <c r="P9" s="485"/>
      <c r="Q9" s="485"/>
      <c r="R9" s="485"/>
      <c r="S9" s="485"/>
      <c r="T9" s="485"/>
    </row>
    <row r="10" spans="1:22">
      <c r="A10" s="321">
        <v>3.2</v>
      </c>
      <c r="B10" s="323" t="s">
        <v>786</v>
      </c>
      <c r="C10" s="489">
        <v>297814282.36155802</v>
      </c>
      <c r="D10" s="489">
        <v>212440397.29346299</v>
      </c>
      <c r="E10" s="490">
        <f t="shared" si="0"/>
        <v>510254679.65502101</v>
      </c>
      <c r="F10" s="489">
        <v>539004158.63660002</v>
      </c>
      <c r="G10" s="489">
        <v>367187460.192922</v>
      </c>
      <c r="H10" s="491">
        <f t="shared" si="1"/>
        <v>906191618.82952201</v>
      </c>
      <c r="I10" s="485"/>
      <c r="J10" s="485"/>
      <c r="K10" s="485"/>
      <c r="L10" s="485"/>
      <c r="M10" s="485"/>
      <c r="N10" s="485"/>
      <c r="O10" s="485"/>
      <c r="P10" s="485"/>
      <c r="Q10" s="485"/>
      <c r="R10" s="485"/>
      <c r="S10" s="485"/>
      <c r="T10" s="485"/>
    </row>
    <row r="11" spans="1:22">
      <c r="A11" s="321">
        <v>4</v>
      </c>
      <c r="B11" s="322" t="s">
        <v>167</v>
      </c>
      <c r="C11" s="489">
        <f>C12+C13</f>
        <v>1201478078.9400001</v>
      </c>
      <c r="D11" s="489">
        <f>D12+D13</f>
        <v>0</v>
      </c>
      <c r="E11" s="490">
        <f t="shared" si="0"/>
        <v>1201478078.9400001</v>
      </c>
      <c r="F11" s="489">
        <f>F12+F13</f>
        <v>3538602933</v>
      </c>
      <c r="G11" s="489">
        <f>G12+G13</f>
        <v>0</v>
      </c>
      <c r="H11" s="491">
        <f t="shared" si="1"/>
        <v>3538602933</v>
      </c>
      <c r="I11" s="485"/>
      <c r="J11" s="485"/>
      <c r="K11" s="485"/>
      <c r="L11" s="485"/>
      <c r="M11" s="485"/>
      <c r="N11" s="485"/>
      <c r="O11" s="485"/>
      <c r="P11" s="485"/>
      <c r="Q11" s="485"/>
      <c r="R11" s="485"/>
      <c r="S11" s="485"/>
      <c r="T11" s="485"/>
    </row>
    <row r="12" spans="1:22">
      <c r="A12" s="321">
        <v>4.0999999999999996</v>
      </c>
      <c r="B12" s="323" t="s">
        <v>787</v>
      </c>
      <c r="C12" s="489">
        <v>1201478078.9400001</v>
      </c>
      <c r="D12" s="489">
        <v>0</v>
      </c>
      <c r="E12" s="490">
        <f t="shared" si="0"/>
        <v>1201478078.9400001</v>
      </c>
      <c r="F12" s="489">
        <v>3538602933</v>
      </c>
      <c r="G12" s="489">
        <v>0</v>
      </c>
      <c r="H12" s="491">
        <f t="shared" si="1"/>
        <v>3538602933</v>
      </c>
      <c r="I12" s="485"/>
      <c r="J12" s="485"/>
      <c r="K12" s="485"/>
      <c r="L12" s="485"/>
      <c r="M12" s="485"/>
      <c r="N12" s="485"/>
      <c r="O12" s="485"/>
      <c r="P12" s="485"/>
      <c r="Q12" s="485"/>
      <c r="R12" s="485"/>
      <c r="S12" s="485"/>
      <c r="T12" s="485"/>
    </row>
    <row r="13" spans="1:22">
      <c r="A13" s="321">
        <v>4.2</v>
      </c>
      <c r="B13" s="323" t="s">
        <v>788</v>
      </c>
      <c r="C13" s="489">
        <v>0</v>
      </c>
      <c r="D13" s="489">
        <v>0</v>
      </c>
      <c r="E13" s="490">
        <f t="shared" si="0"/>
        <v>0</v>
      </c>
      <c r="F13" s="489">
        <v>0</v>
      </c>
      <c r="G13" s="489">
        <v>0</v>
      </c>
      <c r="H13" s="491">
        <f t="shared" si="1"/>
        <v>0</v>
      </c>
      <c r="I13" s="485"/>
      <c r="J13" s="485"/>
      <c r="K13" s="485"/>
      <c r="L13" s="485"/>
      <c r="M13" s="485"/>
      <c r="N13" s="485"/>
      <c r="O13" s="485"/>
      <c r="P13" s="485"/>
      <c r="Q13" s="485"/>
      <c r="R13" s="485"/>
      <c r="S13" s="485"/>
      <c r="T13" s="485"/>
    </row>
    <row r="14" spans="1:22">
      <c r="A14" s="321">
        <v>5</v>
      </c>
      <c r="B14" s="324" t="s">
        <v>789</v>
      </c>
      <c r="C14" s="489">
        <f>C15+C16+C17+C23+C24+C25+C26</f>
        <v>15938628599.898962</v>
      </c>
      <c r="D14" s="489">
        <f>D15+D16+D17+D23+D24+D25+D26</f>
        <v>72189556092.458496</v>
      </c>
      <c r="E14" s="490">
        <f t="shared" si="0"/>
        <v>88128184692.357452</v>
      </c>
      <c r="F14" s="489">
        <f>F15+F16+F17+F23+F24+F25+F26</f>
        <v>39843597637.686836</v>
      </c>
      <c r="G14" s="489">
        <f>G15+G16+G17+G23+G24+G25+G26</f>
        <v>38210678029.560303</v>
      </c>
      <c r="H14" s="491">
        <f t="shared" si="1"/>
        <v>78054275667.247131</v>
      </c>
      <c r="I14" s="485"/>
      <c r="J14" s="485"/>
      <c r="K14" s="485"/>
      <c r="L14" s="485"/>
      <c r="M14" s="485"/>
      <c r="N14" s="485"/>
      <c r="O14" s="485"/>
      <c r="P14" s="485"/>
      <c r="Q14" s="485"/>
      <c r="R14" s="485"/>
      <c r="S14" s="485"/>
      <c r="T14" s="485"/>
    </row>
    <row r="15" spans="1:22">
      <c r="A15" s="321">
        <v>5.0999999999999996</v>
      </c>
      <c r="B15" s="325" t="s">
        <v>790</v>
      </c>
      <c r="C15" s="489">
        <v>237586495.59997401</v>
      </c>
      <c r="D15" s="489">
        <v>413206152.53668499</v>
      </c>
      <c r="E15" s="490">
        <f t="shared" si="0"/>
        <v>650792648.13665903</v>
      </c>
      <c r="F15" s="489">
        <v>363767093.40514702</v>
      </c>
      <c r="G15" s="489">
        <v>396600653.33739197</v>
      </c>
      <c r="H15" s="491">
        <f t="shared" si="1"/>
        <v>760367746.74253893</v>
      </c>
      <c r="I15" s="485"/>
      <c r="J15" s="485"/>
      <c r="K15" s="485"/>
      <c r="L15" s="485"/>
      <c r="M15" s="485"/>
      <c r="N15" s="485"/>
      <c r="O15" s="485"/>
      <c r="P15" s="485"/>
      <c r="Q15" s="485"/>
      <c r="R15" s="485"/>
      <c r="S15" s="485"/>
      <c r="T15" s="485"/>
    </row>
    <row r="16" spans="1:22">
      <c r="A16" s="321">
        <v>5.2</v>
      </c>
      <c r="B16" s="325" t="s">
        <v>791</v>
      </c>
      <c r="C16" s="489">
        <v>719826776.27024102</v>
      </c>
      <c r="D16" s="489">
        <v>2586928.1771849999</v>
      </c>
      <c r="E16" s="490">
        <f t="shared" si="0"/>
        <v>722413704.44742608</v>
      </c>
      <c r="F16" s="489">
        <v>335293410.39282</v>
      </c>
      <c r="G16" s="489">
        <v>1058223.766785</v>
      </c>
      <c r="H16" s="491">
        <f t="shared" si="1"/>
        <v>336351634.15960503</v>
      </c>
      <c r="I16" s="485"/>
      <c r="J16" s="485"/>
      <c r="K16" s="485"/>
      <c r="L16" s="485"/>
      <c r="M16" s="485"/>
      <c r="N16" s="485"/>
      <c r="O16" s="485"/>
      <c r="P16" s="485"/>
      <c r="Q16" s="485"/>
      <c r="R16" s="485"/>
      <c r="S16" s="485"/>
      <c r="T16" s="485"/>
    </row>
    <row r="17" spans="1:20">
      <c r="A17" s="321">
        <v>5.3</v>
      </c>
      <c r="B17" s="325" t="s">
        <v>792</v>
      </c>
      <c r="C17" s="489">
        <f>C18+C19+C20+C21+C22</f>
        <v>12338507.269974001</v>
      </c>
      <c r="D17" s="489">
        <f>D18+D19+D20+D21+D22</f>
        <v>46533620266.719833</v>
      </c>
      <c r="E17" s="490">
        <f t="shared" si="0"/>
        <v>46545958773.989807</v>
      </c>
      <c r="F17" s="489">
        <v>18586312305.232029</v>
      </c>
      <c r="G17" s="489">
        <v>21830449076.819241</v>
      </c>
      <c r="H17" s="491">
        <f t="shared" si="1"/>
        <v>40416761382.05127</v>
      </c>
      <c r="I17" s="485"/>
      <c r="J17" s="485"/>
      <c r="K17" s="485"/>
      <c r="L17" s="485"/>
      <c r="M17" s="485"/>
      <c r="N17" s="485"/>
      <c r="O17" s="485"/>
      <c r="P17" s="485"/>
      <c r="Q17" s="485"/>
      <c r="R17" s="485"/>
      <c r="S17" s="485"/>
      <c r="T17" s="485"/>
    </row>
    <row r="18" spans="1:20">
      <c r="A18" s="321" t="s">
        <v>169</v>
      </c>
      <c r="B18" s="326" t="s">
        <v>793</v>
      </c>
      <c r="C18" s="489">
        <v>2795505.2099899999</v>
      </c>
      <c r="D18" s="489">
        <v>21002451714.471001</v>
      </c>
      <c r="E18" s="490">
        <f t="shared" si="0"/>
        <v>21005247219.680992</v>
      </c>
      <c r="F18" s="489">
        <v>11281172293.715599</v>
      </c>
      <c r="G18" s="489">
        <v>6737683066.3575802</v>
      </c>
      <c r="H18" s="491">
        <f t="shared" si="1"/>
        <v>18018855360.073181</v>
      </c>
      <c r="I18" s="485"/>
      <c r="J18" s="485"/>
      <c r="K18" s="485"/>
      <c r="L18" s="485"/>
      <c r="M18" s="485"/>
      <c r="N18" s="485"/>
      <c r="O18" s="485"/>
      <c r="P18" s="485"/>
      <c r="Q18" s="485"/>
      <c r="R18" s="485"/>
      <c r="S18" s="485"/>
      <c r="T18" s="485"/>
    </row>
    <row r="19" spans="1:20">
      <c r="A19" s="321" t="s">
        <v>170</v>
      </c>
      <c r="B19" s="327" t="s">
        <v>794</v>
      </c>
      <c r="C19" s="489">
        <v>2327265</v>
      </c>
      <c r="D19" s="489">
        <v>14714062627.667</v>
      </c>
      <c r="E19" s="490">
        <f t="shared" si="0"/>
        <v>14716389892.667</v>
      </c>
      <c r="F19" s="489">
        <v>2587045256.3151498</v>
      </c>
      <c r="G19" s="489">
        <v>6370344458.4302998</v>
      </c>
      <c r="H19" s="491">
        <f t="shared" si="1"/>
        <v>8957389714.7454491</v>
      </c>
      <c r="I19" s="485"/>
      <c r="J19" s="485"/>
      <c r="K19" s="485"/>
      <c r="L19" s="485"/>
      <c r="M19" s="485"/>
      <c r="N19" s="485"/>
      <c r="O19" s="485"/>
      <c r="P19" s="485"/>
      <c r="Q19" s="485"/>
      <c r="R19" s="485"/>
      <c r="S19" s="485"/>
      <c r="T19" s="485"/>
    </row>
    <row r="20" spans="1:20">
      <c r="A20" s="321" t="s">
        <v>171</v>
      </c>
      <c r="B20" s="327" t="s">
        <v>795</v>
      </c>
      <c r="C20" s="489">
        <v>0</v>
      </c>
      <c r="D20" s="489">
        <v>0</v>
      </c>
      <c r="E20" s="490">
        <f t="shared" si="0"/>
        <v>0</v>
      </c>
      <c r="F20" s="489">
        <v>0</v>
      </c>
      <c r="G20" s="489">
        <v>0</v>
      </c>
      <c r="H20" s="491">
        <f t="shared" si="1"/>
        <v>0</v>
      </c>
      <c r="I20" s="485"/>
      <c r="J20" s="485"/>
      <c r="K20" s="485"/>
      <c r="L20" s="485"/>
      <c r="M20" s="485"/>
      <c r="N20" s="485"/>
      <c r="O20" s="485"/>
      <c r="P20" s="485"/>
      <c r="Q20" s="485"/>
      <c r="R20" s="485"/>
      <c r="S20" s="485"/>
      <c r="T20" s="485"/>
    </row>
    <row r="21" spans="1:20">
      <c r="A21" s="321" t="s">
        <v>172</v>
      </c>
      <c r="B21" s="327" t="s">
        <v>796</v>
      </c>
      <c r="C21" s="489">
        <v>7100837.0599840004</v>
      </c>
      <c r="D21" s="489">
        <v>9934507691.4694195</v>
      </c>
      <c r="E21" s="490">
        <f t="shared" si="0"/>
        <v>9941608528.5294037</v>
      </c>
      <c r="F21" s="489">
        <v>2446408715.04175</v>
      </c>
      <c r="G21" s="489">
        <v>5393789470.07967</v>
      </c>
      <c r="H21" s="491">
        <f t="shared" si="1"/>
        <v>7840198185.1214199</v>
      </c>
      <c r="I21" s="485"/>
      <c r="J21" s="485"/>
      <c r="K21" s="485"/>
      <c r="L21" s="485"/>
      <c r="M21" s="485"/>
      <c r="N21" s="485"/>
      <c r="O21" s="485"/>
      <c r="P21" s="485"/>
      <c r="Q21" s="485"/>
      <c r="R21" s="485"/>
      <c r="S21" s="485"/>
      <c r="T21" s="485"/>
    </row>
    <row r="22" spans="1:20">
      <c r="A22" s="321" t="s">
        <v>173</v>
      </c>
      <c r="B22" s="327" t="s">
        <v>514</v>
      </c>
      <c r="C22" s="489">
        <v>114900</v>
      </c>
      <c r="D22" s="489">
        <v>882598233.112414</v>
      </c>
      <c r="E22" s="490">
        <f t="shared" si="0"/>
        <v>882713133.112414</v>
      </c>
      <c r="F22" s="489">
        <v>2271686040.1595302</v>
      </c>
      <c r="G22" s="489">
        <v>3328632081.9516902</v>
      </c>
      <c r="H22" s="491">
        <f t="shared" si="1"/>
        <v>5600318122.1112204</v>
      </c>
      <c r="I22" s="485"/>
      <c r="J22" s="485"/>
      <c r="K22" s="485"/>
      <c r="L22" s="485"/>
      <c r="M22" s="485"/>
      <c r="N22" s="485"/>
      <c r="O22" s="485"/>
      <c r="P22" s="485"/>
      <c r="Q22" s="485"/>
      <c r="R22" s="485"/>
      <c r="S22" s="485"/>
      <c r="T22" s="485"/>
    </row>
    <row r="23" spans="1:20">
      <c r="A23" s="321">
        <v>5.4</v>
      </c>
      <c r="B23" s="325" t="s">
        <v>797</v>
      </c>
      <c r="C23" s="489">
        <v>8358616287.4495602</v>
      </c>
      <c r="D23" s="489">
        <v>7703167245.4205799</v>
      </c>
      <c r="E23" s="490">
        <f t="shared" si="0"/>
        <v>16061783532.87014</v>
      </c>
      <c r="F23" s="489">
        <v>10925523298.025801</v>
      </c>
      <c r="G23" s="489">
        <v>6571372938.8018799</v>
      </c>
      <c r="H23" s="491">
        <f t="shared" si="1"/>
        <v>17496896236.827682</v>
      </c>
      <c r="I23" s="485"/>
      <c r="J23" s="485"/>
      <c r="K23" s="485"/>
      <c r="L23" s="485"/>
      <c r="M23" s="485"/>
      <c r="N23" s="485"/>
      <c r="O23" s="485"/>
      <c r="P23" s="485"/>
      <c r="Q23" s="485"/>
      <c r="R23" s="485"/>
      <c r="S23" s="485"/>
      <c r="T23" s="485"/>
    </row>
    <row r="24" spans="1:20">
      <c r="A24" s="321">
        <v>5.5</v>
      </c>
      <c r="B24" s="325" t="s">
        <v>798</v>
      </c>
      <c r="C24" s="489">
        <v>6418800736.35958</v>
      </c>
      <c r="D24" s="489">
        <v>11416779605.324301</v>
      </c>
      <c r="E24" s="490">
        <f t="shared" si="0"/>
        <v>17835580341.68388</v>
      </c>
      <c r="F24" s="489">
        <v>8156632804.10466</v>
      </c>
      <c r="G24" s="489">
        <v>8158422050.7814903</v>
      </c>
      <c r="H24" s="491">
        <f t="shared" si="1"/>
        <v>16315054854.88615</v>
      </c>
      <c r="I24" s="485"/>
      <c r="J24" s="485"/>
      <c r="K24" s="485"/>
      <c r="L24" s="485"/>
      <c r="M24" s="485"/>
      <c r="N24" s="485"/>
      <c r="O24" s="485"/>
      <c r="P24" s="485"/>
      <c r="Q24" s="485"/>
      <c r="R24" s="485"/>
      <c r="S24" s="485"/>
      <c r="T24" s="485"/>
    </row>
    <row r="25" spans="1:20">
      <c r="A25" s="321">
        <v>5.6</v>
      </c>
      <c r="B25" s="325" t="s">
        <v>799</v>
      </c>
      <c r="C25" s="489">
        <v>0</v>
      </c>
      <c r="D25" s="489">
        <v>3374487.5791059998</v>
      </c>
      <c r="E25" s="490">
        <f t="shared" si="0"/>
        <v>3374487.5791059998</v>
      </c>
      <c r="F25" s="489">
        <v>7120410.3522800002</v>
      </c>
      <c r="G25" s="489">
        <v>9962280</v>
      </c>
      <c r="H25" s="491">
        <f t="shared" si="1"/>
        <v>17082690.352279998</v>
      </c>
      <c r="I25" s="485"/>
      <c r="J25" s="485"/>
      <c r="K25" s="485"/>
      <c r="L25" s="485"/>
      <c r="M25" s="485"/>
      <c r="N25" s="485"/>
      <c r="O25" s="485"/>
      <c r="P25" s="485"/>
      <c r="Q25" s="485"/>
      <c r="R25" s="485"/>
      <c r="S25" s="485"/>
      <c r="T25" s="485"/>
    </row>
    <row r="26" spans="1:20">
      <c r="A26" s="321">
        <v>5.7</v>
      </c>
      <c r="B26" s="325" t="s">
        <v>514</v>
      </c>
      <c r="C26" s="489">
        <v>191459796.949633</v>
      </c>
      <c r="D26" s="489">
        <v>6116821406.7007999</v>
      </c>
      <c r="E26" s="490">
        <f t="shared" si="0"/>
        <v>6308281203.6504326</v>
      </c>
      <c r="F26" s="489">
        <v>1468948316.1740999</v>
      </c>
      <c r="G26" s="489">
        <v>1242812806.05351</v>
      </c>
      <c r="H26" s="491">
        <f t="shared" si="1"/>
        <v>2711761122.2276096</v>
      </c>
      <c r="I26" s="485"/>
      <c r="J26" s="485"/>
      <c r="K26" s="485"/>
      <c r="L26" s="485"/>
      <c r="M26" s="485"/>
      <c r="N26" s="485"/>
      <c r="O26" s="485"/>
      <c r="P26" s="485"/>
      <c r="Q26" s="485"/>
      <c r="R26" s="485"/>
      <c r="S26" s="485"/>
      <c r="T26" s="485"/>
    </row>
    <row r="27" spans="1:20">
      <c r="A27" s="321">
        <v>6</v>
      </c>
      <c r="B27" s="324" t="s">
        <v>800</v>
      </c>
      <c r="C27" s="489">
        <v>458060629.88</v>
      </c>
      <c r="D27" s="489">
        <v>230208565.67908001</v>
      </c>
      <c r="E27" s="490">
        <f t="shared" si="0"/>
        <v>688269195.55908</v>
      </c>
      <c r="F27" s="489">
        <v>329748052.30000001</v>
      </c>
      <c r="G27" s="489">
        <v>239150336.26799101</v>
      </c>
      <c r="H27" s="491">
        <f t="shared" si="1"/>
        <v>568898388.56799102</v>
      </c>
      <c r="I27" s="485"/>
      <c r="J27" s="485"/>
      <c r="K27" s="485"/>
      <c r="L27" s="485"/>
      <c r="M27" s="485"/>
      <c r="N27" s="485"/>
      <c r="O27" s="485"/>
      <c r="P27" s="485"/>
      <c r="Q27" s="485"/>
      <c r="R27" s="485"/>
      <c r="S27" s="485"/>
      <c r="T27" s="485"/>
    </row>
    <row r="28" spans="1:20">
      <c r="A28" s="321">
        <v>7</v>
      </c>
      <c r="B28" s="324" t="s">
        <v>801</v>
      </c>
      <c r="C28" s="489">
        <v>1231588291.9000001</v>
      </c>
      <c r="D28" s="489">
        <v>1326167273.99628</v>
      </c>
      <c r="E28" s="490">
        <f t="shared" si="0"/>
        <v>2557755565.8962803</v>
      </c>
      <c r="F28" s="489">
        <v>1323047036.4200001</v>
      </c>
      <c r="G28" s="489">
        <v>1297718452.7667799</v>
      </c>
      <c r="H28" s="491">
        <f t="shared" si="1"/>
        <v>2620765489.18678</v>
      </c>
      <c r="I28" s="485"/>
      <c r="J28" s="485"/>
      <c r="K28" s="485"/>
      <c r="L28" s="485"/>
      <c r="M28" s="485"/>
      <c r="N28" s="485"/>
      <c r="O28" s="485"/>
      <c r="P28" s="485"/>
      <c r="Q28" s="485"/>
      <c r="R28" s="485"/>
      <c r="S28" s="485"/>
      <c r="T28" s="485"/>
    </row>
    <row r="29" spans="1:20">
      <c r="A29" s="321">
        <v>8</v>
      </c>
      <c r="B29" s="324" t="s">
        <v>802</v>
      </c>
      <c r="C29" s="489">
        <v>37718149.640000001</v>
      </c>
      <c r="D29" s="489">
        <v>157685695.27878299</v>
      </c>
      <c r="E29" s="490">
        <f t="shared" si="0"/>
        <v>195403844.91878301</v>
      </c>
      <c r="F29" s="489">
        <v>49606356.490000002</v>
      </c>
      <c r="G29" s="489">
        <v>177251318.139476</v>
      </c>
      <c r="H29" s="491">
        <f t="shared" si="1"/>
        <v>226857674.62947601</v>
      </c>
      <c r="I29" s="485"/>
      <c r="J29" s="485"/>
      <c r="K29" s="485"/>
      <c r="L29" s="485"/>
      <c r="M29" s="485"/>
      <c r="N29" s="485"/>
      <c r="O29" s="485"/>
      <c r="P29" s="485"/>
      <c r="Q29" s="485"/>
      <c r="R29" s="485"/>
      <c r="S29" s="485"/>
      <c r="T29" s="485"/>
    </row>
    <row r="30" spans="1:20">
      <c r="A30" s="321">
        <v>9</v>
      </c>
      <c r="B30" s="322" t="s">
        <v>174</v>
      </c>
      <c r="C30" s="489">
        <f>C31+C32+C33+C34+C35+C36+C37</f>
        <v>2840216858.4200001</v>
      </c>
      <c r="D30" s="489">
        <f>D31+D32+D33+D34+D35+D36+D37</f>
        <v>4693605839.1744413</v>
      </c>
      <c r="E30" s="490">
        <f t="shared" si="0"/>
        <v>7533822697.5944414</v>
      </c>
      <c r="F30" s="489">
        <f>F31+F32+F33+F34+F35+F36+F37</f>
        <v>2330026820.3702998</v>
      </c>
      <c r="G30" s="489">
        <f>G31+G32+G33+G34+G35+G36+G37</f>
        <v>10157241760.213289</v>
      </c>
      <c r="H30" s="491">
        <f t="shared" si="1"/>
        <v>12487268580.58359</v>
      </c>
      <c r="I30" s="485"/>
      <c r="J30" s="485"/>
      <c r="K30" s="485"/>
      <c r="L30" s="485"/>
      <c r="M30" s="485"/>
      <c r="N30" s="485"/>
      <c r="O30" s="485"/>
      <c r="P30" s="485"/>
      <c r="Q30" s="485"/>
      <c r="R30" s="485"/>
      <c r="S30" s="485"/>
      <c r="T30" s="485"/>
    </row>
    <row r="31" spans="1:20" ht="26">
      <c r="A31" s="321">
        <v>9.1</v>
      </c>
      <c r="B31" s="323" t="s">
        <v>803</v>
      </c>
      <c r="C31" s="489">
        <v>1552238104.9299998</v>
      </c>
      <c r="D31" s="489">
        <v>2139453967.57112</v>
      </c>
      <c r="E31" s="490">
        <f t="shared" si="0"/>
        <v>3691692072.5011196</v>
      </c>
      <c r="F31" s="489">
        <v>1503838668.1982999</v>
      </c>
      <c r="G31" s="489">
        <v>4759493654.8302298</v>
      </c>
      <c r="H31" s="491">
        <f t="shared" si="1"/>
        <v>6263332323.0285301</v>
      </c>
      <c r="I31" s="485"/>
      <c r="J31" s="485"/>
      <c r="K31" s="485"/>
      <c r="L31" s="485"/>
      <c r="M31" s="485"/>
      <c r="N31" s="485"/>
      <c r="O31" s="485"/>
      <c r="P31" s="485"/>
      <c r="Q31" s="485"/>
      <c r="R31" s="485"/>
      <c r="S31" s="485"/>
      <c r="T31" s="485"/>
    </row>
    <row r="32" spans="1:20" ht="26">
      <c r="A32" s="321">
        <v>9.1999999999999993</v>
      </c>
      <c r="B32" s="323" t="s">
        <v>804</v>
      </c>
      <c r="C32" s="489">
        <v>1287978753.49</v>
      </c>
      <c r="D32" s="489">
        <v>2329301371.6033211</v>
      </c>
      <c r="E32" s="490">
        <f t="shared" si="0"/>
        <v>3617280125.0933208</v>
      </c>
      <c r="F32" s="489">
        <v>826188152.17200005</v>
      </c>
      <c r="G32" s="489">
        <v>5370749371.8645601</v>
      </c>
      <c r="H32" s="491">
        <f t="shared" si="1"/>
        <v>6196937524.0365601</v>
      </c>
      <c r="I32" s="485"/>
      <c r="J32" s="485"/>
      <c r="K32" s="485"/>
      <c r="L32" s="485"/>
      <c r="M32" s="485"/>
      <c r="N32" s="485"/>
      <c r="O32" s="485"/>
      <c r="P32" s="485"/>
      <c r="Q32" s="485"/>
      <c r="R32" s="485"/>
      <c r="S32" s="485"/>
      <c r="T32" s="485"/>
    </row>
    <row r="33" spans="1:20">
      <c r="A33" s="321">
        <v>9.3000000000000007</v>
      </c>
      <c r="B33" s="323" t="s">
        <v>805</v>
      </c>
      <c r="C33" s="489">
        <v>0</v>
      </c>
      <c r="D33" s="489">
        <v>224850500</v>
      </c>
      <c r="E33" s="490">
        <f t="shared" si="0"/>
        <v>224850500</v>
      </c>
      <c r="F33" s="489">
        <v>0</v>
      </c>
      <c r="G33" s="489">
        <v>26998733.5185</v>
      </c>
      <c r="H33" s="491">
        <f t="shared" si="1"/>
        <v>26998733.5185</v>
      </c>
      <c r="I33" s="485"/>
      <c r="J33" s="485"/>
      <c r="K33" s="485"/>
      <c r="L33" s="485"/>
      <c r="M33" s="485"/>
      <c r="N33" s="485"/>
      <c r="O33" s="485"/>
      <c r="P33" s="485"/>
      <c r="Q33" s="485"/>
      <c r="R33" s="485"/>
      <c r="S33" s="485"/>
      <c r="T33" s="485"/>
    </row>
    <row r="34" spans="1:20">
      <c r="A34" s="321">
        <v>9.4</v>
      </c>
      <c r="B34" s="323" t="s">
        <v>806</v>
      </c>
      <c r="C34" s="489">
        <v>0</v>
      </c>
      <c r="D34" s="489">
        <v>0</v>
      </c>
      <c r="E34" s="490">
        <f t="shared" si="0"/>
        <v>0</v>
      </c>
      <c r="F34" s="489">
        <v>0</v>
      </c>
      <c r="G34" s="489">
        <v>0</v>
      </c>
      <c r="H34" s="491">
        <f t="shared" si="1"/>
        <v>0</v>
      </c>
      <c r="I34" s="485"/>
      <c r="J34" s="485"/>
      <c r="K34" s="485"/>
      <c r="L34" s="485"/>
      <c r="M34" s="485"/>
      <c r="N34" s="485"/>
      <c r="O34" s="485"/>
      <c r="P34" s="485"/>
      <c r="Q34" s="485"/>
      <c r="R34" s="485"/>
      <c r="S34" s="485"/>
      <c r="T34" s="485"/>
    </row>
    <row r="35" spans="1:20">
      <c r="A35" s="321">
        <v>9.5</v>
      </c>
      <c r="B35" s="323" t="s">
        <v>807</v>
      </c>
      <c r="C35" s="489">
        <v>0</v>
      </c>
      <c r="D35" s="489">
        <v>0</v>
      </c>
      <c r="E35" s="490">
        <f t="shared" si="0"/>
        <v>0</v>
      </c>
      <c r="F35" s="489">
        <v>0</v>
      </c>
      <c r="G35" s="489">
        <v>0</v>
      </c>
      <c r="H35" s="491">
        <f t="shared" si="1"/>
        <v>0</v>
      </c>
      <c r="I35" s="485"/>
      <c r="J35" s="485"/>
      <c r="K35" s="485"/>
      <c r="L35" s="485"/>
      <c r="M35" s="485"/>
      <c r="N35" s="485"/>
      <c r="O35" s="485"/>
      <c r="P35" s="485"/>
      <c r="Q35" s="485"/>
      <c r="R35" s="485"/>
      <c r="S35" s="485"/>
      <c r="T35" s="485"/>
    </row>
    <row r="36" spans="1:20" ht="26">
      <c r="A36" s="321">
        <v>9.6</v>
      </c>
      <c r="B36" s="323" t="s">
        <v>808</v>
      </c>
      <c r="C36" s="489">
        <v>0</v>
      </c>
      <c r="D36" s="489">
        <v>0</v>
      </c>
      <c r="E36" s="490">
        <f t="shared" si="0"/>
        <v>0</v>
      </c>
      <c r="F36" s="489">
        <v>0</v>
      </c>
      <c r="G36" s="489">
        <v>0</v>
      </c>
      <c r="H36" s="491">
        <f t="shared" si="1"/>
        <v>0</v>
      </c>
      <c r="I36" s="485"/>
      <c r="J36" s="485"/>
      <c r="K36" s="485"/>
      <c r="L36" s="485"/>
      <c r="M36" s="485"/>
      <c r="N36" s="485"/>
      <c r="O36" s="485"/>
      <c r="P36" s="485"/>
      <c r="Q36" s="485"/>
      <c r="R36" s="485"/>
      <c r="S36" s="485"/>
      <c r="T36" s="485"/>
    </row>
    <row r="37" spans="1:20" ht="26">
      <c r="A37" s="321">
        <v>9.6999999999999993</v>
      </c>
      <c r="B37" s="323" t="s">
        <v>809</v>
      </c>
      <c r="C37" s="489">
        <v>0</v>
      </c>
      <c r="D37" s="489">
        <v>0</v>
      </c>
      <c r="E37" s="490">
        <f t="shared" si="0"/>
        <v>0</v>
      </c>
      <c r="F37" s="489">
        <v>0</v>
      </c>
      <c r="G37" s="489">
        <v>0</v>
      </c>
      <c r="H37" s="491">
        <f t="shared" si="1"/>
        <v>0</v>
      </c>
      <c r="I37" s="485"/>
      <c r="J37" s="485"/>
      <c r="K37" s="485"/>
      <c r="L37" s="485"/>
      <c r="M37" s="485"/>
      <c r="N37" s="485"/>
      <c r="O37" s="485"/>
      <c r="P37" s="485"/>
      <c r="Q37" s="485"/>
      <c r="R37" s="485"/>
      <c r="S37" s="485"/>
      <c r="T37" s="485"/>
    </row>
    <row r="38" spans="1:20">
      <c r="A38" s="321">
        <v>10</v>
      </c>
      <c r="B38" s="324" t="s">
        <v>810</v>
      </c>
      <c r="C38" s="489">
        <f>C41+C42</f>
        <v>377144069.77999997</v>
      </c>
      <c r="D38" s="489">
        <f>D41+D42</f>
        <v>247329878.794339</v>
      </c>
      <c r="E38" s="490">
        <f t="shared" si="0"/>
        <v>624473948.57433891</v>
      </c>
      <c r="F38" s="489">
        <v>257053718.87</v>
      </c>
      <c r="G38" s="489">
        <v>183545334.53315598</v>
      </c>
      <c r="H38" s="491">
        <f t="shared" si="1"/>
        <v>440599053.40315598</v>
      </c>
      <c r="I38" s="485"/>
      <c r="J38" s="485"/>
      <c r="K38" s="485"/>
      <c r="L38" s="485"/>
      <c r="M38" s="485"/>
      <c r="N38" s="485"/>
      <c r="O38" s="485"/>
      <c r="P38" s="485"/>
      <c r="Q38" s="485"/>
      <c r="R38" s="485"/>
      <c r="S38" s="485"/>
      <c r="T38" s="485"/>
    </row>
    <row r="39" spans="1:20">
      <c r="A39" s="321">
        <v>10.1</v>
      </c>
      <c r="B39" s="323" t="s">
        <v>811</v>
      </c>
      <c r="C39" s="489">
        <v>41579262.829999998</v>
      </c>
      <c r="D39" s="489">
        <v>1269992.5089809999</v>
      </c>
      <c r="E39" s="490">
        <f>C39+D39</f>
        <v>42849255.338980995</v>
      </c>
      <c r="F39" s="489">
        <v>18126561.34</v>
      </c>
      <c r="G39" s="489">
        <v>2646314.6790760001</v>
      </c>
      <c r="H39" s="491">
        <f t="shared" si="1"/>
        <v>20772876.019076001</v>
      </c>
      <c r="I39" s="485"/>
      <c r="J39" s="485"/>
      <c r="K39" s="485"/>
      <c r="L39" s="485"/>
      <c r="M39" s="485"/>
      <c r="N39" s="485"/>
      <c r="O39" s="485"/>
      <c r="P39" s="485"/>
      <c r="Q39" s="485"/>
      <c r="R39" s="485"/>
      <c r="S39" s="485"/>
      <c r="T39" s="485"/>
    </row>
    <row r="40" spans="1:20" ht="26">
      <c r="A40" s="321">
        <v>10.199999999999999</v>
      </c>
      <c r="B40" s="323" t="s">
        <v>812</v>
      </c>
      <c r="C40" s="489">
        <v>119945715.88</v>
      </c>
      <c r="D40" s="489">
        <v>179846301.148449</v>
      </c>
      <c r="E40" s="490">
        <f>C40+D40</f>
        <v>299792017.028449</v>
      </c>
      <c r="F40" s="489">
        <v>72801010.200000003</v>
      </c>
      <c r="G40" s="489">
        <v>90917286.220546797</v>
      </c>
      <c r="H40" s="491">
        <f t="shared" si="1"/>
        <v>163718296.4205468</v>
      </c>
      <c r="I40" s="485"/>
      <c r="J40" s="485"/>
      <c r="K40" s="485"/>
      <c r="L40" s="485"/>
      <c r="M40" s="485"/>
      <c r="N40" s="485"/>
      <c r="O40" s="485"/>
      <c r="P40" s="485"/>
      <c r="Q40" s="485"/>
      <c r="R40" s="485"/>
      <c r="S40" s="485"/>
      <c r="T40" s="485"/>
    </row>
    <row r="41" spans="1:20" ht="26">
      <c r="A41" s="321">
        <v>10.3</v>
      </c>
      <c r="B41" s="323" t="s">
        <v>813</v>
      </c>
      <c r="C41" s="489">
        <v>194138904.99000001</v>
      </c>
      <c r="D41" s="489">
        <v>45846325.195734002</v>
      </c>
      <c r="E41" s="490">
        <f t="shared" si="0"/>
        <v>239985230.185734</v>
      </c>
      <c r="F41" s="489">
        <v>129283644.83</v>
      </c>
      <c r="G41" s="489">
        <v>45616782.548977003</v>
      </c>
      <c r="H41" s="491">
        <f t="shared" si="1"/>
        <v>174900427.378977</v>
      </c>
      <c r="I41" s="485"/>
      <c r="J41" s="485"/>
      <c r="K41" s="485"/>
      <c r="L41" s="485"/>
      <c r="M41" s="485"/>
      <c r="N41" s="485"/>
      <c r="O41" s="485"/>
      <c r="P41" s="485"/>
      <c r="Q41" s="485"/>
      <c r="R41" s="485"/>
      <c r="S41" s="485"/>
      <c r="T41" s="485"/>
    </row>
    <row r="42" spans="1:20" ht="26">
      <c r="A42" s="321">
        <v>10.4</v>
      </c>
      <c r="B42" s="323" t="s">
        <v>814</v>
      </c>
      <c r="C42" s="489">
        <v>183005164.78999999</v>
      </c>
      <c r="D42" s="489">
        <v>201483553.59860501</v>
      </c>
      <c r="E42" s="490">
        <f t="shared" si="0"/>
        <v>384488718.388605</v>
      </c>
      <c r="F42" s="489">
        <v>127770074.04000001</v>
      </c>
      <c r="G42" s="489">
        <v>137928551.98417899</v>
      </c>
      <c r="H42" s="491">
        <f t="shared" si="1"/>
        <v>265698626.02417898</v>
      </c>
      <c r="I42" s="485"/>
      <c r="J42" s="485"/>
      <c r="K42" s="485"/>
      <c r="L42" s="485"/>
      <c r="M42" s="485"/>
      <c r="N42" s="485"/>
      <c r="O42" s="485"/>
      <c r="P42" s="485"/>
      <c r="Q42" s="485"/>
      <c r="R42" s="485"/>
      <c r="S42" s="485"/>
      <c r="T42" s="485"/>
    </row>
    <row r="43" spans="1:20">
      <c r="A43" s="321">
        <v>11</v>
      </c>
      <c r="B43" s="328" t="s">
        <v>175</v>
      </c>
      <c r="C43" s="489">
        <v>1198907.2704999999</v>
      </c>
      <c r="D43" s="489">
        <v>57760125.463665821</v>
      </c>
      <c r="E43" s="490">
        <f t="shared" si="0"/>
        <v>58959032.734165817</v>
      </c>
      <c r="F43" s="489">
        <v>2095206.4100000001</v>
      </c>
      <c r="G43" s="489">
        <v>86103387.407580644</v>
      </c>
      <c r="H43" s="491">
        <f t="shared" si="1"/>
        <v>88198593.81758064</v>
      </c>
      <c r="I43" s="485"/>
      <c r="J43" s="485"/>
      <c r="K43" s="485"/>
      <c r="L43" s="485"/>
      <c r="M43" s="485"/>
      <c r="N43" s="485"/>
      <c r="O43" s="485"/>
      <c r="P43" s="485"/>
      <c r="Q43" s="485"/>
      <c r="R43" s="485"/>
      <c r="S43" s="485"/>
      <c r="T43" s="485"/>
    </row>
    <row r="44" spans="1:20">
      <c r="C44" s="492"/>
      <c r="D44" s="492"/>
      <c r="E44" s="492"/>
      <c r="F44" s="492"/>
      <c r="G44" s="492"/>
      <c r="H44" s="492"/>
      <c r="O44" s="485"/>
      <c r="P44" s="485"/>
      <c r="Q44" s="485"/>
      <c r="R44" s="485"/>
      <c r="S44" s="485"/>
      <c r="T44" s="485"/>
    </row>
    <row r="45" spans="1:20">
      <c r="C45" s="492"/>
      <c r="D45" s="492"/>
      <c r="E45" s="492"/>
      <c r="F45" s="492"/>
      <c r="G45" s="492"/>
      <c r="H45" s="492"/>
    </row>
    <row r="46" spans="1:20">
      <c r="C46" s="492"/>
      <c r="D46" s="492"/>
      <c r="E46" s="492"/>
      <c r="F46" s="492"/>
      <c r="G46" s="492"/>
      <c r="H46" s="492"/>
    </row>
    <row r="47" spans="1:20">
      <c r="C47" s="492"/>
      <c r="D47" s="492"/>
      <c r="E47" s="492"/>
      <c r="F47" s="492"/>
      <c r="G47" s="492"/>
      <c r="H47" s="492"/>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G18"/>
  <sheetViews>
    <sheetView zoomScale="85" zoomScaleNormal="85" workbookViewId="0">
      <pane xSplit="1" ySplit="4" topLeftCell="B5" activePane="bottomRight" state="frozen"/>
      <selection activeCell="L18" sqref="L18"/>
      <selection pane="topRight" activeCell="L18" sqref="L18"/>
      <selection pane="bottomLeft" activeCell="L18" sqref="L18"/>
      <selection pane="bottomRight" activeCell="B4" sqref="B4"/>
    </sheetView>
  </sheetViews>
  <sheetFormatPr defaultColWidth="9.1796875" defaultRowHeight="13"/>
  <cols>
    <col min="1" max="1" width="9.54296875" style="1" bestFit="1" customWidth="1"/>
    <col min="2" max="2" width="93.54296875" style="1" customWidth="1"/>
    <col min="3" max="4" width="15" style="1" bestFit="1" customWidth="1"/>
    <col min="5" max="7" width="16.1796875" style="8" bestFit="1" customWidth="1"/>
    <col min="8" max="11" width="9.7265625" style="8" customWidth="1"/>
    <col min="12" max="16384" width="9.1796875" style="8"/>
  </cols>
  <sheetData>
    <row r="1" spans="1:7" ht="13.5">
      <c r="A1" s="12" t="s">
        <v>97</v>
      </c>
      <c r="B1" s="11" t="str">
        <f>Info!C2</f>
        <v>სს თიბისი ბანკი</v>
      </c>
      <c r="C1" s="11"/>
    </row>
    <row r="2" spans="1:7" ht="13.5">
      <c r="A2" s="12" t="s">
        <v>98</v>
      </c>
      <c r="B2" s="230">
        <f>'1. key ratios'!B2</f>
        <v>46203</v>
      </c>
      <c r="C2" s="11"/>
    </row>
    <row r="3" spans="1:7" ht="13.5">
      <c r="A3" s="12"/>
      <c r="B3" s="11"/>
      <c r="C3" s="11"/>
    </row>
    <row r="4" spans="1:7" ht="15" customHeight="1" thickBot="1">
      <c r="A4" s="111" t="s">
        <v>242</v>
      </c>
      <c r="B4" s="112" t="s">
        <v>96</v>
      </c>
      <c r="C4" s="113" t="s">
        <v>76</v>
      </c>
    </row>
    <row r="5" spans="1:7" ht="15" customHeight="1">
      <c r="A5" s="109" t="s">
        <v>25</v>
      </c>
      <c r="B5" s="110"/>
      <c r="C5" s="228" t="str">
        <f>INT((MONTH($B$2))/3)&amp;"Q"&amp;"-"&amp;YEAR($B$2)</f>
        <v>2Q-2026</v>
      </c>
      <c r="D5" s="228" t="str">
        <f>IF(INT(MONTH($B$2))=3, "4"&amp;"Q"&amp;"-"&amp;YEAR($B$2)-1, IF(INT(MONTH($B$2))=6, "1"&amp;"Q"&amp;"-"&amp;YEAR($B$2), IF(INT(MONTH($B$2))=9, "2"&amp;"Q"&amp;"-"&amp;YEAR($B$2),IF(INT(MONTH($B$2))=12, "3"&amp;"Q"&amp;"-"&amp;YEAR($B$2), 0))))</f>
        <v>1Q-2026</v>
      </c>
      <c r="E5" s="228" t="str">
        <f>IF(INT(MONTH($B$2))=3, "3"&amp;"Q"&amp;"-"&amp;YEAR($B$2)-1, IF(INT(MONTH($B$2))=6, "4"&amp;"Q"&amp;"-"&amp;YEAR($B$2)-1, IF(INT(MONTH($B$2))=9, "1"&amp;"Q"&amp;"-"&amp;YEAR($B$2),IF(INT(MONTH($B$2))=12, "2"&amp;"Q"&amp;"-"&amp;YEAR($B$2), 0))))</f>
        <v>4Q-2025</v>
      </c>
      <c r="F5" s="228" t="str">
        <f>IF(INT(MONTH($B$2))=3, "2"&amp;"Q"&amp;"-"&amp;YEAR($B$2)-1, IF(INT(MONTH($B$2))=6, "3"&amp;"Q"&amp;"-"&amp;YEAR($B$2)-1, IF(INT(MONTH($B$2))=9, "4"&amp;"Q"&amp;"-"&amp;YEAR($B$2)-1,IF(INT(MONTH($B$2))=12, "1"&amp;"Q"&amp;"-"&amp;YEAR($B$2), 0))))</f>
        <v>3Q-2025</v>
      </c>
      <c r="G5" s="228" t="str">
        <f>IF(INT(MONTH($B$2))=3, "1"&amp;"Q"&amp;"-"&amp;YEAR($B$2)-1, IF(INT(MONTH($B$2))=6, "2"&amp;"Q"&amp;"-"&amp;YEAR($B$2)-1, IF(INT(MONTH($B$2))=9, "3"&amp;"Q"&amp;"-"&amp;YEAR($B$2)-1,IF(INT(MONTH($B$2))=12, "4"&amp;"Q"&amp;"-"&amp;YEAR($B$2)-1, 0))))</f>
        <v>2Q-2025</v>
      </c>
    </row>
    <row r="6" spans="1:7" ht="15" customHeight="1">
      <c r="A6" s="200">
        <v>1</v>
      </c>
      <c r="B6" s="221" t="s">
        <v>101</v>
      </c>
      <c r="C6" s="563">
        <f>C7+C9+C10</f>
        <v>28209447565.447723</v>
      </c>
      <c r="D6" s="564">
        <f>D7+D9+D10</f>
        <v>27550434745.915176</v>
      </c>
      <c r="E6" s="565">
        <f t="shared" ref="E6:G6" si="0">E7+E9+E10</f>
        <v>26971742921.518513</v>
      </c>
      <c r="F6" s="563">
        <f t="shared" si="0"/>
        <v>25982442633.218735</v>
      </c>
      <c r="G6" s="566">
        <f t="shared" si="0"/>
        <v>25985506705.635128</v>
      </c>
    </row>
    <row r="7" spans="1:7" ht="15" customHeight="1">
      <c r="A7" s="200">
        <v>1.1000000000000001</v>
      </c>
      <c r="B7" s="201" t="s">
        <v>413</v>
      </c>
      <c r="C7" s="567">
        <v>26781892447.201992</v>
      </c>
      <c r="D7" s="567">
        <v>26046355524.371708</v>
      </c>
      <c r="E7" s="567">
        <v>25561722971.679005</v>
      </c>
      <c r="F7" s="567">
        <v>24603521475.283283</v>
      </c>
      <c r="G7" s="567">
        <v>24502663587.026764</v>
      </c>
    </row>
    <row r="8" spans="1:7" ht="26">
      <c r="A8" s="200" t="s">
        <v>146</v>
      </c>
      <c r="B8" s="202" t="s">
        <v>239</v>
      </c>
      <c r="C8" s="567">
        <v>18577984.969999999</v>
      </c>
      <c r="D8" s="567">
        <v>18577984.969999999</v>
      </c>
      <c r="E8" s="567">
        <v>16348820.109999999</v>
      </c>
      <c r="F8" s="567">
        <v>16348820.109999999</v>
      </c>
      <c r="G8" s="567">
        <v>26556743.758000001</v>
      </c>
    </row>
    <row r="9" spans="1:7" ht="15" customHeight="1">
      <c r="A9" s="200">
        <v>1.2</v>
      </c>
      <c r="B9" s="201" t="s">
        <v>21</v>
      </c>
      <c r="C9" s="567">
        <v>1317130186.3829968</v>
      </c>
      <c r="D9" s="567">
        <v>1351948457.3688564</v>
      </c>
      <c r="E9" s="567">
        <v>1259010201.9944844</v>
      </c>
      <c r="F9" s="567">
        <v>1217768761.1764164</v>
      </c>
      <c r="G9" s="567">
        <v>1347029859.7021906</v>
      </c>
    </row>
    <row r="10" spans="1:7" ht="15" customHeight="1">
      <c r="A10" s="200">
        <v>1.3</v>
      </c>
      <c r="B10" s="222" t="s">
        <v>73</v>
      </c>
      <c r="C10" s="567">
        <v>110424931.86273456</v>
      </c>
      <c r="D10" s="567">
        <v>152130764.1746144</v>
      </c>
      <c r="E10" s="567">
        <v>151009747.84502432</v>
      </c>
      <c r="F10" s="567">
        <v>161152396.75903311</v>
      </c>
      <c r="G10" s="567">
        <v>135813258.90617421</v>
      </c>
    </row>
    <row r="11" spans="1:7" ht="15" customHeight="1">
      <c r="A11" s="200">
        <v>2</v>
      </c>
      <c r="B11" s="221" t="s">
        <v>102</v>
      </c>
      <c r="C11" s="567">
        <v>219213810.95605758</v>
      </c>
      <c r="D11" s="567">
        <v>250808834.25707346</v>
      </c>
      <c r="E11" s="567">
        <v>252216541.94504744</v>
      </c>
      <c r="F11" s="567">
        <v>209759815.21838444</v>
      </c>
      <c r="G11" s="567">
        <v>159393012.56365746</v>
      </c>
    </row>
    <row r="12" spans="1:7" ht="15" customHeight="1">
      <c r="A12" s="200">
        <v>3</v>
      </c>
      <c r="B12" s="221" t="s">
        <v>100</v>
      </c>
      <c r="C12" s="567">
        <v>4181737813.8375006</v>
      </c>
      <c r="D12" s="567">
        <v>4181737813.8375006</v>
      </c>
      <c r="E12" s="567">
        <v>4181737813.8375006</v>
      </c>
      <c r="F12" s="567">
        <v>3794626459.8384366</v>
      </c>
      <c r="G12" s="567">
        <v>3794626459.8384366</v>
      </c>
    </row>
    <row r="13" spans="1:7" ht="15" customHeight="1" thickBot="1">
      <c r="A13" s="60">
        <v>4</v>
      </c>
      <c r="B13" s="223" t="s">
        <v>147</v>
      </c>
      <c r="C13" s="568">
        <f>C6+C11+C12</f>
        <v>32610399190.241283</v>
      </c>
      <c r="D13" s="569">
        <f>D6+D11+D12</f>
        <v>31982981394.00975</v>
      </c>
      <c r="E13" s="570">
        <f t="shared" ref="E13:G13" si="1">E6+E11+E12</f>
        <v>31405697277.301064</v>
      </c>
      <c r="F13" s="568">
        <f t="shared" si="1"/>
        <v>29986828908.275555</v>
      </c>
      <c r="G13" s="571">
        <f t="shared" si="1"/>
        <v>29939526178.03722</v>
      </c>
    </row>
    <row r="14" spans="1:7">
      <c r="B14" s="16"/>
    </row>
    <row r="15" spans="1:7">
      <c r="B15" s="16"/>
    </row>
    <row r="16" spans="1:7">
      <c r="B16" s="16"/>
    </row>
    <row r="17" spans="2:2">
      <c r="B17" s="16"/>
    </row>
    <row r="18" spans="2:2">
      <c r="B18" s="16"/>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9"/>
  <sheetViews>
    <sheetView showGridLines="0" zoomScale="85" zoomScaleNormal="85" workbookViewId="0">
      <pane xSplit="1" ySplit="4" topLeftCell="B5" activePane="bottomRight" state="frozen"/>
      <selection pane="topRight" activeCell="B1" sqref="B1"/>
      <selection pane="bottomLeft" activeCell="A4" sqref="A4"/>
      <selection pane="bottomRight" activeCell="C2" sqref="C2"/>
    </sheetView>
  </sheetViews>
  <sheetFormatPr defaultRowHeight="14.5"/>
  <cols>
    <col min="1" max="1" width="9.54296875" style="1" bestFit="1" customWidth="1"/>
    <col min="2" max="2" width="58.81640625" style="1" customWidth="1"/>
    <col min="3" max="3" width="86.81640625" style="1" bestFit="1" customWidth="1"/>
  </cols>
  <sheetData>
    <row r="1" spans="1:8">
      <c r="A1" s="1" t="s">
        <v>97</v>
      </c>
      <c r="B1" s="1" t="str">
        <f>Info!C2</f>
        <v>სს თიბისი ბანკი</v>
      </c>
    </row>
    <row r="2" spans="1:8">
      <c r="A2" s="1" t="s">
        <v>98</v>
      </c>
      <c r="B2" s="230">
        <f>'1. key ratios'!B2</f>
        <v>46203</v>
      </c>
    </row>
    <row r="4" spans="1:8" ht="25.5" customHeight="1" thickBot="1">
      <c r="A4" s="125" t="s">
        <v>243</v>
      </c>
      <c r="B4" s="22" t="s">
        <v>80</v>
      </c>
      <c r="C4" s="9"/>
    </row>
    <row r="5" spans="1:8">
      <c r="A5" s="7"/>
      <c r="B5" s="219" t="s">
        <v>81</v>
      </c>
      <c r="C5" s="226" t="s">
        <v>423</v>
      </c>
    </row>
    <row r="6" spans="1:8">
      <c r="A6" s="10">
        <v>1</v>
      </c>
      <c r="B6" s="10" t="s">
        <v>1003</v>
      </c>
      <c r="C6" s="224" t="s">
        <v>1005</v>
      </c>
    </row>
    <row r="7" spans="1:8">
      <c r="A7" s="10">
        <v>2</v>
      </c>
      <c r="B7" s="10" t="s">
        <v>1006</v>
      </c>
      <c r="C7" s="224" t="s">
        <v>1007</v>
      </c>
    </row>
    <row r="8" spans="1:8">
      <c r="A8" s="10">
        <v>3</v>
      </c>
      <c r="B8" s="10" t="s">
        <v>1008</v>
      </c>
      <c r="C8" s="224" t="s">
        <v>1007</v>
      </c>
    </row>
    <row r="9" spans="1:8">
      <c r="A9" s="10">
        <v>4</v>
      </c>
      <c r="B9" s="10" t="s">
        <v>1009</v>
      </c>
      <c r="C9" s="224" t="s">
        <v>1007</v>
      </c>
    </row>
    <row r="10" spans="1:8">
      <c r="A10" s="10">
        <v>5</v>
      </c>
      <c r="B10" s="10" t="s">
        <v>1010</v>
      </c>
      <c r="C10" s="224" t="s">
        <v>1007</v>
      </c>
    </row>
    <row r="11" spans="1:8">
      <c r="A11" s="10">
        <v>6</v>
      </c>
      <c r="B11" s="10" t="s">
        <v>1011</v>
      </c>
      <c r="C11" s="224" t="s">
        <v>1007</v>
      </c>
    </row>
    <row r="12" spans="1:8">
      <c r="A12" s="10">
        <v>7</v>
      </c>
      <c r="B12" s="10" t="s">
        <v>1012</v>
      </c>
      <c r="C12" s="224" t="s">
        <v>1007</v>
      </c>
      <c r="H12" s="2"/>
    </row>
    <row r="13" spans="1:8">
      <c r="A13" s="10">
        <v>8</v>
      </c>
      <c r="B13" s="10" t="s">
        <v>1013</v>
      </c>
      <c r="C13" s="224" t="s">
        <v>1007</v>
      </c>
    </row>
    <row r="14" spans="1:8">
      <c r="A14" s="10">
        <v>9</v>
      </c>
      <c r="B14" s="10" t="s">
        <v>1014</v>
      </c>
      <c r="C14" s="224" t="s">
        <v>1007</v>
      </c>
    </row>
    <row r="15" spans="1:8" ht="15">
      <c r="A15" s="10"/>
      <c r="B15" s="23"/>
      <c r="C15" s="224"/>
    </row>
    <row r="16" spans="1:8" ht="15">
      <c r="A16" s="10"/>
      <c r="B16" s="707"/>
      <c r="C16" s="708"/>
    </row>
    <row r="17" spans="1:3">
      <c r="A17" s="10"/>
      <c r="B17" s="220" t="s">
        <v>82</v>
      </c>
      <c r="C17" s="227" t="s">
        <v>424</v>
      </c>
    </row>
    <row r="18" spans="1:3">
      <c r="A18" s="10">
        <v>1</v>
      </c>
      <c r="B18" s="10" t="s">
        <v>1004</v>
      </c>
      <c r="C18" s="224" t="s">
        <v>1015</v>
      </c>
    </row>
    <row r="19" spans="1:3">
      <c r="A19" s="10">
        <v>2</v>
      </c>
      <c r="B19" s="10" t="s">
        <v>1016</v>
      </c>
      <c r="C19" s="224" t="s">
        <v>1017</v>
      </c>
    </row>
    <row r="20" spans="1:3">
      <c r="A20" s="10">
        <v>3</v>
      </c>
      <c r="B20" s="10" t="s">
        <v>1018</v>
      </c>
      <c r="C20" s="224" t="s">
        <v>1019</v>
      </c>
    </row>
    <row r="21" spans="1:3">
      <c r="A21" s="10"/>
      <c r="B21" s="10"/>
      <c r="C21" s="224"/>
    </row>
    <row r="22" spans="1:3">
      <c r="A22" s="10"/>
      <c r="B22" s="10"/>
      <c r="C22" s="224"/>
    </row>
    <row r="23" spans="1:3">
      <c r="A23" s="10"/>
      <c r="B23" s="19"/>
      <c r="C23" s="224"/>
    </row>
    <row r="24" spans="1:3">
      <c r="A24" s="10"/>
      <c r="B24" s="19"/>
      <c r="C24" s="224"/>
    </row>
    <row r="25" spans="1:3">
      <c r="A25" s="10"/>
      <c r="B25" s="19"/>
      <c r="C25" s="224"/>
    </row>
    <row r="26" spans="1:3">
      <c r="A26" s="10"/>
      <c r="B26" s="19"/>
      <c r="C26" s="224"/>
    </row>
    <row r="27" spans="1:3" ht="15.75" customHeight="1">
      <c r="A27" s="10"/>
      <c r="B27" s="19"/>
      <c r="C27" s="225"/>
    </row>
    <row r="28" spans="1:3" ht="15.75" customHeight="1">
      <c r="A28" s="10"/>
      <c r="B28" s="19"/>
      <c r="C28" s="20"/>
    </row>
    <row r="29" spans="1:3" ht="30" customHeight="1">
      <c r="A29" s="10"/>
      <c r="B29" s="709" t="s">
        <v>83</v>
      </c>
      <c r="C29" s="710"/>
    </row>
    <row r="30" spans="1:3">
      <c r="A30" s="10">
        <v>1</v>
      </c>
      <c r="B30" s="10" t="s">
        <v>1020</v>
      </c>
      <c r="C30" s="562">
        <v>0.99878075215747519</v>
      </c>
    </row>
    <row r="31" spans="1:3" ht="15.75" customHeight="1">
      <c r="A31" s="10"/>
      <c r="B31" s="23"/>
      <c r="C31" s="24"/>
    </row>
    <row r="32" spans="1:3" ht="29.25" customHeight="1">
      <c r="A32" s="10"/>
      <c r="B32" s="709" t="s">
        <v>163</v>
      </c>
      <c r="C32" s="710"/>
    </row>
    <row r="33" spans="1:3">
      <c r="A33" s="10">
        <v>1</v>
      </c>
      <c r="B33" s="10" t="s">
        <v>1021</v>
      </c>
      <c r="C33" s="562">
        <v>9.6038555753984123E-2</v>
      </c>
    </row>
    <row r="34" spans="1:3">
      <c r="A34" s="10">
        <v>2</v>
      </c>
      <c r="B34" s="10" t="s">
        <v>1022</v>
      </c>
      <c r="C34" s="562">
        <v>7.0819655827897426E-2</v>
      </c>
    </row>
    <row r="35" spans="1:3">
      <c r="A35" s="10">
        <v>3</v>
      </c>
      <c r="B35" s="10" t="s">
        <v>1023</v>
      </c>
      <c r="C35" s="562">
        <v>6.5017396839470581E-2</v>
      </c>
    </row>
    <row r="36" spans="1:3">
      <c r="A36" s="10">
        <v>4</v>
      </c>
      <c r="B36" s="10" t="s">
        <v>1024</v>
      </c>
      <c r="C36" s="562">
        <v>5.735299368301925E-2</v>
      </c>
    </row>
    <row r="37" spans="1:3">
      <c r="A37" s="10">
        <v>5</v>
      </c>
      <c r="B37" s="10" t="s">
        <v>1025</v>
      </c>
      <c r="C37" s="562">
        <v>5.142048963050036E-2</v>
      </c>
    </row>
    <row r="38" spans="1:3">
      <c r="A38" s="10"/>
      <c r="B38" s="10"/>
      <c r="C38" s="562"/>
    </row>
    <row r="39" spans="1:3">
      <c r="A39" s="10"/>
      <c r="B39" s="10"/>
      <c r="C39" s="562"/>
    </row>
  </sheetData>
  <mergeCells count="3">
    <mergeCell ref="B16:C16"/>
    <mergeCell ref="B32:C32"/>
    <mergeCell ref="B29:C29"/>
  </mergeCells>
  <dataValidations count="1">
    <dataValidation type="list" allowBlank="1" showInputMessage="1" showErrorMessage="1" sqref="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K53"/>
  <sheetViews>
    <sheetView zoomScale="70" zoomScaleNormal="70" workbookViewId="0">
      <pane xSplit="1" ySplit="5" topLeftCell="B6" activePane="bottomRight" state="frozen"/>
      <selection activeCell="D15" sqref="D15"/>
      <selection pane="topRight" activeCell="D15" sqref="D15"/>
      <selection pane="bottomLeft" activeCell="D15" sqref="D15"/>
      <selection pane="bottomRight" activeCell="C6" sqref="C6:C7"/>
    </sheetView>
  </sheetViews>
  <sheetFormatPr defaultRowHeight="14.5"/>
  <cols>
    <col min="1" max="1" width="9.54296875" style="1" bestFit="1" customWidth="1"/>
    <col min="2" max="2" width="47.54296875" style="1" customWidth="1"/>
    <col min="3" max="3" width="28" style="1" customWidth="1"/>
    <col min="4" max="4" width="25.54296875" style="1" customWidth="1"/>
    <col min="5" max="5" width="18.81640625" style="1" customWidth="1"/>
    <col min="6" max="6" width="12" bestFit="1" customWidth="1"/>
    <col min="7" max="7" width="12.54296875" bestFit="1" customWidth="1"/>
  </cols>
  <sheetData>
    <row r="1" spans="1:11">
      <c r="A1" s="12" t="s">
        <v>97</v>
      </c>
      <c r="B1" s="11" t="str">
        <f>Info!C2</f>
        <v>სს თიბისი ბანკი</v>
      </c>
    </row>
    <row r="2" spans="1:11" s="12" customFormat="1" ht="15.75" customHeight="1">
      <c r="A2" s="12" t="s">
        <v>98</v>
      </c>
      <c r="B2" s="230">
        <f>'1. key ratios'!B2</f>
        <v>46203</v>
      </c>
    </row>
    <row r="3" spans="1:11" s="12" customFormat="1" ht="15.75" customHeight="1"/>
    <row r="4" spans="1:11" s="12" customFormat="1" ht="15.75" customHeight="1" thickBot="1">
      <c r="A4" s="126" t="s">
        <v>244</v>
      </c>
      <c r="B4" s="127" t="s">
        <v>157</v>
      </c>
      <c r="C4" s="92"/>
      <c r="D4" s="92"/>
      <c r="E4" s="93" t="s">
        <v>76</v>
      </c>
    </row>
    <row r="5" spans="1:11" s="57" customFormat="1" ht="17.5" customHeight="1">
      <c r="A5" s="178"/>
      <c r="B5" s="179"/>
      <c r="C5" s="91" t="s">
        <v>0</v>
      </c>
      <c r="D5" s="91" t="s">
        <v>1</v>
      </c>
      <c r="E5" s="180" t="s">
        <v>2</v>
      </c>
    </row>
    <row r="6" spans="1:11" ht="14.5" customHeight="1">
      <c r="A6" s="181"/>
      <c r="B6" s="711" t="s">
        <v>133</v>
      </c>
      <c r="C6" s="711" t="s">
        <v>828</v>
      </c>
      <c r="D6" s="712" t="s">
        <v>132</v>
      </c>
      <c r="E6" s="713"/>
    </row>
    <row r="7" spans="1:11" ht="99.65" customHeight="1">
      <c r="A7" s="181"/>
      <c r="B7" s="711"/>
      <c r="C7" s="711"/>
      <c r="D7" s="176" t="s">
        <v>131</v>
      </c>
      <c r="E7" s="177" t="s">
        <v>341</v>
      </c>
    </row>
    <row r="8" spans="1:11" ht="22.5" customHeight="1">
      <c r="A8" s="330">
        <v>1</v>
      </c>
      <c r="B8" s="284" t="s">
        <v>815</v>
      </c>
      <c r="C8" s="331">
        <f>SUM(C9:C11)</f>
        <v>3819723509.8269</v>
      </c>
      <c r="D8" s="331">
        <f t="shared" ref="D8:E8" si="0">SUM(D9:D11)</f>
        <v>0</v>
      </c>
      <c r="E8" s="331">
        <f t="shared" si="0"/>
        <v>3819723509.8269</v>
      </c>
      <c r="I8" s="493"/>
      <c r="J8" s="493"/>
      <c r="K8" s="493"/>
    </row>
    <row r="9" spans="1:11">
      <c r="A9" s="330">
        <v>1.1000000000000001</v>
      </c>
      <c r="B9" s="285" t="s">
        <v>85</v>
      </c>
      <c r="C9" s="331">
        <v>831319622.05130005</v>
      </c>
      <c r="D9" s="331">
        <v>0</v>
      </c>
      <c r="E9" s="331">
        <v>831319622.05130005</v>
      </c>
      <c r="I9" s="493"/>
      <c r="J9" s="493"/>
      <c r="K9" s="493"/>
    </row>
    <row r="10" spans="1:11">
      <c r="A10" s="330">
        <v>1.2</v>
      </c>
      <c r="B10" s="285" t="s">
        <v>86</v>
      </c>
      <c r="C10" s="331">
        <v>1780557387.7989001</v>
      </c>
      <c r="D10" s="331">
        <v>0</v>
      </c>
      <c r="E10" s="331">
        <v>1780557387.7989001</v>
      </c>
      <c r="I10" s="493"/>
      <c r="J10" s="493"/>
      <c r="K10" s="493"/>
    </row>
    <row r="11" spans="1:11">
      <c r="A11" s="330">
        <v>1.3</v>
      </c>
      <c r="B11" s="285" t="s">
        <v>87</v>
      </c>
      <c r="C11" s="331">
        <v>1207846499.9766998</v>
      </c>
      <c r="D11" s="331">
        <v>0</v>
      </c>
      <c r="E11" s="331">
        <v>1207846499.9766998</v>
      </c>
      <c r="I11" s="493"/>
      <c r="J11" s="493"/>
      <c r="K11" s="493"/>
    </row>
    <row r="12" spans="1:11">
      <c r="A12" s="330">
        <v>2</v>
      </c>
      <c r="B12" s="286" t="s">
        <v>702</v>
      </c>
      <c r="C12" s="331">
        <v>125830350.13329999</v>
      </c>
      <c r="D12" s="331">
        <v>0</v>
      </c>
      <c r="E12" s="331">
        <v>125830350.13329999</v>
      </c>
      <c r="I12" s="493"/>
      <c r="J12" s="493"/>
      <c r="K12" s="493"/>
    </row>
    <row r="13" spans="1:11">
      <c r="A13" s="330">
        <v>2.1</v>
      </c>
      <c r="B13" s="287" t="s">
        <v>703</v>
      </c>
      <c r="C13" s="331">
        <v>125830350.13329999</v>
      </c>
      <c r="D13" s="331">
        <v>0</v>
      </c>
      <c r="E13" s="331">
        <v>125830350.13329999</v>
      </c>
      <c r="I13" s="493"/>
      <c r="J13" s="493"/>
      <c r="K13" s="493"/>
    </row>
    <row r="14" spans="1:11" ht="34" customHeight="1">
      <c r="A14" s="330">
        <v>3</v>
      </c>
      <c r="B14" s="288" t="s">
        <v>704</v>
      </c>
      <c r="C14" s="331">
        <v>0</v>
      </c>
      <c r="D14" s="331">
        <v>0</v>
      </c>
      <c r="E14" s="331">
        <v>0</v>
      </c>
      <c r="I14" s="493"/>
      <c r="J14" s="493"/>
      <c r="K14" s="493"/>
    </row>
    <row r="15" spans="1:11" ht="32.5" customHeight="1">
      <c r="A15" s="330">
        <v>4</v>
      </c>
      <c r="B15" s="289" t="s">
        <v>705</v>
      </c>
      <c r="C15" s="331">
        <v>0</v>
      </c>
      <c r="D15" s="331">
        <v>0</v>
      </c>
      <c r="E15" s="331">
        <v>0</v>
      </c>
      <c r="I15" s="493"/>
      <c r="J15" s="493"/>
      <c r="K15" s="493"/>
    </row>
    <row r="16" spans="1:11" ht="23.15" customHeight="1">
      <c r="A16" s="330">
        <v>5</v>
      </c>
      <c r="B16" s="289" t="s">
        <v>706</v>
      </c>
      <c r="C16" s="331">
        <f>SUM(C17:C19)</f>
        <v>5426776911.7215014</v>
      </c>
      <c r="D16" s="331">
        <f t="shared" ref="D16:E16" si="1">SUM(D17:D19)</f>
        <v>0</v>
      </c>
      <c r="E16" s="331">
        <f t="shared" si="1"/>
        <v>5426776911.7215014</v>
      </c>
      <c r="I16" s="493"/>
      <c r="J16" s="493"/>
      <c r="K16" s="493"/>
    </row>
    <row r="17" spans="1:11">
      <c r="A17" s="330">
        <v>5.0999999999999996</v>
      </c>
      <c r="B17" s="290" t="s">
        <v>707</v>
      </c>
      <c r="C17" s="331">
        <v>1213637.46</v>
      </c>
      <c r="D17" s="331">
        <v>0</v>
      </c>
      <c r="E17" s="331">
        <v>1213637.46</v>
      </c>
      <c r="I17" s="493"/>
      <c r="J17" s="493"/>
      <c r="K17" s="493"/>
    </row>
    <row r="18" spans="1:11">
      <c r="A18" s="330">
        <v>5.2</v>
      </c>
      <c r="B18" s="290" t="s">
        <v>542</v>
      </c>
      <c r="C18" s="331">
        <v>5425563274.2615013</v>
      </c>
      <c r="D18" s="331">
        <v>0</v>
      </c>
      <c r="E18" s="331">
        <v>5425563274.2615013</v>
      </c>
      <c r="I18" s="493"/>
      <c r="J18" s="493"/>
      <c r="K18" s="493"/>
    </row>
    <row r="19" spans="1:11">
      <c r="A19" s="330">
        <v>5.3</v>
      </c>
      <c r="B19" s="290" t="s">
        <v>708</v>
      </c>
      <c r="C19" s="331">
        <v>0</v>
      </c>
      <c r="D19" s="331">
        <v>0</v>
      </c>
      <c r="E19" s="331">
        <v>0</v>
      </c>
      <c r="I19" s="493"/>
      <c r="J19" s="493"/>
      <c r="K19" s="493"/>
    </row>
    <row r="20" spans="1:11" ht="20">
      <c r="A20" s="330">
        <v>6</v>
      </c>
      <c r="B20" s="288" t="s">
        <v>709</v>
      </c>
      <c r="C20" s="331">
        <f>SUM(C21:C22)</f>
        <v>28200770555.248188</v>
      </c>
      <c r="D20" s="331">
        <f t="shared" ref="D20:E20" si="2">SUM(D21:D22)</f>
        <v>0</v>
      </c>
      <c r="E20" s="331">
        <f t="shared" si="2"/>
        <v>28200770555.248188</v>
      </c>
      <c r="I20" s="493"/>
      <c r="J20" s="493"/>
      <c r="K20" s="493"/>
    </row>
    <row r="21" spans="1:11">
      <c r="A21" s="330">
        <v>6.1</v>
      </c>
      <c r="B21" s="290" t="s">
        <v>542</v>
      </c>
      <c r="C21" s="331">
        <v>0</v>
      </c>
      <c r="D21" s="331">
        <v>0</v>
      </c>
      <c r="E21" s="331">
        <v>0</v>
      </c>
      <c r="I21" s="493"/>
      <c r="J21" s="493"/>
      <c r="K21" s="493"/>
    </row>
    <row r="22" spans="1:11">
      <c r="A22" s="330">
        <v>6.2</v>
      </c>
      <c r="B22" s="290" t="s">
        <v>708</v>
      </c>
      <c r="C22" s="331">
        <v>28200770555.248188</v>
      </c>
      <c r="D22" s="331">
        <v>0</v>
      </c>
      <c r="E22" s="331">
        <v>28200770555.248188</v>
      </c>
      <c r="I22" s="493"/>
      <c r="J22" s="493"/>
      <c r="K22" s="493"/>
    </row>
    <row r="23" spans="1:11" ht="20">
      <c r="A23" s="330">
        <v>7</v>
      </c>
      <c r="B23" s="291" t="s">
        <v>710</v>
      </c>
      <c r="C23" s="331">
        <v>24022149.109999999</v>
      </c>
      <c r="D23" s="331">
        <v>5666164.080000001</v>
      </c>
      <c r="E23" s="331">
        <v>18355985.029999997</v>
      </c>
      <c r="I23" s="493"/>
      <c r="J23" s="493"/>
      <c r="K23" s="493"/>
    </row>
    <row r="24" spans="1:11" ht="20">
      <c r="A24" s="330">
        <v>8</v>
      </c>
      <c r="B24" s="292" t="s">
        <v>711</v>
      </c>
      <c r="C24" s="331">
        <v>0</v>
      </c>
      <c r="D24" s="331">
        <v>0</v>
      </c>
      <c r="E24" s="331">
        <v>0</v>
      </c>
      <c r="I24" s="493"/>
      <c r="J24" s="493"/>
      <c r="K24" s="493"/>
    </row>
    <row r="25" spans="1:11">
      <c r="A25" s="330">
        <v>9</v>
      </c>
      <c r="B25" s="289" t="s">
        <v>712</v>
      </c>
      <c r="C25" s="332">
        <f>SUM(C26:C27)</f>
        <v>787841925.05229998</v>
      </c>
      <c r="D25" s="332">
        <f t="shared" ref="D25:E25" si="3">SUM(D26:D27)</f>
        <v>0</v>
      </c>
      <c r="E25" s="332">
        <f t="shared" si="3"/>
        <v>787841925.05229998</v>
      </c>
      <c r="I25" s="493"/>
      <c r="J25" s="493"/>
      <c r="K25" s="493"/>
    </row>
    <row r="26" spans="1:11">
      <c r="A26" s="330">
        <v>9.1</v>
      </c>
      <c r="B26" s="293" t="s">
        <v>713</v>
      </c>
      <c r="C26" s="331">
        <v>777533096.17229998</v>
      </c>
      <c r="D26" s="331">
        <v>0</v>
      </c>
      <c r="E26" s="331">
        <v>777533096.17229998</v>
      </c>
      <c r="I26" s="493"/>
      <c r="J26" s="493"/>
      <c r="K26" s="493"/>
    </row>
    <row r="27" spans="1:11">
      <c r="A27" s="330">
        <v>9.1999999999999993</v>
      </c>
      <c r="B27" s="293" t="s">
        <v>714</v>
      </c>
      <c r="C27" s="331">
        <v>10308828.879999999</v>
      </c>
      <c r="D27" s="331">
        <v>0</v>
      </c>
      <c r="E27" s="331">
        <v>10308828.879999999</v>
      </c>
      <c r="I27" s="493"/>
      <c r="J27" s="493"/>
      <c r="K27" s="493"/>
    </row>
    <row r="28" spans="1:11">
      <c r="A28" s="330">
        <v>10</v>
      </c>
      <c r="B28" s="289" t="s">
        <v>36</v>
      </c>
      <c r="C28" s="332">
        <f>SUM(C29:C30)</f>
        <v>472331178.76700008</v>
      </c>
      <c r="D28" s="332">
        <f t="shared" ref="D28:E28" si="4">SUM(D29:D30)</f>
        <v>472331178.76700008</v>
      </c>
      <c r="E28" s="332">
        <f t="shared" si="4"/>
        <v>0</v>
      </c>
      <c r="I28" s="493"/>
      <c r="J28" s="493"/>
      <c r="K28" s="493"/>
    </row>
    <row r="29" spans="1:11">
      <c r="A29" s="330">
        <v>10.1</v>
      </c>
      <c r="B29" s="293" t="s">
        <v>715</v>
      </c>
      <c r="C29" s="331">
        <v>27502089.174000002</v>
      </c>
      <c r="D29" s="331">
        <v>27502089.174000002</v>
      </c>
      <c r="E29" s="331">
        <v>0</v>
      </c>
      <c r="I29" s="493"/>
      <c r="J29" s="493"/>
      <c r="K29" s="493"/>
    </row>
    <row r="30" spans="1:11">
      <c r="A30" s="330">
        <v>10.199999999999999</v>
      </c>
      <c r="B30" s="293" t="s">
        <v>716</v>
      </c>
      <c r="C30" s="331">
        <v>444829089.59300005</v>
      </c>
      <c r="D30" s="331">
        <v>444829089.59300005</v>
      </c>
      <c r="E30" s="331">
        <v>0</v>
      </c>
      <c r="I30" s="493"/>
      <c r="J30" s="493"/>
      <c r="K30" s="493"/>
    </row>
    <row r="31" spans="1:11">
      <c r="A31" s="330">
        <v>11</v>
      </c>
      <c r="B31" s="289" t="s">
        <v>717</v>
      </c>
      <c r="C31" s="332">
        <f>SUM(C32:C33)</f>
        <v>-7.0000000009313224E-2</v>
      </c>
      <c r="D31" s="332">
        <f t="shared" ref="D31:E31" si="5">SUM(D32:D33)</f>
        <v>0</v>
      </c>
      <c r="E31" s="332">
        <f t="shared" si="5"/>
        <v>-7.0000000009313224E-2</v>
      </c>
      <c r="I31" s="493"/>
      <c r="J31" s="493"/>
      <c r="K31" s="493"/>
    </row>
    <row r="32" spans="1:11">
      <c r="A32" s="330">
        <v>11.1</v>
      </c>
      <c r="B32" s="293" t="s">
        <v>718</v>
      </c>
      <c r="C32" s="331">
        <v>-1.0000000009313226E-2</v>
      </c>
      <c r="D32" s="331">
        <v>0</v>
      </c>
      <c r="E32" s="331">
        <v>-1.0000000009313226E-2</v>
      </c>
      <c r="I32" s="493"/>
      <c r="J32" s="493"/>
      <c r="K32" s="493"/>
    </row>
    <row r="33" spans="1:11">
      <c r="A33" s="330">
        <v>11.2</v>
      </c>
      <c r="B33" s="293" t="s">
        <v>719</v>
      </c>
      <c r="C33" s="682">
        <v>-0.06</v>
      </c>
      <c r="D33" s="682">
        <v>0</v>
      </c>
      <c r="E33" s="682">
        <v>-0.06</v>
      </c>
      <c r="I33" s="493"/>
      <c r="J33" s="493"/>
      <c r="K33" s="493"/>
    </row>
    <row r="34" spans="1:11">
      <c r="A34" s="330">
        <v>13</v>
      </c>
      <c r="B34" s="289" t="s">
        <v>88</v>
      </c>
      <c r="C34" s="331">
        <v>871131888.29820001</v>
      </c>
      <c r="D34" s="331">
        <v>125830350.13330001</v>
      </c>
      <c r="E34" s="331">
        <v>745301538.16490006</v>
      </c>
      <c r="I34" s="493"/>
      <c r="J34" s="493"/>
      <c r="K34" s="493"/>
    </row>
    <row r="35" spans="1:11">
      <c r="A35" s="330">
        <v>13.1</v>
      </c>
      <c r="B35" s="294" t="s">
        <v>720</v>
      </c>
      <c r="C35" s="331">
        <v>455782216.78719997</v>
      </c>
      <c r="D35" s="331">
        <v>0</v>
      </c>
      <c r="E35" s="331">
        <v>455782216.78719997</v>
      </c>
      <c r="I35" s="493"/>
      <c r="J35" s="493"/>
      <c r="K35" s="493"/>
    </row>
    <row r="36" spans="1:11">
      <c r="A36" s="330">
        <v>13.2</v>
      </c>
      <c r="B36" s="294" t="s">
        <v>721</v>
      </c>
      <c r="C36" s="331">
        <v>0</v>
      </c>
      <c r="D36" s="331">
        <v>0</v>
      </c>
      <c r="E36" s="331">
        <v>0</v>
      </c>
      <c r="I36" s="493"/>
      <c r="J36" s="493"/>
      <c r="K36" s="493"/>
    </row>
    <row r="37" spans="1:11" ht="39.5" thickBot="1">
      <c r="A37" s="182"/>
      <c r="B37" s="183" t="s">
        <v>308</v>
      </c>
      <c r="C37" s="147">
        <f>SUM(C8,C12,C14,C15,C16,C20,C23,C24,C25,C28,C31,C34)</f>
        <v>39728428468.087387</v>
      </c>
      <c r="D37" s="147">
        <f t="shared" ref="D37:E37" si="6">SUM(D8,D12,D14,D15,D16,D20,D23,D24,D25,D28,D31,D34)</f>
        <v>603827692.98030007</v>
      </c>
      <c r="E37" s="147">
        <f t="shared" si="6"/>
        <v>39124600775.107086</v>
      </c>
      <c r="I37" s="493"/>
      <c r="J37" s="493"/>
      <c r="K37" s="493"/>
    </row>
    <row r="38" spans="1:11">
      <c r="A38"/>
      <c r="B38"/>
      <c r="C38"/>
      <c r="D38"/>
      <c r="E38"/>
    </row>
    <row r="39" spans="1:11">
      <c r="A39"/>
      <c r="B39"/>
      <c r="C39"/>
      <c r="D39"/>
      <c r="E39"/>
    </row>
    <row r="41" spans="1:11" s="1" customFormat="1">
      <c r="B41" s="26"/>
      <c r="F41"/>
      <c r="G41"/>
    </row>
    <row r="42" spans="1:11" s="1" customFormat="1">
      <c r="B42" s="27"/>
      <c r="F42"/>
      <c r="G42"/>
    </row>
    <row r="43" spans="1:11" s="1" customFormat="1">
      <c r="B43" s="26"/>
      <c r="F43"/>
      <c r="G43"/>
    </row>
    <row r="44" spans="1:11" s="1" customFormat="1">
      <c r="B44" s="26"/>
      <c r="F44"/>
      <c r="G44"/>
    </row>
    <row r="45" spans="1:11" s="1" customFormat="1">
      <c r="B45" s="26"/>
      <c r="F45"/>
      <c r="G45"/>
    </row>
    <row r="46" spans="1:11" s="1" customFormat="1">
      <c r="B46" s="26"/>
      <c r="F46"/>
      <c r="G46"/>
    </row>
    <row r="47" spans="1:11" s="1" customFormat="1">
      <c r="B47" s="26"/>
      <c r="F47"/>
      <c r="G47"/>
    </row>
    <row r="48" spans="1:11" s="1" customFormat="1">
      <c r="B48" s="27"/>
      <c r="F48"/>
      <c r="G48"/>
    </row>
    <row r="49" spans="2:7" s="1" customFormat="1">
      <c r="B49" s="27"/>
      <c r="F49"/>
      <c r="G49"/>
    </row>
    <row r="50" spans="2:7" s="1" customFormat="1">
      <c r="B50" s="27"/>
      <c r="F50"/>
      <c r="G50"/>
    </row>
    <row r="51" spans="2:7" s="1" customFormat="1">
      <c r="B51" s="27"/>
      <c r="F51"/>
      <c r="G51"/>
    </row>
    <row r="52" spans="2:7" s="1" customFormat="1">
      <c r="B52" s="27"/>
      <c r="F52"/>
      <c r="G52"/>
    </row>
    <row r="53" spans="2:7" s="1" customFormat="1">
      <c r="B53" s="27"/>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5" zoomScaleNormal="85" workbookViewId="0">
      <pane xSplit="1" ySplit="4" topLeftCell="B5" activePane="bottomRight" state="frozen"/>
      <selection activeCell="H6" sqref="H6"/>
      <selection pane="topRight" activeCell="H6" sqref="H6"/>
      <selection pane="bottomLeft" activeCell="H6" sqref="H6"/>
      <selection pane="bottomRight" activeCell="C4" sqref="C4"/>
    </sheetView>
  </sheetViews>
  <sheetFormatPr defaultRowHeight="14.5" outlineLevelRow="1"/>
  <cols>
    <col min="1" max="1" width="9.54296875" style="1" bestFit="1" customWidth="1"/>
    <col min="2" max="2" width="114.26953125" style="1" customWidth="1"/>
    <col min="3" max="3" width="18.81640625" customWidth="1"/>
    <col min="4" max="4" width="25.453125" customWidth="1"/>
    <col min="5" max="5" width="24.26953125" customWidth="1"/>
    <col min="6" max="6" width="24" customWidth="1"/>
    <col min="7" max="7" width="10" bestFit="1" customWidth="1"/>
    <col min="8" max="8" width="12" bestFit="1" customWidth="1"/>
    <col min="9" max="9" width="12.54296875" bestFit="1" customWidth="1"/>
  </cols>
  <sheetData>
    <row r="1" spans="1:6">
      <c r="A1" s="12" t="s">
        <v>97</v>
      </c>
      <c r="B1" s="11" t="str">
        <f>Info!C2</f>
        <v>სს თიბისი ბანკი</v>
      </c>
    </row>
    <row r="2" spans="1:6" s="12" customFormat="1" ht="15.75" customHeight="1">
      <c r="A2" s="12" t="s">
        <v>98</v>
      </c>
      <c r="B2" s="230">
        <f>'1. key ratios'!B2</f>
        <v>46203</v>
      </c>
      <c r="C2"/>
      <c r="D2"/>
      <c r="E2"/>
      <c r="F2"/>
    </row>
    <row r="3" spans="1:6" s="12" customFormat="1" ht="15.75" customHeight="1">
      <c r="C3"/>
      <c r="D3"/>
      <c r="E3"/>
      <c r="F3"/>
    </row>
    <row r="4" spans="1:6" s="12" customFormat="1" ht="26.5" thickBot="1">
      <c r="A4" s="12" t="s">
        <v>245</v>
      </c>
      <c r="B4" s="99" t="s">
        <v>160</v>
      </c>
      <c r="C4" s="93" t="s">
        <v>76</v>
      </c>
      <c r="D4"/>
      <c r="E4"/>
      <c r="F4"/>
    </row>
    <row r="5" spans="1:6">
      <c r="A5" s="94">
        <v>1</v>
      </c>
      <c r="B5" s="95" t="s">
        <v>699</v>
      </c>
      <c r="C5" s="131">
        <f>'7. LI1'!E37</f>
        <v>39124600775.107086</v>
      </c>
    </row>
    <row r="6" spans="1:6">
      <c r="A6" s="56">
        <v>2.1</v>
      </c>
      <c r="B6" s="101" t="s">
        <v>833</v>
      </c>
      <c r="C6" s="132">
        <v>3436039933.9099989</v>
      </c>
    </row>
    <row r="7" spans="1:6" s="2" customFormat="1" ht="26" outlineLevel="1">
      <c r="A7" s="100">
        <v>2.2000000000000002</v>
      </c>
      <c r="B7" s="96" t="s">
        <v>834</v>
      </c>
      <c r="C7" s="132">
        <f>'15. CCR'!C34</f>
        <v>3829541869.1684608</v>
      </c>
    </row>
    <row r="8" spans="1:6" s="2" customFormat="1" ht="26.5">
      <c r="A8" s="100">
        <v>3</v>
      </c>
      <c r="B8" s="97" t="s">
        <v>700</v>
      </c>
      <c r="C8" s="133">
        <f>SUM(C5:C7)</f>
        <v>46390182578.185547</v>
      </c>
    </row>
    <row r="9" spans="1:6">
      <c r="A9" s="56">
        <v>4</v>
      </c>
      <c r="B9" s="104" t="s">
        <v>158</v>
      </c>
      <c r="C9" s="132">
        <v>0</v>
      </c>
    </row>
    <row r="10" spans="1:6" s="2" customFormat="1" outlineLevel="1">
      <c r="A10" s="100">
        <v>5.0999999999999996</v>
      </c>
      <c r="B10" s="96" t="s">
        <v>164</v>
      </c>
      <c r="C10" s="132">
        <v>-1835005534.6689532</v>
      </c>
    </row>
    <row r="11" spans="1:6" s="2" customFormat="1" ht="26" outlineLevel="1">
      <c r="A11" s="100">
        <v>5.2</v>
      </c>
      <c r="B11" s="96" t="s">
        <v>165</v>
      </c>
      <c r="C11" s="132">
        <v>-3829541869.1684608</v>
      </c>
    </row>
    <row r="12" spans="1:6" s="2" customFormat="1">
      <c r="A12" s="100">
        <v>6</v>
      </c>
      <c r="B12" s="102" t="s">
        <v>414</v>
      </c>
      <c r="C12" s="132">
        <v>0</v>
      </c>
    </row>
    <row r="13" spans="1:6" s="2" customFormat="1" ht="15" thickBot="1">
      <c r="A13" s="103">
        <v>7</v>
      </c>
      <c r="B13" s="98" t="s">
        <v>159</v>
      </c>
      <c r="C13" s="134">
        <f>SUM(C8:C12)</f>
        <v>40725635174.348129</v>
      </c>
    </row>
    <row r="15" spans="1:6">
      <c r="B15" s="16"/>
    </row>
    <row r="17" spans="2:9" s="1" customFormat="1">
      <c r="B17" s="28"/>
      <c r="C17"/>
      <c r="D17"/>
      <c r="E17"/>
      <c r="F17"/>
      <c r="G17"/>
      <c r="H17"/>
      <c r="I17"/>
    </row>
    <row r="18" spans="2:9" s="1" customFormat="1">
      <c r="B18" s="25"/>
      <c r="C18"/>
      <c r="D18"/>
      <c r="E18"/>
      <c r="F18"/>
      <c r="G18"/>
      <c r="H18"/>
      <c r="I18"/>
    </row>
    <row r="19" spans="2:9" s="1" customFormat="1">
      <c r="B19" s="25"/>
      <c r="C19"/>
      <c r="D19"/>
      <c r="E19"/>
      <c r="F19"/>
      <c r="G19"/>
      <c r="H19"/>
      <c r="I19"/>
    </row>
    <row r="20" spans="2:9" s="1" customFormat="1">
      <c r="B20" s="27"/>
      <c r="C20"/>
      <c r="D20"/>
      <c r="E20"/>
      <c r="F20"/>
      <c r="G20"/>
      <c r="H20"/>
      <c r="I20"/>
    </row>
    <row r="21" spans="2:9" s="1" customFormat="1">
      <c r="B21" s="26"/>
      <c r="C21"/>
      <c r="D21"/>
      <c r="E21"/>
      <c r="F21"/>
      <c r="G21"/>
      <c r="H21"/>
      <c r="I21"/>
    </row>
    <row r="22" spans="2:9" s="1" customFormat="1">
      <c r="B22" s="27"/>
      <c r="C22"/>
      <c r="D22"/>
      <c r="E22"/>
      <c r="F22"/>
      <c r="G22"/>
      <c r="H22"/>
      <c r="I22"/>
    </row>
    <row r="23" spans="2:9" s="1" customFormat="1">
      <c r="B23" s="26"/>
      <c r="C23"/>
      <c r="D23"/>
      <c r="E23"/>
      <c r="F23"/>
      <c r="G23"/>
      <c r="H23"/>
      <c r="I23"/>
    </row>
    <row r="24" spans="2:9" s="1" customFormat="1">
      <c r="B24" s="26"/>
      <c r="C24"/>
      <c r="D24"/>
      <c r="E24"/>
      <c r="F24"/>
      <c r="G24"/>
      <c r="H24"/>
      <c r="I24"/>
    </row>
    <row r="25" spans="2:9" s="1" customFormat="1">
      <c r="B25" s="26"/>
      <c r="C25"/>
      <c r="D25"/>
      <c r="E25"/>
      <c r="F25"/>
      <c r="G25"/>
      <c r="H25"/>
      <c r="I25"/>
    </row>
    <row r="26" spans="2:9" s="1" customFormat="1">
      <c r="B26" s="26"/>
      <c r="C26"/>
      <c r="D26"/>
      <c r="E26"/>
      <c r="F26"/>
      <c r="G26"/>
      <c r="H26"/>
      <c r="I26"/>
    </row>
    <row r="27" spans="2:9" s="1" customFormat="1">
      <c r="B27" s="26"/>
      <c r="C27"/>
      <c r="D27"/>
      <c r="E27"/>
      <c r="F27"/>
      <c r="G27"/>
      <c r="H27"/>
      <c r="I27"/>
    </row>
    <row r="28" spans="2:9" s="1" customFormat="1">
      <c r="B28" s="27"/>
      <c r="C28"/>
      <c r="D28"/>
      <c r="E28"/>
      <c r="F28"/>
      <c r="G28"/>
      <c r="H28"/>
      <c r="I28"/>
    </row>
    <row r="29" spans="2:9" s="1" customFormat="1">
      <c r="B29" s="27"/>
      <c r="C29"/>
      <c r="D29"/>
      <c r="E29"/>
      <c r="F29"/>
      <c r="G29"/>
      <c r="H29"/>
      <c r="I29"/>
    </row>
    <row r="30" spans="2:9" s="1" customFormat="1">
      <c r="B30" s="27"/>
      <c r="C30"/>
      <c r="D30"/>
      <c r="E30"/>
      <c r="F30"/>
      <c r="G30"/>
      <c r="H30"/>
      <c r="I30"/>
    </row>
    <row r="31" spans="2:9" s="1" customFormat="1">
      <c r="B31" s="27"/>
      <c r="C31"/>
      <c r="D31"/>
      <c r="E31"/>
      <c r="F31"/>
      <c r="G31"/>
      <c r="H31"/>
      <c r="I31"/>
    </row>
    <row r="32" spans="2:9" s="1" customFormat="1">
      <c r="B32" s="27"/>
      <c r="C32"/>
      <c r="D32"/>
      <c r="E32"/>
      <c r="F32"/>
      <c r="G32"/>
      <c r="H32"/>
      <c r="I32"/>
    </row>
    <row r="33" spans="2:9" s="1" customFormat="1">
      <c r="B33" s="27"/>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3.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4.xml><?xml version="1.0" encoding="utf-8"?>
<ct:contentTypeSchema xmlns:ct="http://schemas.microsoft.com/office/2006/metadata/contentType" xmlns:ma="http://schemas.microsoft.com/office/2006/metadata/properties/metaAttributes" ct:_="" ma:_="" ma:contentTypeName="Document" ma:contentTypeID="0x010100745328034826CD4882477D0D5A9E055F" ma:contentTypeVersion="10" ma:contentTypeDescription="Create a new document." ma:contentTypeScope="" ma:versionID="51181da21e017ca835e05032958730c0">
  <xsd:schema xmlns:xsd="http://www.w3.org/2001/XMLSchema" xmlns:xs="http://www.w3.org/2001/XMLSchema" xmlns:p="http://schemas.microsoft.com/office/2006/metadata/properties" xmlns:ns2="ec3469e5-aab8-4975-9fe1-62e62bd0dd80" xmlns:ns3="65220a8a-aa18-4551-bd81-99025109b754" targetNamespace="http://schemas.microsoft.com/office/2006/metadata/properties" ma:root="true" ma:fieldsID="7f4dad0ac038054926c4c4faeef440b1" ns2:_="" ns3:_="">
    <xsd:import namespace="ec3469e5-aab8-4975-9fe1-62e62bd0dd80"/>
    <xsd:import namespace="65220a8a-aa18-4551-bd81-99025109b75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469e5-aab8-4975-9fe1-62e62bd0dd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0aa51f3-13c3-4d78-a57d-c6bfcd83b4e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220a8a-aa18-4551-bd81-99025109b75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de044b6-cd12-4987-b6c5-ac9b7f9e1c1d}" ma:internalName="TaxCatchAll" ma:showField="CatchAllData" ma:web="65220a8a-aa18-4551-bd81-99025109b7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55846F-E6AA-4FED-AEDA-73797259DD18}">
  <ds:schemaRefs>
    <ds:schemaRef ds:uri="http://schemas.microsoft.com/sharepoint/v3/contenttype/forms"/>
  </ds:schemaRefs>
</ds:datastoreItem>
</file>

<file path=customXml/itemProps2.xml><?xml version="1.0" encoding="utf-8"?>
<ds:datastoreItem xmlns:ds="http://schemas.openxmlformats.org/officeDocument/2006/customXml" ds:itemID="{419A14A9-7483-4D4D-A05E-6C685D988F61}">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4.xml><?xml version="1.0" encoding="utf-8"?>
<ds:datastoreItem xmlns:ds="http://schemas.openxmlformats.org/officeDocument/2006/customXml" ds:itemID="{B775D82A-1338-4491-8068-7F26D6F1B2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469e5-aab8-4975-9fe1-62e62bd0dd80"/>
    <ds:schemaRef ds:uri="65220a8a-aa18-4551-bd81-99025109b7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2026-07-30T13:43:02Z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